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4分析\"/>
    </mc:Choice>
  </mc:AlternateContent>
  <workbookProtection workbookAlgorithmName="SHA-512" workbookHashValue="3i5+4NghjXtrnNlPLVJbV5g4fq/DyRtKtsILaVXf8xKw20NLCsrbf2nbjJDzfdUAZ2IZhJUr6etSkO7XPOXRVw==" workbookSaltValue="XlDX2vZY/SjUVfVy0r/aIg==" workbookSpinCount="100000" lockStructure="1"/>
  <bookViews>
    <workbookView xWindow="0" yWindow="0" windowWidth="20490" windowHeight="73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<sst xmlns="http://schemas.openxmlformats.org/spreadsheetml/2006/main" count="236" uniqueCount="117">
  <si>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</si>
  <si>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</si>
  <si>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</si>
  <si>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</si>
  <si>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</si>
  <si>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</si>
  <si>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</si>
  <si>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</si>
  <si>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</si>
  <si>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</si>
  <si>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</si>
  <si>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</si>
  <si>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</si>
  <si>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</si>
  <si>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</si>
  <si>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</si>
  <si>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</si>
  <si>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</si>
  <si>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</si>
  <si>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</si>
  <si>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</si>
  <si>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</si>
  <si>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</si>
  <si>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</si>
  <si>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</si>
  <si>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</si>
  <si>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</si>
  <si>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</si>
  <si>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</si>
  <si>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</si>
  <si>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</si>
  <si>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</si>
  <si>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</si>
  <si>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</si>
  <si>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</si>
  <si>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</si>
  <si>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</si>
  <si>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</si>
  <si>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</si>
  <si>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</si>
  <si>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</si>
  <si>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</si>
  <si>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</si>
  <si>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</si>
  <si>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</si>
  <si>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</si>
  <si>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</si>
  <si>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</si>
  <si>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</si>
  <si>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</si>
  <si>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</si>
  <si>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</si>
  <si>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</si>
  <si>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</si>
  <si>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</si>
  <si>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</si>
  <si>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</si>
  <si>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</si>
  <si>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</si>
  <si>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</si>
  <si>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</si>
  <si>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</si>
  <si>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</si>
  <si>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</si>
  <si>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</si>
  <si>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</si>
  <si>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</si>
  <si>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</si>
  <si>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</si>
  <si>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</si>
  <si>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</si>
  <si>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</si>
  <si>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</si>
  <si>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</si>
  <si>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</si>
  <si>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</si>
  <si>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</si>
  <si>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</si>
  <si>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</si>
  <si>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</si>
  <si>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</si>
  <si>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</si>
  <si>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</si>
  <si>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</si>
  <si>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</si>
  <si>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</si>
  <si>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</si>
  <si>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</si>
  <si>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</si>
  <si>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</si>
  <si>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</si>
  <si>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</si>
  <si>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</si>
  <si>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</si>
  <si>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</si>
  <si>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</si>
  <si>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</si>
  <si>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</si>
  <si>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</si>
  <si>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</si>
  <si>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</si>
  <si>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</si>
  <si>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</si>
  <si>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</si>
  <si>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</si>
  <si>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</si>
  <si>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</si>
  <si>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</si>
  <si>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</si>
  <si>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</si>
  <si>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</si>
  <si>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</si>
  <si>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</si>
  <si>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</si>
  <si>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①経常収支比率は、100％以上ではあるものの類似団体と比較すると低い水準であり、継続して費用削減等の経営努力を行い、健全経営の維持・向上を促進する。
③流動比率は、類似団体と比較すると高い水準となっている。
④企業債残高対事業規模比率は、平成29年４月より下水道使用料を平均9.1％引き上げたことにより使用料収入が増加していること等により比率は令和３年度まで改善しているが、令和３年度末に農業集落排水事業を廃止し、残債の一部を当該下水道事業会計が承継したことにより、企業債残高が増加し、比率についても増加した。
⑤経費回収率は、97.15％となり、類似団体平均を上回っているものの、使用料で回収すべき経費をバランスよく賄えていない状況にある。引き続き、安定的な使用料の確保と維持管理費の増大を抑制する取り組みを継続する。
⑥汚水処理原価は、類似団体と比較すると低い水準となっているが、引き続き、維持管理費の増大を抑制する取り組みを継続する。
⑧水洗化率は微増傾向が続いており、公共用水域の水質の維持改善や使用料の確保の観点から、水洗化率向上への取り組みを継続する。</t>
    <rPh sb="165" eb="166">
      <t>トウ</t>
    </rPh>
    <rPh sb="172" eb="174">
      <t>レイワ</t>
    </rPh>
    <rPh sb="175" eb="177">
      <t>ネンド</t>
    </rPh>
    <rPh sb="187" eb="189">
      <t>レイワ</t>
    </rPh>
    <rPh sb="190" eb="192">
      <t>ネンド</t>
    </rPh>
    <rPh sb="192" eb="193">
      <t>マツ</t>
    </rPh>
    <rPh sb="194" eb="202">
      <t>ノウギョウシュウラクハイスイジギョウ</t>
    </rPh>
    <rPh sb="203" eb="205">
      <t>ハイシ</t>
    </rPh>
    <rPh sb="207" eb="209">
      <t>ザンサイ</t>
    </rPh>
    <rPh sb="210" eb="212">
      <t>イチブ</t>
    </rPh>
    <rPh sb="213" eb="215">
      <t>トウガイ</t>
    </rPh>
    <rPh sb="215" eb="218">
      <t>ゲスイドウ</t>
    </rPh>
    <rPh sb="218" eb="220">
      <t>ジギョウ</t>
    </rPh>
    <rPh sb="220" eb="222">
      <t>カイケイ</t>
    </rPh>
    <rPh sb="223" eb="225">
      <t>ショウケイ</t>
    </rPh>
    <rPh sb="233" eb="236">
      <t>キギョウサイ</t>
    </rPh>
    <rPh sb="236" eb="238">
      <t>ザンダカ</t>
    </rPh>
    <rPh sb="239" eb="241">
      <t>ゾウカ</t>
    </rPh>
    <rPh sb="243" eb="245">
      <t>ヒリツ</t>
    </rPh>
    <rPh sb="250" eb="252">
      <t>ゾウカ</t>
    </rPh>
    <rPh sb="274" eb="276">
      <t>ルイジ</t>
    </rPh>
    <rPh sb="276" eb="278">
      <t>ダンタイ</t>
    </rPh>
    <rPh sb="278" eb="280">
      <t>ヘイキン</t>
    </rPh>
    <rPh sb="281" eb="283">
      <t>ウワマワ</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</si>
  <si>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phoneticPr fontId="4"/>
  </si>
  <si>
    <t>本市では平成29年度に下水道使用料を引き上げたことや企業債残高の減少により、各種の経営指標は改善傾向であるものの、中長期的には有収水量が伸び悩むと予測される。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
　計画方針に基づき必要不可欠な事業を先送りせず、健全経営の維持・向上を促進する中においても、使用者目線に立った適切な事業管理を実施し、効率的な経営・運営を図り、安定かつ堅実な下水道事業の運営に努め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</si>
</sst>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E2-41BB-AE59-C5D492F3BB7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0.08</c:v>
                </c:pt>
              </c:numCache>
            </c:numRef>
          </c:val>
          <c:smooth val="0"/>
          <c:extLst>
            <c:ext xmlns:c16="http://schemas.microsoft.com/office/drawing/2014/chart" uri="{C3380CC4-5D6E-409C-BE32-E72D297353CC}">
              <c16:uniqueId val="{00000001-E0E2-41BB-AE59-C5D492F3BB7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4CC-4040-B0B6-8584B30B63E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41.06</c:v>
                </c:pt>
              </c:numCache>
            </c:numRef>
          </c:val>
          <c:smooth val="0"/>
          <c:extLst>
            <c:ext xmlns:c16="http://schemas.microsoft.com/office/drawing/2014/chart" uri="{C3380CC4-5D6E-409C-BE32-E72D297353CC}">
              <c16:uniqueId val="{00000001-94CC-4040-B0B6-8584B30B63E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88.32</c:v>
                </c:pt>
                <c:pt idx="1">
                  <c:v>88.79</c:v>
                </c:pt>
                <c:pt idx="2">
                  <c:v>90.3</c:v>
                </c:pt>
                <c:pt idx="3">
                  <c:v>91.64</c:v>
                </c:pt>
                <c:pt idx="4">
                  <c:v>92.63</c:v>
                </c:pt>
              </c:numCache>
            </c:numRef>
          </c:val>
          <c:extLst>
            <c:ext xmlns:c16="http://schemas.microsoft.com/office/drawing/2014/chart" uri="{C3380CC4-5D6E-409C-BE32-E72D297353CC}">
              <c16:uniqueId val="{00000000-C317-42FA-B029-DBDF8026D86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84.34</c:v>
                </c:pt>
              </c:numCache>
            </c:numRef>
          </c:val>
          <c:smooth val="0"/>
          <c:extLst>
            <c:ext xmlns:c16="http://schemas.microsoft.com/office/drawing/2014/chart" uri="{C3380CC4-5D6E-409C-BE32-E72D297353CC}">
              <c16:uniqueId val="{00000001-C317-42FA-B029-DBDF8026D86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100.4</c:v>
                </c:pt>
                <c:pt idx="1">
                  <c:v>100.07</c:v>
                </c:pt>
                <c:pt idx="2">
                  <c:v>100.91</c:v>
                </c:pt>
                <c:pt idx="3">
                  <c:v>103.81</c:v>
                </c:pt>
                <c:pt idx="4">
                  <c:v>103.35</c:v>
                </c:pt>
              </c:numCache>
            </c:numRef>
          </c:val>
          <c:extLst>
            <c:ext xmlns:c16="http://schemas.microsoft.com/office/drawing/2014/chart" uri="{C3380CC4-5D6E-409C-BE32-E72D297353CC}">
              <c16:uniqueId val="{00000000-FB5F-438E-B974-81EE6829302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106.09</c:v>
                </c:pt>
                <c:pt idx="4">
                  <c:v>106.44</c:v>
                </c:pt>
              </c:numCache>
            </c:numRef>
          </c:val>
          <c:smooth val="0"/>
          <c:extLst>
            <c:ext xmlns:c16="http://schemas.microsoft.com/office/drawing/2014/chart" uri="{C3380CC4-5D6E-409C-BE32-E72D297353CC}">
              <c16:uniqueId val="{00000001-FB5F-438E-B974-81EE6829302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9.16</c:v>
                </c:pt>
                <c:pt idx="1">
                  <c:v>11.98</c:v>
                </c:pt>
                <c:pt idx="2">
                  <c:v>14.65</c:v>
                </c:pt>
                <c:pt idx="3">
                  <c:v>17.37</c:v>
                </c:pt>
                <c:pt idx="4">
                  <c:v>19.760000000000002</c:v>
                </c:pt>
              </c:numCache>
            </c:numRef>
          </c:val>
          <c:extLst>
            <c:ext xmlns:c16="http://schemas.microsoft.com/office/drawing/2014/chart" uri="{C3380CC4-5D6E-409C-BE32-E72D297353CC}">
              <c16:uniqueId val="{00000000-E597-48F9-8941-2B06CC17A69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22.79</c:v>
                </c:pt>
                <c:pt idx="4">
                  <c:v>24.8</c:v>
                </c:pt>
              </c:numCache>
            </c:numRef>
          </c:val>
          <c:smooth val="0"/>
          <c:extLst>
            <c:ext xmlns:c16="http://schemas.microsoft.com/office/drawing/2014/chart" uri="{C3380CC4-5D6E-409C-BE32-E72D297353CC}">
              <c16:uniqueId val="{00000001-E597-48F9-8941-2B06CC17A69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61C-49A6-86C1-C20BE46F843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c:v>0.01</c:v>
                </c:pt>
                <c:pt idx="4">
                  <c:v>0.02</c:v>
                </c:pt>
              </c:numCache>
            </c:numRef>
          </c:val>
          <c:smooth val="0"/>
          <c:extLst>
            <c:ext xmlns:c16="http://schemas.microsoft.com/office/drawing/2014/chart" uri="{C3380CC4-5D6E-409C-BE32-E72D297353CC}">
              <c16:uniqueId val="{00000001-261C-49A6-86C1-C20BE46F843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30D-4FDA-8FE8-1F84B8ABCA6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69.42</c:v>
                </c:pt>
                <c:pt idx="4">
                  <c:v>72.86</c:v>
                </c:pt>
              </c:numCache>
            </c:numRef>
          </c:val>
          <c:smooth val="0"/>
          <c:extLst>
            <c:ext xmlns:c16="http://schemas.microsoft.com/office/drawing/2014/chart" uri="{C3380CC4-5D6E-409C-BE32-E72D297353CC}">
              <c16:uniqueId val="{00000001-E30D-4FDA-8FE8-1F84B8ABCA6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55.17</c:v>
                </c:pt>
                <c:pt idx="1">
                  <c:v>33.049999999999997</c:v>
                </c:pt>
                <c:pt idx="2">
                  <c:v>38.79</c:v>
                </c:pt>
                <c:pt idx="3">
                  <c:v>56.78</c:v>
                </c:pt>
                <c:pt idx="4">
                  <c:v>55.12</c:v>
                </c:pt>
              </c:numCache>
            </c:numRef>
          </c:val>
          <c:extLst>
            <c:ext xmlns:c16="http://schemas.microsoft.com/office/drawing/2014/chart" uri="{C3380CC4-5D6E-409C-BE32-E72D297353CC}">
              <c16:uniqueId val="{00000000-1350-4C4B-BB43-F269E2F9697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43.07</c:v>
                </c:pt>
                <c:pt idx="4">
                  <c:v>45.42</c:v>
                </c:pt>
              </c:numCache>
            </c:numRef>
          </c:val>
          <c:smooth val="0"/>
          <c:extLst>
            <c:ext xmlns:c16="http://schemas.microsoft.com/office/drawing/2014/chart" uri="{C3380CC4-5D6E-409C-BE32-E72D297353CC}">
              <c16:uniqueId val="{00000001-1350-4C4B-BB43-F269E2F9697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592.41</c:v>
                </c:pt>
                <c:pt idx="1">
                  <c:v>611.73</c:v>
                </c:pt>
                <c:pt idx="2">
                  <c:v>576.44000000000005</c:v>
                </c:pt>
                <c:pt idx="3">
                  <c:v>531.52</c:v>
                </c:pt>
                <c:pt idx="4">
                  <c:v>764.17</c:v>
                </c:pt>
              </c:numCache>
            </c:numRef>
          </c:val>
          <c:extLst>
            <c:ext xmlns:c16="http://schemas.microsoft.com/office/drawing/2014/chart" uri="{C3380CC4-5D6E-409C-BE32-E72D297353CC}">
              <c16:uniqueId val="{00000000-3D80-477D-A492-AA8588BD7A0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1195.47</c:v>
                </c:pt>
              </c:numCache>
            </c:numRef>
          </c:val>
          <c:smooth val="0"/>
          <c:extLst>
            <c:ext xmlns:c16="http://schemas.microsoft.com/office/drawing/2014/chart" uri="{C3380CC4-5D6E-409C-BE32-E72D297353CC}">
              <c16:uniqueId val="{00000001-3D80-477D-A492-AA8588BD7A0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76.760000000000005</c:v>
                </c:pt>
                <c:pt idx="1">
                  <c:v>76.63</c:v>
                </c:pt>
                <c:pt idx="2">
                  <c:v>100.84</c:v>
                </c:pt>
                <c:pt idx="3">
                  <c:v>101.64</c:v>
                </c:pt>
                <c:pt idx="4">
                  <c:v>97.15</c:v>
                </c:pt>
              </c:numCache>
            </c:numRef>
          </c:val>
          <c:extLst>
            <c:ext xmlns:c16="http://schemas.microsoft.com/office/drawing/2014/chart" uri="{C3380CC4-5D6E-409C-BE32-E72D297353CC}">
              <c16:uniqueId val="{00000000-9B38-47E4-9B32-A7D5C45F90C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9B38-47E4-9B32-A7D5C45F90C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201.33</c:v>
                </c:pt>
                <c:pt idx="1">
                  <c:v>207.12</c:v>
                </c:pt>
                <c:pt idx="2">
                  <c:v>164.66</c:v>
                </c:pt>
                <c:pt idx="3">
                  <c:v>164.49</c:v>
                </c:pt>
                <c:pt idx="4">
                  <c:v>157.54</c:v>
                </c:pt>
              </c:numCache>
            </c:numRef>
          </c:val>
          <c:extLst>
            <c:ext xmlns:c16="http://schemas.microsoft.com/office/drawing/2014/chart" uri="{C3380CC4-5D6E-409C-BE32-E72D297353CC}">
              <c16:uniqueId val="{00000000-2394-4035-8E9A-1F4CEF2BF6E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239.46</c:v>
                </c:pt>
              </c:numCache>
            </c:numRef>
          </c:val>
          <c:smooth val="0"/>
          <c:extLst>
            <c:ext xmlns:c16="http://schemas.microsoft.com/office/drawing/2014/chart" uri="{C3380CC4-5D6E-409C-BE32-E72D297353CC}">
              <c16:uniqueId val="{00000001-2394-4035-8E9A-1F4CEF2BF6E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守山市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特定環境保全公共下水道</v>
      </c>
      <c r="Q8" s="66"/>
      <c r="R8" s="66"/>
      <c r="S8" s="66"/>
      <c r="T8" s="66"/>
      <c r="U8" s="66"/>
      <c r="V8" s="66"/>
      <c r="W8" s="66" t="str">
        <f>データ!L6</f>
        <v>D2</v>
      </c>
      <c r="X8" s="66"/>
      <c r="Y8" s="66"/>
      <c r="Z8" s="66"/>
      <c r="AA8" s="66"/>
      <c r="AB8" s="66"/>
      <c r="AC8" s="66"/>
      <c r="AD8" s="67" t="str">
        <f>データ!$M$6</f>
        <v>非設置</v>
      </c>
      <c r="AE8" s="67"/>
      <c r="AF8" s="67"/>
      <c r="AG8" s="67"/>
      <c r="AH8" s="67"/>
      <c r="AI8" s="67"/>
      <c r="AJ8" s="67"/>
      <c r="AK8" s="3"/>
      <c r="AL8" s="55">
        <f>データ!S6</f>
        <v>85619</v>
      </c>
      <c r="AM8" s="55"/>
      <c r="AN8" s="55"/>
      <c r="AO8" s="55"/>
      <c r="AP8" s="55"/>
      <c r="AQ8" s="55"/>
      <c r="AR8" s="55"/>
      <c r="AS8" s="55"/>
      <c r="AT8" s="54">
        <f>データ!T6</f>
        <v>55.73</v>
      </c>
      <c r="AU8" s="54"/>
      <c r="AV8" s="54"/>
      <c r="AW8" s="54"/>
      <c r="AX8" s="54"/>
      <c r="AY8" s="54"/>
      <c r="AZ8" s="54"/>
      <c r="BA8" s="54"/>
      <c r="BB8" s="54">
        <f>データ!U6</f>
        <v>1536.32</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64.17</v>
      </c>
      <c r="J10" s="54"/>
      <c r="K10" s="54"/>
      <c r="L10" s="54"/>
      <c r="M10" s="54"/>
      <c r="N10" s="54"/>
      <c r="O10" s="54"/>
      <c r="P10" s="54">
        <f>データ!P6</f>
        <v>12.01</v>
      </c>
      <c r="Q10" s="54"/>
      <c r="R10" s="54"/>
      <c r="S10" s="54"/>
      <c r="T10" s="54"/>
      <c r="U10" s="54"/>
      <c r="V10" s="54"/>
      <c r="W10" s="54">
        <f>データ!Q6</f>
        <v>89.1</v>
      </c>
      <c r="X10" s="54"/>
      <c r="Y10" s="54"/>
      <c r="Z10" s="54"/>
      <c r="AA10" s="54"/>
      <c r="AB10" s="54"/>
      <c r="AC10" s="54"/>
      <c r="AD10" s="55">
        <f>データ!R6</f>
        <v>2640</v>
      </c>
      <c r="AE10" s="55"/>
      <c r="AF10" s="55"/>
      <c r="AG10" s="55"/>
      <c r="AH10" s="55"/>
      <c r="AI10" s="55"/>
      <c r="AJ10" s="55"/>
      <c r="AK10" s="2"/>
      <c r="AL10" s="55">
        <f>データ!V6</f>
        <v>10289</v>
      </c>
      <c r="AM10" s="55"/>
      <c r="AN10" s="55"/>
      <c r="AO10" s="55"/>
      <c r="AP10" s="55"/>
      <c r="AQ10" s="55"/>
      <c r="AR10" s="55"/>
      <c r="AS10" s="55"/>
      <c r="AT10" s="54">
        <f>データ!W6</f>
        <v>2.11</v>
      </c>
      <c r="AU10" s="54"/>
      <c r="AV10" s="54"/>
      <c r="AW10" s="54"/>
      <c r="AX10" s="54"/>
      <c r="AY10" s="54"/>
      <c r="AZ10" s="54"/>
      <c r="BA10" s="54"/>
      <c r="BB10" s="54">
        <f>データ!X6</f>
        <v>4876.3</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VQe071rBFq8dj28QAL5urAnZ/76E5hdf6YlldUfLsJG8UMIdDXhLVsSbB5iJXZb+9NHccsKFPnYir6Judtn7hQ==" saltValue="IIGyjNngfhs9s18eH40CP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252077</v>
      </c>
      <c r="D6" s="19">
        <f t="shared" si="3"/>
        <v>46</v>
      </c>
      <c r="E6" s="19">
        <f t="shared" si="3"/>
        <v>17</v>
      </c>
      <c r="F6" s="19">
        <f t="shared" si="3"/>
        <v>4</v>
      </c>
      <c r="G6" s="19">
        <f t="shared" si="3"/>
        <v>0</v>
      </c>
      <c r="H6" s="19" t="str">
        <f t="shared" si="3"/>
        <v>滋賀県　守山市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64.17</v>
      </c>
      <c r="P6" s="20">
        <f t="shared" si="3"/>
        <v>12.01</v>
      </c>
      <c r="Q6" s="20">
        <f t="shared" si="3"/>
        <v>89.1</v>
      </c>
      <c r="R6" s="20">
        <f t="shared" si="3"/>
        <v>2640</v>
      </c>
      <c r="S6" s="20">
        <f t="shared" si="3"/>
        <v>85619</v>
      </c>
      <c r="T6" s="20">
        <f t="shared" si="3"/>
        <v>55.73</v>
      </c>
      <c r="U6" s="20">
        <f t="shared" si="3"/>
        <v>1536.32</v>
      </c>
      <c r="V6" s="20">
        <f t="shared" si="3"/>
        <v>10289</v>
      </c>
      <c r="W6" s="20">
        <f t="shared" si="3"/>
        <v>2.11</v>
      </c>
      <c r="X6" s="20">
        <f t="shared" si="3"/>
        <v>4876.3</v>
      </c>
      <c r="Y6" s="21">
        <f>IF(Y7="",NA(),Y7)</f>
        <v>100.4</v>
      </c>
      <c r="Z6" s="21">
        <f t="shared" ref="Z6:AH6" si="4">IF(Z7="",NA(),Z7)</f>
        <v>100.07</v>
      </c>
      <c r="AA6" s="21">
        <f t="shared" si="4"/>
        <v>100.91</v>
      </c>
      <c r="AB6" s="21">
        <f t="shared" si="4"/>
        <v>103.81</v>
      </c>
      <c r="AC6" s="21">
        <f t="shared" si="4"/>
        <v>103.35</v>
      </c>
      <c r="AD6" s="21">
        <f t="shared" si="4"/>
        <v>101.72</v>
      </c>
      <c r="AE6" s="21">
        <f t="shared" si="4"/>
        <v>102.73</v>
      </c>
      <c r="AF6" s="21">
        <f t="shared" si="4"/>
        <v>105.78</v>
      </c>
      <c r="AG6" s="21">
        <f t="shared" si="4"/>
        <v>106.09</v>
      </c>
      <c r="AH6" s="21">
        <f t="shared" si="4"/>
        <v>106.44</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63.96</v>
      </c>
      <c r="AR6" s="21">
        <f t="shared" si="5"/>
        <v>69.42</v>
      </c>
      <c r="AS6" s="21">
        <f t="shared" si="5"/>
        <v>72.86</v>
      </c>
      <c r="AT6" s="20" t="str">
        <f>IF(AT7="","",IF(AT7="-","【-】","【"&amp;SUBSTITUTE(TEXT(AT7,"#,##0.00"),"-","△")&amp;"】"))</f>
        <v>【65.93】</v>
      </c>
      <c r="AU6" s="21">
        <f>IF(AU7="",NA(),AU7)</f>
        <v>55.17</v>
      </c>
      <c r="AV6" s="21">
        <f t="shared" ref="AV6:BD6" si="6">IF(AV7="",NA(),AV7)</f>
        <v>33.049999999999997</v>
      </c>
      <c r="AW6" s="21">
        <f t="shared" si="6"/>
        <v>38.79</v>
      </c>
      <c r="AX6" s="21">
        <f t="shared" si="6"/>
        <v>56.78</v>
      </c>
      <c r="AY6" s="21">
        <f t="shared" si="6"/>
        <v>55.12</v>
      </c>
      <c r="AZ6" s="21">
        <f t="shared" si="6"/>
        <v>49.18</v>
      </c>
      <c r="BA6" s="21">
        <f t="shared" si="6"/>
        <v>47.72</v>
      </c>
      <c r="BB6" s="21">
        <f t="shared" si="6"/>
        <v>44.24</v>
      </c>
      <c r="BC6" s="21">
        <f t="shared" si="6"/>
        <v>43.07</v>
      </c>
      <c r="BD6" s="21">
        <f t="shared" si="6"/>
        <v>45.42</v>
      </c>
      <c r="BE6" s="20" t="str">
        <f>IF(BE7="","",IF(BE7="-","【-】","【"&amp;SUBSTITUTE(TEXT(BE7,"#,##0.00"),"-","△")&amp;"】"))</f>
        <v>【44.25】</v>
      </c>
      <c r="BF6" s="21">
        <f>IF(BF7="",NA(),BF7)</f>
        <v>592.41</v>
      </c>
      <c r="BG6" s="21">
        <f t="shared" ref="BG6:BO6" si="7">IF(BG7="",NA(),BG7)</f>
        <v>611.73</v>
      </c>
      <c r="BH6" s="21">
        <f t="shared" si="7"/>
        <v>576.44000000000005</v>
      </c>
      <c r="BI6" s="21">
        <f t="shared" si="7"/>
        <v>531.52</v>
      </c>
      <c r="BJ6" s="21">
        <f t="shared" si="7"/>
        <v>764.17</v>
      </c>
      <c r="BK6" s="21">
        <f t="shared" si="7"/>
        <v>1194.1500000000001</v>
      </c>
      <c r="BL6" s="21">
        <f t="shared" si="7"/>
        <v>1206.79</v>
      </c>
      <c r="BM6" s="21">
        <f t="shared" si="7"/>
        <v>1258.43</v>
      </c>
      <c r="BN6" s="21">
        <f t="shared" si="7"/>
        <v>1163.75</v>
      </c>
      <c r="BO6" s="21">
        <f t="shared" si="7"/>
        <v>1195.47</v>
      </c>
      <c r="BP6" s="20" t="str">
        <f>IF(BP7="","",IF(BP7="-","【-】","【"&amp;SUBSTITUTE(TEXT(BP7,"#,##0.00"),"-","△")&amp;"】"))</f>
        <v>【1,182.11】</v>
      </c>
      <c r="BQ6" s="21">
        <f>IF(BQ7="",NA(),BQ7)</f>
        <v>76.760000000000005</v>
      </c>
      <c r="BR6" s="21">
        <f t="shared" ref="BR6:BZ6" si="8">IF(BR7="",NA(),BR7)</f>
        <v>76.63</v>
      </c>
      <c r="BS6" s="21">
        <f t="shared" si="8"/>
        <v>100.84</v>
      </c>
      <c r="BT6" s="21">
        <f t="shared" si="8"/>
        <v>101.64</v>
      </c>
      <c r="BU6" s="21">
        <f t="shared" si="8"/>
        <v>97.15</v>
      </c>
      <c r="BV6" s="21">
        <f t="shared" si="8"/>
        <v>72.260000000000005</v>
      </c>
      <c r="BW6" s="21">
        <f t="shared" si="8"/>
        <v>71.84</v>
      </c>
      <c r="BX6" s="21">
        <f t="shared" si="8"/>
        <v>73.36</v>
      </c>
      <c r="BY6" s="21">
        <f t="shared" si="8"/>
        <v>72.599999999999994</v>
      </c>
      <c r="BZ6" s="21">
        <f t="shared" si="8"/>
        <v>69.430000000000007</v>
      </c>
      <c r="CA6" s="20" t="str">
        <f>IF(CA7="","",IF(CA7="-","【-】","【"&amp;SUBSTITUTE(TEXT(CA7,"#,##0.00"),"-","△")&amp;"】"))</f>
        <v>【73.78】</v>
      </c>
      <c r="CB6" s="21">
        <f>IF(CB7="",NA(),CB7)</f>
        <v>201.33</v>
      </c>
      <c r="CC6" s="21">
        <f t="shared" ref="CC6:CK6" si="9">IF(CC7="",NA(),CC7)</f>
        <v>207.12</v>
      </c>
      <c r="CD6" s="21">
        <f t="shared" si="9"/>
        <v>164.66</v>
      </c>
      <c r="CE6" s="21">
        <f t="shared" si="9"/>
        <v>164.49</v>
      </c>
      <c r="CF6" s="21">
        <f t="shared" si="9"/>
        <v>157.54</v>
      </c>
      <c r="CG6" s="21">
        <f t="shared" si="9"/>
        <v>230.02</v>
      </c>
      <c r="CH6" s="21">
        <f t="shared" si="9"/>
        <v>228.47</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42.4</v>
      </c>
      <c r="CU6" s="21">
        <f t="shared" si="10"/>
        <v>42.28</v>
      </c>
      <c r="CV6" s="21">
        <f t="shared" si="10"/>
        <v>41.06</v>
      </c>
      <c r="CW6" s="20" t="str">
        <f>IF(CW7="","",IF(CW7="-","【-】","【"&amp;SUBSTITUTE(TEXT(CW7,"#,##0.00"),"-","△")&amp;"】"))</f>
        <v>【42.22】</v>
      </c>
      <c r="CX6" s="21">
        <f>IF(CX7="",NA(),CX7)</f>
        <v>88.32</v>
      </c>
      <c r="CY6" s="21">
        <f t="shared" ref="CY6:DG6" si="11">IF(CY7="",NA(),CY7)</f>
        <v>88.79</v>
      </c>
      <c r="CZ6" s="21">
        <f t="shared" si="11"/>
        <v>90.3</v>
      </c>
      <c r="DA6" s="21">
        <f t="shared" si="11"/>
        <v>91.64</v>
      </c>
      <c r="DB6" s="21">
        <f t="shared" si="11"/>
        <v>92.63</v>
      </c>
      <c r="DC6" s="21">
        <f t="shared" si="11"/>
        <v>83.32</v>
      </c>
      <c r="DD6" s="21">
        <f t="shared" si="11"/>
        <v>83.75</v>
      </c>
      <c r="DE6" s="21">
        <f t="shared" si="11"/>
        <v>84.19</v>
      </c>
      <c r="DF6" s="21">
        <f t="shared" si="11"/>
        <v>84.34</v>
      </c>
      <c r="DG6" s="21">
        <f t="shared" si="11"/>
        <v>84.34</v>
      </c>
      <c r="DH6" s="20" t="str">
        <f>IF(DH7="","",IF(DH7="-","【-】","【"&amp;SUBSTITUTE(TEXT(DH7,"#,##0.00"),"-","△")&amp;"】"))</f>
        <v>【85.67】</v>
      </c>
      <c r="DI6" s="21">
        <f>IF(DI7="",NA(),DI7)</f>
        <v>9.16</v>
      </c>
      <c r="DJ6" s="21">
        <f t="shared" ref="DJ6:DR6" si="12">IF(DJ7="",NA(),DJ7)</f>
        <v>11.98</v>
      </c>
      <c r="DK6" s="21">
        <f t="shared" si="12"/>
        <v>14.65</v>
      </c>
      <c r="DL6" s="21">
        <f t="shared" si="12"/>
        <v>17.37</v>
      </c>
      <c r="DM6" s="21">
        <f t="shared" si="12"/>
        <v>19.760000000000002</v>
      </c>
      <c r="DN6" s="21">
        <f t="shared" si="12"/>
        <v>24.68</v>
      </c>
      <c r="DO6" s="21">
        <f t="shared" si="12"/>
        <v>24.68</v>
      </c>
      <c r="DP6" s="21">
        <f t="shared" si="12"/>
        <v>21.36</v>
      </c>
      <c r="DQ6" s="21">
        <f t="shared" si="12"/>
        <v>22.79</v>
      </c>
      <c r="DR6" s="21">
        <f t="shared" si="12"/>
        <v>24.8</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1">
        <f t="shared" si="13"/>
        <v>0.01</v>
      </c>
      <c r="EC6" s="21">
        <f t="shared" si="13"/>
        <v>0.02</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0.1</v>
      </c>
      <c r="EN6" s="21">
        <f t="shared" si="14"/>
        <v>0.08</v>
      </c>
      <c r="EO6" s="20" t="str">
        <f>IF(EO7="","",IF(EO7="-","【-】","【"&amp;SUBSTITUTE(TEXT(EO7,"#,##0.00"),"-","△")&amp;"】"))</f>
        <v>【0.13】</v>
      </c>
    </row>
    <row r="7" spans="1:148" s="22" customFormat="1" x14ac:dyDescent="0.15">
      <c r="A7" s="14"/>
      <c r="B7" s="23">
        <v>2022</v>
      </c>
      <c r="C7" s="23">
        <v>252077</v>
      </c>
      <c r="D7" s="23">
        <v>46</v>
      </c>
      <c r="E7" s="23">
        <v>17</v>
      </c>
      <c r="F7" s="23">
        <v>4</v>
      </c>
      <c r="G7" s="23">
        <v>0</v>
      </c>
      <c r="H7" s="23" t="s">
        <v>96</v>
      </c>
      <c r="I7" s="23" t="s">
        <v>97</v>
      </c>
      <c r="J7" s="23" t="s">
        <v>98</v>
      </c>
      <c r="K7" s="23" t="s">
        <v>99</v>
      </c>
      <c r="L7" s="23" t="s">
        <v>100</v>
      </c>
      <c r="M7" s="23" t="s">
        <v>101</v>
      </c>
      <c r="N7" s="24" t="s">
        <v>102</v>
      </c>
      <c r="O7" s="24">
        <v>64.17</v>
      </c>
      <c r="P7" s="24">
        <v>12.01</v>
      </c>
      <c r="Q7" s="24">
        <v>89.1</v>
      </c>
      <c r="R7" s="24">
        <v>2640</v>
      </c>
      <c r="S7" s="24">
        <v>85619</v>
      </c>
      <c r="T7" s="24">
        <v>55.73</v>
      </c>
      <c r="U7" s="24">
        <v>1536.32</v>
      </c>
      <c r="V7" s="24">
        <v>10289</v>
      </c>
      <c r="W7" s="24">
        <v>2.11</v>
      </c>
      <c r="X7" s="24">
        <v>4876.3</v>
      </c>
      <c r="Y7" s="24">
        <v>100.4</v>
      </c>
      <c r="Z7" s="24">
        <v>100.07</v>
      </c>
      <c r="AA7" s="24">
        <v>100.91</v>
      </c>
      <c r="AB7" s="24">
        <v>103.81</v>
      </c>
      <c r="AC7" s="24">
        <v>103.35</v>
      </c>
      <c r="AD7" s="24">
        <v>101.72</v>
      </c>
      <c r="AE7" s="24">
        <v>102.73</v>
      </c>
      <c r="AF7" s="24">
        <v>105.78</v>
      </c>
      <c r="AG7" s="24">
        <v>106.09</v>
      </c>
      <c r="AH7" s="24">
        <v>106.44</v>
      </c>
      <c r="AI7" s="24">
        <v>104.54</v>
      </c>
      <c r="AJ7" s="24">
        <v>0</v>
      </c>
      <c r="AK7" s="24">
        <v>0</v>
      </c>
      <c r="AL7" s="24">
        <v>0</v>
      </c>
      <c r="AM7" s="24">
        <v>0</v>
      </c>
      <c r="AN7" s="24">
        <v>0</v>
      </c>
      <c r="AO7" s="24">
        <v>112.88</v>
      </c>
      <c r="AP7" s="24">
        <v>94.97</v>
      </c>
      <c r="AQ7" s="24">
        <v>63.96</v>
      </c>
      <c r="AR7" s="24">
        <v>69.42</v>
      </c>
      <c r="AS7" s="24">
        <v>72.86</v>
      </c>
      <c r="AT7" s="24">
        <v>65.930000000000007</v>
      </c>
      <c r="AU7" s="24">
        <v>55.17</v>
      </c>
      <c r="AV7" s="24">
        <v>33.049999999999997</v>
      </c>
      <c r="AW7" s="24">
        <v>38.79</v>
      </c>
      <c r="AX7" s="24">
        <v>56.78</v>
      </c>
      <c r="AY7" s="24">
        <v>55.12</v>
      </c>
      <c r="AZ7" s="24">
        <v>49.18</v>
      </c>
      <c r="BA7" s="24">
        <v>47.72</v>
      </c>
      <c r="BB7" s="24">
        <v>44.24</v>
      </c>
      <c r="BC7" s="24">
        <v>43.07</v>
      </c>
      <c r="BD7" s="24">
        <v>45.42</v>
      </c>
      <c r="BE7" s="24">
        <v>44.25</v>
      </c>
      <c r="BF7" s="24">
        <v>592.41</v>
      </c>
      <c r="BG7" s="24">
        <v>611.73</v>
      </c>
      <c r="BH7" s="24">
        <v>576.44000000000005</v>
      </c>
      <c r="BI7" s="24">
        <v>531.52</v>
      </c>
      <c r="BJ7" s="24">
        <v>764.17</v>
      </c>
      <c r="BK7" s="24">
        <v>1194.1500000000001</v>
      </c>
      <c r="BL7" s="24">
        <v>1206.79</v>
      </c>
      <c r="BM7" s="24">
        <v>1258.43</v>
      </c>
      <c r="BN7" s="24">
        <v>1163.75</v>
      </c>
      <c r="BO7" s="24">
        <v>1195.47</v>
      </c>
      <c r="BP7" s="24">
        <v>1182.1099999999999</v>
      </c>
      <c r="BQ7" s="24">
        <v>76.760000000000005</v>
      </c>
      <c r="BR7" s="24">
        <v>76.63</v>
      </c>
      <c r="BS7" s="24">
        <v>100.84</v>
      </c>
      <c r="BT7" s="24">
        <v>101.64</v>
      </c>
      <c r="BU7" s="24">
        <v>97.15</v>
      </c>
      <c r="BV7" s="24">
        <v>72.260000000000005</v>
      </c>
      <c r="BW7" s="24">
        <v>71.84</v>
      </c>
      <c r="BX7" s="24">
        <v>73.36</v>
      </c>
      <c r="BY7" s="24">
        <v>72.599999999999994</v>
      </c>
      <c r="BZ7" s="24">
        <v>69.430000000000007</v>
      </c>
      <c r="CA7" s="24">
        <v>73.78</v>
      </c>
      <c r="CB7" s="24">
        <v>201.33</v>
      </c>
      <c r="CC7" s="24">
        <v>207.12</v>
      </c>
      <c r="CD7" s="24">
        <v>164.66</v>
      </c>
      <c r="CE7" s="24">
        <v>164.49</v>
      </c>
      <c r="CF7" s="24">
        <v>157.54</v>
      </c>
      <c r="CG7" s="24">
        <v>230.02</v>
      </c>
      <c r="CH7" s="24">
        <v>228.47</v>
      </c>
      <c r="CI7" s="24">
        <v>224.88</v>
      </c>
      <c r="CJ7" s="24">
        <v>228.64</v>
      </c>
      <c r="CK7" s="24">
        <v>239.46</v>
      </c>
      <c r="CL7" s="24">
        <v>220.62</v>
      </c>
      <c r="CM7" s="24" t="s">
        <v>102</v>
      </c>
      <c r="CN7" s="24" t="s">
        <v>102</v>
      </c>
      <c r="CO7" s="24" t="s">
        <v>102</v>
      </c>
      <c r="CP7" s="24" t="s">
        <v>102</v>
      </c>
      <c r="CQ7" s="24" t="s">
        <v>102</v>
      </c>
      <c r="CR7" s="24">
        <v>42.56</v>
      </c>
      <c r="CS7" s="24">
        <v>42.47</v>
      </c>
      <c r="CT7" s="24">
        <v>42.4</v>
      </c>
      <c r="CU7" s="24">
        <v>42.28</v>
      </c>
      <c r="CV7" s="24">
        <v>41.06</v>
      </c>
      <c r="CW7" s="24">
        <v>42.22</v>
      </c>
      <c r="CX7" s="24">
        <v>88.32</v>
      </c>
      <c r="CY7" s="24">
        <v>88.79</v>
      </c>
      <c r="CZ7" s="24">
        <v>90.3</v>
      </c>
      <c r="DA7" s="24">
        <v>91.64</v>
      </c>
      <c r="DB7" s="24">
        <v>92.63</v>
      </c>
      <c r="DC7" s="24">
        <v>83.32</v>
      </c>
      <c r="DD7" s="24">
        <v>83.75</v>
      </c>
      <c r="DE7" s="24">
        <v>84.19</v>
      </c>
      <c r="DF7" s="24">
        <v>84.34</v>
      </c>
      <c r="DG7" s="24">
        <v>84.34</v>
      </c>
      <c r="DH7" s="24">
        <v>85.67</v>
      </c>
      <c r="DI7" s="24">
        <v>9.16</v>
      </c>
      <c r="DJ7" s="24">
        <v>11.98</v>
      </c>
      <c r="DK7" s="24">
        <v>14.65</v>
      </c>
      <c r="DL7" s="24">
        <v>17.37</v>
      </c>
      <c r="DM7" s="24">
        <v>19.760000000000002</v>
      </c>
      <c r="DN7" s="24">
        <v>24.68</v>
      </c>
      <c r="DO7" s="24">
        <v>24.68</v>
      </c>
      <c r="DP7" s="24">
        <v>21.36</v>
      </c>
      <c r="DQ7" s="24">
        <v>22.79</v>
      </c>
      <c r="DR7" s="24">
        <v>24.8</v>
      </c>
      <c r="DS7" s="24">
        <v>28</v>
      </c>
      <c r="DT7" s="24">
        <v>0</v>
      </c>
      <c r="DU7" s="24">
        <v>0</v>
      </c>
      <c r="DV7" s="24">
        <v>0</v>
      </c>
      <c r="DW7" s="24">
        <v>0</v>
      </c>
      <c r="DX7" s="24">
        <v>0</v>
      </c>
      <c r="DY7" s="24">
        <v>0.01</v>
      </c>
      <c r="DZ7" s="24">
        <v>8.6199999999999992</v>
      </c>
      <c r="EA7" s="24">
        <v>0.01</v>
      </c>
      <c r="EB7" s="24">
        <v>0.01</v>
      </c>
      <c r="EC7" s="24">
        <v>0.02</v>
      </c>
      <c r="ED7" s="24">
        <v>0.03</v>
      </c>
      <c r="EE7" s="24">
        <v>0</v>
      </c>
      <c r="EF7" s="24">
        <v>0</v>
      </c>
      <c r="EG7" s="24">
        <v>0</v>
      </c>
      <c r="EH7" s="24">
        <v>0</v>
      </c>
      <c r="EI7" s="24">
        <v>0</v>
      </c>
      <c r="EJ7" s="24">
        <v>0.13</v>
      </c>
      <c r="EK7" s="24">
        <v>0.36</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2023-12-12T00:56:45Z</dcterms:created>
  <dcterms:modified xsi:type="dcterms:W3CDTF">2024-02-02T09:46:08Z</dcterms:modified>
  <cp:category/>
</cp:coreProperties>
</file>