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11 公営企業\R6 公営企業\03 経営比較分析表\03_市町等→県\水道事業\"/>
    </mc:Choice>
  </mc:AlternateContent>
  <xr:revisionPtr revIDLastSave="0" documentId="13_ncr:1_{5CE47D78-874A-40C6-951E-3FC877EB86A8}" xr6:coauthVersionLast="47" xr6:coauthVersionMax="47" xr10:uidLastSave="{00000000-0000-0000-0000-000000000000}"/>
  <workbookProtection workbookAlgorithmName="SHA-512" workbookHashValue="V1fsZQkg79hMmZfsI0OthfffbWNutRtMxcmfk1/cLYFWNi3+yRGo5dUEPdLLwdvhFuMiCCzkcgt4tFXtmNevRA==" workbookSaltValue="Pmj8f6i+YqzQND12b07EQw==" workbookSpinCount="100000" lockStructure="1"/>
  <bookViews>
    <workbookView xWindow="-120" yWindow="-120" windowWidth="29040" windowHeight="1584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P10" i="4" s="1"/>
  <c r="O6" i="5"/>
  <c r="N6" i="5"/>
  <c r="M6" i="5"/>
  <c r="L6" i="5"/>
  <c r="K6" i="5"/>
  <c r="J6" i="5"/>
  <c r="I8" i="4" s="1"/>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H85" i="4"/>
  <c r="BB10" i="4"/>
  <c r="AT10" i="4"/>
  <c r="AL10" i="4"/>
  <c r="W10" i="4"/>
  <c r="I10" i="4"/>
  <c r="B10" i="4"/>
  <c r="BB8" i="4"/>
  <c r="AT8" i="4"/>
  <c r="AL8" i="4"/>
  <c r="AD8" i="4"/>
  <c r="W8" i="4"/>
  <c r="P8" i="4"/>
  <c r="B8" i="4"/>
</calcChain>
</file>

<file path=xl/sharedStrings.xml><?xml version="1.0" encoding="utf-8"?>
<sst xmlns="http://schemas.openxmlformats.org/spreadsheetml/2006/main" count="228" uniqueCount="113">
  <si>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</si>
  <si>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</si>
  <si>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</si>
  <si>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</si>
  <si>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</si>
  <si>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</si>
  <si>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</si>
  <si>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</si>
  <si>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</si>
  <si>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</si>
  <si>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</si>
  <si>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</si>
  <si>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</si>
  <si>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</si>
  <si>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</si>
  <si>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</si>
  <si>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</si>
  <si>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</si>
  <si>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</si>
  <si>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</si>
  <si>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</si>
  <si>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</si>
  <si>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</si>
  <si>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</si>
  <si>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</si>
  <si>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</si>
  <si>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</si>
  <si>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</si>
  <si>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</si>
  <si>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</si>
  <si>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</si>
  <si>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</si>
  <si>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</si>
  <si>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</si>
  <si>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</si>
  <si>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</si>
  <si>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</si>
  <si>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</si>
  <si>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</si>
  <si>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</si>
  <si>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</si>
  <si>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</si>
  <si>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</si>
  <si>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</si>
  <si>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</si>
  <si>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</si>
  <si>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</si>
  <si>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</si>
  <si>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</si>
  <si>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</si>
  <si>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</si>
  <si>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</si>
  <si>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</si>
  <si>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</si>
  <si>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</si>
  <si>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</si>
  <si>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</si>
  <si>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</si>
  <si>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</si>
  <si>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</si>
  <si>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</si>
  <si>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</si>
  <si>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</si>
  <si>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</si>
  <si>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</si>
  <si>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</si>
  <si>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</si>
  <si>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</si>
  <si>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</si>
  <si>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</si>
  <si>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</si>
  <si>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</si>
  <si>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</si>
  <si>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</si>
  <si>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</si>
  <si>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</si>
  <si>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</si>
  <si>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</si>
  <si>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</si>
  <si>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</si>
  <si>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</si>
  <si>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</si>
  <si>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</si>
  <si>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</si>
  <si>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</si>
  <si>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</si>
  <si>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</si>
  <si>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</si>
  <si>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</si>
  <si>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</si>
  <si>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</si>
  <si>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</si>
  <si>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</si>
  <si>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</si>
  <si>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</si>
  <si>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</si>
  <si>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</si>
  <si>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</si>
  <si>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</si>
  <si>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</si>
  <si>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</si>
  <si>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</si>
  <si>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</si>
  <si>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</si>
  <si>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</si>
  <si>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</si>
  <si>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</si>
  <si>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</si>
  <si>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</si>
  <si>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</si>
  <si>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単年度収支を示す「①経常収支比率」については、令和２年度は、コロナ対策として水道料金基本料の減免を行ったことから、マイナス(100％以下)となったが、令和３年度以降は回復しています。
　「②累積欠損比率」はありません。
　「③流動比率」については、今後の更新に向けて現金預金を蓄える時期であることから高い率を維持しています。債務の支払能力についても短期的な問題は生じていません。
　企業債残高の規模を表す「④企業債残高対給水収益比率」については、新たな起債を発行しましたが、類似団体より低い水準を保つことができています。今後は管路等の更新継続することから、企業債残高の規模が増加し、企業債残高対給水収益比率が上昇する可能性があります。これには、令和５年度から統合した簡易水道施設が増えることにより、今後の修繕・更新に伴い新たな企業債の必要があることの影響等も含まれます。また、建設改良費や企業債残高の増加だけでなく、給水収益の減少や受水費の改定によっても流動比率が低下していくことが考えられます。
　料金水準の適切性を表す「⑤料金回収率」については、令和２年度は、コロナ対策として水道料金基本料の減免を行ったことから、大きくマイナス(100％以下)となっています。
　費用の効率性を示す「⑥給水原価」は、ほぼ一定で推移しているものの、地形的要因により多くの施設を有していることから、類似団体と比較すると高額となっています。今後も費用対効果を改善していく必要がありますが、当町の水道水の大部分は県水受水で賄っているため、受水費の改定に大きく左右されること。また、節水や人口減により有収水量が減少傾向にあることから、給水原価の変動を注視し収益とのバランスを保つことが必要となります。
　施設の効率性を判断する「⑦施設利用率」については、一日平均配水量が下がったことにより令和5年度は減少し、類似団体と比較して低い数値となっていますが、災害時の水量確保や、末端まで水を供給するための流量が確保できる管路口径等を考慮すると、概ね適正規模であると判断できます。
　「⑧有収率」については、前年度より大幅に改善しており、類似団体と比較して高い数値を示していることから、概ね適正に管理できていると判断できます。</t>
    <rPh sb="642" eb="645">
      <t>ダイブブン</t>
    </rPh>
    <rPh sb="766" eb="768">
      <t>イチニチ</t>
    </rPh>
    <rPh sb="768" eb="770">
      <t>ヘイキン</t>
    </rPh>
    <rPh sb="770" eb="772">
      <t>ハイスイ</t>
    </rPh>
    <rPh sb="772" eb="773">
      <t>リョウ</t>
    </rPh>
    <rPh sb="774" eb="775">
      <t>サ</t>
    </rPh>
    <rPh sb="783" eb="785">
      <t>レイワ</t>
    </rPh>
    <rPh sb="786" eb="788">
      <t>ネンド</t>
    </rPh>
    <rPh sb="789" eb="791">
      <t>ゲンショウ</t>
    </rPh>
    <rPh sb="894" eb="896">
      <t>オオハバ</t>
    </rPh>
    <phoneticPr fontId="4"/>
  </si>
  <si>
    <t xml:space="preserve">  現在、当町で耐用年数を経過した管路はありませんが、今後は、これまでの拡張期に整備してきた管路の更新時期が集中することとなります。
　現在は、26年度からの9年計画で主要幹線配水管の耐震化工事に着手しており、今後は、その他の管路についても計画的に更新を進めて行きます。①有形固定資産減価償却率は50%を超えており、類似団体と比較すると老朽化が進んでいる状況といえます。今後の大量更新時期に備え、更新の前倒しや平準化を図っていく必要があります。
　②管路経年化率については、当町の場合、旧簡易水道を統合し県水受水に切り替えた際に、管路を整備していること、また公共下水道事業、農村下水道事業の実施に伴い配水管布設替を行っていることから、耐用年数を経過した管路は存在しません。
　③管路更新率については、下水道工事の際に順次布設替えを行い、現在は交付金事業を活用し更新工事を進めています。今後も、主要幹線配水管の耐震化を計画的に実施していく予定です。
※③管路更新率のH30～R2は「0.00」となっていますが、実際はH30＝0.80％、R1＝0.48％、R2＝1.32％、R5＝0.50％です。
なお、旧簡水分については供給開始時に併せて管路の布設替えをしていることから、法定耐用年数の40年で更新するとしても20年の猶予があり、当面の間は更新の予定はありません。</t>
    <rPh sb="500" eb="501">
      <t>キュウ</t>
    </rPh>
    <rPh sb="501" eb="503">
      <t>カンスイ</t>
    </rPh>
    <rPh sb="503" eb="504">
      <t>ブン</t>
    </rPh>
    <phoneticPr fontId="4"/>
  </si>
  <si>
    <t xml:space="preserve">  22年度以降、経常収支比率が改善していることから、今のところは良好な運営情況を示しています。ただし、現在着手している主要幹線配水管の耐震化工事については、国庫補助金や基準内繰入となる一般会計出資債を活用していることから、各指標に与える影響も少ないと思われます。
　また旧簡水分では、町内唯一の浄水場であることから、当該施設以外で大規模な漏水事故等有事の際における活用も考慮しつつ、次回更新時には既存施設の規模の適正化等を考慮した整備方針も検討する必要があります。
　今後は企業債も活用し、更新の平準化を図りつつ、収支のバランスにも注視していくことで、適正な運営に努めていきます。</t>
    <rPh sb="136" eb="137">
      <t>キュウ</t>
    </rPh>
    <rPh sb="137" eb="139">
      <t>カンスイ</t>
    </rPh>
    <rPh sb="139" eb="140">
      <t>ブン</t>
    </rPh>
    <rPh sb="159" eb="161">
      <t>トウガイ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</si>
</sst>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8"/>
      <color theme="1"/>
      <name val="ＭＳ ゴシック"/>
      <family val="3"/>
      <charset val="128"/>
    </font>
    <font>
      <sz val="8"/>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17" fillId="0" borderId="9"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c:v>
                </c:pt>
                <c:pt idx="1">
                  <c:v>0</c:v>
                </c:pt>
                <c:pt idx="2" formatCode="#,##0.00;&quot;△&quot;#,##0.00;&quot;-&quot;">
                  <c:v>0.82</c:v>
                </c:pt>
                <c:pt idx="3" formatCode="#,##0.00;&quot;△&quot;#,##0.00;&quot;-&quot;">
                  <c:v>0.66</c:v>
                </c:pt>
                <c:pt idx="4">
                  <c:v>0</c:v>
                </c:pt>
              </c:numCache>
            </c:numRef>
          </c:val>
          <c:extLst>
            <c:ext xmlns:c16="http://schemas.microsoft.com/office/drawing/2014/chart" uri="{C3380CC4-5D6E-409C-BE32-E72D297353CC}">
              <c16:uniqueId val="{00000000-7057-40B8-9A89-F0C7EF2504C4}"/>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0.52</c:v>
                </c:pt>
                <c:pt idx="1">
                  <c:v>0.53</c:v>
                </c:pt>
                <c:pt idx="2">
                  <c:v>0.48</c:v>
                </c:pt>
                <c:pt idx="3">
                  <c:v>0.5</c:v>
                </c:pt>
                <c:pt idx="4">
                  <c:v>0.41</c:v>
                </c:pt>
              </c:numCache>
            </c:numRef>
          </c:val>
          <c:smooth val="0"/>
          <c:extLst>
            <c:ext xmlns:c16="http://schemas.microsoft.com/office/drawing/2014/chart" uri="{C3380CC4-5D6E-409C-BE32-E72D297353CC}">
              <c16:uniqueId val="{00000001-7057-40B8-9A89-F0C7EF2504C4}"/>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51.95</c:v>
                </c:pt>
                <c:pt idx="1">
                  <c:v>53.36</c:v>
                </c:pt>
                <c:pt idx="2">
                  <c:v>53.23</c:v>
                </c:pt>
                <c:pt idx="3">
                  <c:v>52.5</c:v>
                </c:pt>
                <c:pt idx="4">
                  <c:v>48.15</c:v>
                </c:pt>
              </c:numCache>
            </c:numRef>
          </c:val>
          <c:extLst>
            <c:ext xmlns:c16="http://schemas.microsoft.com/office/drawing/2014/chart" uri="{C3380CC4-5D6E-409C-BE32-E72D297353CC}">
              <c16:uniqueId val="{00000000-E994-41C0-A467-BB540DDBD3C0}"/>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55.14</c:v>
                </c:pt>
                <c:pt idx="1">
                  <c:v>55.89</c:v>
                </c:pt>
                <c:pt idx="2">
                  <c:v>55.72</c:v>
                </c:pt>
                <c:pt idx="3">
                  <c:v>55.31</c:v>
                </c:pt>
                <c:pt idx="4">
                  <c:v>55.14</c:v>
                </c:pt>
              </c:numCache>
            </c:numRef>
          </c:val>
          <c:smooth val="0"/>
          <c:extLst>
            <c:ext xmlns:c16="http://schemas.microsoft.com/office/drawing/2014/chart" uri="{C3380CC4-5D6E-409C-BE32-E72D297353CC}">
              <c16:uniqueId val="{00000001-E994-41C0-A467-BB540DDBD3C0}"/>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84.49</c:v>
                </c:pt>
                <c:pt idx="1">
                  <c:v>84.65</c:v>
                </c:pt>
                <c:pt idx="2">
                  <c:v>82.86</c:v>
                </c:pt>
                <c:pt idx="3">
                  <c:v>83.43</c:v>
                </c:pt>
                <c:pt idx="4">
                  <c:v>88.8</c:v>
                </c:pt>
              </c:numCache>
            </c:numRef>
          </c:val>
          <c:extLst>
            <c:ext xmlns:c16="http://schemas.microsoft.com/office/drawing/2014/chart" uri="{C3380CC4-5D6E-409C-BE32-E72D297353CC}">
              <c16:uniqueId val="{00000000-8890-4A86-A1BA-78FA3B9B3A91}"/>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81.39</c:v>
                </c:pt>
                <c:pt idx="1">
                  <c:v>81.27</c:v>
                </c:pt>
                <c:pt idx="2">
                  <c:v>81.260000000000005</c:v>
                </c:pt>
                <c:pt idx="3">
                  <c:v>80.36</c:v>
                </c:pt>
                <c:pt idx="4">
                  <c:v>80.13</c:v>
                </c:pt>
              </c:numCache>
            </c:numRef>
          </c:val>
          <c:smooth val="0"/>
          <c:extLst>
            <c:ext xmlns:c16="http://schemas.microsoft.com/office/drawing/2014/chart" uri="{C3380CC4-5D6E-409C-BE32-E72D297353CC}">
              <c16:uniqueId val="{00000001-8890-4A86-A1BA-78FA3B9B3A91}"/>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115.15</c:v>
                </c:pt>
                <c:pt idx="1">
                  <c:v>97.88</c:v>
                </c:pt>
                <c:pt idx="2">
                  <c:v>118.58</c:v>
                </c:pt>
                <c:pt idx="3">
                  <c:v>117.13</c:v>
                </c:pt>
                <c:pt idx="4">
                  <c:v>120.84</c:v>
                </c:pt>
              </c:numCache>
            </c:numRef>
          </c:val>
          <c:extLst>
            <c:ext xmlns:c16="http://schemas.microsoft.com/office/drawing/2014/chart" uri="{C3380CC4-5D6E-409C-BE32-E72D297353CC}">
              <c16:uniqueId val="{00000000-7FA9-4047-A16A-4F767AFF3967}"/>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108.61</c:v>
                </c:pt>
                <c:pt idx="1">
                  <c:v>108.35</c:v>
                </c:pt>
                <c:pt idx="2">
                  <c:v>108.84</c:v>
                </c:pt>
                <c:pt idx="3">
                  <c:v>105.92</c:v>
                </c:pt>
                <c:pt idx="4">
                  <c:v>106.01</c:v>
                </c:pt>
              </c:numCache>
            </c:numRef>
          </c:val>
          <c:smooth val="0"/>
          <c:extLst>
            <c:ext xmlns:c16="http://schemas.microsoft.com/office/drawing/2014/chart" uri="{C3380CC4-5D6E-409C-BE32-E72D297353CC}">
              <c16:uniqueId val="{00000001-7FA9-4047-A16A-4F767AFF3967}"/>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60.19</c:v>
                </c:pt>
                <c:pt idx="1">
                  <c:v>59.83</c:v>
                </c:pt>
                <c:pt idx="2">
                  <c:v>59.82</c:v>
                </c:pt>
                <c:pt idx="3">
                  <c:v>59.9</c:v>
                </c:pt>
                <c:pt idx="4">
                  <c:v>59.53</c:v>
                </c:pt>
              </c:numCache>
            </c:numRef>
          </c:val>
          <c:extLst>
            <c:ext xmlns:c16="http://schemas.microsoft.com/office/drawing/2014/chart" uri="{C3380CC4-5D6E-409C-BE32-E72D297353CC}">
              <c16:uniqueId val="{00000000-1599-4E6D-B994-DD87FA9DBB3B}"/>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49.92</c:v>
                </c:pt>
                <c:pt idx="1">
                  <c:v>50.63</c:v>
                </c:pt>
                <c:pt idx="2">
                  <c:v>51.29</c:v>
                </c:pt>
                <c:pt idx="3">
                  <c:v>52.2</c:v>
                </c:pt>
                <c:pt idx="4">
                  <c:v>52.7</c:v>
                </c:pt>
              </c:numCache>
            </c:numRef>
          </c:val>
          <c:smooth val="0"/>
          <c:extLst>
            <c:ext xmlns:c16="http://schemas.microsoft.com/office/drawing/2014/chart" uri="{C3380CC4-5D6E-409C-BE32-E72D297353CC}">
              <c16:uniqueId val="{00000001-1599-4E6D-B994-DD87FA9DBB3B}"/>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0EB-4368-A906-D57BA5C5AC26}"/>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16.88</c:v>
                </c:pt>
                <c:pt idx="1">
                  <c:v>18.28</c:v>
                </c:pt>
                <c:pt idx="2">
                  <c:v>19.61</c:v>
                </c:pt>
                <c:pt idx="3">
                  <c:v>20.73</c:v>
                </c:pt>
                <c:pt idx="4">
                  <c:v>22.86</c:v>
                </c:pt>
              </c:numCache>
            </c:numRef>
          </c:val>
          <c:smooth val="0"/>
          <c:extLst>
            <c:ext xmlns:c16="http://schemas.microsoft.com/office/drawing/2014/chart" uri="{C3380CC4-5D6E-409C-BE32-E72D297353CC}">
              <c16:uniqueId val="{00000001-E0EB-4368-A906-D57BA5C5AC26}"/>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EC8-4F53-9351-A65F528A1D5E}"/>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3.59</c:v>
                </c:pt>
                <c:pt idx="1">
                  <c:v>3.98</c:v>
                </c:pt>
                <c:pt idx="2">
                  <c:v>6.02</c:v>
                </c:pt>
                <c:pt idx="3">
                  <c:v>7.78</c:v>
                </c:pt>
                <c:pt idx="4">
                  <c:v>9.59</c:v>
                </c:pt>
              </c:numCache>
            </c:numRef>
          </c:val>
          <c:smooth val="0"/>
          <c:extLst>
            <c:ext xmlns:c16="http://schemas.microsoft.com/office/drawing/2014/chart" uri="{C3380CC4-5D6E-409C-BE32-E72D297353CC}">
              <c16:uniqueId val="{00000001-FEC8-4F53-9351-A65F528A1D5E}"/>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876.18</c:v>
                </c:pt>
                <c:pt idx="1">
                  <c:v>650.54</c:v>
                </c:pt>
                <c:pt idx="2">
                  <c:v>595.85</c:v>
                </c:pt>
                <c:pt idx="3">
                  <c:v>595.35</c:v>
                </c:pt>
                <c:pt idx="4">
                  <c:v>639.79</c:v>
                </c:pt>
              </c:numCache>
            </c:numRef>
          </c:val>
          <c:extLst>
            <c:ext xmlns:c16="http://schemas.microsoft.com/office/drawing/2014/chart" uri="{C3380CC4-5D6E-409C-BE32-E72D297353CC}">
              <c16:uniqueId val="{00000000-77F7-45B5-8DFE-90F0A2A96F40}"/>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379.08</c:v>
                </c:pt>
                <c:pt idx="1">
                  <c:v>367.55</c:v>
                </c:pt>
                <c:pt idx="2">
                  <c:v>378.56</c:v>
                </c:pt>
                <c:pt idx="3">
                  <c:v>364.46</c:v>
                </c:pt>
                <c:pt idx="4">
                  <c:v>338.89</c:v>
                </c:pt>
              </c:numCache>
            </c:numRef>
          </c:val>
          <c:smooth val="0"/>
          <c:extLst>
            <c:ext xmlns:c16="http://schemas.microsoft.com/office/drawing/2014/chart" uri="{C3380CC4-5D6E-409C-BE32-E72D297353CC}">
              <c16:uniqueId val="{00000001-77F7-45B5-8DFE-90F0A2A96F40}"/>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125.12</c:v>
                </c:pt>
                <c:pt idx="1">
                  <c:v>151.27000000000001</c:v>
                </c:pt>
                <c:pt idx="2">
                  <c:v>128.5</c:v>
                </c:pt>
                <c:pt idx="3">
                  <c:v>119.51</c:v>
                </c:pt>
                <c:pt idx="4">
                  <c:v>139.16999999999999</c:v>
                </c:pt>
              </c:numCache>
            </c:numRef>
          </c:val>
          <c:extLst>
            <c:ext xmlns:c16="http://schemas.microsoft.com/office/drawing/2014/chart" uri="{C3380CC4-5D6E-409C-BE32-E72D297353CC}">
              <c16:uniqueId val="{00000000-E47D-4528-AC45-8C21B9AD6EFD}"/>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398.98</c:v>
                </c:pt>
                <c:pt idx="1">
                  <c:v>418.68</c:v>
                </c:pt>
                <c:pt idx="2">
                  <c:v>395.68</c:v>
                </c:pt>
                <c:pt idx="3">
                  <c:v>403.72</c:v>
                </c:pt>
                <c:pt idx="4">
                  <c:v>400.21</c:v>
                </c:pt>
              </c:numCache>
            </c:numRef>
          </c:val>
          <c:smooth val="0"/>
          <c:extLst>
            <c:ext xmlns:c16="http://schemas.microsoft.com/office/drawing/2014/chart" uri="{C3380CC4-5D6E-409C-BE32-E72D297353CC}">
              <c16:uniqueId val="{00000001-E47D-4528-AC45-8C21B9AD6EFD}"/>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111.86</c:v>
                </c:pt>
                <c:pt idx="1">
                  <c:v>86.41</c:v>
                </c:pt>
                <c:pt idx="2">
                  <c:v>108.21</c:v>
                </c:pt>
                <c:pt idx="3">
                  <c:v>113.57</c:v>
                </c:pt>
                <c:pt idx="4">
                  <c:v>116.44</c:v>
                </c:pt>
              </c:numCache>
            </c:numRef>
          </c:val>
          <c:extLst>
            <c:ext xmlns:c16="http://schemas.microsoft.com/office/drawing/2014/chart" uri="{C3380CC4-5D6E-409C-BE32-E72D297353CC}">
              <c16:uniqueId val="{00000000-98DF-4B34-A2B8-8B1BC74AEF67}"/>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98.64</c:v>
                </c:pt>
                <c:pt idx="1">
                  <c:v>94.78</c:v>
                </c:pt>
                <c:pt idx="2">
                  <c:v>97.59</c:v>
                </c:pt>
                <c:pt idx="3">
                  <c:v>92.17</c:v>
                </c:pt>
                <c:pt idx="4">
                  <c:v>92.83</c:v>
                </c:pt>
              </c:numCache>
            </c:numRef>
          </c:val>
          <c:smooth val="0"/>
          <c:extLst>
            <c:ext xmlns:c16="http://schemas.microsoft.com/office/drawing/2014/chart" uri="{C3380CC4-5D6E-409C-BE32-E72D297353CC}">
              <c16:uniqueId val="{00000001-98DF-4B34-A2B8-8B1BC74AEF67}"/>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205.75</c:v>
                </c:pt>
                <c:pt idx="1">
                  <c:v>200.02</c:v>
                </c:pt>
                <c:pt idx="2">
                  <c:v>201.96</c:v>
                </c:pt>
                <c:pt idx="3">
                  <c:v>202.13</c:v>
                </c:pt>
                <c:pt idx="4">
                  <c:v>199.53</c:v>
                </c:pt>
              </c:numCache>
            </c:numRef>
          </c:val>
          <c:extLst>
            <c:ext xmlns:c16="http://schemas.microsoft.com/office/drawing/2014/chart" uri="{C3380CC4-5D6E-409C-BE32-E72D297353CC}">
              <c16:uniqueId val="{00000000-4057-4FA9-97C3-431745CCF27D}"/>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178.92</c:v>
                </c:pt>
                <c:pt idx="1">
                  <c:v>181.3</c:v>
                </c:pt>
                <c:pt idx="2">
                  <c:v>181.71</c:v>
                </c:pt>
                <c:pt idx="3">
                  <c:v>188.51</c:v>
                </c:pt>
                <c:pt idx="4">
                  <c:v>189.43</c:v>
                </c:pt>
              </c:numCache>
            </c:numRef>
          </c:val>
          <c:smooth val="0"/>
          <c:extLst>
            <c:ext xmlns:c16="http://schemas.microsoft.com/office/drawing/2014/chart" uri="{C3380CC4-5D6E-409C-BE32-E72D297353CC}">
              <c16:uniqueId val="{00000001-4057-4FA9-97C3-431745CCF27D}"/>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C49" zoomScale="90" zoomScaleNormal="90" workbookViewId="0">
      <selection activeCell="CE16" sqref="CE1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15">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15">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1" t="str">
        <f>データ!H6</f>
        <v>滋賀県　日野町</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15">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A6</v>
      </c>
      <c r="X8" s="43"/>
      <c r="Y8" s="43"/>
      <c r="Z8" s="43"/>
      <c r="AA8" s="43"/>
      <c r="AB8" s="43"/>
      <c r="AC8" s="43"/>
      <c r="AD8" s="43" t="str">
        <f>データ!$M$6</f>
        <v>非設置</v>
      </c>
      <c r="AE8" s="43"/>
      <c r="AF8" s="43"/>
      <c r="AG8" s="43"/>
      <c r="AH8" s="43"/>
      <c r="AI8" s="43"/>
      <c r="AJ8" s="43"/>
      <c r="AK8" s="2"/>
      <c r="AL8" s="44">
        <f>データ!$R$6</f>
        <v>20861</v>
      </c>
      <c r="AM8" s="44"/>
      <c r="AN8" s="44"/>
      <c r="AO8" s="44"/>
      <c r="AP8" s="44"/>
      <c r="AQ8" s="44"/>
      <c r="AR8" s="44"/>
      <c r="AS8" s="44"/>
      <c r="AT8" s="45">
        <f>データ!$S$6</f>
        <v>37.97</v>
      </c>
      <c r="AU8" s="46"/>
      <c r="AV8" s="46"/>
      <c r="AW8" s="46"/>
      <c r="AX8" s="46"/>
      <c r="AY8" s="46"/>
      <c r="AZ8" s="46"/>
      <c r="BA8" s="46"/>
      <c r="BB8" s="47">
        <f>データ!$T$6</f>
        <v>549.41</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15">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15">
      <c r="A10" s="2"/>
      <c r="B10" s="45" t="str">
        <f>データ!$N$6</f>
        <v>-</v>
      </c>
      <c r="C10" s="46"/>
      <c r="D10" s="46"/>
      <c r="E10" s="46"/>
      <c r="F10" s="46"/>
      <c r="G10" s="46"/>
      <c r="H10" s="46"/>
      <c r="I10" s="45">
        <f>データ!$O$6</f>
        <v>79.38</v>
      </c>
      <c r="J10" s="46"/>
      <c r="K10" s="46"/>
      <c r="L10" s="46"/>
      <c r="M10" s="46"/>
      <c r="N10" s="46"/>
      <c r="O10" s="80"/>
      <c r="P10" s="47">
        <f>データ!$P$6</f>
        <v>95.24</v>
      </c>
      <c r="Q10" s="47"/>
      <c r="R10" s="47"/>
      <c r="S10" s="47"/>
      <c r="T10" s="47"/>
      <c r="U10" s="47"/>
      <c r="V10" s="47"/>
      <c r="W10" s="44">
        <f>データ!$Q$6</f>
        <v>4290</v>
      </c>
      <c r="X10" s="44"/>
      <c r="Y10" s="44"/>
      <c r="Z10" s="44"/>
      <c r="AA10" s="44"/>
      <c r="AB10" s="44"/>
      <c r="AC10" s="44"/>
      <c r="AD10" s="2"/>
      <c r="AE10" s="2"/>
      <c r="AF10" s="2"/>
      <c r="AG10" s="2"/>
      <c r="AH10" s="2"/>
      <c r="AI10" s="2"/>
      <c r="AJ10" s="2"/>
      <c r="AK10" s="2"/>
      <c r="AL10" s="44">
        <f>データ!$U$6</f>
        <v>19772</v>
      </c>
      <c r="AM10" s="44"/>
      <c r="AN10" s="44"/>
      <c r="AO10" s="44"/>
      <c r="AP10" s="44"/>
      <c r="AQ10" s="44"/>
      <c r="AR10" s="44"/>
      <c r="AS10" s="44"/>
      <c r="AT10" s="45">
        <f>データ!$V$6</f>
        <v>40.43</v>
      </c>
      <c r="AU10" s="46"/>
      <c r="AV10" s="46"/>
      <c r="AW10" s="46"/>
      <c r="AX10" s="46"/>
      <c r="AY10" s="46"/>
      <c r="AZ10" s="46"/>
      <c r="BA10" s="46"/>
      <c r="BB10" s="47">
        <f>データ!$W$6</f>
        <v>489.04</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15">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1" t="s">
        <v>110</v>
      </c>
      <c r="BM16" s="82"/>
      <c r="BN16" s="82"/>
      <c r="BO16" s="82"/>
      <c r="BP16" s="82"/>
      <c r="BQ16" s="82"/>
      <c r="BR16" s="82"/>
      <c r="BS16" s="82"/>
      <c r="BT16" s="82"/>
      <c r="BU16" s="82"/>
      <c r="BV16" s="82"/>
      <c r="BW16" s="82"/>
      <c r="BX16" s="82"/>
      <c r="BY16" s="82"/>
      <c r="BZ16" s="83"/>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1"/>
      <c r="BM17" s="82"/>
      <c r="BN17" s="82"/>
      <c r="BO17" s="82"/>
      <c r="BP17" s="82"/>
      <c r="BQ17" s="82"/>
      <c r="BR17" s="82"/>
      <c r="BS17" s="82"/>
      <c r="BT17" s="82"/>
      <c r="BU17" s="82"/>
      <c r="BV17" s="82"/>
      <c r="BW17" s="82"/>
      <c r="BX17" s="82"/>
      <c r="BY17" s="82"/>
      <c r="BZ17" s="83"/>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1"/>
      <c r="BM18" s="82"/>
      <c r="BN18" s="82"/>
      <c r="BO18" s="82"/>
      <c r="BP18" s="82"/>
      <c r="BQ18" s="82"/>
      <c r="BR18" s="82"/>
      <c r="BS18" s="82"/>
      <c r="BT18" s="82"/>
      <c r="BU18" s="82"/>
      <c r="BV18" s="82"/>
      <c r="BW18" s="82"/>
      <c r="BX18" s="82"/>
      <c r="BY18" s="82"/>
      <c r="BZ18" s="83"/>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1"/>
      <c r="BM19" s="82"/>
      <c r="BN19" s="82"/>
      <c r="BO19" s="82"/>
      <c r="BP19" s="82"/>
      <c r="BQ19" s="82"/>
      <c r="BR19" s="82"/>
      <c r="BS19" s="82"/>
      <c r="BT19" s="82"/>
      <c r="BU19" s="82"/>
      <c r="BV19" s="82"/>
      <c r="BW19" s="82"/>
      <c r="BX19" s="82"/>
      <c r="BY19" s="82"/>
      <c r="BZ19" s="83"/>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1"/>
      <c r="BM20" s="82"/>
      <c r="BN20" s="82"/>
      <c r="BO20" s="82"/>
      <c r="BP20" s="82"/>
      <c r="BQ20" s="82"/>
      <c r="BR20" s="82"/>
      <c r="BS20" s="82"/>
      <c r="BT20" s="82"/>
      <c r="BU20" s="82"/>
      <c r="BV20" s="82"/>
      <c r="BW20" s="82"/>
      <c r="BX20" s="82"/>
      <c r="BY20" s="82"/>
      <c r="BZ20" s="83"/>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1"/>
      <c r="BM21" s="82"/>
      <c r="BN21" s="82"/>
      <c r="BO21" s="82"/>
      <c r="BP21" s="82"/>
      <c r="BQ21" s="82"/>
      <c r="BR21" s="82"/>
      <c r="BS21" s="82"/>
      <c r="BT21" s="82"/>
      <c r="BU21" s="82"/>
      <c r="BV21" s="82"/>
      <c r="BW21" s="82"/>
      <c r="BX21" s="82"/>
      <c r="BY21" s="82"/>
      <c r="BZ21" s="83"/>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1"/>
      <c r="BM22" s="82"/>
      <c r="BN22" s="82"/>
      <c r="BO22" s="82"/>
      <c r="BP22" s="82"/>
      <c r="BQ22" s="82"/>
      <c r="BR22" s="82"/>
      <c r="BS22" s="82"/>
      <c r="BT22" s="82"/>
      <c r="BU22" s="82"/>
      <c r="BV22" s="82"/>
      <c r="BW22" s="82"/>
      <c r="BX22" s="82"/>
      <c r="BY22" s="82"/>
      <c r="BZ22" s="83"/>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1"/>
      <c r="BM23" s="82"/>
      <c r="BN23" s="82"/>
      <c r="BO23" s="82"/>
      <c r="BP23" s="82"/>
      <c r="BQ23" s="82"/>
      <c r="BR23" s="82"/>
      <c r="BS23" s="82"/>
      <c r="BT23" s="82"/>
      <c r="BU23" s="82"/>
      <c r="BV23" s="82"/>
      <c r="BW23" s="82"/>
      <c r="BX23" s="82"/>
      <c r="BY23" s="82"/>
      <c r="BZ23" s="83"/>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1"/>
      <c r="BM24" s="82"/>
      <c r="BN24" s="82"/>
      <c r="BO24" s="82"/>
      <c r="BP24" s="82"/>
      <c r="BQ24" s="82"/>
      <c r="BR24" s="82"/>
      <c r="BS24" s="82"/>
      <c r="BT24" s="82"/>
      <c r="BU24" s="82"/>
      <c r="BV24" s="82"/>
      <c r="BW24" s="82"/>
      <c r="BX24" s="82"/>
      <c r="BY24" s="82"/>
      <c r="BZ24" s="83"/>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1"/>
      <c r="BM25" s="82"/>
      <c r="BN25" s="82"/>
      <c r="BO25" s="82"/>
      <c r="BP25" s="82"/>
      <c r="BQ25" s="82"/>
      <c r="BR25" s="82"/>
      <c r="BS25" s="82"/>
      <c r="BT25" s="82"/>
      <c r="BU25" s="82"/>
      <c r="BV25" s="82"/>
      <c r="BW25" s="82"/>
      <c r="BX25" s="82"/>
      <c r="BY25" s="82"/>
      <c r="BZ25" s="83"/>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1"/>
      <c r="BM26" s="82"/>
      <c r="BN26" s="82"/>
      <c r="BO26" s="82"/>
      <c r="BP26" s="82"/>
      <c r="BQ26" s="82"/>
      <c r="BR26" s="82"/>
      <c r="BS26" s="82"/>
      <c r="BT26" s="82"/>
      <c r="BU26" s="82"/>
      <c r="BV26" s="82"/>
      <c r="BW26" s="82"/>
      <c r="BX26" s="82"/>
      <c r="BY26" s="82"/>
      <c r="BZ26" s="83"/>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1"/>
      <c r="BM27" s="82"/>
      <c r="BN27" s="82"/>
      <c r="BO27" s="82"/>
      <c r="BP27" s="82"/>
      <c r="BQ27" s="82"/>
      <c r="BR27" s="82"/>
      <c r="BS27" s="82"/>
      <c r="BT27" s="82"/>
      <c r="BU27" s="82"/>
      <c r="BV27" s="82"/>
      <c r="BW27" s="82"/>
      <c r="BX27" s="82"/>
      <c r="BY27" s="82"/>
      <c r="BZ27" s="83"/>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1"/>
      <c r="BM28" s="82"/>
      <c r="BN28" s="82"/>
      <c r="BO28" s="82"/>
      <c r="BP28" s="82"/>
      <c r="BQ28" s="82"/>
      <c r="BR28" s="82"/>
      <c r="BS28" s="82"/>
      <c r="BT28" s="82"/>
      <c r="BU28" s="82"/>
      <c r="BV28" s="82"/>
      <c r="BW28" s="82"/>
      <c r="BX28" s="82"/>
      <c r="BY28" s="82"/>
      <c r="BZ28" s="83"/>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1"/>
      <c r="BM29" s="82"/>
      <c r="BN29" s="82"/>
      <c r="BO29" s="82"/>
      <c r="BP29" s="82"/>
      <c r="BQ29" s="82"/>
      <c r="BR29" s="82"/>
      <c r="BS29" s="82"/>
      <c r="BT29" s="82"/>
      <c r="BU29" s="82"/>
      <c r="BV29" s="82"/>
      <c r="BW29" s="82"/>
      <c r="BX29" s="82"/>
      <c r="BY29" s="82"/>
      <c r="BZ29" s="83"/>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1"/>
      <c r="BM30" s="82"/>
      <c r="BN30" s="82"/>
      <c r="BO30" s="82"/>
      <c r="BP30" s="82"/>
      <c r="BQ30" s="82"/>
      <c r="BR30" s="82"/>
      <c r="BS30" s="82"/>
      <c r="BT30" s="82"/>
      <c r="BU30" s="82"/>
      <c r="BV30" s="82"/>
      <c r="BW30" s="82"/>
      <c r="BX30" s="82"/>
      <c r="BY30" s="82"/>
      <c r="BZ30" s="83"/>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1"/>
      <c r="BM31" s="82"/>
      <c r="BN31" s="82"/>
      <c r="BO31" s="82"/>
      <c r="BP31" s="82"/>
      <c r="BQ31" s="82"/>
      <c r="BR31" s="82"/>
      <c r="BS31" s="82"/>
      <c r="BT31" s="82"/>
      <c r="BU31" s="82"/>
      <c r="BV31" s="82"/>
      <c r="BW31" s="82"/>
      <c r="BX31" s="82"/>
      <c r="BY31" s="82"/>
      <c r="BZ31" s="83"/>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1"/>
      <c r="BM32" s="82"/>
      <c r="BN32" s="82"/>
      <c r="BO32" s="82"/>
      <c r="BP32" s="82"/>
      <c r="BQ32" s="82"/>
      <c r="BR32" s="82"/>
      <c r="BS32" s="82"/>
      <c r="BT32" s="82"/>
      <c r="BU32" s="82"/>
      <c r="BV32" s="82"/>
      <c r="BW32" s="82"/>
      <c r="BX32" s="82"/>
      <c r="BY32" s="82"/>
      <c r="BZ32" s="83"/>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1"/>
      <c r="BM33" s="82"/>
      <c r="BN33" s="82"/>
      <c r="BO33" s="82"/>
      <c r="BP33" s="82"/>
      <c r="BQ33" s="82"/>
      <c r="BR33" s="82"/>
      <c r="BS33" s="82"/>
      <c r="BT33" s="82"/>
      <c r="BU33" s="82"/>
      <c r="BV33" s="82"/>
      <c r="BW33" s="82"/>
      <c r="BX33" s="82"/>
      <c r="BY33" s="82"/>
      <c r="BZ33" s="83"/>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1"/>
      <c r="BM34" s="82"/>
      <c r="BN34" s="82"/>
      <c r="BO34" s="82"/>
      <c r="BP34" s="82"/>
      <c r="BQ34" s="82"/>
      <c r="BR34" s="82"/>
      <c r="BS34" s="82"/>
      <c r="BT34" s="82"/>
      <c r="BU34" s="82"/>
      <c r="BV34" s="82"/>
      <c r="BW34" s="82"/>
      <c r="BX34" s="82"/>
      <c r="BY34" s="82"/>
      <c r="BZ34" s="83"/>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1"/>
      <c r="BM35" s="82"/>
      <c r="BN35" s="82"/>
      <c r="BO35" s="82"/>
      <c r="BP35" s="82"/>
      <c r="BQ35" s="82"/>
      <c r="BR35" s="82"/>
      <c r="BS35" s="82"/>
      <c r="BT35" s="82"/>
      <c r="BU35" s="82"/>
      <c r="BV35" s="82"/>
      <c r="BW35" s="82"/>
      <c r="BX35" s="82"/>
      <c r="BY35" s="82"/>
      <c r="BZ35" s="83"/>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1"/>
      <c r="BM36" s="82"/>
      <c r="BN36" s="82"/>
      <c r="BO36" s="82"/>
      <c r="BP36" s="82"/>
      <c r="BQ36" s="82"/>
      <c r="BR36" s="82"/>
      <c r="BS36" s="82"/>
      <c r="BT36" s="82"/>
      <c r="BU36" s="82"/>
      <c r="BV36" s="82"/>
      <c r="BW36" s="82"/>
      <c r="BX36" s="82"/>
      <c r="BY36" s="82"/>
      <c r="BZ36" s="83"/>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1"/>
      <c r="BM37" s="82"/>
      <c r="BN37" s="82"/>
      <c r="BO37" s="82"/>
      <c r="BP37" s="82"/>
      <c r="BQ37" s="82"/>
      <c r="BR37" s="82"/>
      <c r="BS37" s="82"/>
      <c r="BT37" s="82"/>
      <c r="BU37" s="82"/>
      <c r="BV37" s="82"/>
      <c r="BW37" s="82"/>
      <c r="BX37" s="82"/>
      <c r="BY37" s="82"/>
      <c r="BZ37" s="83"/>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1"/>
      <c r="BM38" s="82"/>
      <c r="BN38" s="82"/>
      <c r="BO38" s="82"/>
      <c r="BP38" s="82"/>
      <c r="BQ38" s="82"/>
      <c r="BR38" s="82"/>
      <c r="BS38" s="82"/>
      <c r="BT38" s="82"/>
      <c r="BU38" s="82"/>
      <c r="BV38" s="82"/>
      <c r="BW38" s="82"/>
      <c r="BX38" s="82"/>
      <c r="BY38" s="82"/>
      <c r="BZ38" s="83"/>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1"/>
      <c r="BM39" s="82"/>
      <c r="BN39" s="82"/>
      <c r="BO39" s="82"/>
      <c r="BP39" s="82"/>
      <c r="BQ39" s="82"/>
      <c r="BR39" s="82"/>
      <c r="BS39" s="82"/>
      <c r="BT39" s="82"/>
      <c r="BU39" s="82"/>
      <c r="BV39" s="82"/>
      <c r="BW39" s="82"/>
      <c r="BX39" s="82"/>
      <c r="BY39" s="82"/>
      <c r="BZ39" s="83"/>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1"/>
      <c r="BM40" s="82"/>
      <c r="BN40" s="82"/>
      <c r="BO40" s="82"/>
      <c r="BP40" s="82"/>
      <c r="BQ40" s="82"/>
      <c r="BR40" s="82"/>
      <c r="BS40" s="82"/>
      <c r="BT40" s="82"/>
      <c r="BU40" s="82"/>
      <c r="BV40" s="82"/>
      <c r="BW40" s="82"/>
      <c r="BX40" s="82"/>
      <c r="BY40" s="82"/>
      <c r="BZ40" s="83"/>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1"/>
      <c r="BM41" s="82"/>
      <c r="BN41" s="82"/>
      <c r="BO41" s="82"/>
      <c r="BP41" s="82"/>
      <c r="BQ41" s="82"/>
      <c r="BR41" s="82"/>
      <c r="BS41" s="82"/>
      <c r="BT41" s="82"/>
      <c r="BU41" s="82"/>
      <c r="BV41" s="82"/>
      <c r="BW41" s="82"/>
      <c r="BX41" s="82"/>
      <c r="BY41" s="82"/>
      <c r="BZ41" s="83"/>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1"/>
      <c r="BM42" s="82"/>
      <c r="BN42" s="82"/>
      <c r="BO42" s="82"/>
      <c r="BP42" s="82"/>
      <c r="BQ42" s="82"/>
      <c r="BR42" s="82"/>
      <c r="BS42" s="82"/>
      <c r="BT42" s="82"/>
      <c r="BU42" s="82"/>
      <c r="BV42" s="82"/>
      <c r="BW42" s="82"/>
      <c r="BX42" s="82"/>
      <c r="BY42" s="82"/>
      <c r="BZ42" s="83"/>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1"/>
      <c r="BM43" s="82"/>
      <c r="BN43" s="82"/>
      <c r="BO43" s="82"/>
      <c r="BP43" s="82"/>
      <c r="BQ43" s="82"/>
      <c r="BR43" s="82"/>
      <c r="BS43" s="82"/>
      <c r="BT43" s="82"/>
      <c r="BU43" s="82"/>
      <c r="BV43" s="82"/>
      <c r="BW43" s="82"/>
      <c r="BX43" s="82"/>
      <c r="BY43" s="82"/>
      <c r="BZ43" s="83"/>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1"/>
      <c r="BM44" s="82"/>
      <c r="BN44" s="82"/>
      <c r="BO44" s="82"/>
      <c r="BP44" s="82"/>
      <c r="BQ44" s="82"/>
      <c r="BR44" s="82"/>
      <c r="BS44" s="82"/>
      <c r="BT44" s="82"/>
      <c r="BU44" s="82"/>
      <c r="BV44" s="82"/>
      <c r="BW44" s="82"/>
      <c r="BX44" s="82"/>
      <c r="BY44" s="82"/>
      <c r="BZ44" s="8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4" t="s">
        <v>111</v>
      </c>
      <c r="BM47" s="85"/>
      <c r="BN47" s="85"/>
      <c r="BO47" s="85"/>
      <c r="BP47" s="85"/>
      <c r="BQ47" s="85"/>
      <c r="BR47" s="85"/>
      <c r="BS47" s="85"/>
      <c r="BT47" s="85"/>
      <c r="BU47" s="85"/>
      <c r="BV47" s="85"/>
      <c r="BW47" s="85"/>
      <c r="BX47" s="85"/>
      <c r="BY47" s="85"/>
      <c r="BZ47" s="8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4"/>
      <c r="BM48" s="85"/>
      <c r="BN48" s="85"/>
      <c r="BO48" s="85"/>
      <c r="BP48" s="85"/>
      <c r="BQ48" s="85"/>
      <c r="BR48" s="85"/>
      <c r="BS48" s="85"/>
      <c r="BT48" s="85"/>
      <c r="BU48" s="85"/>
      <c r="BV48" s="85"/>
      <c r="BW48" s="85"/>
      <c r="BX48" s="85"/>
      <c r="BY48" s="85"/>
      <c r="BZ48" s="8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4"/>
      <c r="BM49" s="85"/>
      <c r="BN49" s="85"/>
      <c r="BO49" s="85"/>
      <c r="BP49" s="85"/>
      <c r="BQ49" s="85"/>
      <c r="BR49" s="85"/>
      <c r="BS49" s="85"/>
      <c r="BT49" s="85"/>
      <c r="BU49" s="85"/>
      <c r="BV49" s="85"/>
      <c r="BW49" s="85"/>
      <c r="BX49" s="85"/>
      <c r="BY49" s="85"/>
      <c r="BZ49" s="8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4"/>
      <c r="BM50" s="85"/>
      <c r="BN50" s="85"/>
      <c r="BO50" s="85"/>
      <c r="BP50" s="85"/>
      <c r="BQ50" s="85"/>
      <c r="BR50" s="85"/>
      <c r="BS50" s="85"/>
      <c r="BT50" s="85"/>
      <c r="BU50" s="85"/>
      <c r="BV50" s="85"/>
      <c r="BW50" s="85"/>
      <c r="BX50" s="85"/>
      <c r="BY50" s="85"/>
      <c r="BZ50" s="8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4"/>
      <c r="BM51" s="85"/>
      <c r="BN51" s="85"/>
      <c r="BO51" s="85"/>
      <c r="BP51" s="85"/>
      <c r="BQ51" s="85"/>
      <c r="BR51" s="85"/>
      <c r="BS51" s="85"/>
      <c r="BT51" s="85"/>
      <c r="BU51" s="85"/>
      <c r="BV51" s="85"/>
      <c r="BW51" s="85"/>
      <c r="BX51" s="85"/>
      <c r="BY51" s="85"/>
      <c r="BZ51" s="8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4"/>
      <c r="BM52" s="85"/>
      <c r="BN52" s="85"/>
      <c r="BO52" s="85"/>
      <c r="BP52" s="85"/>
      <c r="BQ52" s="85"/>
      <c r="BR52" s="85"/>
      <c r="BS52" s="85"/>
      <c r="BT52" s="85"/>
      <c r="BU52" s="85"/>
      <c r="BV52" s="85"/>
      <c r="BW52" s="85"/>
      <c r="BX52" s="85"/>
      <c r="BY52" s="85"/>
      <c r="BZ52" s="8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4"/>
      <c r="BM53" s="85"/>
      <c r="BN53" s="85"/>
      <c r="BO53" s="85"/>
      <c r="BP53" s="85"/>
      <c r="BQ53" s="85"/>
      <c r="BR53" s="85"/>
      <c r="BS53" s="85"/>
      <c r="BT53" s="85"/>
      <c r="BU53" s="85"/>
      <c r="BV53" s="85"/>
      <c r="BW53" s="85"/>
      <c r="BX53" s="85"/>
      <c r="BY53" s="85"/>
      <c r="BZ53" s="8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4"/>
      <c r="BM54" s="85"/>
      <c r="BN54" s="85"/>
      <c r="BO54" s="85"/>
      <c r="BP54" s="85"/>
      <c r="BQ54" s="85"/>
      <c r="BR54" s="85"/>
      <c r="BS54" s="85"/>
      <c r="BT54" s="85"/>
      <c r="BU54" s="85"/>
      <c r="BV54" s="85"/>
      <c r="BW54" s="85"/>
      <c r="BX54" s="85"/>
      <c r="BY54" s="85"/>
      <c r="BZ54" s="8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4"/>
      <c r="BM55" s="85"/>
      <c r="BN55" s="85"/>
      <c r="BO55" s="85"/>
      <c r="BP55" s="85"/>
      <c r="BQ55" s="85"/>
      <c r="BR55" s="85"/>
      <c r="BS55" s="85"/>
      <c r="BT55" s="85"/>
      <c r="BU55" s="85"/>
      <c r="BV55" s="85"/>
      <c r="BW55" s="85"/>
      <c r="BX55" s="85"/>
      <c r="BY55" s="85"/>
      <c r="BZ55" s="8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4"/>
      <c r="BM56" s="85"/>
      <c r="BN56" s="85"/>
      <c r="BO56" s="85"/>
      <c r="BP56" s="85"/>
      <c r="BQ56" s="85"/>
      <c r="BR56" s="85"/>
      <c r="BS56" s="85"/>
      <c r="BT56" s="85"/>
      <c r="BU56" s="85"/>
      <c r="BV56" s="85"/>
      <c r="BW56" s="85"/>
      <c r="BX56" s="85"/>
      <c r="BY56" s="85"/>
      <c r="BZ56" s="8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4"/>
      <c r="BM57" s="85"/>
      <c r="BN57" s="85"/>
      <c r="BO57" s="85"/>
      <c r="BP57" s="85"/>
      <c r="BQ57" s="85"/>
      <c r="BR57" s="85"/>
      <c r="BS57" s="85"/>
      <c r="BT57" s="85"/>
      <c r="BU57" s="85"/>
      <c r="BV57" s="85"/>
      <c r="BW57" s="85"/>
      <c r="BX57" s="85"/>
      <c r="BY57" s="85"/>
      <c r="BZ57" s="8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4"/>
      <c r="BM58" s="85"/>
      <c r="BN58" s="85"/>
      <c r="BO58" s="85"/>
      <c r="BP58" s="85"/>
      <c r="BQ58" s="85"/>
      <c r="BR58" s="85"/>
      <c r="BS58" s="85"/>
      <c r="BT58" s="85"/>
      <c r="BU58" s="85"/>
      <c r="BV58" s="85"/>
      <c r="BW58" s="85"/>
      <c r="BX58" s="85"/>
      <c r="BY58" s="85"/>
      <c r="BZ58" s="8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4"/>
      <c r="BM59" s="85"/>
      <c r="BN59" s="85"/>
      <c r="BO59" s="85"/>
      <c r="BP59" s="85"/>
      <c r="BQ59" s="85"/>
      <c r="BR59" s="85"/>
      <c r="BS59" s="85"/>
      <c r="BT59" s="85"/>
      <c r="BU59" s="85"/>
      <c r="BV59" s="85"/>
      <c r="BW59" s="85"/>
      <c r="BX59" s="85"/>
      <c r="BY59" s="85"/>
      <c r="BZ59" s="86"/>
    </row>
    <row r="60" spans="1:78" ht="13.5" customHeight="1" x14ac:dyDescent="0.15">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84"/>
      <c r="BM60" s="85"/>
      <c r="BN60" s="85"/>
      <c r="BO60" s="85"/>
      <c r="BP60" s="85"/>
      <c r="BQ60" s="85"/>
      <c r="BR60" s="85"/>
      <c r="BS60" s="85"/>
      <c r="BT60" s="85"/>
      <c r="BU60" s="85"/>
      <c r="BV60" s="85"/>
      <c r="BW60" s="85"/>
      <c r="BX60" s="85"/>
      <c r="BY60" s="85"/>
      <c r="BZ60" s="86"/>
    </row>
    <row r="61" spans="1:78" ht="13.5" customHeight="1" x14ac:dyDescent="0.15">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84"/>
      <c r="BM61" s="85"/>
      <c r="BN61" s="85"/>
      <c r="BO61" s="85"/>
      <c r="BP61" s="85"/>
      <c r="BQ61" s="85"/>
      <c r="BR61" s="85"/>
      <c r="BS61" s="85"/>
      <c r="BT61" s="85"/>
      <c r="BU61" s="85"/>
      <c r="BV61" s="85"/>
      <c r="BW61" s="85"/>
      <c r="BX61" s="85"/>
      <c r="BY61" s="85"/>
      <c r="BZ61" s="8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4"/>
      <c r="BM62" s="85"/>
      <c r="BN62" s="85"/>
      <c r="BO62" s="85"/>
      <c r="BP62" s="85"/>
      <c r="BQ62" s="85"/>
      <c r="BR62" s="85"/>
      <c r="BS62" s="85"/>
      <c r="BT62" s="85"/>
      <c r="BU62" s="85"/>
      <c r="BV62" s="85"/>
      <c r="BW62" s="85"/>
      <c r="BX62" s="85"/>
      <c r="BY62" s="85"/>
      <c r="BZ62" s="8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4"/>
      <c r="BM63" s="85"/>
      <c r="BN63" s="85"/>
      <c r="BO63" s="85"/>
      <c r="BP63" s="85"/>
      <c r="BQ63" s="85"/>
      <c r="BR63" s="85"/>
      <c r="BS63" s="85"/>
      <c r="BT63" s="85"/>
      <c r="BU63" s="85"/>
      <c r="BV63" s="85"/>
      <c r="BW63" s="85"/>
      <c r="BX63" s="85"/>
      <c r="BY63" s="85"/>
      <c r="BZ63" s="86"/>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112</v>
      </c>
      <c r="BM66" s="57"/>
      <c r="BN66" s="57"/>
      <c r="BO66" s="57"/>
      <c r="BP66" s="57"/>
      <c r="BQ66" s="57"/>
      <c r="BR66" s="57"/>
      <c r="BS66" s="57"/>
      <c r="BT66" s="57"/>
      <c r="BU66" s="57"/>
      <c r="BV66" s="57"/>
      <c r="BW66" s="57"/>
      <c r="BX66" s="57"/>
      <c r="BY66" s="57"/>
      <c r="BZ66" s="5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JAe2kohHwhFf2msdVbZh2RsD/ux1Xt+AHmaTKoEN54cbzC4Ie+x3bcNPc0n8/efkkykVtfIrRjDrpGem5jcl9A==" saltValue="pEZG2w3vcrrnI/67WvItY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15" t="s">
        <v>53</v>
      </c>
      <c r="B4" s="17"/>
      <c r="C4" s="17"/>
      <c r="D4" s="17"/>
      <c r="E4" s="17"/>
      <c r="F4" s="17"/>
      <c r="G4" s="17"/>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2023</v>
      </c>
      <c r="C6" s="20">
        <f t="shared" ref="C6:W6" si="3">C7</f>
        <v>253839</v>
      </c>
      <c r="D6" s="20">
        <f t="shared" si="3"/>
        <v>46</v>
      </c>
      <c r="E6" s="20">
        <f t="shared" si="3"/>
        <v>1</v>
      </c>
      <c r="F6" s="20">
        <f t="shared" si="3"/>
        <v>0</v>
      </c>
      <c r="G6" s="20">
        <f t="shared" si="3"/>
        <v>1</v>
      </c>
      <c r="H6" s="20" t="str">
        <f t="shared" si="3"/>
        <v>滋賀県　日野町</v>
      </c>
      <c r="I6" s="20" t="str">
        <f t="shared" si="3"/>
        <v>法適用</v>
      </c>
      <c r="J6" s="20" t="str">
        <f t="shared" si="3"/>
        <v>水道事業</v>
      </c>
      <c r="K6" s="20" t="str">
        <f t="shared" si="3"/>
        <v>末端給水事業</v>
      </c>
      <c r="L6" s="20" t="str">
        <f t="shared" si="3"/>
        <v>A6</v>
      </c>
      <c r="M6" s="20" t="str">
        <f t="shared" si="3"/>
        <v>非設置</v>
      </c>
      <c r="N6" s="21" t="str">
        <f t="shared" si="3"/>
        <v>-</v>
      </c>
      <c r="O6" s="21">
        <f t="shared" si="3"/>
        <v>79.38</v>
      </c>
      <c r="P6" s="21">
        <f t="shared" si="3"/>
        <v>95.24</v>
      </c>
      <c r="Q6" s="21">
        <f t="shared" si="3"/>
        <v>4290</v>
      </c>
      <c r="R6" s="21">
        <f t="shared" si="3"/>
        <v>20861</v>
      </c>
      <c r="S6" s="21">
        <f t="shared" si="3"/>
        <v>37.97</v>
      </c>
      <c r="T6" s="21">
        <f t="shared" si="3"/>
        <v>549.41</v>
      </c>
      <c r="U6" s="21">
        <f t="shared" si="3"/>
        <v>19772</v>
      </c>
      <c r="V6" s="21">
        <f t="shared" si="3"/>
        <v>40.43</v>
      </c>
      <c r="W6" s="21">
        <f t="shared" si="3"/>
        <v>489.04</v>
      </c>
      <c r="X6" s="22">
        <f>IF(X7="",NA(),X7)</f>
        <v>115.15</v>
      </c>
      <c r="Y6" s="22">
        <f t="shared" ref="Y6:AG6" si="4">IF(Y7="",NA(),Y7)</f>
        <v>97.88</v>
      </c>
      <c r="Z6" s="22">
        <f t="shared" si="4"/>
        <v>118.58</v>
      </c>
      <c r="AA6" s="22">
        <f t="shared" si="4"/>
        <v>117.13</v>
      </c>
      <c r="AB6" s="22">
        <f t="shared" si="4"/>
        <v>120.84</v>
      </c>
      <c r="AC6" s="22">
        <f t="shared" si="4"/>
        <v>108.61</v>
      </c>
      <c r="AD6" s="22">
        <f t="shared" si="4"/>
        <v>108.35</v>
      </c>
      <c r="AE6" s="22">
        <f t="shared" si="4"/>
        <v>108.84</v>
      </c>
      <c r="AF6" s="22">
        <f t="shared" si="4"/>
        <v>105.92</v>
      </c>
      <c r="AG6" s="22">
        <f t="shared" si="4"/>
        <v>106.01</v>
      </c>
      <c r="AH6" s="21" t="str">
        <f>IF(AH7="","",IF(AH7="-","【-】","【"&amp;SUBSTITUTE(TEXT(AH7,"#,##0.00"),"-","△")&amp;"】"))</f>
        <v>【108.24】</v>
      </c>
      <c r="AI6" s="21">
        <f>IF(AI7="",NA(),AI7)</f>
        <v>0</v>
      </c>
      <c r="AJ6" s="21">
        <f t="shared" ref="AJ6:AR6" si="5">IF(AJ7="",NA(),AJ7)</f>
        <v>0</v>
      </c>
      <c r="AK6" s="21">
        <f t="shared" si="5"/>
        <v>0</v>
      </c>
      <c r="AL6" s="21">
        <f t="shared" si="5"/>
        <v>0</v>
      </c>
      <c r="AM6" s="21">
        <f t="shared" si="5"/>
        <v>0</v>
      </c>
      <c r="AN6" s="22">
        <f t="shared" si="5"/>
        <v>3.59</v>
      </c>
      <c r="AO6" s="22">
        <f t="shared" si="5"/>
        <v>3.98</v>
      </c>
      <c r="AP6" s="22">
        <f t="shared" si="5"/>
        <v>6.02</v>
      </c>
      <c r="AQ6" s="22">
        <f t="shared" si="5"/>
        <v>7.78</v>
      </c>
      <c r="AR6" s="22">
        <f t="shared" si="5"/>
        <v>9.59</v>
      </c>
      <c r="AS6" s="21" t="str">
        <f>IF(AS7="","",IF(AS7="-","【-】","【"&amp;SUBSTITUTE(TEXT(AS7,"#,##0.00"),"-","△")&amp;"】"))</f>
        <v>【1.50】</v>
      </c>
      <c r="AT6" s="22">
        <f>IF(AT7="",NA(),AT7)</f>
        <v>876.18</v>
      </c>
      <c r="AU6" s="22">
        <f t="shared" ref="AU6:BC6" si="6">IF(AU7="",NA(),AU7)</f>
        <v>650.54</v>
      </c>
      <c r="AV6" s="22">
        <f t="shared" si="6"/>
        <v>595.85</v>
      </c>
      <c r="AW6" s="22">
        <f t="shared" si="6"/>
        <v>595.35</v>
      </c>
      <c r="AX6" s="22">
        <f t="shared" si="6"/>
        <v>639.79</v>
      </c>
      <c r="AY6" s="22">
        <f t="shared" si="6"/>
        <v>379.08</v>
      </c>
      <c r="AZ6" s="22">
        <f t="shared" si="6"/>
        <v>367.55</v>
      </c>
      <c r="BA6" s="22">
        <f t="shared" si="6"/>
        <v>378.56</v>
      </c>
      <c r="BB6" s="22">
        <f t="shared" si="6"/>
        <v>364.46</v>
      </c>
      <c r="BC6" s="22">
        <f t="shared" si="6"/>
        <v>338.89</v>
      </c>
      <c r="BD6" s="21" t="str">
        <f>IF(BD7="","",IF(BD7="-","【-】","【"&amp;SUBSTITUTE(TEXT(BD7,"#,##0.00"),"-","△")&amp;"】"))</f>
        <v>【243.36】</v>
      </c>
      <c r="BE6" s="22">
        <f>IF(BE7="",NA(),BE7)</f>
        <v>125.12</v>
      </c>
      <c r="BF6" s="22">
        <f t="shared" ref="BF6:BN6" si="7">IF(BF7="",NA(),BF7)</f>
        <v>151.27000000000001</v>
      </c>
      <c r="BG6" s="22">
        <f t="shared" si="7"/>
        <v>128.5</v>
      </c>
      <c r="BH6" s="22">
        <f t="shared" si="7"/>
        <v>119.51</v>
      </c>
      <c r="BI6" s="22">
        <f t="shared" si="7"/>
        <v>139.16999999999999</v>
      </c>
      <c r="BJ6" s="22">
        <f t="shared" si="7"/>
        <v>398.98</v>
      </c>
      <c r="BK6" s="22">
        <f t="shared" si="7"/>
        <v>418.68</v>
      </c>
      <c r="BL6" s="22">
        <f t="shared" si="7"/>
        <v>395.68</v>
      </c>
      <c r="BM6" s="22">
        <f t="shared" si="7"/>
        <v>403.72</v>
      </c>
      <c r="BN6" s="22">
        <f t="shared" si="7"/>
        <v>400.21</v>
      </c>
      <c r="BO6" s="21" t="str">
        <f>IF(BO7="","",IF(BO7="-","【-】","【"&amp;SUBSTITUTE(TEXT(BO7,"#,##0.00"),"-","△")&amp;"】"))</f>
        <v>【265.93】</v>
      </c>
      <c r="BP6" s="22">
        <f>IF(BP7="",NA(),BP7)</f>
        <v>111.86</v>
      </c>
      <c r="BQ6" s="22">
        <f t="shared" ref="BQ6:BY6" si="8">IF(BQ7="",NA(),BQ7)</f>
        <v>86.41</v>
      </c>
      <c r="BR6" s="22">
        <f t="shared" si="8"/>
        <v>108.21</v>
      </c>
      <c r="BS6" s="22">
        <f t="shared" si="8"/>
        <v>113.57</v>
      </c>
      <c r="BT6" s="22">
        <f t="shared" si="8"/>
        <v>116.44</v>
      </c>
      <c r="BU6" s="22">
        <f t="shared" si="8"/>
        <v>98.64</v>
      </c>
      <c r="BV6" s="22">
        <f t="shared" si="8"/>
        <v>94.78</v>
      </c>
      <c r="BW6" s="22">
        <f t="shared" si="8"/>
        <v>97.59</v>
      </c>
      <c r="BX6" s="22">
        <f t="shared" si="8"/>
        <v>92.17</v>
      </c>
      <c r="BY6" s="22">
        <f t="shared" si="8"/>
        <v>92.83</v>
      </c>
      <c r="BZ6" s="21" t="str">
        <f>IF(BZ7="","",IF(BZ7="-","【-】","【"&amp;SUBSTITUTE(TEXT(BZ7,"#,##0.00"),"-","△")&amp;"】"))</f>
        <v>【97.82】</v>
      </c>
      <c r="CA6" s="22">
        <f>IF(CA7="",NA(),CA7)</f>
        <v>205.75</v>
      </c>
      <c r="CB6" s="22">
        <f t="shared" ref="CB6:CJ6" si="9">IF(CB7="",NA(),CB7)</f>
        <v>200.02</v>
      </c>
      <c r="CC6" s="22">
        <f t="shared" si="9"/>
        <v>201.96</v>
      </c>
      <c r="CD6" s="22">
        <f t="shared" si="9"/>
        <v>202.13</v>
      </c>
      <c r="CE6" s="22">
        <f t="shared" si="9"/>
        <v>199.53</v>
      </c>
      <c r="CF6" s="22">
        <f t="shared" si="9"/>
        <v>178.92</v>
      </c>
      <c r="CG6" s="22">
        <f t="shared" si="9"/>
        <v>181.3</v>
      </c>
      <c r="CH6" s="22">
        <f t="shared" si="9"/>
        <v>181.71</v>
      </c>
      <c r="CI6" s="22">
        <f t="shared" si="9"/>
        <v>188.51</v>
      </c>
      <c r="CJ6" s="22">
        <f t="shared" si="9"/>
        <v>189.43</v>
      </c>
      <c r="CK6" s="21" t="str">
        <f>IF(CK7="","",IF(CK7="-","【-】","【"&amp;SUBSTITUTE(TEXT(CK7,"#,##0.00"),"-","△")&amp;"】"))</f>
        <v>【177.56】</v>
      </c>
      <c r="CL6" s="22">
        <f>IF(CL7="",NA(),CL7)</f>
        <v>51.95</v>
      </c>
      <c r="CM6" s="22">
        <f t="shared" ref="CM6:CU6" si="10">IF(CM7="",NA(),CM7)</f>
        <v>53.36</v>
      </c>
      <c r="CN6" s="22">
        <f t="shared" si="10"/>
        <v>53.23</v>
      </c>
      <c r="CO6" s="22">
        <f t="shared" si="10"/>
        <v>52.5</v>
      </c>
      <c r="CP6" s="22">
        <f t="shared" si="10"/>
        <v>48.15</v>
      </c>
      <c r="CQ6" s="22">
        <f t="shared" si="10"/>
        <v>55.14</v>
      </c>
      <c r="CR6" s="22">
        <f t="shared" si="10"/>
        <v>55.89</v>
      </c>
      <c r="CS6" s="22">
        <f t="shared" si="10"/>
        <v>55.72</v>
      </c>
      <c r="CT6" s="22">
        <f t="shared" si="10"/>
        <v>55.31</v>
      </c>
      <c r="CU6" s="22">
        <f t="shared" si="10"/>
        <v>55.14</v>
      </c>
      <c r="CV6" s="21" t="str">
        <f>IF(CV7="","",IF(CV7="-","【-】","【"&amp;SUBSTITUTE(TEXT(CV7,"#,##0.00"),"-","△")&amp;"】"))</f>
        <v>【59.81】</v>
      </c>
      <c r="CW6" s="22">
        <f>IF(CW7="",NA(),CW7)</f>
        <v>84.49</v>
      </c>
      <c r="CX6" s="22">
        <f t="shared" ref="CX6:DF6" si="11">IF(CX7="",NA(),CX7)</f>
        <v>84.65</v>
      </c>
      <c r="CY6" s="22">
        <f t="shared" si="11"/>
        <v>82.86</v>
      </c>
      <c r="CZ6" s="22">
        <f t="shared" si="11"/>
        <v>83.43</v>
      </c>
      <c r="DA6" s="22">
        <f t="shared" si="11"/>
        <v>88.8</v>
      </c>
      <c r="DB6" s="22">
        <f t="shared" si="11"/>
        <v>81.39</v>
      </c>
      <c r="DC6" s="22">
        <f t="shared" si="11"/>
        <v>81.27</v>
      </c>
      <c r="DD6" s="22">
        <f t="shared" si="11"/>
        <v>81.260000000000005</v>
      </c>
      <c r="DE6" s="22">
        <f t="shared" si="11"/>
        <v>80.36</v>
      </c>
      <c r="DF6" s="22">
        <f t="shared" si="11"/>
        <v>80.13</v>
      </c>
      <c r="DG6" s="21" t="str">
        <f>IF(DG7="","",IF(DG7="-","【-】","【"&amp;SUBSTITUTE(TEXT(DG7,"#,##0.00"),"-","△")&amp;"】"))</f>
        <v>【89.42】</v>
      </c>
      <c r="DH6" s="22">
        <f>IF(DH7="",NA(),DH7)</f>
        <v>60.19</v>
      </c>
      <c r="DI6" s="22">
        <f t="shared" ref="DI6:DQ6" si="12">IF(DI7="",NA(),DI7)</f>
        <v>59.83</v>
      </c>
      <c r="DJ6" s="22">
        <f t="shared" si="12"/>
        <v>59.82</v>
      </c>
      <c r="DK6" s="22">
        <f t="shared" si="12"/>
        <v>59.9</v>
      </c>
      <c r="DL6" s="22">
        <f t="shared" si="12"/>
        <v>59.53</v>
      </c>
      <c r="DM6" s="22">
        <f t="shared" si="12"/>
        <v>49.92</v>
      </c>
      <c r="DN6" s="22">
        <f t="shared" si="12"/>
        <v>50.63</v>
      </c>
      <c r="DO6" s="22">
        <f t="shared" si="12"/>
        <v>51.29</v>
      </c>
      <c r="DP6" s="22">
        <f t="shared" si="12"/>
        <v>52.2</v>
      </c>
      <c r="DQ6" s="22">
        <f t="shared" si="12"/>
        <v>52.7</v>
      </c>
      <c r="DR6" s="21" t="str">
        <f>IF(DR7="","",IF(DR7="-","【-】","【"&amp;SUBSTITUTE(TEXT(DR7,"#,##0.00"),"-","△")&amp;"】"))</f>
        <v>【52.02】</v>
      </c>
      <c r="DS6" s="21">
        <f>IF(DS7="",NA(),DS7)</f>
        <v>0</v>
      </c>
      <c r="DT6" s="21">
        <f t="shared" ref="DT6:EB6" si="13">IF(DT7="",NA(),DT7)</f>
        <v>0</v>
      </c>
      <c r="DU6" s="21">
        <f t="shared" si="13"/>
        <v>0</v>
      </c>
      <c r="DV6" s="21">
        <f t="shared" si="13"/>
        <v>0</v>
      </c>
      <c r="DW6" s="21">
        <f t="shared" si="13"/>
        <v>0</v>
      </c>
      <c r="DX6" s="22">
        <f t="shared" si="13"/>
        <v>16.88</v>
      </c>
      <c r="DY6" s="22">
        <f t="shared" si="13"/>
        <v>18.28</v>
      </c>
      <c r="DZ6" s="22">
        <f t="shared" si="13"/>
        <v>19.61</v>
      </c>
      <c r="EA6" s="22">
        <f t="shared" si="13"/>
        <v>20.73</v>
      </c>
      <c r="EB6" s="22">
        <f t="shared" si="13"/>
        <v>22.86</v>
      </c>
      <c r="EC6" s="21" t="str">
        <f>IF(EC7="","",IF(EC7="-","【-】","【"&amp;SUBSTITUTE(TEXT(EC7,"#,##0.00"),"-","△")&amp;"】"))</f>
        <v>【25.37】</v>
      </c>
      <c r="ED6" s="21">
        <f>IF(ED7="",NA(),ED7)</f>
        <v>0</v>
      </c>
      <c r="EE6" s="21">
        <f t="shared" ref="EE6:EM6" si="14">IF(EE7="",NA(),EE7)</f>
        <v>0</v>
      </c>
      <c r="EF6" s="22">
        <f t="shared" si="14"/>
        <v>0.82</v>
      </c>
      <c r="EG6" s="22">
        <f t="shared" si="14"/>
        <v>0.66</v>
      </c>
      <c r="EH6" s="21">
        <f t="shared" si="14"/>
        <v>0</v>
      </c>
      <c r="EI6" s="22">
        <f t="shared" si="14"/>
        <v>0.52</v>
      </c>
      <c r="EJ6" s="22">
        <f t="shared" si="14"/>
        <v>0.53</v>
      </c>
      <c r="EK6" s="22">
        <f t="shared" si="14"/>
        <v>0.48</v>
      </c>
      <c r="EL6" s="22">
        <f t="shared" si="14"/>
        <v>0.5</v>
      </c>
      <c r="EM6" s="22">
        <f t="shared" si="14"/>
        <v>0.41</v>
      </c>
      <c r="EN6" s="21" t="str">
        <f>IF(EN7="","",IF(EN7="-","【-】","【"&amp;SUBSTITUTE(TEXT(EN7,"#,##0.00"),"-","△")&amp;"】"))</f>
        <v>【0.62】</v>
      </c>
    </row>
    <row r="7" spans="1:144" s="23" customFormat="1" x14ac:dyDescent="0.15">
      <c r="A7" s="15"/>
      <c r="B7" s="24">
        <v>2023</v>
      </c>
      <c r="C7" s="24">
        <v>253839</v>
      </c>
      <c r="D7" s="24">
        <v>46</v>
      </c>
      <c r="E7" s="24">
        <v>1</v>
      </c>
      <c r="F7" s="24">
        <v>0</v>
      </c>
      <c r="G7" s="24">
        <v>1</v>
      </c>
      <c r="H7" s="24" t="s">
        <v>93</v>
      </c>
      <c r="I7" s="24" t="s">
        <v>94</v>
      </c>
      <c r="J7" s="24" t="s">
        <v>95</v>
      </c>
      <c r="K7" s="24" t="s">
        <v>96</v>
      </c>
      <c r="L7" s="24" t="s">
        <v>97</v>
      </c>
      <c r="M7" s="24" t="s">
        <v>98</v>
      </c>
      <c r="N7" s="25" t="s">
        <v>99</v>
      </c>
      <c r="O7" s="25">
        <v>79.38</v>
      </c>
      <c r="P7" s="25">
        <v>95.24</v>
      </c>
      <c r="Q7" s="25">
        <v>4290</v>
      </c>
      <c r="R7" s="25">
        <v>20861</v>
      </c>
      <c r="S7" s="25">
        <v>37.97</v>
      </c>
      <c r="T7" s="25">
        <v>549.41</v>
      </c>
      <c r="U7" s="25">
        <v>19772</v>
      </c>
      <c r="V7" s="25">
        <v>40.43</v>
      </c>
      <c r="W7" s="25">
        <v>489.04</v>
      </c>
      <c r="X7" s="25">
        <v>115.15</v>
      </c>
      <c r="Y7" s="25">
        <v>97.88</v>
      </c>
      <c r="Z7" s="25">
        <v>118.58</v>
      </c>
      <c r="AA7" s="25">
        <v>117.13</v>
      </c>
      <c r="AB7" s="25">
        <v>120.84</v>
      </c>
      <c r="AC7" s="25">
        <v>108.61</v>
      </c>
      <c r="AD7" s="25">
        <v>108.35</v>
      </c>
      <c r="AE7" s="25">
        <v>108.84</v>
      </c>
      <c r="AF7" s="25">
        <v>105.92</v>
      </c>
      <c r="AG7" s="25">
        <v>106.01</v>
      </c>
      <c r="AH7" s="25">
        <v>108.24</v>
      </c>
      <c r="AI7" s="25">
        <v>0</v>
      </c>
      <c r="AJ7" s="25">
        <v>0</v>
      </c>
      <c r="AK7" s="25">
        <v>0</v>
      </c>
      <c r="AL7" s="25">
        <v>0</v>
      </c>
      <c r="AM7" s="25">
        <v>0</v>
      </c>
      <c r="AN7" s="25">
        <v>3.59</v>
      </c>
      <c r="AO7" s="25">
        <v>3.98</v>
      </c>
      <c r="AP7" s="25">
        <v>6.02</v>
      </c>
      <c r="AQ7" s="25">
        <v>7.78</v>
      </c>
      <c r="AR7" s="25">
        <v>9.59</v>
      </c>
      <c r="AS7" s="25">
        <v>1.5</v>
      </c>
      <c r="AT7" s="25">
        <v>876.18</v>
      </c>
      <c r="AU7" s="25">
        <v>650.54</v>
      </c>
      <c r="AV7" s="25">
        <v>595.85</v>
      </c>
      <c r="AW7" s="25">
        <v>595.35</v>
      </c>
      <c r="AX7" s="25">
        <v>639.79</v>
      </c>
      <c r="AY7" s="25">
        <v>379.08</v>
      </c>
      <c r="AZ7" s="25">
        <v>367.55</v>
      </c>
      <c r="BA7" s="25">
        <v>378.56</v>
      </c>
      <c r="BB7" s="25">
        <v>364.46</v>
      </c>
      <c r="BC7" s="25">
        <v>338.89</v>
      </c>
      <c r="BD7" s="25">
        <v>243.36</v>
      </c>
      <c r="BE7" s="25">
        <v>125.12</v>
      </c>
      <c r="BF7" s="25">
        <v>151.27000000000001</v>
      </c>
      <c r="BG7" s="25">
        <v>128.5</v>
      </c>
      <c r="BH7" s="25">
        <v>119.51</v>
      </c>
      <c r="BI7" s="25">
        <v>139.16999999999999</v>
      </c>
      <c r="BJ7" s="25">
        <v>398.98</v>
      </c>
      <c r="BK7" s="25">
        <v>418.68</v>
      </c>
      <c r="BL7" s="25">
        <v>395.68</v>
      </c>
      <c r="BM7" s="25">
        <v>403.72</v>
      </c>
      <c r="BN7" s="25">
        <v>400.21</v>
      </c>
      <c r="BO7" s="25">
        <v>265.93</v>
      </c>
      <c r="BP7" s="25">
        <v>111.86</v>
      </c>
      <c r="BQ7" s="25">
        <v>86.41</v>
      </c>
      <c r="BR7" s="25">
        <v>108.21</v>
      </c>
      <c r="BS7" s="25">
        <v>113.57</v>
      </c>
      <c r="BT7" s="25">
        <v>116.44</v>
      </c>
      <c r="BU7" s="25">
        <v>98.64</v>
      </c>
      <c r="BV7" s="25">
        <v>94.78</v>
      </c>
      <c r="BW7" s="25">
        <v>97.59</v>
      </c>
      <c r="BX7" s="25">
        <v>92.17</v>
      </c>
      <c r="BY7" s="25">
        <v>92.83</v>
      </c>
      <c r="BZ7" s="25">
        <v>97.82</v>
      </c>
      <c r="CA7" s="25">
        <v>205.75</v>
      </c>
      <c r="CB7" s="25">
        <v>200.02</v>
      </c>
      <c r="CC7" s="25">
        <v>201.96</v>
      </c>
      <c r="CD7" s="25">
        <v>202.13</v>
      </c>
      <c r="CE7" s="25">
        <v>199.53</v>
      </c>
      <c r="CF7" s="25">
        <v>178.92</v>
      </c>
      <c r="CG7" s="25">
        <v>181.3</v>
      </c>
      <c r="CH7" s="25">
        <v>181.71</v>
      </c>
      <c r="CI7" s="25">
        <v>188.51</v>
      </c>
      <c r="CJ7" s="25">
        <v>189.43</v>
      </c>
      <c r="CK7" s="25">
        <v>177.56</v>
      </c>
      <c r="CL7" s="25">
        <v>51.95</v>
      </c>
      <c r="CM7" s="25">
        <v>53.36</v>
      </c>
      <c r="CN7" s="25">
        <v>53.23</v>
      </c>
      <c r="CO7" s="25">
        <v>52.5</v>
      </c>
      <c r="CP7" s="25">
        <v>48.15</v>
      </c>
      <c r="CQ7" s="25">
        <v>55.14</v>
      </c>
      <c r="CR7" s="25">
        <v>55.89</v>
      </c>
      <c r="CS7" s="25">
        <v>55.72</v>
      </c>
      <c r="CT7" s="25">
        <v>55.31</v>
      </c>
      <c r="CU7" s="25">
        <v>55.14</v>
      </c>
      <c r="CV7" s="25">
        <v>59.81</v>
      </c>
      <c r="CW7" s="25">
        <v>84.49</v>
      </c>
      <c r="CX7" s="25">
        <v>84.65</v>
      </c>
      <c r="CY7" s="25">
        <v>82.86</v>
      </c>
      <c r="CZ7" s="25">
        <v>83.43</v>
      </c>
      <c r="DA7" s="25">
        <v>88.8</v>
      </c>
      <c r="DB7" s="25">
        <v>81.39</v>
      </c>
      <c r="DC7" s="25">
        <v>81.27</v>
      </c>
      <c r="DD7" s="25">
        <v>81.260000000000005</v>
      </c>
      <c r="DE7" s="25">
        <v>80.36</v>
      </c>
      <c r="DF7" s="25">
        <v>80.13</v>
      </c>
      <c r="DG7" s="25">
        <v>89.42</v>
      </c>
      <c r="DH7" s="25">
        <v>60.19</v>
      </c>
      <c r="DI7" s="25">
        <v>59.83</v>
      </c>
      <c r="DJ7" s="25">
        <v>59.82</v>
      </c>
      <c r="DK7" s="25">
        <v>59.9</v>
      </c>
      <c r="DL7" s="25">
        <v>59.53</v>
      </c>
      <c r="DM7" s="25">
        <v>49.92</v>
      </c>
      <c r="DN7" s="25">
        <v>50.63</v>
      </c>
      <c r="DO7" s="25">
        <v>51.29</v>
      </c>
      <c r="DP7" s="25">
        <v>52.2</v>
      </c>
      <c r="DQ7" s="25">
        <v>52.7</v>
      </c>
      <c r="DR7" s="25">
        <v>52.02</v>
      </c>
      <c r="DS7" s="25">
        <v>0</v>
      </c>
      <c r="DT7" s="25">
        <v>0</v>
      </c>
      <c r="DU7" s="25">
        <v>0</v>
      </c>
      <c r="DV7" s="25">
        <v>0</v>
      </c>
      <c r="DW7" s="25">
        <v>0</v>
      </c>
      <c r="DX7" s="25">
        <v>16.88</v>
      </c>
      <c r="DY7" s="25">
        <v>18.28</v>
      </c>
      <c r="DZ7" s="25">
        <v>19.61</v>
      </c>
      <c r="EA7" s="25">
        <v>20.73</v>
      </c>
      <c r="EB7" s="25">
        <v>22.86</v>
      </c>
      <c r="EC7" s="25">
        <v>25.37</v>
      </c>
      <c r="ED7" s="25">
        <v>0</v>
      </c>
      <c r="EE7" s="25">
        <v>0</v>
      </c>
      <c r="EF7" s="25">
        <v>0.82</v>
      </c>
      <c r="EG7" s="25">
        <v>0.66</v>
      </c>
      <c r="EH7" s="25">
        <v>0</v>
      </c>
      <c r="EI7" s="25">
        <v>0.52</v>
      </c>
      <c r="EJ7" s="25">
        <v>0.53</v>
      </c>
      <c r="EK7" s="25">
        <v>0.48</v>
      </c>
      <c r="EL7" s="25">
        <v>0.5</v>
      </c>
      <c r="EM7" s="25">
        <v>0.41</v>
      </c>
      <c r="EN7" s="25">
        <v>0.62</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107</v>
      </c>
      <c r="D13" t="s">
        <v>107</v>
      </c>
      <c r="E13" t="s">
        <v>108</v>
      </c>
      <c r="F13" t="s">
        <v>107</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2025-02-21T02:59:35Z</cp:lastPrinted>
  <dcterms:created xsi:type="dcterms:W3CDTF">2024-12-11T05:01:39Z</dcterms:created>
  <dcterms:modified xsi:type="dcterms:W3CDTF">2025-03-05T01:21:25Z</dcterms:modified>
  <cp:category/>
</cp:coreProperties>
</file>