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F:\2025.01.22【2.13（木）期限】公営企業に係る経営比較分析表（令和５年度決算）の分析等について\"/>
    </mc:Choice>
  </mc:AlternateContent>
  <xr:revisionPtr revIDLastSave="0" documentId="13_ncr:1_{C078CE1D-EB88-4A37-8112-4D1E907F36B4}" xr6:coauthVersionLast="36" xr6:coauthVersionMax="36" xr10:uidLastSave="{00000000-0000-0000-0000-000000000000}"/>
  <workbookProtection workbookAlgorithmName="SHA-512" workbookHashValue="WUIX8t3Fc9IiOO+7Tg5iCzgku8jMLNLdLI9k3IsQSfU5mv9UjDKt3hMtib4kxvDoLAu1COV4E5LGlfmfrRQfkg==" workbookSaltValue="JP2WOm54x9jJPwo6dbMSPQ==" workbookSpinCount="100000" lockStructure="1"/>
  <bookViews>
    <workbookView xWindow="0" yWindow="0" windowWidth="23040" windowHeight="921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L85" i="4"/>
  <c r="J85" i="4"/>
  <c r="I85" i="4"/>
  <c r="H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<sst xmlns="http://schemas.openxmlformats.org/spreadsheetml/2006/main" count="231" uniqueCount="111">
  <si>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</si>
  <si>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</si>
  <si>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</si>
  <si>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</si>
  <si>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</si>
  <si>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</si>
  <si>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</si>
  <si>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</si>
  <si>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</si>
  <si>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</si>
  <si>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</si>
  <si>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</si>
  <si>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</si>
  <si>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</si>
  <si>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</si>
  <si>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</si>
  <si>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</si>
  <si>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</si>
  <si>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</si>
  <si>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</si>
  <si>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</si>
  <si>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</si>
  <si>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</si>
  <si>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</si>
  <si>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</si>
  <si>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</si>
  <si>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</si>
  <si>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</si>
  <si>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</si>
  <si>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</si>
  <si>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</si>
  <si>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</si>
  <si>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</si>
  <si>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</si>
  <si>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</si>
  <si>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</si>
  <si>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</si>
  <si>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</si>
  <si>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</si>
  <si>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</si>
  <si>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</si>
  <si>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</si>
  <si>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</si>
  <si>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</si>
  <si>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</si>
  <si>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</si>
  <si>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</si>
  <si>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</si>
  <si>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</si>
  <si>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</si>
  <si>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</si>
  <si>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</si>
  <si>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</si>
  <si>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</si>
  <si>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</si>
  <si>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</si>
  <si>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</si>
  <si>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</si>
  <si>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</si>
  <si>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</si>
  <si>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</si>
  <si>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</si>
  <si>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</si>
  <si>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</si>
  <si>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</si>
  <si>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</si>
  <si>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</si>
  <si>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</si>
  <si>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</si>
  <si>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</si>
  <si>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</si>
  <si>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</si>
  <si>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</si>
  <si>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</si>
  <si>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</si>
  <si>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</si>
  <si>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</si>
  <si>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</si>
  <si>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</si>
  <si>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</si>
  <si>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</si>
  <si>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</si>
  <si>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</si>
  <si>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</si>
  <si>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</si>
  <si>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</si>
  <si>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</si>
  <si>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</si>
  <si>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</si>
  <si>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</si>
  <si>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</si>
  <si>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</si>
  <si>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長浜水道企業団</t>
  </si>
  <si>
    <t>法適用</t>
  </si>
  <si>
    <t>水道事業</t>
  </si>
  <si>
    <t>末端給水事業</t>
  </si>
  <si>
    <t>A3</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</si>
  <si>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</si>
  <si>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</si>
  <si>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</si>
  <si>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</si>
  <si>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</si>
  <si>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</si>
  <si>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</si>
  <si>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</si>
  <si>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</si>
  <si>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</si>
  <si>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</si>
  <si>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①有形固定資産減価償却率
　R2度に初めて平均値を上回り、施設の老朽化が進んでいる。今後地域水道ビジョンに基づき施設更新を進める。
②管路経年化率
　管路の布設年度が比較的新しいため、類似団体平均、全国平均より低い。
③管路更新率
　管路が比較的新しく更新需要が少ない。</t>
    <rPh sb="16" eb="17">
      <t>ド</t>
    </rPh>
    <rPh sb="18" eb="19">
      <t>ハジ</t>
    </rPh>
    <rPh sb="21" eb="24">
      <t>ヘイキンチ</t>
    </rPh>
    <rPh sb="25" eb="27">
      <t>ウワマワ</t>
    </rPh>
    <rPh sb="29" eb="31">
      <t>シセツ</t>
    </rPh>
    <rPh sb="32" eb="35">
      <t>ロウキュウカ</t>
    </rPh>
    <rPh sb="36" eb="37">
      <t>スス</t>
    </rPh>
    <rPh sb="42" eb="44">
      <t>コンゴ</t>
    </rPh>
    <rPh sb="44" eb="46">
      <t>チイキ</t>
    </rPh>
    <rPh sb="46" eb="48">
      <t>スイドウ</t>
    </rPh>
    <rPh sb="53" eb="54">
      <t>モト</t>
    </rPh>
    <rPh sb="56" eb="58">
      <t>シセツ</t>
    </rPh>
    <rPh sb="58" eb="60">
      <t>コウシン</t>
    </rPh>
    <rPh sb="61" eb="62">
      <t>スス</t>
    </rPh>
    <rPh sb="75" eb="77">
      <t>カンロ</t>
    </rPh>
    <rPh sb="78" eb="80">
      <t>フセツ</t>
    </rPh>
    <rPh sb="80" eb="82">
      <t>ネンド</t>
    </rPh>
    <rPh sb="83" eb="86">
      <t>ヒカクテキ</t>
    </rPh>
    <rPh sb="86" eb="87">
      <t>アタラ</t>
    </rPh>
    <rPh sb="117" eb="119">
      <t>カンロ</t>
    </rPh>
    <rPh sb="120" eb="123">
      <t>ヒカクテキ</t>
    </rPh>
    <rPh sb="123" eb="124">
      <t>アタラ</t>
    </rPh>
    <rPh sb="126" eb="128">
      <t>コウシン</t>
    </rPh>
    <rPh sb="128" eb="130">
      <t>ジュヨウ</t>
    </rPh>
    <rPh sb="131" eb="132">
      <t>スク</t>
    </rPh>
    <phoneticPr fontId="16"/>
  </si>
  <si>
    <t>・有収率が低いので、漏水対策、老朽管更新が必要である。
・有形固定資産減価償却率が高く、施設の老朽化が進んでいるため、計画的に施設更新を進める必要がある。</t>
    <rPh sb="41" eb="42">
      <t>タカ</t>
    </rPh>
    <rPh sb="59" eb="62">
      <t>ケイカクテキ</t>
    </rPh>
    <rPh sb="63" eb="65">
      <t>シセツ</t>
    </rPh>
    <rPh sb="65" eb="67">
      <t>コウシン</t>
    </rPh>
    <rPh sb="68" eb="69">
      <t>スス</t>
    </rPh>
    <rPh sb="71" eb="73">
      <t>ヒツヨウ</t>
    </rPh>
    <phoneticPr fontId="16"/>
  </si>
  <si>
    <t>①経常収支比率
　経常収益が経常費用を上回っていて、経営状態は良好である。
②累積欠損金比率
　欠損はない。
③流動比率
　現金の増により平均値より高くなっており、十分な支払能力を有している。
④企業債残高対給水収益比率(%)
　類似団体に比べ高いが、建設工事の抑制で改善している。
⑤料金回収率
　令和元年度に料金の低い地域で料金を改定したことにより100％を上回っている。
⑥給水原価
　平均より低くなっていて良好である。
⑦施設利用率
　人口減少やコロナウイルス感染症による巣ごもり需要の減に伴う有収水量の減少および漏水量の減少により、令和５年度は給水量が減少し、施設利用率が低下した。今後アセットマネジメントを実施して適切な施設規模を検討し、施設の統廃合を進めていく。
⑧有収率
　H29に長浜市から経営統合した区域で漏水が多く、修理により改善しているものの、平均より低くなっている。</t>
    <rPh sb="26" eb="28">
      <t>ケイエイ</t>
    </rPh>
    <rPh sb="28" eb="30">
      <t>ジョウタイ</t>
    </rPh>
    <rPh sb="31" eb="33">
      <t>リョウコウ</t>
    </rPh>
    <rPh sb="69" eb="72">
      <t>ヘイキンチ</t>
    </rPh>
    <rPh sb="74" eb="75">
      <t>タカ</t>
    </rPh>
    <rPh sb="82" eb="84">
      <t>ジュウブン</t>
    </rPh>
    <rPh sb="85" eb="87">
      <t>シハライ</t>
    </rPh>
    <rPh sb="87" eb="89">
      <t>ノウリョク</t>
    </rPh>
    <rPh sb="90" eb="91">
      <t>ユウ</t>
    </rPh>
    <rPh sb="126" eb="128">
      <t>ケンセツ</t>
    </rPh>
    <rPh sb="128" eb="130">
      <t>コウジ</t>
    </rPh>
    <rPh sb="131" eb="133">
      <t>ヨクセイ</t>
    </rPh>
    <rPh sb="134" eb="136">
      <t>カイゼン</t>
    </rPh>
    <rPh sb="150" eb="152">
      <t>レイワ</t>
    </rPh>
    <rPh sb="152" eb="155">
      <t>ガンネンド</t>
    </rPh>
    <rPh sb="156" eb="158">
      <t>リョウキン</t>
    </rPh>
    <rPh sb="159" eb="160">
      <t>ヒク</t>
    </rPh>
    <rPh sb="161" eb="163">
      <t>チイキ</t>
    </rPh>
    <rPh sb="181" eb="183">
      <t>ウワマワ</t>
    </rPh>
    <rPh sb="222" eb="224">
      <t>ジンコウ</t>
    </rPh>
    <rPh sb="224" eb="226">
      <t>ゲンショウ</t>
    </rPh>
    <rPh sb="234" eb="237">
      <t>カンセンショウ</t>
    </rPh>
    <rPh sb="240" eb="241">
      <t>ス</t>
    </rPh>
    <rPh sb="244" eb="246">
      <t>ジュヨウ</t>
    </rPh>
    <rPh sb="247" eb="248">
      <t>ゲン</t>
    </rPh>
    <rPh sb="249" eb="250">
      <t>トモナ</t>
    </rPh>
    <rPh sb="251" eb="253">
      <t>ユウシュウ</t>
    </rPh>
    <rPh sb="253" eb="255">
      <t>スイリョウ</t>
    </rPh>
    <rPh sb="256" eb="258">
      <t>ゲンショウ</t>
    </rPh>
    <rPh sb="261" eb="264">
      <t>ロウスイリョウ</t>
    </rPh>
    <rPh sb="265" eb="267">
      <t>ゲンショウ</t>
    </rPh>
    <rPh sb="271" eb="273">
      <t>レイワ</t>
    </rPh>
    <rPh sb="274" eb="276">
      <t>ネンド</t>
    </rPh>
    <rPh sb="277" eb="280">
      <t>キュウスイリョウ</t>
    </rPh>
    <rPh sb="281" eb="283">
      <t>ゲンショウ</t>
    </rPh>
    <rPh sb="285" eb="287">
      <t>シセツ</t>
    </rPh>
    <rPh sb="287" eb="290">
      <t>リヨウリツ</t>
    </rPh>
    <rPh sb="291" eb="293">
      <t>テイカ</t>
    </rPh>
    <rPh sb="296" eb="298">
      <t>コンゴ</t>
    </rPh>
    <rPh sb="309" eb="311">
      <t>ジッシ</t>
    </rPh>
    <rPh sb="313" eb="315">
      <t>テキセツ</t>
    </rPh>
    <rPh sb="316" eb="318">
      <t>シセツ</t>
    </rPh>
    <rPh sb="318" eb="320">
      <t>キボ</t>
    </rPh>
    <rPh sb="321" eb="323">
      <t>ケントウ</t>
    </rPh>
    <rPh sb="325" eb="327">
      <t>シセツ</t>
    </rPh>
    <rPh sb="328" eb="331">
      <t>トウハイゴウ</t>
    </rPh>
    <rPh sb="332" eb="333">
      <t>スス</t>
    </rPh>
    <rPh sb="349" eb="352">
      <t>ナガハマシ</t>
    </rPh>
    <rPh sb="354" eb="356">
      <t>ケイエイ</t>
    </rPh>
    <rPh sb="356" eb="358">
      <t>トウゴウ</t>
    </rPh>
    <rPh sb="360" eb="362">
      <t>クイキ</t>
    </rPh>
    <rPh sb="363" eb="365">
      <t>ロウスイ</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</si>
</sst>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3">
    <cellStyle name="桁区切り" xfId="1" builtinId="6"/>
    <cellStyle name="標準" xfId="0" builtinId="0"/>
    <cellStyle name="標準 2" xfId="2" xr:uid="{71F6A60C-8AEC-4763-957A-51686E55CC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c:v>
                </c:pt>
                <c:pt idx="1">
                  <c:v>0</c:v>
                </c:pt>
                <c:pt idx="2">
                  <c:v>0</c:v>
                </c:pt>
                <c:pt idx="3" formatCode="#,##0.00;&quot;△&quot;#,##0.00;&quot;-&quot;">
                  <c:v>0.09</c:v>
                </c:pt>
                <c:pt idx="4" formatCode="#,##0.00;&quot;△&quot;#,##0.00;&quot;-&quot;">
                  <c:v>0.41</c:v>
                </c:pt>
              </c:numCache>
            </c:numRef>
          </c:val>
          <c:extLst>
            <c:ext xmlns:c16="http://schemas.microsoft.com/office/drawing/2014/chart" uri="{C3380CC4-5D6E-409C-BE32-E72D297353CC}">
              <c16:uniqueId val="{00000000-08B5-4AC5-B928-97D02F6F520B}"/>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0.67</c:v>
                </c:pt>
                <c:pt idx="2">
                  <c:v>0.62</c:v>
                </c:pt>
                <c:pt idx="3">
                  <c:v>0.6</c:v>
                </c:pt>
                <c:pt idx="4">
                  <c:v>0.57999999999999996</c:v>
                </c:pt>
              </c:numCache>
            </c:numRef>
          </c:val>
          <c:smooth val="0"/>
          <c:extLst>
            <c:ext xmlns:c16="http://schemas.microsoft.com/office/drawing/2014/chart" uri="{C3380CC4-5D6E-409C-BE32-E72D297353CC}">
              <c16:uniqueId val="{00000001-08B5-4AC5-B928-97D02F6F520B}"/>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61.86</c:v>
                </c:pt>
                <c:pt idx="1">
                  <c:v>61.95</c:v>
                </c:pt>
                <c:pt idx="2">
                  <c:v>62.66</c:v>
                </c:pt>
                <c:pt idx="3">
                  <c:v>62.78</c:v>
                </c:pt>
                <c:pt idx="4">
                  <c:v>60.79</c:v>
                </c:pt>
              </c:numCache>
            </c:numRef>
          </c:val>
          <c:extLst>
            <c:ext xmlns:c16="http://schemas.microsoft.com/office/drawing/2014/chart" uri="{C3380CC4-5D6E-409C-BE32-E72D297353CC}">
              <c16:uniqueId val="{00000000-C58C-460B-98A6-D964D9BB2E8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63.23</c:v>
                </c:pt>
                <c:pt idx="2">
                  <c:v>62.59</c:v>
                </c:pt>
                <c:pt idx="3">
                  <c:v>61.81</c:v>
                </c:pt>
                <c:pt idx="4">
                  <c:v>62.35</c:v>
                </c:pt>
              </c:numCache>
            </c:numRef>
          </c:val>
          <c:smooth val="0"/>
          <c:extLst>
            <c:ext xmlns:c16="http://schemas.microsoft.com/office/drawing/2014/chart" uri="{C3380CC4-5D6E-409C-BE32-E72D297353CC}">
              <c16:uniqueId val="{00000001-C58C-460B-98A6-D964D9BB2E8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76.05</c:v>
                </c:pt>
                <c:pt idx="1">
                  <c:v>76.260000000000005</c:v>
                </c:pt>
                <c:pt idx="2">
                  <c:v>75.08</c:v>
                </c:pt>
                <c:pt idx="3">
                  <c:v>74.47</c:v>
                </c:pt>
                <c:pt idx="4">
                  <c:v>75.2</c:v>
                </c:pt>
              </c:numCache>
            </c:numRef>
          </c:val>
          <c:extLst>
            <c:ext xmlns:c16="http://schemas.microsoft.com/office/drawing/2014/chart" uri="{C3380CC4-5D6E-409C-BE32-E72D297353CC}">
              <c16:uniqueId val="{00000000-3930-4091-9F85-09ECDD03556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89.35</c:v>
                </c:pt>
                <c:pt idx="2">
                  <c:v>89.7</c:v>
                </c:pt>
                <c:pt idx="3">
                  <c:v>89.24</c:v>
                </c:pt>
                <c:pt idx="4">
                  <c:v>88.71</c:v>
                </c:pt>
              </c:numCache>
            </c:numRef>
          </c:val>
          <c:smooth val="0"/>
          <c:extLst>
            <c:ext xmlns:c16="http://schemas.microsoft.com/office/drawing/2014/chart" uri="{C3380CC4-5D6E-409C-BE32-E72D297353CC}">
              <c16:uniqueId val="{00000001-3930-4091-9F85-09ECDD03556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124.06</c:v>
                </c:pt>
                <c:pt idx="1">
                  <c:v>125.35</c:v>
                </c:pt>
                <c:pt idx="2">
                  <c:v>125.41</c:v>
                </c:pt>
                <c:pt idx="3">
                  <c:v>121.03</c:v>
                </c:pt>
                <c:pt idx="4">
                  <c:v>121.77</c:v>
                </c:pt>
              </c:numCache>
            </c:numRef>
          </c:val>
          <c:extLst>
            <c:ext xmlns:c16="http://schemas.microsoft.com/office/drawing/2014/chart" uri="{C3380CC4-5D6E-409C-BE32-E72D297353CC}">
              <c16:uniqueId val="{00000000-BECF-4038-B192-9DD06F477B5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111.21</c:v>
                </c:pt>
                <c:pt idx="2">
                  <c:v>111.89</c:v>
                </c:pt>
                <c:pt idx="3">
                  <c:v>109.99</c:v>
                </c:pt>
                <c:pt idx="4">
                  <c:v>110.2</c:v>
                </c:pt>
              </c:numCache>
            </c:numRef>
          </c:val>
          <c:smooth val="0"/>
          <c:extLst>
            <c:ext xmlns:c16="http://schemas.microsoft.com/office/drawing/2014/chart" uri="{C3380CC4-5D6E-409C-BE32-E72D297353CC}">
              <c16:uniqueId val="{00000001-BECF-4038-B192-9DD06F477B5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48.03</c:v>
                </c:pt>
                <c:pt idx="1">
                  <c:v>50.54</c:v>
                </c:pt>
                <c:pt idx="2">
                  <c:v>52.52</c:v>
                </c:pt>
                <c:pt idx="3">
                  <c:v>54.53</c:v>
                </c:pt>
                <c:pt idx="4">
                  <c:v>56.23</c:v>
                </c:pt>
              </c:numCache>
            </c:numRef>
          </c:val>
          <c:extLst>
            <c:ext xmlns:c16="http://schemas.microsoft.com/office/drawing/2014/chart" uri="{C3380CC4-5D6E-409C-BE32-E72D297353CC}">
              <c16:uniqueId val="{00000000-00C5-420F-89B2-D9EC3FE603D5}"/>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49.62</c:v>
                </c:pt>
                <c:pt idx="2">
                  <c:v>50.5</c:v>
                </c:pt>
                <c:pt idx="3">
                  <c:v>51.28</c:v>
                </c:pt>
                <c:pt idx="4">
                  <c:v>51.95</c:v>
                </c:pt>
              </c:numCache>
            </c:numRef>
          </c:val>
          <c:smooth val="0"/>
          <c:extLst>
            <c:ext xmlns:c16="http://schemas.microsoft.com/office/drawing/2014/chart" uri="{C3380CC4-5D6E-409C-BE32-E72D297353CC}">
              <c16:uniqueId val="{00000001-00C5-420F-89B2-D9EC3FE603D5}"/>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1.53</c:v>
                </c:pt>
                <c:pt idx="1">
                  <c:v>1.53</c:v>
                </c:pt>
                <c:pt idx="2">
                  <c:v>1.53</c:v>
                </c:pt>
                <c:pt idx="3">
                  <c:v>1.38</c:v>
                </c:pt>
                <c:pt idx="4">
                  <c:v>2.6</c:v>
                </c:pt>
              </c:numCache>
            </c:numRef>
          </c:val>
          <c:extLst>
            <c:ext xmlns:c16="http://schemas.microsoft.com/office/drawing/2014/chart" uri="{C3380CC4-5D6E-409C-BE32-E72D297353CC}">
              <c16:uniqueId val="{00000000-37C9-4153-BE32-0785BCB30C7F}"/>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19.510000000000002</c:v>
                </c:pt>
                <c:pt idx="2">
                  <c:v>21.19</c:v>
                </c:pt>
                <c:pt idx="3">
                  <c:v>22.64</c:v>
                </c:pt>
                <c:pt idx="4">
                  <c:v>24.49</c:v>
                </c:pt>
              </c:numCache>
            </c:numRef>
          </c:val>
          <c:smooth val="0"/>
          <c:extLst>
            <c:ext xmlns:c16="http://schemas.microsoft.com/office/drawing/2014/chart" uri="{C3380CC4-5D6E-409C-BE32-E72D297353CC}">
              <c16:uniqueId val="{00000001-37C9-4153-BE32-0785BCB30C7F}"/>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712-41A9-B3EF-03BEEF74EC45}"/>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0.45</c:v>
                </c:pt>
                <c:pt idx="3">
                  <c:v>0</c:v>
                </c:pt>
                <c:pt idx="4" formatCode="#,##0.00;&quot;△&quot;#,##0.00;&quot;-&quot;">
                  <c:v>0.05</c:v>
                </c:pt>
              </c:numCache>
            </c:numRef>
          </c:val>
          <c:smooth val="0"/>
          <c:extLst>
            <c:ext xmlns:c16="http://schemas.microsoft.com/office/drawing/2014/chart" uri="{C3380CC4-5D6E-409C-BE32-E72D297353CC}">
              <c16:uniqueId val="{00000001-1712-41A9-B3EF-03BEEF74EC45}"/>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401.34</c:v>
                </c:pt>
                <c:pt idx="1">
                  <c:v>368.06</c:v>
                </c:pt>
                <c:pt idx="2">
                  <c:v>425.23</c:v>
                </c:pt>
                <c:pt idx="3">
                  <c:v>483.39</c:v>
                </c:pt>
                <c:pt idx="4">
                  <c:v>500.66</c:v>
                </c:pt>
              </c:numCache>
            </c:numRef>
          </c:val>
          <c:extLst>
            <c:ext xmlns:c16="http://schemas.microsoft.com/office/drawing/2014/chart" uri="{C3380CC4-5D6E-409C-BE32-E72D297353CC}">
              <c16:uniqueId val="{00000000-E837-4CFC-93AA-39668C23237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360.96</c:v>
                </c:pt>
                <c:pt idx="2">
                  <c:v>351.29</c:v>
                </c:pt>
                <c:pt idx="3">
                  <c:v>364.24</c:v>
                </c:pt>
                <c:pt idx="4">
                  <c:v>369.82</c:v>
                </c:pt>
              </c:numCache>
            </c:numRef>
          </c:val>
          <c:smooth val="0"/>
          <c:extLst>
            <c:ext xmlns:c16="http://schemas.microsoft.com/office/drawing/2014/chart" uri="{C3380CC4-5D6E-409C-BE32-E72D297353CC}">
              <c16:uniqueId val="{00000001-E837-4CFC-93AA-39668C23237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545.99</c:v>
                </c:pt>
                <c:pt idx="1">
                  <c:v>512.33000000000004</c:v>
                </c:pt>
                <c:pt idx="2">
                  <c:v>479.99</c:v>
                </c:pt>
                <c:pt idx="3">
                  <c:v>445.97</c:v>
                </c:pt>
                <c:pt idx="4">
                  <c:v>438.56</c:v>
                </c:pt>
              </c:numCache>
            </c:numRef>
          </c:val>
          <c:extLst>
            <c:ext xmlns:c16="http://schemas.microsoft.com/office/drawing/2014/chart" uri="{C3380CC4-5D6E-409C-BE32-E72D297353CC}">
              <c16:uniqueId val="{00000000-2FB9-4D4F-97F4-41D3DD935E8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239.18</c:v>
                </c:pt>
                <c:pt idx="2">
                  <c:v>236.29</c:v>
                </c:pt>
                <c:pt idx="3">
                  <c:v>238.77</c:v>
                </c:pt>
                <c:pt idx="4">
                  <c:v>218.57</c:v>
                </c:pt>
              </c:numCache>
            </c:numRef>
          </c:val>
          <c:smooth val="0"/>
          <c:extLst>
            <c:ext xmlns:c16="http://schemas.microsoft.com/office/drawing/2014/chart" uri="{C3380CC4-5D6E-409C-BE32-E72D297353CC}">
              <c16:uniqueId val="{00000001-2FB9-4D4F-97F4-41D3DD935E8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116.78</c:v>
                </c:pt>
                <c:pt idx="1">
                  <c:v>118.24</c:v>
                </c:pt>
                <c:pt idx="2">
                  <c:v>119.2</c:v>
                </c:pt>
                <c:pt idx="3">
                  <c:v>114.18</c:v>
                </c:pt>
                <c:pt idx="4">
                  <c:v>112.74</c:v>
                </c:pt>
              </c:numCache>
            </c:numRef>
          </c:val>
          <c:extLst>
            <c:ext xmlns:c16="http://schemas.microsoft.com/office/drawing/2014/chart" uri="{C3380CC4-5D6E-409C-BE32-E72D297353CC}">
              <c16:uniqueId val="{00000000-8D3A-4471-8135-D4E40D744C0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101.89</c:v>
                </c:pt>
                <c:pt idx="2">
                  <c:v>104.33</c:v>
                </c:pt>
                <c:pt idx="3">
                  <c:v>98.85</c:v>
                </c:pt>
                <c:pt idx="4">
                  <c:v>101.78</c:v>
                </c:pt>
              </c:numCache>
            </c:numRef>
          </c:val>
          <c:smooth val="0"/>
          <c:extLst>
            <c:ext xmlns:c16="http://schemas.microsoft.com/office/drawing/2014/chart" uri="{C3380CC4-5D6E-409C-BE32-E72D297353CC}">
              <c16:uniqueId val="{00000001-8D3A-4471-8135-D4E40D744C0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136.24</c:v>
                </c:pt>
                <c:pt idx="1">
                  <c:v>133.74</c:v>
                </c:pt>
                <c:pt idx="2">
                  <c:v>132.80000000000001</c:v>
                </c:pt>
                <c:pt idx="3">
                  <c:v>138.82</c:v>
                </c:pt>
                <c:pt idx="4">
                  <c:v>140.57</c:v>
                </c:pt>
              </c:numCache>
            </c:numRef>
          </c:val>
          <c:extLst>
            <c:ext xmlns:c16="http://schemas.microsoft.com/office/drawing/2014/chart" uri="{C3380CC4-5D6E-409C-BE32-E72D297353CC}">
              <c16:uniqueId val="{00000000-B7B0-4B5F-B6C3-0D5A9933EEE1}"/>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156.32</c:v>
                </c:pt>
                <c:pt idx="2">
                  <c:v>157.4</c:v>
                </c:pt>
                <c:pt idx="3">
                  <c:v>162.61000000000001</c:v>
                </c:pt>
                <c:pt idx="4">
                  <c:v>163.94</c:v>
                </c:pt>
              </c:numCache>
            </c:numRef>
          </c:val>
          <c:smooth val="0"/>
          <c:extLst>
            <c:ext xmlns:c16="http://schemas.microsoft.com/office/drawing/2014/chart" uri="{C3380CC4-5D6E-409C-BE32-E72D297353CC}">
              <c16:uniqueId val="{00000001-B7B0-4B5F-B6C3-0D5A9933EEE1}"/>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16"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滋賀県　長浜水道企業団</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A3</v>
      </c>
      <c r="X8" s="43"/>
      <c r="Y8" s="43"/>
      <c r="Z8" s="43"/>
      <c r="AA8" s="43"/>
      <c r="AB8" s="43"/>
      <c r="AC8" s="43"/>
      <c r="AD8" s="43" t="str">
        <f>データ!$M$6</f>
        <v>自治体職員</v>
      </c>
      <c r="AE8" s="43"/>
      <c r="AF8" s="43"/>
      <c r="AG8" s="43"/>
      <c r="AH8" s="43"/>
      <c r="AI8" s="43"/>
      <c r="AJ8" s="43"/>
      <c r="AK8" s="2"/>
      <c r="AL8" s="44" t="str">
        <f>データ!$R$6</f>
        <v>-</v>
      </c>
      <c r="AM8" s="44"/>
      <c r="AN8" s="44"/>
      <c r="AO8" s="44"/>
      <c r="AP8" s="44"/>
      <c r="AQ8" s="44"/>
      <c r="AR8" s="44"/>
      <c r="AS8" s="44"/>
      <c r="AT8" s="45" t="str">
        <f>データ!$S$6</f>
        <v>-</v>
      </c>
      <c r="AU8" s="46"/>
      <c r="AV8" s="46"/>
      <c r="AW8" s="46"/>
      <c r="AX8" s="46"/>
      <c r="AY8" s="46"/>
      <c r="AZ8" s="46"/>
      <c r="BA8" s="46"/>
      <c r="BB8" s="47" t="str">
        <f>データ!$T$6</f>
        <v>-</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61.43</v>
      </c>
      <c r="J10" s="46"/>
      <c r="K10" s="46"/>
      <c r="L10" s="46"/>
      <c r="M10" s="46"/>
      <c r="N10" s="46"/>
      <c r="O10" s="80"/>
      <c r="P10" s="47">
        <f>データ!$P$6</f>
        <v>98.85</v>
      </c>
      <c r="Q10" s="47"/>
      <c r="R10" s="47"/>
      <c r="S10" s="47"/>
      <c r="T10" s="47"/>
      <c r="U10" s="47"/>
      <c r="V10" s="47"/>
      <c r="W10" s="44">
        <f>データ!$Q$6</f>
        <v>2827</v>
      </c>
      <c r="X10" s="44"/>
      <c r="Y10" s="44"/>
      <c r="Z10" s="44"/>
      <c r="AA10" s="44"/>
      <c r="AB10" s="44"/>
      <c r="AC10" s="44"/>
      <c r="AD10" s="2"/>
      <c r="AE10" s="2"/>
      <c r="AF10" s="2"/>
      <c r="AG10" s="2"/>
      <c r="AH10" s="2"/>
      <c r="AI10" s="2"/>
      <c r="AJ10" s="2"/>
      <c r="AK10" s="2"/>
      <c r="AL10" s="44">
        <f>データ!$U$6</f>
        <v>122085</v>
      </c>
      <c r="AM10" s="44"/>
      <c r="AN10" s="44"/>
      <c r="AO10" s="44"/>
      <c r="AP10" s="44"/>
      <c r="AQ10" s="44"/>
      <c r="AR10" s="44"/>
      <c r="AS10" s="44"/>
      <c r="AT10" s="45">
        <f>データ!$V$6</f>
        <v>176.19</v>
      </c>
      <c r="AU10" s="46"/>
      <c r="AV10" s="46"/>
      <c r="AW10" s="46"/>
      <c r="AX10" s="46"/>
      <c r="AY10" s="46"/>
      <c r="AZ10" s="46"/>
      <c r="BA10" s="46"/>
      <c r="BB10" s="47">
        <f>データ!$W$6</f>
        <v>692.92</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110</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108</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109</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ow1pWNzTLrPB3Mu1OzYV1s+fcOLZWaUnfQ5UQkTGksATWZ7fWUTYy0dFFHX0fgr79h1K0Zy8PY9BRNlu8Idxtw==" saltValue="GMRtR3ys0hdjEE6kZuxju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27</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52</v>
      </c>
      <c r="B4" s="17"/>
      <c r="C4" s="17"/>
      <c r="D4" s="17"/>
      <c r="E4" s="17"/>
      <c r="F4" s="17"/>
      <c r="G4" s="17"/>
      <c r="H4" s="85"/>
      <c r="I4" s="86"/>
      <c r="J4" s="86"/>
      <c r="K4" s="86"/>
      <c r="L4" s="86"/>
      <c r="M4" s="86"/>
      <c r="N4" s="86"/>
      <c r="O4" s="86"/>
      <c r="P4" s="86"/>
      <c r="Q4" s="86"/>
      <c r="R4" s="86"/>
      <c r="S4" s="86"/>
      <c r="T4" s="86"/>
      <c r="U4" s="86"/>
      <c r="V4" s="86"/>
      <c r="W4" s="87"/>
      <c r="X4" s="81" t="s">
        <v>53</v>
      </c>
      <c r="Y4" s="81"/>
      <c r="Z4" s="81"/>
      <c r="AA4" s="81"/>
      <c r="AB4" s="81"/>
      <c r="AC4" s="81"/>
      <c r="AD4" s="81"/>
      <c r="AE4" s="81"/>
      <c r="AF4" s="81"/>
      <c r="AG4" s="81"/>
      <c r="AH4" s="81"/>
      <c r="AI4" s="81" t="s">
        <v>54</v>
      </c>
      <c r="AJ4" s="81"/>
      <c r="AK4" s="81"/>
      <c r="AL4" s="81"/>
      <c r="AM4" s="81"/>
      <c r="AN4" s="81"/>
      <c r="AO4" s="81"/>
      <c r="AP4" s="81"/>
      <c r="AQ4" s="81"/>
      <c r="AR4" s="81"/>
      <c r="AS4" s="81"/>
      <c r="AT4" s="81" t="s">
        <v>55</v>
      </c>
      <c r="AU4" s="81"/>
      <c r="AV4" s="81"/>
      <c r="AW4" s="81"/>
      <c r="AX4" s="81"/>
      <c r="AY4" s="81"/>
      <c r="AZ4" s="81"/>
      <c r="BA4" s="81"/>
      <c r="BB4" s="81"/>
      <c r="BC4" s="81"/>
      <c r="BD4" s="81"/>
      <c r="BE4" s="81" t="s">
        <v>56</v>
      </c>
      <c r="BF4" s="81"/>
      <c r="BG4" s="81"/>
      <c r="BH4" s="81"/>
      <c r="BI4" s="81"/>
      <c r="BJ4" s="81"/>
      <c r="BK4" s="81"/>
      <c r="BL4" s="81"/>
      <c r="BM4" s="81"/>
      <c r="BN4" s="81"/>
      <c r="BO4" s="81"/>
      <c r="BP4" s="81" t="s">
        <v>57</v>
      </c>
      <c r="BQ4" s="81"/>
      <c r="BR4" s="81"/>
      <c r="BS4" s="81"/>
      <c r="BT4" s="81"/>
      <c r="BU4" s="81"/>
      <c r="BV4" s="81"/>
      <c r="BW4" s="81"/>
      <c r="BX4" s="81"/>
      <c r="BY4" s="81"/>
      <c r="BZ4" s="81"/>
      <c r="CA4" s="81" t="s">
        <v>58</v>
      </c>
      <c r="CB4" s="81"/>
      <c r="CC4" s="81"/>
      <c r="CD4" s="81"/>
      <c r="CE4" s="81"/>
      <c r="CF4" s="81"/>
      <c r="CG4" s="81"/>
      <c r="CH4" s="81"/>
      <c r="CI4" s="81"/>
      <c r="CJ4" s="81"/>
      <c r="CK4" s="81"/>
      <c r="CL4" s="81" t="s">
        <v>59</v>
      </c>
      <c r="CM4" s="81"/>
      <c r="CN4" s="81"/>
      <c r="CO4" s="81"/>
      <c r="CP4" s="81"/>
      <c r="CQ4" s="81"/>
      <c r="CR4" s="81"/>
      <c r="CS4" s="81"/>
      <c r="CT4" s="81"/>
      <c r="CU4" s="81"/>
      <c r="CV4" s="81"/>
      <c r="CW4" s="81" t="s">
        <v>60</v>
      </c>
      <c r="CX4" s="81"/>
      <c r="CY4" s="81"/>
      <c r="CZ4" s="81"/>
      <c r="DA4" s="81"/>
      <c r="DB4" s="81"/>
      <c r="DC4" s="81"/>
      <c r="DD4" s="81"/>
      <c r="DE4" s="81"/>
      <c r="DF4" s="81"/>
      <c r="DG4" s="81"/>
      <c r="DH4" s="81" t="s">
        <v>61</v>
      </c>
      <c r="DI4" s="81"/>
      <c r="DJ4" s="81"/>
      <c r="DK4" s="81"/>
      <c r="DL4" s="81"/>
      <c r="DM4" s="81"/>
      <c r="DN4" s="81"/>
      <c r="DO4" s="81"/>
      <c r="DP4" s="81"/>
      <c r="DQ4" s="81"/>
      <c r="DR4" s="81"/>
      <c r="DS4" s="81" t="s">
        <v>62</v>
      </c>
      <c r="DT4" s="81"/>
      <c r="DU4" s="81"/>
      <c r="DV4" s="81"/>
      <c r="DW4" s="81"/>
      <c r="DX4" s="81"/>
      <c r="DY4" s="81"/>
      <c r="DZ4" s="81"/>
      <c r="EA4" s="81"/>
      <c r="EB4" s="81"/>
      <c r="EC4" s="81"/>
      <c r="ED4" s="81" t="s">
        <v>63</v>
      </c>
      <c r="EE4" s="81"/>
      <c r="EF4" s="81"/>
      <c r="EG4" s="81"/>
      <c r="EH4" s="81"/>
      <c r="EI4" s="81"/>
      <c r="EJ4" s="81"/>
      <c r="EK4" s="81"/>
      <c r="EL4" s="81"/>
      <c r="EM4" s="81"/>
      <c r="EN4" s="81"/>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2023</v>
      </c>
      <c r="C6" s="20">
        <f t="shared" ref="C6:W6" si="3">C7</f>
        <v>258211</v>
      </c>
      <c r="D6" s="20">
        <f t="shared" si="3"/>
        <v>46</v>
      </c>
      <c r="E6" s="20">
        <f t="shared" si="3"/>
        <v>1</v>
      </c>
      <c r="F6" s="20">
        <f t="shared" si="3"/>
        <v>0</v>
      </c>
      <c r="G6" s="20">
        <f t="shared" si="3"/>
        <v>1</v>
      </c>
      <c r="H6" s="20" t="str">
        <f t="shared" si="3"/>
        <v>滋賀県　長浜水道企業団</v>
      </c>
      <c r="I6" s="20" t="str">
        <f t="shared" si="3"/>
        <v>法適用</v>
      </c>
      <c r="J6" s="20" t="str">
        <f t="shared" si="3"/>
        <v>水道事業</v>
      </c>
      <c r="K6" s="20" t="str">
        <f t="shared" si="3"/>
        <v>末端給水事業</v>
      </c>
      <c r="L6" s="20" t="str">
        <f t="shared" si="3"/>
        <v>A3</v>
      </c>
      <c r="M6" s="20" t="str">
        <f t="shared" si="3"/>
        <v>自治体職員</v>
      </c>
      <c r="N6" s="21" t="str">
        <f t="shared" si="3"/>
        <v>-</v>
      </c>
      <c r="O6" s="21">
        <f t="shared" si="3"/>
        <v>61.43</v>
      </c>
      <c r="P6" s="21">
        <f t="shared" si="3"/>
        <v>98.85</v>
      </c>
      <c r="Q6" s="21">
        <f t="shared" si="3"/>
        <v>2827</v>
      </c>
      <c r="R6" s="21" t="str">
        <f t="shared" si="3"/>
        <v>-</v>
      </c>
      <c r="S6" s="21" t="str">
        <f t="shared" si="3"/>
        <v>-</v>
      </c>
      <c r="T6" s="21" t="str">
        <f t="shared" si="3"/>
        <v>-</v>
      </c>
      <c r="U6" s="21">
        <f t="shared" si="3"/>
        <v>122085</v>
      </c>
      <c r="V6" s="21">
        <f t="shared" si="3"/>
        <v>176.19</v>
      </c>
      <c r="W6" s="21">
        <f t="shared" si="3"/>
        <v>692.92</v>
      </c>
      <c r="X6" s="22">
        <f>IF(X7="",NA(),X7)</f>
        <v>124.06</v>
      </c>
      <c r="Y6" s="22">
        <f t="shared" ref="Y6:AG6" si="4">IF(Y7="",NA(),Y7)</f>
        <v>125.35</v>
      </c>
      <c r="Z6" s="22">
        <f t="shared" si="4"/>
        <v>125.41</v>
      </c>
      <c r="AA6" s="22">
        <f t="shared" si="4"/>
        <v>121.03</v>
      </c>
      <c r="AB6" s="22">
        <f t="shared" si="4"/>
        <v>121.77</v>
      </c>
      <c r="AC6" s="22">
        <f t="shared" si="4"/>
        <v>112.82</v>
      </c>
      <c r="AD6" s="22">
        <f t="shared" si="4"/>
        <v>111.21</v>
      </c>
      <c r="AE6" s="22">
        <f t="shared" si="4"/>
        <v>111.89</v>
      </c>
      <c r="AF6" s="22">
        <f t="shared" si="4"/>
        <v>109.99</v>
      </c>
      <c r="AG6" s="22">
        <f t="shared" si="4"/>
        <v>110.2</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2">
        <f t="shared" si="5"/>
        <v>0.45</v>
      </c>
      <c r="AQ6" s="21">
        <f t="shared" si="5"/>
        <v>0</v>
      </c>
      <c r="AR6" s="22">
        <f t="shared" si="5"/>
        <v>0.05</v>
      </c>
      <c r="AS6" s="21" t="str">
        <f>IF(AS7="","",IF(AS7="-","【-】","【"&amp;SUBSTITUTE(TEXT(AS7,"#,##0.00"),"-","△")&amp;"】"))</f>
        <v>【1.50】</v>
      </c>
      <c r="AT6" s="22">
        <f>IF(AT7="",NA(),AT7)</f>
        <v>401.34</v>
      </c>
      <c r="AU6" s="22">
        <f t="shared" ref="AU6:BC6" si="6">IF(AU7="",NA(),AU7)</f>
        <v>368.06</v>
      </c>
      <c r="AV6" s="22">
        <f t="shared" si="6"/>
        <v>425.23</v>
      </c>
      <c r="AW6" s="22">
        <f t="shared" si="6"/>
        <v>483.39</v>
      </c>
      <c r="AX6" s="22">
        <f t="shared" si="6"/>
        <v>500.66</v>
      </c>
      <c r="AY6" s="22">
        <f t="shared" si="6"/>
        <v>358.91</v>
      </c>
      <c r="AZ6" s="22">
        <f t="shared" si="6"/>
        <v>360.96</v>
      </c>
      <c r="BA6" s="22">
        <f t="shared" si="6"/>
        <v>351.29</v>
      </c>
      <c r="BB6" s="22">
        <f t="shared" si="6"/>
        <v>364.24</v>
      </c>
      <c r="BC6" s="22">
        <f t="shared" si="6"/>
        <v>369.82</v>
      </c>
      <c r="BD6" s="21" t="str">
        <f>IF(BD7="","",IF(BD7="-","【-】","【"&amp;SUBSTITUTE(TEXT(BD7,"#,##0.00"),"-","△")&amp;"】"))</f>
        <v>【243.36】</v>
      </c>
      <c r="BE6" s="22">
        <f>IF(BE7="",NA(),BE7)</f>
        <v>545.99</v>
      </c>
      <c r="BF6" s="22">
        <f t="shared" ref="BF6:BN6" si="7">IF(BF7="",NA(),BF7)</f>
        <v>512.33000000000004</v>
      </c>
      <c r="BG6" s="22">
        <f t="shared" si="7"/>
        <v>479.99</v>
      </c>
      <c r="BH6" s="22">
        <f t="shared" si="7"/>
        <v>445.97</v>
      </c>
      <c r="BI6" s="22">
        <f t="shared" si="7"/>
        <v>438.56</v>
      </c>
      <c r="BJ6" s="22">
        <f t="shared" si="7"/>
        <v>247.27</v>
      </c>
      <c r="BK6" s="22">
        <f t="shared" si="7"/>
        <v>239.18</v>
      </c>
      <c r="BL6" s="22">
        <f t="shared" si="7"/>
        <v>236.29</v>
      </c>
      <c r="BM6" s="22">
        <f t="shared" si="7"/>
        <v>238.77</v>
      </c>
      <c r="BN6" s="22">
        <f t="shared" si="7"/>
        <v>218.57</v>
      </c>
      <c r="BO6" s="21" t="str">
        <f>IF(BO7="","",IF(BO7="-","【-】","【"&amp;SUBSTITUTE(TEXT(BO7,"#,##0.00"),"-","△")&amp;"】"))</f>
        <v>【265.93】</v>
      </c>
      <c r="BP6" s="22">
        <f>IF(BP7="",NA(),BP7)</f>
        <v>116.78</v>
      </c>
      <c r="BQ6" s="22">
        <f t="shared" ref="BQ6:BY6" si="8">IF(BQ7="",NA(),BQ7)</f>
        <v>118.24</v>
      </c>
      <c r="BR6" s="22">
        <f t="shared" si="8"/>
        <v>119.2</v>
      </c>
      <c r="BS6" s="22">
        <f t="shared" si="8"/>
        <v>114.18</v>
      </c>
      <c r="BT6" s="22">
        <f t="shared" si="8"/>
        <v>112.74</v>
      </c>
      <c r="BU6" s="22">
        <f t="shared" si="8"/>
        <v>105.34</v>
      </c>
      <c r="BV6" s="22">
        <f t="shared" si="8"/>
        <v>101.89</v>
      </c>
      <c r="BW6" s="22">
        <f t="shared" si="8"/>
        <v>104.33</v>
      </c>
      <c r="BX6" s="22">
        <f t="shared" si="8"/>
        <v>98.85</v>
      </c>
      <c r="BY6" s="22">
        <f t="shared" si="8"/>
        <v>101.78</v>
      </c>
      <c r="BZ6" s="21" t="str">
        <f>IF(BZ7="","",IF(BZ7="-","【-】","【"&amp;SUBSTITUTE(TEXT(BZ7,"#,##0.00"),"-","△")&amp;"】"))</f>
        <v>【97.82】</v>
      </c>
      <c r="CA6" s="22">
        <f>IF(CA7="",NA(),CA7)</f>
        <v>136.24</v>
      </c>
      <c r="CB6" s="22">
        <f t="shared" ref="CB6:CJ6" si="9">IF(CB7="",NA(),CB7)</f>
        <v>133.74</v>
      </c>
      <c r="CC6" s="22">
        <f t="shared" si="9"/>
        <v>132.80000000000001</v>
      </c>
      <c r="CD6" s="22">
        <f t="shared" si="9"/>
        <v>138.82</v>
      </c>
      <c r="CE6" s="22">
        <f t="shared" si="9"/>
        <v>140.57</v>
      </c>
      <c r="CF6" s="22">
        <f t="shared" si="9"/>
        <v>159.6</v>
      </c>
      <c r="CG6" s="22">
        <f t="shared" si="9"/>
        <v>156.32</v>
      </c>
      <c r="CH6" s="22">
        <f t="shared" si="9"/>
        <v>157.4</v>
      </c>
      <c r="CI6" s="22">
        <f t="shared" si="9"/>
        <v>162.61000000000001</v>
      </c>
      <c r="CJ6" s="22">
        <f t="shared" si="9"/>
        <v>163.94</v>
      </c>
      <c r="CK6" s="21" t="str">
        <f>IF(CK7="","",IF(CK7="-","【-】","【"&amp;SUBSTITUTE(TEXT(CK7,"#,##0.00"),"-","△")&amp;"】"))</f>
        <v>【177.56】</v>
      </c>
      <c r="CL6" s="22">
        <f>IF(CL7="",NA(),CL7)</f>
        <v>61.86</v>
      </c>
      <c r="CM6" s="22">
        <f t="shared" ref="CM6:CU6" si="10">IF(CM7="",NA(),CM7)</f>
        <v>61.95</v>
      </c>
      <c r="CN6" s="22">
        <f t="shared" si="10"/>
        <v>62.66</v>
      </c>
      <c r="CO6" s="22">
        <f t="shared" si="10"/>
        <v>62.78</v>
      </c>
      <c r="CP6" s="22">
        <f t="shared" si="10"/>
        <v>60.79</v>
      </c>
      <c r="CQ6" s="22">
        <f t="shared" si="10"/>
        <v>62.05</v>
      </c>
      <c r="CR6" s="22">
        <f t="shared" si="10"/>
        <v>63.23</v>
      </c>
      <c r="CS6" s="22">
        <f t="shared" si="10"/>
        <v>62.59</v>
      </c>
      <c r="CT6" s="22">
        <f t="shared" si="10"/>
        <v>61.81</v>
      </c>
      <c r="CU6" s="22">
        <f t="shared" si="10"/>
        <v>62.35</v>
      </c>
      <c r="CV6" s="21" t="str">
        <f>IF(CV7="","",IF(CV7="-","【-】","【"&amp;SUBSTITUTE(TEXT(CV7,"#,##0.00"),"-","△")&amp;"】"))</f>
        <v>【59.81】</v>
      </c>
      <c r="CW6" s="22">
        <f>IF(CW7="",NA(),CW7)</f>
        <v>76.05</v>
      </c>
      <c r="CX6" s="22">
        <f t="shared" ref="CX6:DF6" si="11">IF(CX7="",NA(),CX7)</f>
        <v>76.260000000000005</v>
      </c>
      <c r="CY6" s="22">
        <f t="shared" si="11"/>
        <v>75.08</v>
      </c>
      <c r="CZ6" s="22">
        <f t="shared" si="11"/>
        <v>74.47</v>
      </c>
      <c r="DA6" s="22">
        <f t="shared" si="11"/>
        <v>75.2</v>
      </c>
      <c r="DB6" s="22">
        <f t="shared" si="11"/>
        <v>89.11</v>
      </c>
      <c r="DC6" s="22">
        <f t="shared" si="11"/>
        <v>89.35</v>
      </c>
      <c r="DD6" s="22">
        <f t="shared" si="11"/>
        <v>89.7</v>
      </c>
      <c r="DE6" s="22">
        <f t="shared" si="11"/>
        <v>89.24</v>
      </c>
      <c r="DF6" s="22">
        <f t="shared" si="11"/>
        <v>88.71</v>
      </c>
      <c r="DG6" s="21" t="str">
        <f>IF(DG7="","",IF(DG7="-","【-】","【"&amp;SUBSTITUTE(TEXT(DG7,"#,##0.00"),"-","△")&amp;"】"))</f>
        <v>【89.42】</v>
      </c>
      <c r="DH6" s="22">
        <f>IF(DH7="",NA(),DH7)</f>
        <v>48.03</v>
      </c>
      <c r="DI6" s="22">
        <f t="shared" ref="DI6:DQ6" si="12">IF(DI7="",NA(),DI7)</f>
        <v>50.54</v>
      </c>
      <c r="DJ6" s="22">
        <f t="shared" si="12"/>
        <v>52.52</v>
      </c>
      <c r="DK6" s="22">
        <f t="shared" si="12"/>
        <v>54.53</v>
      </c>
      <c r="DL6" s="22">
        <f t="shared" si="12"/>
        <v>56.23</v>
      </c>
      <c r="DM6" s="22">
        <f t="shared" si="12"/>
        <v>48.69</v>
      </c>
      <c r="DN6" s="22">
        <f t="shared" si="12"/>
        <v>49.62</v>
      </c>
      <c r="DO6" s="22">
        <f t="shared" si="12"/>
        <v>50.5</v>
      </c>
      <c r="DP6" s="22">
        <f t="shared" si="12"/>
        <v>51.28</v>
      </c>
      <c r="DQ6" s="22">
        <f t="shared" si="12"/>
        <v>51.95</v>
      </c>
      <c r="DR6" s="21" t="str">
        <f>IF(DR7="","",IF(DR7="-","【-】","【"&amp;SUBSTITUTE(TEXT(DR7,"#,##0.00"),"-","△")&amp;"】"))</f>
        <v>【52.02】</v>
      </c>
      <c r="DS6" s="22">
        <f>IF(DS7="",NA(),DS7)</f>
        <v>1.53</v>
      </c>
      <c r="DT6" s="22">
        <f t="shared" ref="DT6:EB6" si="13">IF(DT7="",NA(),DT7)</f>
        <v>1.53</v>
      </c>
      <c r="DU6" s="22">
        <f t="shared" si="13"/>
        <v>1.53</v>
      </c>
      <c r="DV6" s="22">
        <f t="shared" si="13"/>
        <v>1.38</v>
      </c>
      <c r="DW6" s="22">
        <f t="shared" si="13"/>
        <v>2.6</v>
      </c>
      <c r="DX6" s="22">
        <f t="shared" si="13"/>
        <v>18.260000000000002</v>
      </c>
      <c r="DY6" s="22">
        <f t="shared" si="13"/>
        <v>19.510000000000002</v>
      </c>
      <c r="DZ6" s="22">
        <f t="shared" si="13"/>
        <v>21.19</v>
      </c>
      <c r="EA6" s="22">
        <f t="shared" si="13"/>
        <v>22.64</v>
      </c>
      <c r="EB6" s="22">
        <f t="shared" si="13"/>
        <v>24.49</v>
      </c>
      <c r="EC6" s="21" t="str">
        <f>IF(EC7="","",IF(EC7="-","【-】","【"&amp;SUBSTITUTE(TEXT(EC7,"#,##0.00"),"-","△")&amp;"】"))</f>
        <v>【25.37】</v>
      </c>
      <c r="ED6" s="21">
        <f>IF(ED7="",NA(),ED7)</f>
        <v>0</v>
      </c>
      <c r="EE6" s="21">
        <f t="shared" ref="EE6:EM6" si="14">IF(EE7="",NA(),EE7)</f>
        <v>0</v>
      </c>
      <c r="EF6" s="21">
        <f t="shared" si="14"/>
        <v>0</v>
      </c>
      <c r="EG6" s="22">
        <f t="shared" si="14"/>
        <v>0.09</v>
      </c>
      <c r="EH6" s="22">
        <f t="shared" si="14"/>
        <v>0.41</v>
      </c>
      <c r="EI6" s="22">
        <f t="shared" si="14"/>
        <v>0.66</v>
      </c>
      <c r="EJ6" s="22">
        <f t="shared" si="14"/>
        <v>0.67</v>
      </c>
      <c r="EK6" s="22">
        <f t="shared" si="14"/>
        <v>0.62</v>
      </c>
      <c r="EL6" s="22">
        <f t="shared" si="14"/>
        <v>0.6</v>
      </c>
      <c r="EM6" s="22">
        <f t="shared" si="14"/>
        <v>0.57999999999999996</v>
      </c>
      <c r="EN6" s="21" t="str">
        <f>IF(EN7="","",IF(EN7="-","【-】","【"&amp;SUBSTITUTE(TEXT(EN7,"#,##0.00"),"-","△")&amp;"】"))</f>
        <v>【0.62】</v>
      </c>
    </row>
    <row r="7" spans="1:144" s="23" customFormat="1" x14ac:dyDescent="0.15">
      <c r="A7" s="15"/>
      <c r="B7" s="24">
        <v>2023</v>
      </c>
      <c r="C7" s="24">
        <v>258211</v>
      </c>
      <c r="D7" s="24">
        <v>46</v>
      </c>
      <c r="E7" s="24">
        <v>1</v>
      </c>
      <c r="F7" s="24">
        <v>0</v>
      </c>
      <c r="G7" s="24">
        <v>1</v>
      </c>
      <c r="H7" s="24" t="s">
        <v>92</v>
      </c>
      <c r="I7" s="24" t="s">
        <v>93</v>
      </c>
      <c r="J7" s="24" t="s">
        <v>94</v>
      </c>
      <c r="K7" s="24" t="s">
        <v>95</v>
      </c>
      <c r="L7" s="24" t="s">
        <v>96</v>
      </c>
      <c r="M7" s="24" t="s">
        <v>97</v>
      </c>
      <c r="N7" s="25" t="s">
        <v>98</v>
      </c>
      <c r="O7" s="25">
        <v>61.43</v>
      </c>
      <c r="P7" s="25">
        <v>98.85</v>
      </c>
      <c r="Q7" s="25">
        <v>2827</v>
      </c>
      <c r="R7" s="25" t="s">
        <v>98</v>
      </c>
      <c r="S7" s="25" t="s">
        <v>98</v>
      </c>
      <c r="T7" s="25" t="s">
        <v>98</v>
      </c>
      <c r="U7" s="25">
        <v>122085</v>
      </c>
      <c r="V7" s="25">
        <v>176.19</v>
      </c>
      <c r="W7" s="25">
        <v>692.92</v>
      </c>
      <c r="X7" s="25">
        <v>124.06</v>
      </c>
      <c r="Y7" s="25">
        <v>125.35</v>
      </c>
      <c r="Z7" s="25">
        <v>125.41</v>
      </c>
      <c r="AA7" s="25">
        <v>121.03</v>
      </c>
      <c r="AB7" s="25">
        <v>121.77</v>
      </c>
      <c r="AC7" s="25">
        <v>112.82</v>
      </c>
      <c r="AD7" s="25">
        <v>111.21</v>
      </c>
      <c r="AE7" s="25">
        <v>111.89</v>
      </c>
      <c r="AF7" s="25">
        <v>109.99</v>
      </c>
      <c r="AG7" s="25">
        <v>110.2</v>
      </c>
      <c r="AH7" s="25">
        <v>108.24</v>
      </c>
      <c r="AI7" s="25">
        <v>0</v>
      </c>
      <c r="AJ7" s="25">
        <v>0</v>
      </c>
      <c r="AK7" s="25">
        <v>0</v>
      </c>
      <c r="AL7" s="25">
        <v>0</v>
      </c>
      <c r="AM7" s="25">
        <v>0</v>
      </c>
      <c r="AN7" s="25">
        <v>0</v>
      </c>
      <c r="AO7" s="25">
        <v>0</v>
      </c>
      <c r="AP7" s="25">
        <v>0.45</v>
      </c>
      <c r="AQ7" s="25">
        <v>0</v>
      </c>
      <c r="AR7" s="25">
        <v>0.05</v>
      </c>
      <c r="AS7" s="25">
        <v>1.5</v>
      </c>
      <c r="AT7" s="25">
        <v>401.34</v>
      </c>
      <c r="AU7" s="25">
        <v>368.06</v>
      </c>
      <c r="AV7" s="25">
        <v>425.23</v>
      </c>
      <c r="AW7" s="25">
        <v>483.39</v>
      </c>
      <c r="AX7" s="25">
        <v>500.66</v>
      </c>
      <c r="AY7" s="25">
        <v>358.91</v>
      </c>
      <c r="AZ7" s="25">
        <v>360.96</v>
      </c>
      <c r="BA7" s="25">
        <v>351.29</v>
      </c>
      <c r="BB7" s="25">
        <v>364.24</v>
      </c>
      <c r="BC7" s="25">
        <v>369.82</v>
      </c>
      <c r="BD7" s="25">
        <v>243.36</v>
      </c>
      <c r="BE7" s="25">
        <v>545.99</v>
      </c>
      <c r="BF7" s="25">
        <v>512.33000000000004</v>
      </c>
      <c r="BG7" s="25">
        <v>479.99</v>
      </c>
      <c r="BH7" s="25">
        <v>445.97</v>
      </c>
      <c r="BI7" s="25">
        <v>438.56</v>
      </c>
      <c r="BJ7" s="25">
        <v>247.27</v>
      </c>
      <c r="BK7" s="25">
        <v>239.18</v>
      </c>
      <c r="BL7" s="25">
        <v>236.29</v>
      </c>
      <c r="BM7" s="25">
        <v>238.77</v>
      </c>
      <c r="BN7" s="25">
        <v>218.57</v>
      </c>
      <c r="BO7" s="25">
        <v>265.93</v>
      </c>
      <c r="BP7" s="25">
        <v>116.78</v>
      </c>
      <c r="BQ7" s="25">
        <v>118.24</v>
      </c>
      <c r="BR7" s="25">
        <v>119.2</v>
      </c>
      <c r="BS7" s="25">
        <v>114.18</v>
      </c>
      <c r="BT7" s="25">
        <v>112.74</v>
      </c>
      <c r="BU7" s="25">
        <v>105.34</v>
      </c>
      <c r="BV7" s="25">
        <v>101.89</v>
      </c>
      <c r="BW7" s="25">
        <v>104.33</v>
      </c>
      <c r="BX7" s="25">
        <v>98.85</v>
      </c>
      <c r="BY7" s="25">
        <v>101.78</v>
      </c>
      <c r="BZ7" s="25">
        <v>97.82</v>
      </c>
      <c r="CA7" s="25">
        <v>136.24</v>
      </c>
      <c r="CB7" s="25">
        <v>133.74</v>
      </c>
      <c r="CC7" s="25">
        <v>132.80000000000001</v>
      </c>
      <c r="CD7" s="25">
        <v>138.82</v>
      </c>
      <c r="CE7" s="25">
        <v>140.57</v>
      </c>
      <c r="CF7" s="25">
        <v>159.6</v>
      </c>
      <c r="CG7" s="25">
        <v>156.32</v>
      </c>
      <c r="CH7" s="25">
        <v>157.4</v>
      </c>
      <c r="CI7" s="25">
        <v>162.61000000000001</v>
      </c>
      <c r="CJ7" s="25">
        <v>163.94</v>
      </c>
      <c r="CK7" s="25">
        <v>177.56</v>
      </c>
      <c r="CL7" s="25">
        <v>61.86</v>
      </c>
      <c r="CM7" s="25">
        <v>61.95</v>
      </c>
      <c r="CN7" s="25">
        <v>62.66</v>
      </c>
      <c r="CO7" s="25">
        <v>62.78</v>
      </c>
      <c r="CP7" s="25">
        <v>60.79</v>
      </c>
      <c r="CQ7" s="25">
        <v>62.05</v>
      </c>
      <c r="CR7" s="25">
        <v>63.23</v>
      </c>
      <c r="CS7" s="25">
        <v>62.59</v>
      </c>
      <c r="CT7" s="25">
        <v>61.81</v>
      </c>
      <c r="CU7" s="25">
        <v>62.35</v>
      </c>
      <c r="CV7" s="25">
        <v>59.81</v>
      </c>
      <c r="CW7" s="25">
        <v>76.05</v>
      </c>
      <c r="CX7" s="25">
        <v>76.260000000000005</v>
      </c>
      <c r="CY7" s="25">
        <v>75.08</v>
      </c>
      <c r="CZ7" s="25">
        <v>74.47</v>
      </c>
      <c r="DA7" s="25">
        <v>75.2</v>
      </c>
      <c r="DB7" s="25">
        <v>89.11</v>
      </c>
      <c r="DC7" s="25">
        <v>89.35</v>
      </c>
      <c r="DD7" s="25">
        <v>89.7</v>
      </c>
      <c r="DE7" s="25">
        <v>89.24</v>
      </c>
      <c r="DF7" s="25">
        <v>88.71</v>
      </c>
      <c r="DG7" s="25">
        <v>89.42</v>
      </c>
      <c r="DH7" s="25">
        <v>48.03</v>
      </c>
      <c r="DI7" s="25">
        <v>50.54</v>
      </c>
      <c r="DJ7" s="25">
        <v>52.52</v>
      </c>
      <c r="DK7" s="25">
        <v>54.53</v>
      </c>
      <c r="DL7" s="25">
        <v>56.23</v>
      </c>
      <c r="DM7" s="25">
        <v>48.69</v>
      </c>
      <c r="DN7" s="25">
        <v>49.62</v>
      </c>
      <c r="DO7" s="25">
        <v>50.5</v>
      </c>
      <c r="DP7" s="25">
        <v>51.28</v>
      </c>
      <c r="DQ7" s="25">
        <v>51.95</v>
      </c>
      <c r="DR7" s="25">
        <v>52.02</v>
      </c>
      <c r="DS7" s="25">
        <v>1.53</v>
      </c>
      <c r="DT7" s="25">
        <v>1.53</v>
      </c>
      <c r="DU7" s="25">
        <v>1.53</v>
      </c>
      <c r="DV7" s="25">
        <v>1.38</v>
      </c>
      <c r="DW7" s="25">
        <v>2.6</v>
      </c>
      <c r="DX7" s="25">
        <v>18.260000000000002</v>
      </c>
      <c r="DY7" s="25">
        <v>19.510000000000002</v>
      </c>
      <c r="DZ7" s="25">
        <v>21.19</v>
      </c>
      <c r="EA7" s="25">
        <v>22.64</v>
      </c>
      <c r="EB7" s="25">
        <v>24.49</v>
      </c>
      <c r="EC7" s="25">
        <v>25.37</v>
      </c>
      <c r="ED7" s="25">
        <v>0</v>
      </c>
      <c r="EE7" s="25">
        <v>0</v>
      </c>
      <c r="EF7" s="25">
        <v>0</v>
      </c>
      <c r="EG7" s="25">
        <v>0.09</v>
      </c>
      <c r="EH7" s="25">
        <v>0.41</v>
      </c>
      <c r="EI7" s="25">
        <v>0.66</v>
      </c>
      <c r="EJ7" s="25">
        <v>0.67</v>
      </c>
      <c r="EK7" s="25">
        <v>0.62</v>
      </c>
      <c r="EL7" s="25">
        <v>0.6</v>
      </c>
      <c r="EM7" s="25">
        <v>0.57999999999999996</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104</v>
      </c>
    </row>
    <row r="12" spans="1:144" x14ac:dyDescent="0.15">
      <c r="B12">
        <v>1</v>
      </c>
      <c r="C12">
        <v>1</v>
      </c>
      <c r="D12">
        <v>1</v>
      </c>
      <c r="E12">
        <v>1</v>
      </c>
      <c r="F12">
        <v>1</v>
      </c>
      <c r="G12" t="s">
        <v>105</v>
      </c>
    </row>
    <row r="13" spans="1:144" x14ac:dyDescent="0.15">
      <c r="B13" t="s">
        <v>106</v>
      </c>
      <c r="C13" t="s">
        <v>106</v>
      </c>
      <c r="D13" t="s">
        <v>106</v>
      </c>
      <c r="E13" t="s">
        <v>106</v>
      </c>
      <c r="F13" t="s">
        <v>106</v>
      </c>
      <c r="G13" t="s">
        <v>107</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高木はづき</cp:lastModifiedBy>
  <cp:lastPrinted>2025-01-30T03:48:19Z</cp:lastPrinted>
  <dcterms:created xsi:type="dcterms:W3CDTF">2025-01-24T06:51:21Z</dcterms:created>
  <dcterms:modified xsi:type="dcterms:W3CDTF">2025-01-30T03:48:20Z</dcterms:modified>
  <cp:category/>
</cp:coreProperties>
</file>