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01008\01_部署専用\02_総務部\04_財政課\2024年度\財政担当\12 公営企業・第三セクター\公営企業\R6\03 調査・照会\08　【2.13（木）期限】公営企業に係る経営比較分析表（令和５年度決算）の分析等について\03　提出\"/>
    </mc:Choice>
  </mc:AlternateContent>
  <workbookProtection workbookAlgorithmName="SHA-512" workbookHashValue="UB0fcXgLXOZQvBjczGlBClKleWd57HmeD8OpbKioho+4r8vhq6oYvboBUGcdBUhdLi0AAWRGfHUJcP8mtHgnKA==" workbookSaltValue="w6/2drJpCq+9TeYvbmbD5w==" workbookSpinCount="100000" lockStructure="1"/>
  <bookViews>
    <workbookView xWindow="0" yWindow="0" windowWidth="23040" windowHeight="9216"/>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S6" i="5"/>
  <c r="R6" i="5"/>
  <c r="AD10" i="4" s="1"/>
  <c r="Q6" i="5"/>
  <c r="W10" i="4" s="1"/>
  <c r="P6" i="5"/>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L85" i="4"/>
  <c r="K85" i="4"/>
  <c r="J85" i="4"/>
  <c r="I85" i="4"/>
  <c r="G85" i="4"/>
  <c r="F85" i="4"/>
  <c r="E85" i="4"/>
  <c r="AT10" i="4"/>
  <c r="AL10" i="4"/>
  <c r="P10" i="4"/>
  <c r="I10" i="4"/>
  <c r="AT8" i="4"/>
  <c r="AL8" i="4"/>
  <c r="P8" i="4"/>
  <c r="I8" i="4"/>
</calcChain>
</file>

<file path=xl/sharedStrings.xml><?xml version="1.0" encoding="utf-8"?>
<sst xmlns="http://schemas.openxmlformats.org/spreadsheetml/2006/main" count="231" uniqueCount="116">
  <si>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</si>
  <si>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</si>
  <si>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</si>
  <si>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</si>
  <si>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</si>
  <si>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</si>
  <si>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</si>
  <si>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</si>
  <si>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</si>
  <si>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</si>
  <si>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</si>
  <si>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</si>
  <si>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</si>
  <si>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</si>
  <si>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</si>
  <si>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</si>
  <si>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</si>
  <si>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</si>
  <si>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</si>
  <si>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</si>
  <si>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</si>
  <si>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</si>
  <si>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</si>
  <si>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</si>
  <si>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</si>
  <si>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</si>
  <si>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</si>
  <si>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</si>
  <si>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</si>
  <si>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</si>
  <si>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</si>
  <si>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</si>
  <si>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</si>
  <si>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</si>
  <si>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</si>
  <si>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</si>
  <si>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</si>
  <si>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</si>
  <si>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</si>
  <si>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</si>
  <si>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</si>
  <si>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</si>
  <si>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</si>
  <si>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</si>
  <si>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</si>
  <si>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</si>
  <si>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</si>
  <si>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</si>
  <si>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</si>
  <si>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</si>
  <si>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</si>
  <si>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</si>
  <si>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</si>
  <si>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</si>
  <si>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</si>
  <si>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</si>
  <si>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</si>
  <si>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</si>
  <si>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</si>
  <si>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</si>
  <si>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</si>
  <si>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</si>
  <si>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</si>
  <si>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</si>
  <si>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</si>
  <si>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</si>
  <si>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</si>
  <si>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</si>
  <si>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</si>
  <si>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</si>
  <si>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</si>
  <si>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</si>
  <si>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</si>
  <si>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</si>
  <si>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</si>
  <si>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</si>
  <si>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</si>
  <si>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</si>
  <si>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</si>
  <si>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</si>
  <si>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</si>
  <si>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</si>
  <si>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</si>
  <si>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</si>
  <si>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</si>
  <si>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</si>
  <si>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</si>
  <si>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</si>
  <si>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</si>
  <si>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</si>
  <si>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</si>
  <si>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</si>
  <si>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</si>
  <si>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</si>
  <si>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</si>
  <si>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米原市</t>
  </si>
  <si>
    <t>法適用</t>
  </si>
  <si>
    <t>下水道事業</t>
  </si>
  <si>
    <t>農業集落排水</t>
  </si>
  <si>
    <t>F1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</si>
  <si>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</si>
  <si>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</si>
  <si>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</si>
  <si>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</si>
  <si>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</si>
  <si>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</si>
  <si>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</si>
  <si>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</si>
  <si>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</si>
  <si>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</si>
  <si>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</si>
  <si>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</si>
  <si>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</si>
  <si>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　①有形固定資産減価償却率については、平成30年度に企業会計に移行した際の開始貸借において、移行前の償却済額を計上していないため、平成30年度から逓増しています。
　下水道施設整備を開始してから未だ50年を経過しておらず、②管渠老朽化率および③管渠改善率は0％のままとなっています。</t>
    <rPh sb="73" eb="75">
      <t>テイゾウ</t>
    </rPh>
    <phoneticPr fontId="4"/>
  </si>
  <si>
    <t>　①経常収支比率は、前年度比で－12.30ポイントとなりました。これは、元金償還資金不足額に対する一般会計からの基準外繰入金について収益勘定から資本勘定で計上するよう、令和５年度から改めたことによるものです。
　③流動比率は、前年度比で＋5.94ポイントとなりました。令和５年度は、３月工期末の建設工事や委託業務が例年に比べて多かったために、多額の未払金が発生したことによるものです。
　企業債元金償還ピークは令和元年度で、それ以降の④企業債残高対事業規模比率は類似団体と比較しても極めて低い比率となっています。
　汚水処理費に対して下水道使用料収入でどの程度賄えているかを示す⑤経費回収率は、100％を下回っています。農業集落排水事業の使用料体系は、公共下水道と統一しているため、維持管理費を賄える使用料水準になく、一般会計からの繰入金により賄っています。
　⑥汚水処理原価は、前年度比で－65.01円/㎥となりました。令和４年度は、公共下水道への接続に伴う処理場の最終清掃を実施していましたが、令和５年度は当該業務が無かったため、改善しました。
　⑦施設利用率は、公共下水道への接続に伴い、減少傾向にあります。　
　⑧水洗化率は、微増していますが、既存集落の面整備は完了していることに加えて、新規の水洗化人口よりも人口減少の影響が大きく、今後の大幅な増加が見込めない状況です。</t>
    <rPh sb="2" eb="8">
      <t>ケイジョウシュウシヒリツ</t>
    </rPh>
    <rPh sb="10" eb="13">
      <t>ゼンネンド</t>
    </rPh>
    <rPh sb="13" eb="14">
      <t>クラ</t>
    </rPh>
    <rPh sb="36" eb="42">
      <t>ガンキンショウカンシキン</t>
    </rPh>
    <rPh sb="42" eb="45">
      <t>フソクガク</t>
    </rPh>
    <rPh sb="46" eb="47">
      <t>タイ</t>
    </rPh>
    <rPh sb="49" eb="53">
      <t>イッパンカイケイ</t>
    </rPh>
    <rPh sb="56" eb="62">
      <t>キジュンガイクリイレキン</t>
    </rPh>
    <rPh sb="66" eb="70">
      <t>シュウエキカンジョウ</t>
    </rPh>
    <rPh sb="72" eb="76">
      <t>シホンカンジョウ</t>
    </rPh>
    <rPh sb="77" eb="79">
      <t>ケイジョウ</t>
    </rPh>
    <rPh sb="84" eb="86">
      <t>レイワ</t>
    </rPh>
    <rPh sb="87" eb="89">
      <t>ネンド</t>
    </rPh>
    <rPh sb="91" eb="92">
      <t>アラタ</t>
    </rPh>
    <rPh sb="107" eb="111">
      <t>リュウドウヒリツ</t>
    </rPh>
    <rPh sb="113" eb="116">
      <t>ゼンネンド</t>
    </rPh>
    <rPh sb="116" eb="117">
      <t>ヒ</t>
    </rPh>
    <rPh sb="134" eb="136">
      <t>レイワ</t>
    </rPh>
    <rPh sb="137" eb="139">
      <t>ネンド</t>
    </rPh>
    <rPh sb="142" eb="143">
      <t>ガツ</t>
    </rPh>
    <rPh sb="143" eb="146">
      <t>コウキマツ</t>
    </rPh>
    <rPh sb="147" eb="151">
      <t>ケンセツコウジ</t>
    </rPh>
    <rPh sb="152" eb="156">
      <t>イタクギョウム</t>
    </rPh>
    <rPh sb="157" eb="159">
      <t>レイネン</t>
    </rPh>
    <rPh sb="160" eb="161">
      <t>クラ</t>
    </rPh>
    <rPh sb="163" eb="164">
      <t>オオ</t>
    </rPh>
    <rPh sb="171" eb="173">
      <t>タガク</t>
    </rPh>
    <rPh sb="174" eb="177">
      <t>ミバライキン</t>
    </rPh>
    <rPh sb="178" eb="180">
      <t>ハッセイ</t>
    </rPh>
    <rPh sb="194" eb="197">
      <t>キギョウサイ</t>
    </rPh>
    <rPh sb="197" eb="199">
      <t>ガンキン</t>
    </rPh>
    <rPh sb="199" eb="201">
      <t>ショウカン</t>
    </rPh>
    <rPh sb="205" eb="207">
      <t>レイワ</t>
    </rPh>
    <rPh sb="207" eb="210">
      <t>ガンネンド</t>
    </rPh>
    <rPh sb="214" eb="216">
      <t>イコウ</t>
    </rPh>
    <rPh sb="218" eb="230">
      <t>キギョウサイザンダカタイジギョウキボヒリツ</t>
    </rPh>
    <rPh sb="231" eb="235">
      <t>ルイジダンタイ</t>
    </rPh>
    <rPh sb="236" eb="238">
      <t>ヒカク</t>
    </rPh>
    <rPh sb="241" eb="242">
      <t>キワ</t>
    </rPh>
    <rPh sb="244" eb="245">
      <t>ヒク</t>
    </rPh>
    <rPh sb="246" eb="248">
      <t>ヒリツ</t>
    </rPh>
    <rPh sb="258" eb="263">
      <t>オスイショリヒ</t>
    </rPh>
    <rPh sb="264" eb="265">
      <t>タイ</t>
    </rPh>
    <rPh sb="267" eb="273">
      <t>ゲスイドウシヨウリョウ</t>
    </rPh>
    <rPh sb="273" eb="275">
      <t>シュウニュウ</t>
    </rPh>
    <rPh sb="278" eb="280">
      <t>テイド</t>
    </rPh>
    <rPh sb="280" eb="281">
      <t>マカナ</t>
    </rPh>
    <rPh sb="287" eb="288">
      <t>シメ</t>
    </rPh>
    <rPh sb="290" eb="295">
      <t>ケイヒカイシュウリツ</t>
    </rPh>
    <rPh sb="302" eb="304">
      <t>シタマワ</t>
    </rPh>
    <rPh sb="310" eb="316">
      <t>ノウギョウシュウラクハイスイ</t>
    </rPh>
    <rPh sb="316" eb="318">
      <t>ジギョウ</t>
    </rPh>
    <rPh sb="319" eb="322">
      <t>シヨウリョウ</t>
    </rPh>
    <rPh sb="322" eb="324">
      <t>タイケイ</t>
    </rPh>
    <rPh sb="326" eb="331">
      <t>コウキョウゲスイドウ</t>
    </rPh>
    <rPh sb="332" eb="334">
      <t>トウイツ</t>
    </rPh>
    <rPh sb="359" eb="363">
      <t>イッパンカイケイ</t>
    </rPh>
    <rPh sb="366" eb="369">
      <t>クリイレキン</t>
    </rPh>
    <rPh sb="372" eb="373">
      <t>マカナ</t>
    </rPh>
    <rPh sb="382" eb="388">
      <t>オスイショリゲンカ</t>
    </rPh>
    <rPh sb="390" eb="394">
      <t>ゼンネンドヒ</t>
    </rPh>
    <rPh sb="401" eb="402">
      <t>エン</t>
    </rPh>
    <rPh sb="411" eb="413">
      <t>レイワ</t>
    </rPh>
    <rPh sb="414" eb="416">
      <t>ネンド</t>
    </rPh>
    <rPh sb="418" eb="423">
      <t>コウキョウゲスイドウ</t>
    </rPh>
    <rPh sb="425" eb="427">
      <t>セツゾク</t>
    </rPh>
    <rPh sb="428" eb="429">
      <t>トモナ</t>
    </rPh>
    <rPh sb="430" eb="433">
      <t>ショリジョウ</t>
    </rPh>
    <rPh sb="434" eb="438">
      <t>サイシュウセイソウ</t>
    </rPh>
    <rPh sb="439" eb="441">
      <t>ジッシ</t>
    </rPh>
    <rPh sb="449" eb="451">
      <t>レイワ</t>
    </rPh>
    <rPh sb="452" eb="454">
      <t>ネンド</t>
    </rPh>
    <rPh sb="455" eb="457">
      <t>トウガイ</t>
    </rPh>
    <rPh sb="457" eb="459">
      <t>ギョウム</t>
    </rPh>
    <rPh sb="460" eb="461">
      <t>ナ</t>
    </rPh>
    <rPh sb="467" eb="469">
      <t>カイゼン</t>
    </rPh>
    <rPh sb="477" eb="482">
      <t>シセツリヨウリツ</t>
    </rPh>
    <rPh sb="484" eb="489">
      <t>コウキョウゲスイドウ</t>
    </rPh>
    <rPh sb="491" eb="493">
      <t>セツゾク</t>
    </rPh>
    <rPh sb="494" eb="495">
      <t>トモナ</t>
    </rPh>
    <rPh sb="497" eb="501">
      <t>ゲンショウケイコウ</t>
    </rPh>
    <rPh sb="511" eb="515">
      <t>スイセンカリツ</t>
    </rPh>
    <rPh sb="517" eb="519">
      <t>ビゾウ</t>
    </rPh>
    <rPh sb="526" eb="530">
      <t>キゾンシュウラク</t>
    </rPh>
    <rPh sb="531" eb="534">
      <t>メンセイビ</t>
    </rPh>
    <rPh sb="535" eb="537">
      <t>カンリョウ</t>
    </rPh>
    <rPh sb="544" eb="545">
      <t>クワ</t>
    </rPh>
    <rPh sb="548" eb="550">
      <t>シンキ</t>
    </rPh>
    <rPh sb="551" eb="556">
      <t>スイセンカジンコウ</t>
    </rPh>
    <rPh sb="559" eb="563">
      <t>ジンコウゲンショウ</t>
    </rPh>
    <rPh sb="564" eb="566">
      <t>エイキョウ</t>
    </rPh>
    <rPh sb="567" eb="568">
      <t>オオ</t>
    </rPh>
    <rPh sb="571" eb="573">
      <t>コンゴ</t>
    </rPh>
    <rPh sb="574" eb="576">
      <t>オオハバ</t>
    </rPh>
    <rPh sb="577" eb="579">
      <t>ゾウカ</t>
    </rPh>
    <rPh sb="580" eb="582">
      <t>ミコ</t>
    </rPh>
    <rPh sb="585" eb="587">
      <t>ジョウキョウ</t>
    </rPh>
    <phoneticPr fontId="4"/>
  </si>
  <si>
    <t>　今後の有収水量の大幅な増加が見込めない中で、経営の安定化を図っていくためには、米原市下水道事業経営戦略に基づき、計画的に料金体系を見直していく必要があります。しかし、人口減少の中、経営に必要な財源の全てを使用料収入に求めていくことは困難であることから、農業集落排水処理区域の公共下水道接続（広域化）等のコスト削減策も並行して進めながら、市民負担の軽減に努めていく必要があります。</t>
    <rPh sb="40" eb="48">
      <t>マイバラシゲスイドウジギョウ</t>
    </rPh>
    <rPh sb="50" eb="52">
      <t>センリャク</t>
    </rPh>
    <rPh sb="169" eb="173">
      <t>シミンフタン</t>
    </rPh>
    <rPh sb="174" eb="176">
      <t>ケイゲン</t>
    </rPh>
    <rPh sb="177" eb="178">
      <t>ツト</t>
    </rPh>
    <rPh sb="182" eb="184">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</si>
</sst>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09C-435D-84A9-E94280E2EDE3}"/>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0.02</c:v>
                </c:pt>
                <c:pt idx="1">
                  <c:v>0.02</c:v>
                </c:pt>
                <c:pt idx="2">
                  <c:v>0.01</c:v>
                </c:pt>
                <c:pt idx="3">
                  <c:v>0.01</c:v>
                </c:pt>
                <c:pt idx="4">
                  <c:v>0.02</c:v>
                </c:pt>
              </c:numCache>
            </c:numRef>
          </c:val>
          <c:smooth val="0"/>
          <c:extLst>
            <c:ext xmlns:c16="http://schemas.microsoft.com/office/drawing/2014/chart" uri="{C3380CC4-5D6E-409C-BE32-E72D297353CC}">
              <c16:uniqueId val="{00000001-109C-435D-84A9-E94280E2EDE3}"/>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56.53</c:v>
                </c:pt>
                <c:pt idx="1">
                  <c:v>58.51</c:v>
                </c:pt>
                <c:pt idx="2">
                  <c:v>57.41</c:v>
                </c:pt>
                <c:pt idx="3">
                  <c:v>53.11</c:v>
                </c:pt>
                <c:pt idx="4">
                  <c:v>52.01</c:v>
                </c:pt>
              </c:numCache>
            </c:numRef>
          </c:val>
          <c:extLst>
            <c:ext xmlns:c16="http://schemas.microsoft.com/office/drawing/2014/chart" uri="{C3380CC4-5D6E-409C-BE32-E72D297353CC}">
              <c16:uniqueId val="{00000000-42EB-4756-BEBC-892A5DEAB8D4}"/>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54.06</c:v>
                </c:pt>
                <c:pt idx="1">
                  <c:v>55.26</c:v>
                </c:pt>
                <c:pt idx="2">
                  <c:v>54.54</c:v>
                </c:pt>
                <c:pt idx="3">
                  <c:v>52.9</c:v>
                </c:pt>
                <c:pt idx="4">
                  <c:v>52.63</c:v>
                </c:pt>
              </c:numCache>
            </c:numRef>
          </c:val>
          <c:smooth val="0"/>
          <c:extLst>
            <c:ext xmlns:c16="http://schemas.microsoft.com/office/drawing/2014/chart" uri="{C3380CC4-5D6E-409C-BE32-E72D297353CC}">
              <c16:uniqueId val="{00000001-42EB-4756-BEBC-892A5DEAB8D4}"/>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95.55</c:v>
                </c:pt>
                <c:pt idx="1">
                  <c:v>95.93</c:v>
                </c:pt>
                <c:pt idx="2">
                  <c:v>95.66</c:v>
                </c:pt>
                <c:pt idx="3">
                  <c:v>96.09</c:v>
                </c:pt>
                <c:pt idx="4">
                  <c:v>96.09</c:v>
                </c:pt>
              </c:numCache>
            </c:numRef>
          </c:val>
          <c:extLst>
            <c:ext xmlns:c16="http://schemas.microsoft.com/office/drawing/2014/chart" uri="{C3380CC4-5D6E-409C-BE32-E72D297353CC}">
              <c16:uniqueId val="{00000000-EA85-494C-8AA8-0F59B7C70B8F}"/>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90.11</c:v>
                </c:pt>
                <c:pt idx="1">
                  <c:v>90.52</c:v>
                </c:pt>
                <c:pt idx="2">
                  <c:v>90.3</c:v>
                </c:pt>
                <c:pt idx="3">
                  <c:v>90.3</c:v>
                </c:pt>
                <c:pt idx="4">
                  <c:v>90.32</c:v>
                </c:pt>
              </c:numCache>
            </c:numRef>
          </c:val>
          <c:smooth val="0"/>
          <c:extLst>
            <c:ext xmlns:c16="http://schemas.microsoft.com/office/drawing/2014/chart" uri="{C3380CC4-5D6E-409C-BE32-E72D297353CC}">
              <c16:uniqueId val="{00000001-EA85-494C-8AA8-0F59B7C70B8F}"/>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119.35</c:v>
                </c:pt>
                <c:pt idx="1">
                  <c:v>118.74</c:v>
                </c:pt>
                <c:pt idx="2">
                  <c:v>125.04</c:v>
                </c:pt>
                <c:pt idx="3">
                  <c:v>116.21</c:v>
                </c:pt>
                <c:pt idx="4">
                  <c:v>103.91</c:v>
                </c:pt>
              </c:numCache>
            </c:numRef>
          </c:val>
          <c:extLst>
            <c:ext xmlns:c16="http://schemas.microsoft.com/office/drawing/2014/chart" uri="{C3380CC4-5D6E-409C-BE32-E72D297353CC}">
              <c16:uniqueId val="{00000000-6663-471A-B14F-3B1B1C0059AB}"/>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101.91</c:v>
                </c:pt>
                <c:pt idx="1">
                  <c:v>103.09</c:v>
                </c:pt>
                <c:pt idx="2">
                  <c:v>102.11</c:v>
                </c:pt>
                <c:pt idx="3">
                  <c:v>101.91</c:v>
                </c:pt>
                <c:pt idx="4">
                  <c:v>103.07</c:v>
                </c:pt>
              </c:numCache>
            </c:numRef>
          </c:val>
          <c:smooth val="0"/>
          <c:extLst>
            <c:ext xmlns:c16="http://schemas.microsoft.com/office/drawing/2014/chart" uri="{C3380CC4-5D6E-409C-BE32-E72D297353CC}">
              <c16:uniqueId val="{00000001-6663-471A-B14F-3B1B1C0059AB}"/>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9.75</c:v>
                </c:pt>
                <c:pt idx="1">
                  <c:v>13.16</c:v>
                </c:pt>
                <c:pt idx="2">
                  <c:v>16.190000000000001</c:v>
                </c:pt>
                <c:pt idx="3">
                  <c:v>19.079999999999998</c:v>
                </c:pt>
                <c:pt idx="4">
                  <c:v>21.88</c:v>
                </c:pt>
              </c:numCache>
            </c:numRef>
          </c:val>
          <c:extLst>
            <c:ext xmlns:c16="http://schemas.microsoft.com/office/drawing/2014/chart" uri="{C3380CC4-5D6E-409C-BE32-E72D297353CC}">
              <c16:uniqueId val="{00000000-FE7B-4E74-9A2E-76DB060368B4}"/>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28.19</c:v>
                </c:pt>
                <c:pt idx="1">
                  <c:v>24.8</c:v>
                </c:pt>
                <c:pt idx="2">
                  <c:v>28.12</c:v>
                </c:pt>
                <c:pt idx="3">
                  <c:v>28.79</c:v>
                </c:pt>
                <c:pt idx="4">
                  <c:v>30.5</c:v>
                </c:pt>
              </c:numCache>
            </c:numRef>
          </c:val>
          <c:smooth val="0"/>
          <c:extLst>
            <c:ext xmlns:c16="http://schemas.microsoft.com/office/drawing/2014/chart" uri="{C3380CC4-5D6E-409C-BE32-E72D297353CC}">
              <c16:uniqueId val="{00000001-FE7B-4E74-9A2E-76DB060368B4}"/>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778-435F-9F88-1F13BE035F64}"/>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C778-435F-9F88-1F13BE035F64}"/>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E9D-41AA-8B1D-47E7316B6BE8}"/>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127.98</c:v>
                </c:pt>
                <c:pt idx="1">
                  <c:v>101.24</c:v>
                </c:pt>
                <c:pt idx="2">
                  <c:v>124.9</c:v>
                </c:pt>
                <c:pt idx="3">
                  <c:v>124.8</c:v>
                </c:pt>
                <c:pt idx="4">
                  <c:v>120.64</c:v>
                </c:pt>
              </c:numCache>
            </c:numRef>
          </c:val>
          <c:smooth val="0"/>
          <c:extLst>
            <c:ext xmlns:c16="http://schemas.microsoft.com/office/drawing/2014/chart" uri="{C3380CC4-5D6E-409C-BE32-E72D297353CC}">
              <c16:uniqueId val="{00000001-7E9D-41AA-8B1D-47E7316B6BE8}"/>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40.71</c:v>
                </c:pt>
                <c:pt idx="1">
                  <c:v>47.86</c:v>
                </c:pt>
                <c:pt idx="2">
                  <c:v>42.1</c:v>
                </c:pt>
                <c:pt idx="3">
                  <c:v>40.19</c:v>
                </c:pt>
                <c:pt idx="4">
                  <c:v>46.13</c:v>
                </c:pt>
              </c:numCache>
            </c:numRef>
          </c:val>
          <c:extLst>
            <c:ext xmlns:c16="http://schemas.microsoft.com/office/drawing/2014/chart" uri="{C3380CC4-5D6E-409C-BE32-E72D297353CC}">
              <c16:uniqueId val="{00000000-57FA-465B-A1C0-D40E1E993CF0}"/>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44.14</c:v>
                </c:pt>
                <c:pt idx="1">
                  <c:v>37.24</c:v>
                </c:pt>
                <c:pt idx="2">
                  <c:v>33.58</c:v>
                </c:pt>
                <c:pt idx="3">
                  <c:v>35.42</c:v>
                </c:pt>
                <c:pt idx="4">
                  <c:v>39.82</c:v>
                </c:pt>
              </c:numCache>
            </c:numRef>
          </c:val>
          <c:smooth val="0"/>
          <c:extLst>
            <c:ext xmlns:c16="http://schemas.microsoft.com/office/drawing/2014/chart" uri="{C3380CC4-5D6E-409C-BE32-E72D297353CC}">
              <c16:uniqueId val="{00000001-57FA-465B-A1C0-D40E1E993CF0}"/>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59.52</c:v>
                </c:pt>
                <c:pt idx="1">
                  <c:v>207.17</c:v>
                </c:pt>
                <c:pt idx="2">
                  <c:v>39.79</c:v>
                </c:pt>
                <c:pt idx="3">
                  <c:v>34.86</c:v>
                </c:pt>
                <c:pt idx="4">
                  <c:v>40.33</c:v>
                </c:pt>
              </c:numCache>
            </c:numRef>
          </c:val>
          <c:extLst>
            <c:ext xmlns:c16="http://schemas.microsoft.com/office/drawing/2014/chart" uri="{C3380CC4-5D6E-409C-BE32-E72D297353CC}">
              <c16:uniqueId val="{00000000-E758-4D08-86D9-E4BF93F1BA3F}"/>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654.71</c:v>
                </c:pt>
                <c:pt idx="1">
                  <c:v>783.8</c:v>
                </c:pt>
                <c:pt idx="2">
                  <c:v>778.81</c:v>
                </c:pt>
                <c:pt idx="3">
                  <c:v>718.49</c:v>
                </c:pt>
                <c:pt idx="4">
                  <c:v>743.31</c:v>
                </c:pt>
              </c:numCache>
            </c:numRef>
          </c:val>
          <c:smooth val="0"/>
          <c:extLst>
            <c:ext xmlns:c16="http://schemas.microsoft.com/office/drawing/2014/chart" uri="{C3380CC4-5D6E-409C-BE32-E72D297353CC}">
              <c16:uniqueId val="{00000001-E758-4D08-86D9-E4BF93F1BA3F}"/>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55.8</c:v>
                </c:pt>
                <c:pt idx="1">
                  <c:v>45.85</c:v>
                </c:pt>
                <c:pt idx="2">
                  <c:v>69.02</c:v>
                </c:pt>
                <c:pt idx="3">
                  <c:v>55.56</c:v>
                </c:pt>
                <c:pt idx="4">
                  <c:v>74.239999999999995</c:v>
                </c:pt>
              </c:numCache>
            </c:numRef>
          </c:val>
          <c:extLst>
            <c:ext xmlns:c16="http://schemas.microsoft.com/office/drawing/2014/chart" uri="{C3380CC4-5D6E-409C-BE32-E72D297353CC}">
              <c16:uniqueId val="{00000000-6605-405D-A736-DEEC9A221731}"/>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65.37</c:v>
                </c:pt>
                <c:pt idx="1">
                  <c:v>68.11</c:v>
                </c:pt>
                <c:pt idx="2">
                  <c:v>67.23</c:v>
                </c:pt>
                <c:pt idx="3">
                  <c:v>61.82</c:v>
                </c:pt>
                <c:pt idx="4">
                  <c:v>61.15</c:v>
                </c:pt>
              </c:numCache>
            </c:numRef>
          </c:val>
          <c:smooth val="0"/>
          <c:extLst>
            <c:ext xmlns:c16="http://schemas.microsoft.com/office/drawing/2014/chart" uri="{C3380CC4-5D6E-409C-BE32-E72D297353CC}">
              <c16:uniqueId val="{00000001-6605-405D-A736-DEEC9A221731}"/>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253.82</c:v>
                </c:pt>
                <c:pt idx="1">
                  <c:v>309.49</c:v>
                </c:pt>
                <c:pt idx="2">
                  <c:v>206.04</c:v>
                </c:pt>
                <c:pt idx="3">
                  <c:v>267.51</c:v>
                </c:pt>
                <c:pt idx="4">
                  <c:v>202.5</c:v>
                </c:pt>
              </c:numCache>
            </c:numRef>
          </c:val>
          <c:extLst>
            <c:ext xmlns:c16="http://schemas.microsoft.com/office/drawing/2014/chart" uri="{C3380CC4-5D6E-409C-BE32-E72D297353CC}">
              <c16:uniqueId val="{00000000-E402-4D41-86C9-4ACC25893AAA}"/>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228.99</c:v>
                </c:pt>
                <c:pt idx="1">
                  <c:v>222.41</c:v>
                </c:pt>
                <c:pt idx="2">
                  <c:v>228.21</c:v>
                </c:pt>
                <c:pt idx="3">
                  <c:v>246.9</c:v>
                </c:pt>
                <c:pt idx="4">
                  <c:v>250.43</c:v>
                </c:pt>
              </c:numCache>
            </c:numRef>
          </c:val>
          <c:smooth val="0"/>
          <c:extLst>
            <c:ext xmlns:c16="http://schemas.microsoft.com/office/drawing/2014/chart" uri="{C3380CC4-5D6E-409C-BE32-E72D297353CC}">
              <c16:uniqueId val="{00000001-E402-4D41-86C9-4ACC25893AAA}"/>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【104.44】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【124.06】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【42.02】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【785.10】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【87.54】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【49.87】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【271.15】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【56.93】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【28.42】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滋賀県　米原市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3"/>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法適用</v>
      </c>
      <c r="C8" s="64"/>
      <c r="D8" s="64"/>
      <c r="E8" s="64"/>
      <c r="F8" s="64"/>
      <c r="G8" s="64"/>
      <c r="H8" s="64"/>
      <c r="I8" s="64" t="str">
        <f>データ!J6</f>
        <v>下水道事業</v>
      </c>
      <c r="J8" s="64"/>
      <c r="K8" s="64"/>
      <c r="L8" s="64"/>
      <c r="M8" s="64"/>
      <c r="N8" s="64"/>
      <c r="O8" s="64"/>
      <c r="P8" s="64" t="str">
        <f>データ!K6</f>
        <v>農業集落排水</v>
      </c>
      <c r="Q8" s="64"/>
      <c r="R8" s="64"/>
      <c r="S8" s="64"/>
      <c r="T8" s="64"/>
      <c r="U8" s="64"/>
      <c r="V8" s="64"/>
      <c r="W8" s="64" t="str">
        <f>データ!L6</f>
        <v>F1</v>
      </c>
      <c r="X8" s="64"/>
      <c r="Y8" s="64"/>
      <c r="Z8" s="64"/>
      <c r="AA8" s="64"/>
      <c r="AB8" s="64"/>
      <c r="AC8" s="64"/>
      <c r="AD8" s="65" t="str">
        <f>データ!$M$6</f>
        <v>非設置</v>
      </c>
      <c r="AE8" s="65"/>
      <c r="AF8" s="65"/>
      <c r="AG8" s="65"/>
      <c r="AH8" s="65"/>
      <c r="AI8" s="65"/>
      <c r="AJ8" s="65"/>
      <c r="AK8" s="3"/>
      <c r="AL8" s="45">
        <f>データ!S6</f>
        <v>37375</v>
      </c>
      <c r="AM8" s="45"/>
      <c r="AN8" s="45"/>
      <c r="AO8" s="45"/>
      <c r="AP8" s="45"/>
      <c r="AQ8" s="45"/>
      <c r="AR8" s="45"/>
      <c r="AS8" s="45"/>
      <c r="AT8" s="44">
        <f>データ!T6</f>
        <v>250.39</v>
      </c>
      <c r="AU8" s="44"/>
      <c r="AV8" s="44"/>
      <c r="AW8" s="44"/>
      <c r="AX8" s="44"/>
      <c r="AY8" s="44"/>
      <c r="AZ8" s="44"/>
      <c r="BA8" s="44"/>
      <c r="BB8" s="44">
        <f>データ!U6</f>
        <v>149.27000000000001</v>
      </c>
      <c r="BC8" s="44"/>
      <c r="BD8" s="44"/>
      <c r="BE8" s="44"/>
      <c r="BF8" s="44"/>
      <c r="BG8" s="44"/>
      <c r="BH8" s="44"/>
      <c r="BI8" s="44"/>
      <c r="BJ8" s="3"/>
      <c r="BK8" s="3"/>
      <c r="BL8" s="60" t="s">
        <v>10</v>
      </c>
      <c r="BM8" s="61"/>
      <c r="BN8" s="62" t="s">
        <v>11</v>
      </c>
      <c r="BO8" s="62"/>
      <c r="BP8" s="62"/>
      <c r="BQ8" s="62"/>
      <c r="BR8" s="62"/>
      <c r="BS8" s="62"/>
      <c r="BT8" s="62"/>
      <c r="BU8" s="62"/>
      <c r="BV8" s="62"/>
      <c r="BW8" s="62"/>
      <c r="BX8" s="62"/>
      <c r="BY8" s="63"/>
    </row>
    <row r="9" spans="1:78" ht="18.75" customHeight="1" x14ac:dyDescent="0.2">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46" t="s">
        <v>16</v>
      </c>
      <c r="AE9" s="46"/>
      <c r="AF9" s="46"/>
      <c r="AG9" s="46"/>
      <c r="AH9" s="46"/>
      <c r="AI9" s="46"/>
      <c r="AJ9" s="46"/>
      <c r="AK9" s="3"/>
      <c r="AL9" s="46" t="s">
        <v>17</v>
      </c>
      <c r="AM9" s="46"/>
      <c r="AN9" s="46"/>
      <c r="AO9" s="46"/>
      <c r="AP9" s="46"/>
      <c r="AQ9" s="46"/>
      <c r="AR9" s="46"/>
      <c r="AS9" s="46"/>
      <c r="AT9" s="46" t="s">
        <v>18</v>
      </c>
      <c r="AU9" s="46"/>
      <c r="AV9" s="46"/>
      <c r="AW9" s="46"/>
      <c r="AX9" s="46"/>
      <c r="AY9" s="46"/>
      <c r="AZ9" s="46"/>
      <c r="BA9" s="46"/>
      <c r="BB9" s="46" t="s">
        <v>19</v>
      </c>
      <c r="BC9" s="46"/>
      <c r="BD9" s="46"/>
      <c r="BE9" s="46"/>
      <c r="BF9" s="46"/>
      <c r="BG9" s="46"/>
      <c r="BH9" s="46"/>
      <c r="BI9" s="46"/>
      <c r="BJ9" s="3"/>
      <c r="BK9" s="3"/>
      <c r="BL9" s="47" t="s">
        <v>20</v>
      </c>
      <c r="BM9" s="48"/>
      <c r="BN9" s="49" t="s">
        <v>21</v>
      </c>
      <c r="BO9" s="49"/>
      <c r="BP9" s="49"/>
      <c r="BQ9" s="49"/>
      <c r="BR9" s="49"/>
      <c r="BS9" s="49"/>
      <c r="BT9" s="49"/>
      <c r="BU9" s="49"/>
      <c r="BV9" s="49"/>
      <c r="BW9" s="49"/>
      <c r="BX9" s="49"/>
      <c r="BY9" s="50"/>
    </row>
    <row r="10" spans="1:78" ht="18.75" customHeight="1" x14ac:dyDescent="0.2">
      <c r="A10" s="2"/>
      <c r="B10" s="44" t="str">
        <f>データ!N6</f>
        <v>-</v>
      </c>
      <c r="C10" s="44"/>
      <c r="D10" s="44"/>
      <c r="E10" s="44"/>
      <c r="F10" s="44"/>
      <c r="G10" s="44"/>
      <c r="H10" s="44"/>
      <c r="I10" s="44">
        <f>データ!O6</f>
        <v>74.3</v>
      </c>
      <c r="J10" s="44"/>
      <c r="K10" s="44"/>
      <c r="L10" s="44"/>
      <c r="M10" s="44"/>
      <c r="N10" s="44"/>
      <c r="O10" s="44"/>
      <c r="P10" s="44">
        <f>データ!P6</f>
        <v>8.1</v>
      </c>
      <c r="Q10" s="44"/>
      <c r="R10" s="44"/>
      <c r="S10" s="44"/>
      <c r="T10" s="44"/>
      <c r="U10" s="44"/>
      <c r="V10" s="44"/>
      <c r="W10" s="44">
        <f>データ!Q6</f>
        <v>84.25</v>
      </c>
      <c r="X10" s="44"/>
      <c r="Y10" s="44"/>
      <c r="Z10" s="44"/>
      <c r="AA10" s="44"/>
      <c r="AB10" s="44"/>
      <c r="AC10" s="44"/>
      <c r="AD10" s="45">
        <f>データ!R6</f>
        <v>2827</v>
      </c>
      <c r="AE10" s="45"/>
      <c r="AF10" s="45"/>
      <c r="AG10" s="45"/>
      <c r="AH10" s="45"/>
      <c r="AI10" s="45"/>
      <c r="AJ10" s="45"/>
      <c r="AK10" s="2"/>
      <c r="AL10" s="45">
        <f>データ!V6</f>
        <v>3016</v>
      </c>
      <c r="AM10" s="45"/>
      <c r="AN10" s="45"/>
      <c r="AO10" s="45"/>
      <c r="AP10" s="45"/>
      <c r="AQ10" s="45"/>
      <c r="AR10" s="45"/>
      <c r="AS10" s="45"/>
      <c r="AT10" s="44">
        <f>データ!W6</f>
        <v>1.55</v>
      </c>
      <c r="AU10" s="44"/>
      <c r="AV10" s="44"/>
      <c r="AW10" s="44"/>
      <c r="AX10" s="44"/>
      <c r="AY10" s="44"/>
      <c r="AZ10" s="44"/>
      <c r="BA10" s="44"/>
      <c r="BB10" s="44">
        <f>データ!X6</f>
        <v>1945.81</v>
      </c>
      <c r="BC10" s="44"/>
      <c r="BD10" s="44"/>
      <c r="BE10" s="44"/>
      <c r="BF10" s="44"/>
      <c r="BG10" s="44"/>
      <c r="BH10" s="44"/>
      <c r="BI10" s="44"/>
      <c r="BJ10" s="2"/>
      <c r="BK10" s="2"/>
      <c r="BL10" s="51" t="s">
        <v>22</v>
      </c>
      <c r="BM10" s="52"/>
      <c r="BN10" s="53" t="s">
        <v>23</v>
      </c>
      <c r="BO10" s="53"/>
      <c r="BP10" s="53"/>
      <c r="BQ10" s="53"/>
      <c r="BR10" s="53"/>
      <c r="BS10" s="53"/>
      <c r="BT10" s="53"/>
      <c r="BU10" s="53"/>
      <c r="BV10" s="53"/>
      <c r="BW10" s="53"/>
      <c r="BX10" s="53"/>
      <c r="BY10" s="54"/>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114</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113</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115</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【104.44】</v>
      </c>
      <c r="F85" s="12" t="str">
        <f>データ!AT6</f>
        <v>【124.06】</v>
      </c>
      <c r="G85" s="12" t="str">
        <f>データ!BE6</f>
        <v>【42.02】</v>
      </c>
      <c r="H85" s="12" t="str">
        <f>データ!BP6</f>
        <v>【785.10】</v>
      </c>
      <c r="I85" s="12" t="str">
        <f>データ!CA6</f>
        <v>【56.93】</v>
      </c>
      <c r="J85" s="12" t="str">
        <f>データ!CL6</f>
        <v>【271.15】</v>
      </c>
      <c r="K85" s="12" t="str">
        <f>データ!CW6</f>
        <v>【49.87】</v>
      </c>
      <c r="L85" s="12" t="str">
        <f>データ!DH6</f>
        <v>【87.54】</v>
      </c>
      <c r="M85" s="12" t="str">
        <f>データ!DS6</f>
        <v>【28.42】</v>
      </c>
      <c r="N85" s="12" t="str">
        <f>データ!ED6</f>
        <v>【0.08】</v>
      </c>
      <c r="O85" s="12" t="str">
        <f>データ!EO6</f>
        <v>【0.02】</v>
      </c>
    </row>
  </sheetData>
  <sheetProtection algorithmName="SHA-512" hashValue="ggatQXGo1cTiGpPz/Y/topJ0AxZ+FXv75EPWS2wBdz+01o96k+b+YyTvHtip04Izcko6tdY2PXrJidtxeewZaQ==" saltValue="vjexmRCpRx/dLIJ5wP6CY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28</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54</v>
      </c>
      <c r="B4" s="16"/>
      <c r="C4" s="16"/>
      <c r="D4" s="16"/>
      <c r="E4" s="16"/>
      <c r="F4" s="16"/>
      <c r="G4" s="16"/>
      <c r="H4" s="75"/>
      <c r="I4" s="76"/>
      <c r="J4" s="76"/>
      <c r="K4" s="76"/>
      <c r="L4" s="76"/>
      <c r="M4" s="76"/>
      <c r="N4" s="76"/>
      <c r="O4" s="76"/>
      <c r="P4" s="76"/>
      <c r="Q4" s="76"/>
      <c r="R4" s="76"/>
      <c r="S4" s="76"/>
      <c r="T4" s="76"/>
      <c r="U4" s="76"/>
      <c r="V4" s="76"/>
      <c r="W4" s="76"/>
      <c r="X4" s="77"/>
      <c r="Y4" s="71" t="s">
        <v>55</v>
      </c>
      <c r="Z4" s="71"/>
      <c r="AA4" s="71"/>
      <c r="AB4" s="71"/>
      <c r="AC4" s="71"/>
      <c r="AD4" s="71"/>
      <c r="AE4" s="71"/>
      <c r="AF4" s="71"/>
      <c r="AG4" s="71"/>
      <c r="AH4" s="71"/>
      <c r="AI4" s="71"/>
      <c r="AJ4" s="71" t="s">
        <v>56</v>
      </c>
      <c r="AK4" s="71"/>
      <c r="AL4" s="71"/>
      <c r="AM4" s="71"/>
      <c r="AN4" s="71"/>
      <c r="AO4" s="71"/>
      <c r="AP4" s="71"/>
      <c r="AQ4" s="71"/>
      <c r="AR4" s="71"/>
      <c r="AS4" s="71"/>
      <c r="AT4" s="71"/>
      <c r="AU4" s="71" t="s">
        <v>57</v>
      </c>
      <c r="AV4" s="71"/>
      <c r="AW4" s="71"/>
      <c r="AX4" s="71"/>
      <c r="AY4" s="71"/>
      <c r="AZ4" s="71"/>
      <c r="BA4" s="71"/>
      <c r="BB4" s="71"/>
      <c r="BC4" s="71"/>
      <c r="BD4" s="71"/>
      <c r="BE4" s="71"/>
      <c r="BF4" s="71" t="s">
        <v>58</v>
      </c>
      <c r="BG4" s="71"/>
      <c r="BH4" s="71"/>
      <c r="BI4" s="71"/>
      <c r="BJ4" s="71"/>
      <c r="BK4" s="71"/>
      <c r="BL4" s="71"/>
      <c r="BM4" s="71"/>
      <c r="BN4" s="71"/>
      <c r="BO4" s="71"/>
      <c r="BP4" s="71"/>
      <c r="BQ4" s="71" t="s">
        <v>59</v>
      </c>
      <c r="BR4" s="71"/>
      <c r="BS4" s="71"/>
      <c r="BT4" s="71"/>
      <c r="BU4" s="71"/>
      <c r="BV4" s="71"/>
      <c r="BW4" s="71"/>
      <c r="BX4" s="71"/>
      <c r="BY4" s="71"/>
      <c r="BZ4" s="71"/>
      <c r="CA4" s="71"/>
      <c r="CB4" s="71" t="s">
        <v>60</v>
      </c>
      <c r="CC4" s="71"/>
      <c r="CD4" s="71"/>
      <c r="CE4" s="71"/>
      <c r="CF4" s="71"/>
      <c r="CG4" s="71"/>
      <c r="CH4" s="71"/>
      <c r="CI4" s="71"/>
      <c r="CJ4" s="71"/>
      <c r="CK4" s="71"/>
      <c r="CL4" s="71"/>
      <c r="CM4" s="71" t="s">
        <v>61</v>
      </c>
      <c r="CN4" s="71"/>
      <c r="CO4" s="71"/>
      <c r="CP4" s="71"/>
      <c r="CQ4" s="71"/>
      <c r="CR4" s="71"/>
      <c r="CS4" s="71"/>
      <c r="CT4" s="71"/>
      <c r="CU4" s="71"/>
      <c r="CV4" s="71"/>
      <c r="CW4" s="71"/>
      <c r="CX4" s="71" t="s">
        <v>62</v>
      </c>
      <c r="CY4" s="71"/>
      <c r="CZ4" s="71"/>
      <c r="DA4" s="71"/>
      <c r="DB4" s="71"/>
      <c r="DC4" s="71"/>
      <c r="DD4" s="71"/>
      <c r="DE4" s="71"/>
      <c r="DF4" s="71"/>
      <c r="DG4" s="71"/>
      <c r="DH4" s="71"/>
      <c r="DI4" s="71" t="s">
        <v>63</v>
      </c>
      <c r="DJ4" s="71"/>
      <c r="DK4" s="71"/>
      <c r="DL4" s="71"/>
      <c r="DM4" s="71"/>
      <c r="DN4" s="71"/>
      <c r="DO4" s="71"/>
      <c r="DP4" s="71"/>
      <c r="DQ4" s="71"/>
      <c r="DR4" s="71"/>
      <c r="DS4" s="71"/>
      <c r="DT4" s="71" t="s">
        <v>64</v>
      </c>
      <c r="DU4" s="71"/>
      <c r="DV4" s="71"/>
      <c r="DW4" s="71"/>
      <c r="DX4" s="71"/>
      <c r="DY4" s="71"/>
      <c r="DZ4" s="71"/>
      <c r="EA4" s="71"/>
      <c r="EB4" s="71"/>
      <c r="EC4" s="71"/>
      <c r="ED4" s="71"/>
      <c r="EE4" s="71" t="s">
        <v>65</v>
      </c>
      <c r="EF4" s="71"/>
      <c r="EG4" s="71"/>
      <c r="EH4" s="71"/>
      <c r="EI4" s="71"/>
      <c r="EJ4" s="71"/>
      <c r="EK4" s="71"/>
      <c r="EL4" s="71"/>
      <c r="EM4" s="71"/>
      <c r="EN4" s="71"/>
      <c r="EO4" s="71"/>
    </row>
    <row r="5" spans="1:148" x14ac:dyDescent="0.2">
      <c r="A5" s="14" t="s">
        <v>66</v>
      </c>
      <c r="B5" s="17"/>
      <c r="C5" s="17"/>
      <c r="D5" s="17"/>
      <c r="E5" s="17"/>
      <c r="F5" s="17"/>
      <c r="G5" s="17"/>
      <c r="H5" s="18" t="s">
        <v>67</v>
      </c>
      <c r="I5" s="18" t="s">
        <v>68</v>
      </c>
      <c r="J5" s="18" t="s">
        <v>69</v>
      </c>
      <c r="K5" s="18" t="s">
        <v>70</v>
      </c>
      <c r="L5" s="18" t="s">
        <v>71</v>
      </c>
      <c r="M5" s="18" t="s">
        <v>5</v>
      </c>
      <c r="N5" s="18" t="s">
        <v>72</v>
      </c>
      <c r="O5" s="18" t="s">
        <v>73</v>
      </c>
      <c r="P5" s="18" t="s">
        <v>74</v>
      </c>
      <c r="Q5" s="18" t="s">
        <v>75</v>
      </c>
      <c r="R5" s="18" t="s">
        <v>76</v>
      </c>
      <c r="S5" s="18" t="s">
        <v>77</v>
      </c>
      <c r="T5" s="18" t="s">
        <v>78</v>
      </c>
      <c r="U5" s="18" t="s">
        <v>79</v>
      </c>
      <c r="V5" s="18" t="s">
        <v>80</v>
      </c>
      <c r="W5" s="18" t="s">
        <v>81</v>
      </c>
      <c r="X5" s="18" t="s">
        <v>82</v>
      </c>
      <c r="Y5" s="18" t="s">
        <v>83</v>
      </c>
      <c r="Z5" s="18" t="s">
        <v>84</v>
      </c>
      <c r="AA5" s="18" t="s">
        <v>85</v>
      </c>
      <c r="AB5" s="18" t="s">
        <v>86</v>
      </c>
      <c r="AC5" s="18" t="s">
        <v>87</v>
      </c>
      <c r="AD5" s="18" t="s">
        <v>88</v>
      </c>
      <c r="AE5" s="18" t="s">
        <v>89</v>
      </c>
      <c r="AF5" s="18" t="s">
        <v>90</v>
      </c>
      <c r="AG5" s="18" t="s">
        <v>91</v>
      </c>
      <c r="AH5" s="18" t="s">
        <v>92</v>
      </c>
      <c r="AI5" s="18" t="s">
        <v>31</v>
      </c>
      <c r="AJ5" s="18" t="s">
        <v>83</v>
      </c>
      <c r="AK5" s="18" t="s">
        <v>84</v>
      </c>
      <c r="AL5" s="18" t="s">
        <v>85</v>
      </c>
      <c r="AM5" s="18" t="s">
        <v>86</v>
      </c>
      <c r="AN5" s="18" t="s">
        <v>87</v>
      </c>
      <c r="AO5" s="18" t="s">
        <v>88</v>
      </c>
      <c r="AP5" s="18" t="s">
        <v>89</v>
      </c>
      <c r="AQ5" s="18" t="s">
        <v>90</v>
      </c>
      <c r="AR5" s="18" t="s">
        <v>91</v>
      </c>
      <c r="AS5" s="18" t="s">
        <v>92</v>
      </c>
      <c r="AT5" s="18" t="s">
        <v>93</v>
      </c>
      <c r="AU5" s="18" t="s">
        <v>83</v>
      </c>
      <c r="AV5" s="18" t="s">
        <v>84</v>
      </c>
      <c r="AW5" s="18" t="s">
        <v>85</v>
      </c>
      <c r="AX5" s="18" t="s">
        <v>86</v>
      </c>
      <c r="AY5" s="18" t="s">
        <v>87</v>
      </c>
      <c r="AZ5" s="18" t="s">
        <v>88</v>
      </c>
      <c r="BA5" s="18" t="s">
        <v>89</v>
      </c>
      <c r="BB5" s="18" t="s">
        <v>90</v>
      </c>
      <c r="BC5" s="18" t="s">
        <v>91</v>
      </c>
      <c r="BD5" s="18" t="s">
        <v>92</v>
      </c>
      <c r="BE5" s="18" t="s">
        <v>93</v>
      </c>
      <c r="BF5" s="18" t="s">
        <v>83</v>
      </c>
      <c r="BG5" s="18" t="s">
        <v>84</v>
      </c>
      <c r="BH5" s="18" t="s">
        <v>85</v>
      </c>
      <c r="BI5" s="18" t="s">
        <v>86</v>
      </c>
      <c r="BJ5" s="18" t="s">
        <v>87</v>
      </c>
      <c r="BK5" s="18" t="s">
        <v>88</v>
      </c>
      <c r="BL5" s="18" t="s">
        <v>89</v>
      </c>
      <c r="BM5" s="18" t="s">
        <v>90</v>
      </c>
      <c r="BN5" s="18" t="s">
        <v>91</v>
      </c>
      <c r="BO5" s="18" t="s">
        <v>92</v>
      </c>
      <c r="BP5" s="18" t="s">
        <v>93</v>
      </c>
      <c r="BQ5" s="18" t="s">
        <v>83</v>
      </c>
      <c r="BR5" s="18" t="s">
        <v>84</v>
      </c>
      <c r="BS5" s="18" t="s">
        <v>85</v>
      </c>
      <c r="BT5" s="18" t="s">
        <v>86</v>
      </c>
      <c r="BU5" s="18" t="s">
        <v>87</v>
      </c>
      <c r="BV5" s="18" t="s">
        <v>88</v>
      </c>
      <c r="BW5" s="18" t="s">
        <v>89</v>
      </c>
      <c r="BX5" s="18" t="s">
        <v>90</v>
      </c>
      <c r="BY5" s="18" t="s">
        <v>91</v>
      </c>
      <c r="BZ5" s="18" t="s">
        <v>92</v>
      </c>
      <c r="CA5" s="18" t="s">
        <v>93</v>
      </c>
      <c r="CB5" s="18" t="s">
        <v>83</v>
      </c>
      <c r="CC5" s="18" t="s">
        <v>84</v>
      </c>
      <c r="CD5" s="18" t="s">
        <v>85</v>
      </c>
      <c r="CE5" s="18" t="s">
        <v>86</v>
      </c>
      <c r="CF5" s="18" t="s">
        <v>87</v>
      </c>
      <c r="CG5" s="18" t="s">
        <v>88</v>
      </c>
      <c r="CH5" s="18" t="s">
        <v>89</v>
      </c>
      <c r="CI5" s="18" t="s">
        <v>90</v>
      </c>
      <c r="CJ5" s="18" t="s">
        <v>91</v>
      </c>
      <c r="CK5" s="18" t="s">
        <v>92</v>
      </c>
      <c r="CL5" s="18" t="s">
        <v>93</v>
      </c>
      <c r="CM5" s="18" t="s">
        <v>83</v>
      </c>
      <c r="CN5" s="18" t="s">
        <v>84</v>
      </c>
      <c r="CO5" s="18" t="s">
        <v>85</v>
      </c>
      <c r="CP5" s="18" t="s">
        <v>86</v>
      </c>
      <c r="CQ5" s="18" t="s">
        <v>87</v>
      </c>
      <c r="CR5" s="18" t="s">
        <v>88</v>
      </c>
      <c r="CS5" s="18" t="s">
        <v>89</v>
      </c>
      <c r="CT5" s="18" t="s">
        <v>90</v>
      </c>
      <c r="CU5" s="18" t="s">
        <v>91</v>
      </c>
      <c r="CV5" s="18" t="s">
        <v>92</v>
      </c>
      <c r="CW5" s="18" t="s">
        <v>93</v>
      </c>
      <c r="CX5" s="18" t="s">
        <v>83</v>
      </c>
      <c r="CY5" s="18" t="s">
        <v>84</v>
      </c>
      <c r="CZ5" s="18" t="s">
        <v>85</v>
      </c>
      <c r="DA5" s="18" t="s">
        <v>86</v>
      </c>
      <c r="DB5" s="18" t="s">
        <v>87</v>
      </c>
      <c r="DC5" s="18" t="s">
        <v>88</v>
      </c>
      <c r="DD5" s="18" t="s">
        <v>89</v>
      </c>
      <c r="DE5" s="18" t="s">
        <v>90</v>
      </c>
      <c r="DF5" s="18" t="s">
        <v>91</v>
      </c>
      <c r="DG5" s="18" t="s">
        <v>92</v>
      </c>
      <c r="DH5" s="18" t="s">
        <v>93</v>
      </c>
      <c r="DI5" s="18" t="s">
        <v>83</v>
      </c>
      <c r="DJ5" s="18" t="s">
        <v>84</v>
      </c>
      <c r="DK5" s="18" t="s">
        <v>85</v>
      </c>
      <c r="DL5" s="18" t="s">
        <v>86</v>
      </c>
      <c r="DM5" s="18" t="s">
        <v>87</v>
      </c>
      <c r="DN5" s="18" t="s">
        <v>88</v>
      </c>
      <c r="DO5" s="18" t="s">
        <v>89</v>
      </c>
      <c r="DP5" s="18" t="s">
        <v>90</v>
      </c>
      <c r="DQ5" s="18" t="s">
        <v>91</v>
      </c>
      <c r="DR5" s="18" t="s">
        <v>92</v>
      </c>
      <c r="DS5" s="18" t="s">
        <v>93</v>
      </c>
      <c r="DT5" s="18" t="s">
        <v>83</v>
      </c>
      <c r="DU5" s="18" t="s">
        <v>84</v>
      </c>
      <c r="DV5" s="18" t="s">
        <v>85</v>
      </c>
      <c r="DW5" s="18" t="s">
        <v>86</v>
      </c>
      <c r="DX5" s="18" t="s">
        <v>87</v>
      </c>
      <c r="DY5" s="18" t="s">
        <v>88</v>
      </c>
      <c r="DZ5" s="18" t="s">
        <v>89</v>
      </c>
      <c r="EA5" s="18" t="s">
        <v>90</v>
      </c>
      <c r="EB5" s="18" t="s">
        <v>91</v>
      </c>
      <c r="EC5" s="18" t="s">
        <v>92</v>
      </c>
      <c r="ED5" s="18" t="s">
        <v>93</v>
      </c>
      <c r="EE5" s="18" t="s">
        <v>83</v>
      </c>
      <c r="EF5" s="18" t="s">
        <v>84</v>
      </c>
      <c r="EG5" s="18" t="s">
        <v>85</v>
      </c>
      <c r="EH5" s="18" t="s">
        <v>86</v>
      </c>
      <c r="EI5" s="18" t="s">
        <v>87</v>
      </c>
      <c r="EJ5" s="18" t="s">
        <v>88</v>
      </c>
      <c r="EK5" s="18" t="s">
        <v>89</v>
      </c>
      <c r="EL5" s="18" t="s">
        <v>90</v>
      </c>
      <c r="EM5" s="18" t="s">
        <v>91</v>
      </c>
      <c r="EN5" s="18" t="s">
        <v>92</v>
      </c>
      <c r="EO5" s="18" t="s">
        <v>93</v>
      </c>
    </row>
    <row r="6" spans="1:148" s="22" customFormat="1" x14ac:dyDescent="0.2">
      <c r="A6" s="14" t="s">
        <v>94</v>
      </c>
      <c r="B6" s="19">
        <f>B7</f>
        <v>2023</v>
      </c>
      <c r="C6" s="19">
        <f t="shared" ref="C6:X6" si="3">C7</f>
        <v>252140</v>
      </c>
      <c r="D6" s="19">
        <f t="shared" si="3"/>
        <v>46</v>
      </c>
      <c r="E6" s="19">
        <f t="shared" si="3"/>
        <v>17</v>
      </c>
      <c r="F6" s="19">
        <f t="shared" si="3"/>
        <v>5</v>
      </c>
      <c r="G6" s="19">
        <f t="shared" si="3"/>
        <v>0</v>
      </c>
      <c r="H6" s="19" t="str">
        <f t="shared" si="3"/>
        <v>滋賀県　米原市</v>
      </c>
      <c r="I6" s="19" t="str">
        <f t="shared" si="3"/>
        <v>法適用</v>
      </c>
      <c r="J6" s="19" t="str">
        <f t="shared" si="3"/>
        <v>下水道事業</v>
      </c>
      <c r="K6" s="19" t="str">
        <f t="shared" si="3"/>
        <v>農業集落排水</v>
      </c>
      <c r="L6" s="19" t="str">
        <f t="shared" si="3"/>
        <v>F1</v>
      </c>
      <c r="M6" s="19" t="str">
        <f t="shared" si="3"/>
        <v>非設置</v>
      </c>
      <c r="N6" s="20" t="str">
        <f t="shared" si="3"/>
        <v>-</v>
      </c>
      <c r="O6" s="20">
        <f t="shared" si="3"/>
        <v>74.3</v>
      </c>
      <c r="P6" s="20">
        <f t="shared" si="3"/>
        <v>8.1</v>
      </c>
      <c r="Q6" s="20">
        <f t="shared" si="3"/>
        <v>84.25</v>
      </c>
      <c r="R6" s="20">
        <f t="shared" si="3"/>
        <v>2827</v>
      </c>
      <c r="S6" s="20">
        <f t="shared" si="3"/>
        <v>37375</v>
      </c>
      <c r="T6" s="20">
        <f t="shared" si="3"/>
        <v>250.39</v>
      </c>
      <c r="U6" s="20">
        <f t="shared" si="3"/>
        <v>149.27000000000001</v>
      </c>
      <c r="V6" s="20">
        <f t="shared" si="3"/>
        <v>3016</v>
      </c>
      <c r="W6" s="20">
        <f t="shared" si="3"/>
        <v>1.55</v>
      </c>
      <c r="X6" s="20">
        <f t="shared" si="3"/>
        <v>1945.81</v>
      </c>
      <c r="Y6" s="21">
        <f>IF(Y7="",NA(),Y7)</f>
        <v>119.35</v>
      </c>
      <c r="Z6" s="21">
        <f t="shared" ref="Z6:AH6" si="4">IF(Z7="",NA(),Z7)</f>
        <v>118.74</v>
      </c>
      <c r="AA6" s="21">
        <f t="shared" si="4"/>
        <v>125.04</v>
      </c>
      <c r="AB6" s="21">
        <f t="shared" si="4"/>
        <v>116.21</v>
      </c>
      <c r="AC6" s="21">
        <f t="shared" si="4"/>
        <v>103.91</v>
      </c>
      <c r="AD6" s="21">
        <f t="shared" si="4"/>
        <v>101.91</v>
      </c>
      <c r="AE6" s="21">
        <f t="shared" si="4"/>
        <v>103.09</v>
      </c>
      <c r="AF6" s="21">
        <f t="shared" si="4"/>
        <v>102.11</v>
      </c>
      <c r="AG6" s="21">
        <f t="shared" si="4"/>
        <v>101.91</v>
      </c>
      <c r="AH6" s="21">
        <f t="shared" si="4"/>
        <v>103.07</v>
      </c>
      <c r="AI6" s="20" t="str">
        <f>IF(AI7="","",IF(AI7="-","【-】","【"&amp;SUBSTITUTE(TEXT(AI7,"#,##0.00"),"-","△")&amp;"】"))</f>
        <v>【104.44】</v>
      </c>
      <c r="AJ6" s="20">
        <f>IF(AJ7="",NA(),AJ7)</f>
        <v>0</v>
      </c>
      <c r="AK6" s="20">
        <f t="shared" ref="AK6:AS6" si="5">IF(AK7="",NA(),AK7)</f>
        <v>0</v>
      </c>
      <c r="AL6" s="20">
        <f t="shared" si="5"/>
        <v>0</v>
      </c>
      <c r="AM6" s="20">
        <f t="shared" si="5"/>
        <v>0</v>
      </c>
      <c r="AN6" s="20">
        <f t="shared" si="5"/>
        <v>0</v>
      </c>
      <c r="AO6" s="21">
        <f t="shared" si="5"/>
        <v>127.98</v>
      </c>
      <c r="AP6" s="21">
        <f t="shared" si="5"/>
        <v>101.24</v>
      </c>
      <c r="AQ6" s="21">
        <f t="shared" si="5"/>
        <v>124.9</v>
      </c>
      <c r="AR6" s="21">
        <f t="shared" si="5"/>
        <v>124.8</v>
      </c>
      <c r="AS6" s="21">
        <f t="shared" si="5"/>
        <v>120.64</v>
      </c>
      <c r="AT6" s="20" t="str">
        <f>IF(AT7="","",IF(AT7="-","【-】","【"&amp;SUBSTITUTE(TEXT(AT7,"#,##0.00"),"-","△")&amp;"】"))</f>
        <v>【124.06】</v>
      </c>
      <c r="AU6" s="21">
        <f>IF(AU7="",NA(),AU7)</f>
        <v>40.71</v>
      </c>
      <c r="AV6" s="21">
        <f t="shared" ref="AV6:BD6" si="6">IF(AV7="",NA(),AV7)</f>
        <v>47.86</v>
      </c>
      <c r="AW6" s="21">
        <f t="shared" si="6"/>
        <v>42.1</v>
      </c>
      <c r="AX6" s="21">
        <f t="shared" si="6"/>
        <v>40.19</v>
      </c>
      <c r="AY6" s="21">
        <f t="shared" si="6"/>
        <v>46.13</v>
      </c>
      <c r="AZ6" s="21">
        <f t="shared" si="6"/>
        <v>44.14</v>
      </c>
      <c r="BA6" s="21">
        <f t="shared" si="6"/>
        <v>37.24</v>
      </c>
      <c r="BB6" s="21">
        <f t="shared" si="6"/>
        <v>33.58</v>
      </c>
      <c r="BC6" s="21">
        <f t="shared" si="6"/>
        <v>35.42</v>
      </c>
      <c r="BD6" s="21">
        <f t="shared" si="6"/>
        <v>39.82</v>
      </c>
      <c r="BE6" s="20" t="str">
        <f>IF(BE7="","",IF(BE7="-","【-】","【"&amp;SUBSTITUTE(TEXT(BE7,"#,##0.00"),"-","△")&amp;"】"))</f>
        <v>【42.02】</v>
      </c>
      <c r="BF6" s="21">
        <f>IF(BF7="",NA(),BF7)</f>
        <v>59.52</v>
      </c>
      <c r="BG6" s="21">
        <f t="shared" ref="BG6:BO6" si="7">IF(BG7="",NA(),BG7)</f>
        <v>207.17</v>
      </c>
      <c r="BH6" s="21">
        <f t="shared" si="7"/>
        <v>39.79</v>
      </c>
      <c r="BI6" s="21">
        <f t="shared" si="7"/>
        <v>34.86</v>
      </c>
      <c r="BJ6" s="21">
        <f t="shared" si="7"/>
        <v>40.33</v>
      </c>
      <c r="BK6" s="21">
        <f t="shared" si="7"/>
        <v>654.71</v>
      </c>
      <c r="BL6" s="21">
        <f t="shared" si="7"/>
        <v>783.8</v>
      </c>
      <c r="BM6" s="21">
        <f t="shared" si="7"/>
        <v>778.81</v>
      </c>
      <c r="BN6" s="21">
        <f t="shared" si="7"/>
        <v>718.49</v>
      </c>
      <c r="BO6" s="21">
        <f t="shared" si="7"/>
        <v>743.31</v>
      </c>
      <c r="BP6" s="20" t="str">
        <f>IF(BP7="","",IF(BP7="-","【-】","【"&amp;SUBSTITUTE(TEXT(BP7,"#,##0.00"),"-","△")&amp;"】"))</f>
        <v>【785.10】</v>
      </c>
      <c r="BQ6" s="21">
        <f>IF(BQ7="",NA(),BQ7)</f>
        <v>55.8</v>
      </c>
      <c r="BR6" s="21">
        <f t="shared" ref="BR6:BZ6" si="8">IF(BR7="",NA(),BR7)</f>
        <v>45.85</v>
      </c>
      <c r="BS6" s="21">
        <f t="shared" si="8"/>
        <v>69.02</v>
      </c>
      <c r="BT6" s="21">
        <f t="shared" si="8"/>
        <v>55.56</v>
      </c>
      <c r="BU6" s="21">
        <f t="shared" si="8"/>
        <v>74.239999999999995</v>
      </c>
      <c r="BV6" s="21">
        <f t="shared" si="8"/>
        <v>65.37</v>
      </c>
      <c r="BW6" s="21">
        <f t="shared" si="8"/>
        <v>68.11</v>
      </c>
      <c r="BX6" s="21">
        <f t="shared" si="8"/>
        <v>67.23</v>
      </c>
      <c r="BY6" s="21">
        <f t="shared" si="8"/>
        <v>61.82</v>
      </c>
      <c r="BZ6" s="21">
        <f t="shared" si="8"/>
        <v>61.15</v>
      </c>
      <c r="CA6" s="20" t="str">
        <f>IF(CA7="","",IF(CA7="-","【-】","【"&amp;SUBSTITUTE(TEXT(CA7,"#,##0.00"),"-","△")&amp;"】"))</f>
        <v>【56.93】</v>
      </c>
      <c r="CB6" s="21">
        <f>IF(CB7="",NA(),CB7)</f>
        <v>253.82</v>
      </c>
      <c r="CC6" s="21">
        <f t="shared" ref="CC6:CK6" si="9">IF(CC7="",NA(),CC7)</f>
        <v>309.49</v>
      </c>
      <c r="CD6" s="21">
        <f t="shared" si="9"/>
        <v>206.04</v>
      </c>
      <c r="CE6" s="21">
        <f t="shared" si="9"/>
        <v>267.51</v>
      </c>
      <c r="CF6" s="21">
        <f t="shared" si="9"/>
        <v>202.5</v>
      </c>
      <c r="CG6" s="21">
        <f t="shared" si="9"/>
        <v>228.99</v>
      </c>
      <c r="CH6" s="21">
        <f t="shared" si="9"/>
        <v>222.41</v>
      </c>
      <c r="CI6" s="21">
        <f t="shared" si="9"/>
        <v>228.21</v>
      </c>
      <c r="CJ6" s="21">
        <f t="shared" si="9"/>
        <v>246.9</v>
      </c>
      <c r="CK6" s="21">
        <f t="shared" si="9"/>
        <v>250.43</v>
      </c>
      <c r="CL6" s="20" t="str">
        <f>IF(CL7="","",IF(CL7="-","【-】","【"&amp;SUBSTITUTE(TEXT(CL7,"#,##0.00"),"-","△")&amp;"】"))</f>
        <v>【271.15】</v>
      </c>
      <c r="CM6" s="21">
        <f>IF(CM7="",NA(),CM7)</f>
        <v>56.53</v>
      </c>
      <c r="CN6" s="21">
        <f t="shared" ref="CN6:CV6" si="10">IF(CN7="",NA(),CN7)</f>
        <v>58.51</v>
      </c>
      <c r="CO6" s="21">
        <f t="shared" si="10"/>
        <v>57.41</v>
      </c>
      <c r="CP6" s="21">
        <f t="shared" si="10"/>
        <v>53.11</v>
      </c>
      <c r="CQ6" s="21">
        <f t="shared" si="10"/>
        <v>52.01</v>
      </c>
      <c r="CR6" s="21">
        <f t="shared" si="10"/>
        <v>54.06</v>
      </c>
      <c r="CS6" s="21">
        <f t="shared" si="10"/>
        <v>55.26</v>
      </c>
      <c r="CT6" s="21">
        <f t="shared" si="10"/>
        <v>54.54</v>
      </c>
      <c r="CU6" s="21">
        <f t="shared" si="10"/>
        <v>52.9</v>
      </c>
      <c r="CV6" s="21">
        <f t="shared" si="10"/>
        <v>52.63</v>
      </c>
      <c r="CW6" s="20" t="str">
        <f>IF(CW7="","",IF(CW7="-","【-】","【"&amp;SUBSTITUTE(TEXT(CW7,"#,##0.00"),"-","△")&amp;"】"))</f>
        <v>【49.87】</v>
      </c>
      <c r="CX6" s="21">
        <f>IF(CX7="",NA(),CX7)</f>
        <v>95.55</v>
      </c>
      <c r="CY6" s="21">
        <f t="shared" ref="CY6:DG6" si="11">IF(CY7="",NA(),CY7)</f>
        <v>95.93</v>
      </c>
      <c r="CZ6" s="21">
        <f t="shared" si="11"/>
        <v>95.66</v>
      </c>
      <c r="DA6" s="21">
        <f t="shared" si="11"/>
        <v>96.09</v>
      </c>
      <c r="DB6" s="21">
        <f t="shared" si="11"/>
        <v>96.09</v>
      </c>
      <c r="DC6" s="21">
        <f t="shared" si="11"/>
        <v>90.11</v>
      </c>
      <c r="DD6" s="21">
        <f t="shared" si="11"/>
        <v>90.52</v>
      </c>
      <c r="DE6" s="21">
        <f t="shared" si="11"/>
        <v>90.3</v>
      </c>
      <c r="DF6" s="21">
        <f t="shared" si="11"/>
        <v>90.3</v>
      </c>
      <c r="DG6" s="21">
        <f t="shared" si="11"/>
        <v>90.32</v>
      </c>
      <c r="DH6" s="20" t="str">
        <f>IF(DH7="","",IF(DH7="-","【-】","【"&amp;SUBSTITUTE(TEXT(DH7,"#,##0.00"),"-","△")&amp;"】"))</f>
        <v>【87.54】</v>
      </c>
      <c r="DI6" s="21">
        <f>IF(DI7="",NA(),DI7)</f>
        <v>9.75</v>
      </c>
      <c r="DJ6" s="21">
        <f t="shared" ref="DJ6:DR6" si="12">IF(DJ7="",NA(),DJ7)</f>
        <v>13.16</v>
      </c>
      <c r="DK6" s="21">
        <f t="shared" si="12"/>
        <v>16.190000000000001</v>
      </c>
      <c r="DL6" s="21">
        <f t="shared" si="12"/>
        <v>19.079999999999998</v>
      </c>
      <c r="DM6" s="21">
        <f t="shared" si="12"/>
        <v>21.88</v>
      </c>
      <c r="DN6" s="21">
        <f t="shared" si="12"/>
        <v>28.19</v>
      </c>
      <c r="DO6" s="21">
        <f t="shared" si="12"/>
        <v>24.8</v>
      </c>
      <c r="DP6" s="21">
        <f t="shared" si="12"/>
        <v>28.12</v>
      </c>
      <c r="DQ6" s="21">
        <f t="shared" si="12"/>
        <v>28.79</v>
      </c>
      <c r="DR6" s="21">
        <f t="shared" si="12"/>
        <v>30.5</v>
      </c>
      <c r="DS6" s="20" t="str">
        <f>IF(DS7="","",IF(DS7="-","【-】","【"&amp;SUBSTITUTE(TEXT(DS7,"#,##0.00"),"-","△")&amp;"】"))</f>
        <v>【28.42】</v>
      </c>
      <c r="DT6" s="20">
        <f>IF(DT7="",NA(),DT7)</f>
        <v>0</v>
      </c>
      <c r="DU6" s="20">
        <f t="shared" ref="DU6:EC6" si="13">IF(DU7="",NA(),DU7)</f>
        <v>0</v>
      </c>
      <c r="DV6" s="20">
        <f t="shared" si="13"/>
        <v>0</v>
      </c>
      <c r="DW6" s="20">
        <f t="shared" si="13"/>
        <v>0</v>
      </c>
      <c r="DX6" s="20">
        <f t="shared" si="13"/>
        <v>0</v>
      </c>
      <c r="DY6" s="20">
        <f t="shared" si="13"/>
        <v>0</v>
      </c>
      <c r="DZ6" s="20">
        <f t="shared" si="13"/>
        <v>0</v>
      </c>
      <c r="EA6" s="20">
        <f t="shared" si="13"/>
        <v>0</v>
      </c>
      <c r="EB6" s="20">
        <f t="shared" si="13"/>
        <v>0</v>
      </c>
      <c r="EC6" s="20">
        <f t="shared" si="13"/>
        <v>0</v>
      </c>
      <c r="ED6" s="20" t="str">
        <f>IF(ED7="","",IF(ED7="-","【-】","【"&amp;SUBSTITUTE(TEXT(ED7,"#,##0.00"),"-","△")&amp;"】"))</f>
        <v>【0.08】</v>
      </c>
      <c r="EE6" s="20">
        <f>IF(EE7="",NA(),EE7)</f>
        <v>0</v>
      </c>
      <c r="EF6" s="20">
        <f t="shared" ref="EF6:EN6" si="14">IF(EF7="",NA(),EF7)</f>
        <v>0</v>
      </c>
      <c r="EG6" s="20">
        <f t="shared" si="14"/>
        <v>0</v>
      </c>
      <c r="EH6" s="20">
        <f t="shared" si="14"/>
        <v>0</v>
      </c>
      <c r="EI6" s="20">
        <f t="shared" si="14"/>
        <v>0</v>
      </c>
      <c r="EJ6" s="21">
        <f t="shared" si="14"/>
        <v>0.02</v>
      </c>
      <c r="EK6" s="21">
        <f t="shared" si="14"/>
        <v>0.02</v>
      </c>
      <c r="EL6" s="21">
        <f t="shared" si="14"/>
        <v>0.01</v>
      </c>
      <c r="EM6" s="21">
        <f t="shared" si="14"/>
        <v>0.01</v>
      </c>
      <c r="EN6" s="21">
        <f t="shared" si="14"/>
        <v>0.02</v>
      </c>
      <c r="EO6" s="20" t="str">
        <f>IF(EO7="","",IF(EO7="-","【-】","【"&amp;SUBSTITUTE(TEXT(EO7,"#,##0.00"),"-","△")&amp;"】"))</f>
        <v>【0.02】</v>
      </c>
    </row>
    <row r="7" spans="1:148" s="22" customFormat="1" x14ac:dyDescent="0.2">
      <c r="A7" s="14"/>
      <c r="B7" s="23">
        <v>2023</v>
      </c>
      <c r="C7" s="23">
        <v>252140</v>
      </c>
      <c r="D7" s="23">
        <v>46</v>
      </c>
      <c r="E7" s="23">
        <v>17</v>
      </c>
      <c r="F7" s="23">
        <v>5</v>
      </c>
      <c r="G7" s="23">
        <v>0</v>
      </c>
      <c r="H7" s="23" t="s">
        <v>95</v>
      </c>
      <c r="I7" s="23" t="s">
        <v>96</v>
      </c>
      <c r="J7" s="23" t="s">
        <v>97</v>
      </c>
      <c r="K7" s="23" t="s">
        <v>98</v>
      </c>
      <c r="L7" s="23" t="s">
        <v>99</v>
      </c>
      <c r="M7" s="23" t="s">
        <v>100</v>
      </c>
      <c r="N7" s="24" t="s">
        <v>101</v>
      </c>
      <c r="O7" s="24">
        <v>74.3</v>
      </c>
      <c r="P7" s="24">
        <v>8.1</v>
      </c>
      <c r="Q7" s="24">
        <v>84.25</v>
      </c>
      <c r="R7" s="24">
        <v>2827</v>
      </c>
      <c r="S7" s="24">
        <v>37375</v>
      </c>
      <c r="T7" s="24">
        <v>250.39</v>
      </c>
      <c r="U7" s="24">
        <v>149.27000000000001</v>
      </c>
      <c r="V7" s="24">
        <v>3016</v>
      </c>
      <c r="W7" s="24">
        <v>1.55</v>
      </c>
      <c r="X7" s="24">
        <v>1945.81</v>
      </c>
      <c r="Y7" s="24">
        <v>119.35</v>
      </c>
      <c r="Z7" s="24">
        <v>118.74</v>
      </c>
      <c r="AA7" s="24">
        <v>125.04</v>
      </c>
      <c r="AB7" s="24">
        <v>116.21</v>
      </c>
      <c r="AC7" s="24">
        <v>103.91</v>
      </c>
      <c r="AD7" s="24">
        <v>101.91</v>
      </c>
      <c r="AE7" s="24">
        <v>103.09</v>
      </c>
      <c r="AF7" s="24">
        <v>102.11</v>
      </c>
      <c r="AG7" s="24">
        <v>101.91</v>
      </c>
      <c r="AH7" s="24">
        <v>103.07</v>
      </c>
      <c r="AI7" s="24">
        <v>104.44</v>
      </c>
      <c r="AJ7" s="24">
        <v>0</v>
      </c>
      <c r="AK7" s="24">
        <v>0</v>
      </c>
      <c r="AL7" s="24">
        <v>0</v>
      </c>
      <c r="AM7" s="24">
        <v>0</v>
      </c>
      <c r="AN7" s="24">
        <v>0</v>
      </c>
      <c r="AO7" s="24">
        <v>127.98</v>
      </c>
      <c r="AP7" s="24">
        <v>101.24</v>
      </c>
      <c r="AQ7" s="24">
        <v>124.9</v>
      </c>
      <c r="AR7" s="24">
        <v>124.8</v>
      </c>
      <c r="AS7" s="24">
        <v>120.64</v>
      </c>
      <c r="AT7" s="24">
        <v>124.06</v>
      </c>
      <c r="AU7" s="24">
        <v>40.71</v>
      </c>
      <c r="AV7" s="24">
        <v>47.86</v>
      </c>
      <c r="AW7" s="24">
        <v>42.1</v>
      </c>
      <c r="AX7" s="24">
        <v>40.19</v>
      </c>
      <c r="AY7" s="24">
        <v>46.13</v>
      </c>
      <c r="AZ7" s="24">
        <v>44.14</v>
      </c>
      <c r="BA7" s="24">
        <v>37.24</v>
      </c>
      <c r="BB7" s="24">
        <v>33.58</v>
      </c>
      <c r="BC7" s="24">
        <v>35.42</v>
      </c>
      <c r="BD7" s="24">
        <v>39.82</v>
      </c>
      <c r="BE7" s="24">
        <v>42.02</v>
      </c>
      <c r="BF7" s="24">
        <v>59.52</v>
      </c>
      <c r="BG7" s="24">
        <v>207.17</v>
      </c>
      <c r="BH7" s="24">
        <v>39.79</v>
      </c>
      <c r="BI7" s="24">
        <v>34.86</v>
      </c>
      <c r="BJ7" s="24">
        <v>40.33</v>
      </c>
      <c r="BK7" s="24">
        <v>654.71</v>
      </c>
      <c r="BL7" s="24">
        <v>783.8</v>
      </c>
      <c r="BM7" s="24">
        <v>778.81</v>
      </c>
      <c r="BN7" s="24">
        <v>718.49</v>
      </c>
      <c r="BO7" s="24">
        <v>743.31</v>
      </c>
      <c r="BP7" s="24">
        <v>785.1</v>
      </c>
      <c r="BQ7" s="24">
        <v>55.8</v>
      </c>
      <c r="BR7" s="24">
        <v>45.85</v>
      </c>
      <c r="BS7" s="24">
        <v>69.02</v>
      </c>
      <c r="BT7" s="24">
        <v>55.56</v>
      </c>
      <c r="BU7" s="24">
        <v>74.239999999999995</v>
      </c>
      <c r="BV7" s="24">
        <v>65.37</v>
      </c>
      <c r="BW7" s="24">
        <v>68.11</v>
      </c>
      <c r="BX7" s="24">
        <v>67.23</v>
      </c>
      <c r="BY7" s="24">
        <v>61.82</v>
      </c>
      <c r="BZ7" s="24">
        <v>61.15</v>
      </c>
      <c r="CA7" s="24">
        <v>56.93</v>
      </c>
      <c r="CB7" s="24">
        <v>253.82</v>
      </c>
      <c r="CC7" s="24">
        <v>309.49</v>
      </c>
      <c r="CD7" s="24">
        <v>206.04</v>
      </c>
      <c r="CE7" s="24">
        <v>267.51</v>
      </c>
      <c r="CF7" s="24">
        <v>202.5</v>
      </c>
      <c r="CG7" s="24">
        <v>228.99</v>
      </c>
      <c r="CH7" s="24">
        <v>222.41</v>
      </c>
      <c r="CI7" s="24">
        <v>228.21</v>
      </c>
      <c r="CJ7" s="24">
        <v>246.9</v>
      </c>
      <c r="CK7" s="24">
        <v>250.43</v>
      </c>
      <c r="CL7" s="24">
        <v>271.14999999999998</v>
      </c>
      <c r="CM7" s="24">
        <v>56.53</v>
      </c>
      <c r="CN7" s="24">
        <v>58.51</v>
      </c>
      <c r="CO7" s="24">
        <v>57.41</v>
      </c>
      <c r="CP7" s="24">
        <v>53.11</v>
      </c>
      <c r="CQ7" s="24">
        <v>52.01</v>
      </c>
      <c r="CR7" s="24">
        <v>54.06</v>
      </c>
      <c r="CS7" s="24">
        <v>55.26</v>
      </c>
      <c r="CT7" s="24">
        <v>54.54</v>
      </c>
      <c r="CU7" s="24">
        <v>52.9</v>
      </c>
      <c r="CV7" s="24">
        <v>52.63</v>
      </c>
      <c r="CW7" s="24">
        <v>49.87</v>
      </c>
      <c r="CX7" s="24">
        <v>95.55</v>
      </c>
      <c r="CY7" s="24">
        <v>95.93</v>
      </c>
      <c r="CZ7" s="24">
        <v>95.66</v>
      </c>
      <c r="DA7" s="24">
        <v>96.09</v>
      </c>
      <c r="DB7" s="24">
        <v>96.09</v>
      </c>
      <c r="DC7" s="24">
        <v>90.11</v>
      </c>
      <c r="DD7" s="24">
        <v>90.52</v>
      </c>
      <c r="DE7" s="24">
        <v>90.3</v>
      </c>
      <c r="DF7" s="24">
        <v>90.3</v>
      </c>
      <c r="DG7" s="24">
        <v>90.32</v>
      </c>
      <c r="DH7" s="24">
        <v>87.54</v>
      </c>
      <c r="DI7" s="24">
        <v>9.75</v>
      </c>
      <c r="DJ7" s="24">
        <v>13.16</v>
      </c>
      <c r="DK7" s="24">
        <v>16.190000000000001</v>
      </c>
      <c r="DL7" s="24">
        <v>19.079999999999998</v>
      </c>
      <c r="DM7" s="24">
        <v>21.88</v>
      </c>
      <c r="DN7" s="24">
        <v>28.19</v>
      </c>
      <c r="DO7" s="24">
        <v>24.8</v>
      </c>
      <c r="DP7" s="24">
        <v>28.12</v>
      </c>
      <c r="DQ7" s="24">
        <v>28.79</v>
      </c>
      <c r="DR7" s="24">
        <v>30.5</v>
      </c>
      <c r="DS7" s="24">
        <v>28.42</v>
      </c>
      <c r="DT7" s="24">
        <v>0</v>
      </c>
      <c r="DU7" s="24">
        <v>0</v>
      </c>
      <c r="DV7" s="24">
        <v>0</v>
      </c>
      <c r="DW7" s="24">
        <v>0</v>
      </c>
      <c r="DX7" s="24">
        <v>0</v>
      </c>
      <c r="DY7" s="24">
        <v>0</v>
      </c>
      <c r="DZ7" s="24">
        <v>0</v>
      </c>
      <c r="EA7" s="24">
        <v>0</v>
      </c>
      <c r="EB7" s="24">
        <v>0</v>
      </c>
      <c r="EC7" s="24">
        <v>0</v>
      </c>
      <c r="ED7" s="24">
        <v>0.08</v>
      </c>
      <c r="EE7" s="24">
        <v>0</v>
      </c>
      <c r="EF7" s="24">
        <v>0</v>
      </c>
      <c r="EG7" s="24">
        <v>0</v>
      </c>
      <c r="EH7" s="24">
        <v>0</v>
      </c>
      <c r="EI7" s="24">
        <v>0</v>
      </c>
      <c r="EJ7" s="24">
        <v>0.02</v>
      </c>
      <c r="EK7" s="24">
        <v>0.02</v>
      </c>
      <c r="EL7" s="24">
        <v>0.01</v>
      </c>
      <c r="EM7" s="24">
        <v>0.01</v>
      </c>
      <c r="EN7" s="24">
        <v>0.02</v>
      </c>
      <c r="EO7" s="24">
        <v>0.02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102</v>
      </c>
      <c r="C9" s="26" t="s">
        <v>103</v>
      </c>
      <c r="D9" s="26" t="s">
        <v>104</v>
      </c>
      <c r="E9" s="26" t="s">
        <v>105</v>
      </c>
      <c r="F9" s="26"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107</v>
      </c>
    </row>
    <row r="12" spans="1:148" x14ac:dyDescent="0.2">
      <c r="B12">
        <v>1</v>
      </c>
      <c r="C12">
        <v>1</v>
      </c>
      <c r="D12">
        <v>2</v>
      </c>
      <c r="E12">
        <v>3</v>
      </c>
      <c r="F12">
        <v>4</v>
      </c>
      <c r="G12" t="s">
        <v>108</v>
      </c>
    </row>
    <row r="13" spans="1:148" x14ac:dyDescent="0.2">
      <c r="B13" t="s">
        <v>109</v>
      </c>
      <c r="C13" t="s">
        <v>109</v>
      </c>
      <c r="D13" t="s">
        <v>110</v>
      </c>
      <c r="E13" t="s">
        <v>111</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2025-02-07T01:18:30Z</cp:lastPrinted>
  <dcterms:created xsi:type="dcterms:W3CDTF">2025-01-24T07:18:56Z</dcterms:created>
  <dcterms:modified xsi:type="dcterms:W3CDTF">2025-02-10T12:08:48Z</dcterms:modified>
  <cp:category/>
</cp:coreProperties>
</file>