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01008\01_部署専用\02_総務部\04_財政課\2024年度\財政担当\12 公営企業・第三セクター\公営企業\R6\03 調査・照会\08　【2.13（木）期限】公営企業に係る経営比較分析表（令和５年度決算）の分析等について\05　最終版データ\"/>
    </mc:Choice>
  </mc:AlternateContent>
  <workbookProtection workbookAlgorithmName="SHA-512" workbookHashValue="w3A/fZHZ1evpKpkgTeLezQ8kYb7ACOiO92i4AcIkMEU6LKzlRxzg0lZ/bBmx7z3/rG0o7P/TnS2O8QLfjkw5SQ==" workbookSaltValue="pDem1cruyDEXakBfQ5TMNQ==" workbookSpinCount="100000" lockStructure="1"/>
  <bookViews>
    <workbookView xWindow="0" yWindow="0" windowWidth="23040" windowHeight="9216"/>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I10" i="4"/>
  <c r="AL8" i="4"/>
  <c r="P8" i="4"/>
  <c r="I8" i="4"/>
</calcChain>
</file>

<file path=xl/sharedStrings.xml><?xml version="1.0" encoding="utf-8"?>
<sst xmlns="http://schemas.openxmlformats.org/spreadsheetml/2006/main" count="236" uniqueCount="115">
  <si>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</si>
  <si>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</si>
  <si>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</si>
  <si>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</si>
  <si>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</si>
  <si>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</si>
  <si>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</si>
  <si>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</si>
  <si>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</si>
  <si>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</si>
  <si>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</si>
  <si>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</si>
  <si>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</si>
  <si>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</si>
  <si>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</si>
  <si>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</si>
  <si>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</si>
  <si>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</si>
  <si>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</si>
  <si>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</si>
  <si>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</si>
  <si>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</si>
  <si>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</si>
  <si>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</si>
  <si>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</si>
  <si>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</si>
  <si>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</si>
  <si>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</si>
  <si>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</si>
  <si>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</si>
  <si>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</si>
  <si>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</si>
  <si>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</si>
  <si>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</si>
  <si>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</si>
  <si>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</si>
  <si>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</si>
  <si>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</si>
  <si>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</si>
  <si>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</si>
  <si>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</si>
  <si>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</si>
  <si>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</si>
  <si>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</si>
  <si>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</si>
  <si>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</si>
  <si>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</si>
  <si>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</si>
  <si>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</si>
  <si>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</si>
  <si>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</si>
  <si>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</si>
  <si>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</si>
  <si>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</si>
  <si>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</si>
  <si>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</si>
  <si>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</si>
  <si>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</si>
  <si>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</si>
  <si>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</si>
  <si>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</si>
  <si>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</si>
  <si>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</si>
  <si>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</si>
  <si>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</si>
  <si>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</si>
  <si>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</si>
  <si>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</si>
  <si>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</si>
  <si>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</si>
  <si>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</si>
  <si>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</si>
  <si>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</si>
  <si>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</si>
  <si>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</si>
  <si>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</si>
  <si>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</si>
  <si>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</si>
  <si>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</si>
  <si>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</si>
  <si>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</si>
  <si>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</si>
  <si>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</si>
  <si>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</si>
  <si>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</si>
  <si>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</si>
  <si>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</si>
  <si>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</si>
  <si>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</si>
  <si>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</si>
  <si>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</si>
  <si>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</si>
  <si>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</si>
  <si>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</si>
  <si>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</si>
  <si>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</si>
  <si>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米原市</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</si>
  <si>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</si>
  <si>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</si>
  <si>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</si>
  <si>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</si>
  <si>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</si>
  <si>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</si>
  <si>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</si>
  <si>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</si>
  <si>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</si>
  <si>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</si>
  <si>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</si>
  <si>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</si>
  <si>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</si>
  <si>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</si>
  <si>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</si>
  <si>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①有形固定資産減価償却率については、平成30年度に企業会計に移行した際の開始貸借において、移行前の償却済額を計上していないため、平成30年度から逓増しています。
　下水道施設整備を開始してから未だ50年を経過しておらず、②管渠老朽化率および③管渠改善率は0％のままとなっています。</t>
    <rPh sb="73" eb="75">
      <t>テイゾウ</t>
    </rPh>
    <phoneticPr fontId="4"/>
  </si>
  <si>
    <t>　今後の有収水量の大幅な増加が見込めない中で、経営の安定化を図っていくためには、米原市下水道事業経営戦略に基づき、計画的に料金体系を見直していく必要があります。しかし、人口減少の中、経営に必要な財源の全てを使用料収入に求めていくことは困難であることから、農業集落排水処理区域の公共下水道接続（広域化）やストックマネジメント計画に基づく予防保全的な維持管理等のコスト削減策も並行して進めながら、市民負担の軽減に努めていく必要があります。</t>
    <rPh sb="40" eb="48">
      <t>マイバラシゲスイドウジギョウ</t>
    </rPh>
    <rPh sb="50" eb="52">
      <t>センリャク</t>
    </rPh>
    <rPh sb="196" eb="200">
      <t>シミンフタン</t>
    </rPh>
    <rPh sb="201" eb="203">
      <t>ケイゲン</t>
    </rPh>
    <rPh sb="204" eb="205">
      <t>ツト</t>
    </rPh>
    <rPh sb="209" eb="211">
      <t>ヒツヨウ</t>
    </rPh>
    <phoneticPr fontId="4"/>
  </si>
  <si>
    <t>　①経常収支比率は、前年度比で－9.79ポイントとなりました。これは、元金償還資金不足額に対する一般会計からの基準外繰入金を収益勘定から資本勘定で計上するよう、令和５年度から改めたことによるものです。
　③流動比率は、前年度比で＋10.54ポイントとなりました。令和５年度は、３月工期末の建設工事や委託業務が例年に比べて多かったために、多額の未払金が発生したことによるものですが、この年度の単発的な事由であることから、資金繰りが抜本的に改善したものではありません。引き続き、資金繰りに注意を要します。
　企業債元金償還ピークは令和元年度で、それ以降の④企業債残高対事業規模比率は、類似団体平均値と比較しても低い比率となっています。
　汚水処理費に対して下水道使用料収入でどの程度賄えているかを示す⑤経費回収率は、100％を下回っていますが、その差額は手数料や雑収益等の収入で賄っており、一般会計からの繰入金に依存しているものではありません。
　⑥汚水処理原価は、汚水処理費、有収水量ともに、ほぼ横ばいの状況が継続しています。
　⑧水洗化率は、微増していますが、既存集落の面整備は完了していることに加えて、新規の水洗化人口よりも人口減少の影響が大きく、今後の大幅な増加が見込めない状況です。</t>
    <rPh sb="2" eb="8">
      <t>ケイジョウシュウシヒリツ</t>
    </rPh>
    <rPh sb="10" eb="13">
      <t>ゼンネンド</t>
    </rPh>
    <rPh sb="13" eb="14">
      <t>クラ</t>
    </rPh>
    <rPh sb="35" eb="41">
      <t>ガンキンショウカンシキン</t>
    </rPh>
    <rPh sb="41" eb="44">
      <t>フソクガク</t>
    </rPh>
    <rPh sb="45" eb="46">
      <t>タイ</t>
    </rPh>
    <rPh sb="48" eb="52">
      <t>イッパンカイケイ</t>
    </rPh>
    <rPh sb="55" eb="61">
      <t>キジュンガイクリイレキン</t>
    </rPh>
    <rPh sb="62" eb="66">
      <t>シュウエキカンジョウ</t>
    </rPh>
    <rPh sb="68" eb="72">
      <t>シホンカンジョウ</t>
    </rPh>
    <rPh sb="73" eb="75">
      <t>ケイジョウ</t>
    </rPh>
    <rPh sb="80" eb="82">
      <t>レイワ</t>
    </rPh>
    <rPh sb="83" eb="85">
      <t>ネンド</t>
    </rPh>
    <rPh sb="87" eb="88">
      <t>アラタ</t>
    </rPh>
    <rPh sb="317" eb="322">
      <t>オスイショリヒ</t>
    </rPh>
    <rPh sb="323" eb="324">
      <t>タイ</t>
    </rPh>
    <rPh sb="326" eb="332">
      <t>ゲスイドウシヨウリョウ</t>
    </rPh>
    <rPh sb="332" eb="334">
      <t>シュウニュウ</t>
    </rPh>
    <rPh sb="337" eb="339">
      <t>テイド</t>
    </rPh>
    <rPh sb="339" eb="340">
      <t>マカナ</t>
    </rPh>
    <rPh sb="346" eb="347">
      <t>シメ</t>
    </rPh>
    <rPh sb="349" eb="354">
      <t>ケイヒカイシュウリツ</t>
    </rPh>
    <rPh sb="361" eb="363">
      <t>シタマワ</t>
    </rPh>
    <rPh sb="372" eb="374">
      <t>サガク</t>
    </rPh>
    <rPh sb="375" eb="378">
      <t>テスウリョウ</t>
    </rPh>
    <rPh sb="379" eb="382">
      <t>ザツシュウエキ</t>
    </rPh>
    <rPh sb="382" eb="383">
      <t>トウ</t>
    </rPh>
    <rPh sb="384" eb="386">
      <t>シュウニュウ</t>
    </rPh>
    <rPh sb="387" eb="388">
      <t>マカナ</t>
    </rPh>
    <rPh sb="393" eb="397">
      <t>イッパンカイケイ</t>
    </rPh>
    <rPh sb="400" eb="403">
      <t>クリイレキン</t>
    </rPh>
    <rPh sb="404" eb="406">
      <t>イゾン</t>
    </rPh>
    <rPh sb="423" eb="429">
      <t>オスイショリゲンカ</t>
    </rPh>
    <rPh sb="431" eb="436">
      <t>オスイショリヒ</t>
    </rPh>
    <rPh sb="437" eb="441">
      <t>ユウシュウスイリョウ</t>
    </rPh>
    <rPh sb="447" eb="448">
      <t>ヨコ</t>
    </rPh>
    <rPh sb="451" eb="453">
      <t>ジョウキョウ</t>
    </rPh>
    <rPh sb="454" eb="456">
      <t>ケイゾク</t>
    </rPh>
    <rPh sb="465" eb="469">
      <t>スイセンカリツ</t>
    </rPh>
    <rPh sb="471" eb="473">
      <t>ビゾウ</t>
    </rPh>
    <rPh sb="480" eb="484">
      <t>キゾンシュウラク</t>
    </rPh>
    <rPh sb="485" eb="488">
      <t>メンセイビ</t>
    </rPh>
    <rPh sb="489" eb="491">
      <t>カンリョウ</t>
    </rPh>
    <rPh sb="498" eb="499">
      <t>クワ</t>
    </rPh>
    <rPh sb="502" eb="504">
      <t>シンキ</t>
    </rPh>
    <rPh sb="505" eb="510">
      <t>スイセンカジンコウ</t>
    </rPh>
    <rPh sb="513" eb="517">
      <t>ジンコウゲンショウ</t>
    </rPh>
    <rPh sb="518" eb="520">
      <t>エイキョウ</t>
    </rPh>
    <rPh sb="521" eb="522">
      <t>オオ</t>
    </rPh>
    <rPh sb="525" eb="527">
      <t>コンゴ</t>
    </rPh>
    <rPh sb="528" eb="530">
      <t>オオハバ</t>
    </rPh>
    <rPh sb="531" eb="533">
      <t>ゾウカ</t>
    </rPh>
    <rPh sb="534" eb="536">
      <t>ミコ</t>
    </rPh>
    <rPh sb="539" eb="541">
      <t>ジョウキョウ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</si>
</sst>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2DF-420A-8DF1-BD1A190A3F4F}"/>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0.36</c:v>
                </c:pt>
                <c:pt idx="1">
                  <c:v>0.39</c:v>
                </c:pt>
                <c:pt idx="2">
                  <c:v>0.27</c:v>
                </c:pt>
                <c:pt idx="3">
                  <c:v>0.22</c:v>
                </c:pt>
                <c:pt idx="4">
                  <c:v>0.17</c:v>
                </c:pt>
              </c:numCache>
            </c:numRef>
          </c:val>
          <c:smooth val="0"/>
          <c:extLst>
            <c:ext xmlns:c16="http://schemas.microsoft.com/office/drawing/2014/chart" uri="{C3380CC4-5D6E-409C-BE32-E72D297353CC}">
              <c16:uniqueId val="{00000001-22DF-420A-8DF1-BD1A190A3F4F}"/>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E8B-47C9-8E10-1F4D4D195CF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42.47</c:v>
                </c:pt>
                <c:pt idx="1">
                  <c:v>42.4</c:v>
                </c:pt>
                <c:pt idx="2">
                  <c:v>44.24</c:v>
                </c:pt>
                <c:pt idx="3">
                  <c:v>45.3</c:v>
                </c:pt>
                <c:pt idx="4">
                  <c:v>45.6</c:v>
                </c:pt>
              </c:numCache>
            </c:numRef>
          </c:val>
          <c:smooth val="0"/>
          <c:extLst>
            <c:ext xmlns:c16="http://schemas.microsoft.com/office/drawing/2014/chart" uri="{C3380CC4-5D6E-409C-BE32-E72D297353CC}">
              <c16:uniqueId val="{00000001-5E8B-47C9-8E10-1F4D4D195CF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93.87</c:v>
                </c:pt>
                <c:pt idx="1">
                  <c:v>94.43</c:v>
                </c:pt>
                <c:pt idx="2">
                  <c:v>94.15</c:v>
                </c:pt>
                <c:pt idx="3">
                  <c:v>94.9</c:v>
                </c:pt>
                <c:pt idx="4">
                  <c:v>95.47</c:v>
                </c:pt>
              </c:numCache>
            </c:numRef>
          </c:val>
          <c:extLst>
            <c:ext xmlns:c16="http://schemas.microsoft.com/office/drawing/2014/chart" uri="{C3380CC4-5D6E-409C-BE32-E72D297353CC}">
              <c16:uniqueId val="{00000000-0632-45BB-86D6-2AC63072671C}"/>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83.75</c:v>
                </c:pt>
                <c:pt idx="1">
                  <c:v>84.19</c:v>
                </c:pt>
                <c:pt idx="2">
                  <c:v>88.15</c:v>
                </c:pt>
                <c:pt idx="3">
                  <c:v>88.37</c:v>
                </c:pt>
                <c:pt idx="4">
                  <c:v>88.66</c:v>
                </c:pt>
              </c:numCache>
            </c:numRef>
          </c:val>
          <c:smooth val="0"/>
          <c:extLst>
            <c:ext xmlns:c16="http://schemas.microsoft.com/office/drawing/2014/chart" uri="{C3380CC4-5D6E-409C-BE32-E72D297353CC}">
              <c16:uniqueId val="{00000001-0632-45BB-86D6-2AC63072671C}"/>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101.16</c:v>
                </c:pt>
                <c:pt idx="1">
                  <c:v>109.02</c:v>
                </c:pt>
                <c:pt idx="2">
                  <c:v>108.37</c:v>
                </c:pt>
                <c:pt idx="3">
                  <c:v>113.19</c:v>
                </c:pt>
                <c:pt idx="4">
                  <c:v>103.4</c:v>
                </c:pt>
              </c:numCache>
            </c:numRef>
          </c:val>
          <c:extLst>
            <c:ext xmlns:c16="http://schemas.microsoft.com/office/drawing/2014/chart" uri="{C3380CC4-5D6E-409C-BE32-E72D297353CC}">
              <c16:uniqueId val="{00000000-AC86-48C9-B2D6-23690F10C039}"/>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102.73</c:v>
                </c:pt>
                <c:pt idx="1">
                  <c:v>105.78</c:v>
                </c:pt>
                <c:pt idx="2">
                  <c:v>104.11</c:v>
                </c:pt>
                <c:pt idx="3">
                  <c:v>101.98</c:v>
                </c:pt>
                <c:pt idx="4">
                  <c:v>102.68</c:v>
                </c:pt>
              </c:numCache>
            </c:numRef>
          </c:val>
          <c:smooth val="0"/>
          <c:extLst>
            <c:ext xmlns:c16="http://schemas.microsoft.com/office/drawing/2014/chart" uri="{C3380CC4-5D6E-409C-BE32-E72D297353CC}">
              <c16:uniqueId val="{00000001-AC86-48C9-B2D6-23690F10C039}"/>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6.31</c:v>
                </c:pt>
                <c:pt idx="1">
                  <c:v>9.24</c:v>
                </c:pt>
                <c:pt idx="2">
                  <c:v>12.26</c:v>
                </c:pt>
                <c:pt idx="3">
                  <c:v>15.23</c:v>
                </c:pt>
                <c:pt idx="4">
                  <c:v>18.13</c:v>
                </c:pt>
              </c:numCache>
            </c:numRef>
          </c:val>
          <c:extLst>
            <c:ext xmlns:c16="http://schemas.microsoft.com/office/drawing/2014/chart" uri="{C3380CC4-5D6E-409C-BE32-E72D297353CC}">
              <c16:uniqueId val="{00000000-820D-44C1-998A-05BC5A094F7B}"/>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24.68</c:v>
                </c:pt>
                <c:pt idx="1">
                  <c:v>21.36</c:v>
                </c:pt>
                <c:pt idx="2">
                  <c:v>31.73</c:v>
                </c:pt>
                <c:pt idx="3">
                  <c:v>32.57</c:v>
                </c:pt>
                <c:pt idx="4">
                  <c:v>33.159999999999997</c:v>
                </c:pt>
              </c:numCache>
            </c:numRef>
          </c:val>
          <c:smooth val="0"/>
          <c:extLst>
            <c:ext xmlns:c16="http://schemas.microsoft.com/office/drawing/2014/chart" uri="{C3380CC4-5D6E-409C-BE32-E72D297353CC}">
              <c16:uniqueId val="{00000001-820D-44C1-998A-05BC5A094F7B}"/>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A0A-4FF2-9036-3F09A0A61088}"/>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8.6199999999999992</c:v>
                </c:pt>
                <c:pt idx="1">
                  <c:v>0.01</c:v>
                </c:pt>
                <c:pt idx="2" formatCode="#,##0.00;&quot;△&quot;#,##0.00">
                  <c:v>0</c:v>
                </c:pt>
                <c:pt idx="3">
                  <c:v>0.04</c:v>
                </c:pt>
                <c:pt idx="4">
                  <c:v>0.12</c:v>
                </c:pt>
              </c:numCache>
            </c:numRef>
          </c:val>
          <c:smooth val="0"/>
          <c:extLst>
            <c:ext xmlns:c16="http://schemas.microsoft.com/office/drawing/2014/chart" uri="{C3380CC4-5D6E-409C-BE32-E72D297353CC}">
              <c16:uniqueId val="{00000001-3A0A-4FF2-9036-3F09A0A61088}"/>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1F9-4C55-A7C6-414DDD131975}"/>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94.97</c:v>
                </c:pt>
                <c:pt idx="1">
                  <c:v>63.96</c:v>
                </c:pt>
                <c:pt idx="2">
                  <c:v>46.91</c:v>
                </c:pt>
                <c:pt idx="3">
                  <c:v>52.27</c:v>
                </c:pt>
                <c:pt idx="4">
                  <c:v>58.68</c:v>
                </c:pt>
              </c:numCache>
            </c:numRef>
          </c:val>
          <c:smooth val="0"/>
          <c:extLst>
            <c:ext xmlns:c16="http://schemas.microsoft.com/office/drawing/2014/chart" uri="{C3380CC4-5D6E-409C-BE32-E72D297353CC}">
              <c16:uniqueId val="{00000001-41F9-4C55-A7C6-414DDD131975}"/>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13.22</c:v>
                </c:pt>
                <c:pt idx="1">
                  <c:v>14.22</c:v>
                </c:pt>
                <c:pt idx="2">
                  <c:v>12.62</c:v>
                </c:pt>
                <c:pt idx="3">
                  <c:v>11.81</c:v>
                </c:pt>
                <c:pt idx="4">
                  <c:v>22.35</c:v>
                </c:pt>
              </c:numCache>
            </c:numRef>
          </c:val>
          <c:extLst>
            <c:ext xmlns:c16="http://schemas.microsoft.com/office/drawing/2014/chart" uri="{C3380CC4-5D6E-409C-BE32-E72D297353CC}">
              <c16:uniqueId val="{00000000-B0CE-402D-9166-BD46ADE3B8FE}"/>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47.72</c:v>
                </c:pt>
                <c:pt idx="1">
                  <c:v>44.24</c:v>
                </c:pt>
                <c:pt idx="2">
                  <c:v>44.35</c:v>
                </c:pt>
                <c:pt idx="3">
                  <c:v>41.51</c:v>
                </c:pt>
                <c:pt idx="4">
                  <c:v>45.01</c:v>
                </c:pt>
              </c:numCache>
            </c:numRef>
          </c:val>
          <c:smooth val="0"/>
          <c:extLst>
            <c:ext xmlns:c16="http://schemas.microsoft.com/office/drawing/2014/chart" uri="{C3380CC4-5D6E-409C-BE32-E72D297353CC}">
              <c16:uniqueId val="{00000001-B0CE-402D-9166-BD46ADE3B8FE}"/>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750.69</c:v>
                </c:pt>
                <c:pt idx="1">
                  <c:v>992.69</c:v>
                </c:pt>
                <c:pt idx="2">
                  <c:v>50.51</c:v>
                </c:pt>
                <c:pt idx="3">
                  <c:v>367.26</c:v>
                </c:pt>
                <c:pt idx="4">
                  <c:v>738.44</c:v>
                </c:pt>
              </c:numCache>
            </c:numRef>
          </c:val>
          <c:extLst>
            <c:ext xmlns:c16="http://schemas.microsoft.com/office/drawing/2014/chart" uri="{C3380CC4-5D6E-409C-BE32-E72D297353CC}">
              <c16:uniqueId val="{00000000-1050-48F6-9453-F208C5EA2445}"/>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1206.79</c:v>
                </c:pt>
                <c:pt idx="1">
                  <c:v>1258.43</c:v>
                </c:pt>
                <c:pt idx="2">
                  <c:v>1283.69</c:v>
                </c:pt>
                <c:pt idx="3">
                  <c:v>1160.22</c:v>
                </c:pt>
                <c:pt idx="4">
                  <c:v>1141.98</c:v>
                </c:pt>
              </c:numCache>
            </c:numRef>
          </c:val>
          <c:smooth val="0"/>
          <c:extLst>
            <c:ext xmlns:c16="http://schemas.microsoft.com/office/drawing/2014/chart" uri="{C3380CC4-5D6E-409C-BE32-E72D297353CC}">
              <c16:uniqueId val="{00000001-1050-48F6-9453-F208C5EA2445}"/>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94.51</c:v>
                </c:pt>
                <c:pt idx="1">
                  <c:v>91.88</c:v>
                </c:pt>
                <c:pt idx="2">
                  <c:v>96.89</c:v>
                </c:pt>
                <c:pt idx="3">
                  <c:v>98.29</c:v>
                </c:pt>
                <c:pt idx="4">
                  <c:v>98.26</c:v>
                </c:pt>
              </c:numCache>
            </c:numRef>
          </c:val>
          <c:extLst>
            <c:ext xmlns:c16="http://schemas.microsoft.com/office/drawing/2014/chart" uri="{C3380CC4-5D6E-409C-BE32-E72D297353CC}">
              <c16:uniqueId val="{00000000-A048-46F8-9D19-C99682C0D06F}"/>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71.84</c:v>
                </c:pt>
                <c:pt idx="1">
                  <c:v>73.36</c:v>
                </c:pt>
                <c:pt idx="2">
                  <c:v>82.53</c:v>
                </c:pt>
                <c:pt idx="3">
                  <c:v>81.81</c:v>
                </c:pt>
                <c:pt idx="4">
                  <c:v>82.27</c:v>
                </c:pt>
              </c:numCache>
            </c:numRef>
          </c:val>
          <c:smooth val="0"/>
          <c:extLst>
            <c:ext xmlns:c16="http://schemas.microsoft.com/office/drawing/2014/chart" uri="{C3380CC4-5D6E-409C-BE32-E72D297353CC}">
              <c16:uniqueId val="{00000001-A048-46F8-9D19-C99682C0D06F}"/>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156</c:v>
                </c:pt>
                <c:pt idx="1">
                  <c:v>159.41999999999999</c:v>
                </c:pt>
                <c:pt idx="2">
                  <c:v>152.13999999999999</c:v>
                </c:pt>
                <c:pt idx="3">
                  <c:v>156.13</c:v>
                </c:pt>
                <c:pt idx="4">
                  <c:v>158.65</c:v>
                </c:pt>
              </c:numCache>
            </c:numRef>
          </c:val>
          <c:extLst>
            <c:ext xmlns:c16="http://schemas.microsoft.com/office/drawing/2014/chart" uri="{C3380CC4-5D6E-409C-BE32-E72D297353CC}">
              <c16:uniqueId val="{00000000-ED0B-4057-944A-2F55E87E94A7}"/>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228.47</c:v>
                </c:pt>
                <c:pt idx="1">
                  <c:v>224.88</c:v>
                </c:pt>
                <c:pt idx="2">
                  <c:v>190.48</c:v>
                </c:pt>
                <c:pt idx="3">
                  <c:v>193.59</c:v>
                </c:pt>
                <c:pt idx="4">
                  <c:v>194.42</c:v>
                </c:pt>
              </c:numCache>
            </c:numRef>
          </c:val>
          <c:smooth val="0"/>
          <c:extLst>
            <c:ext xmlns:c16="http://schemas.microsoft.com/office/drawing/2014/chart" uri="{C3380CC4-5D6E-409C-BE32-E72D297353CC}">
              <c16:uniqueId val="{00000001-ED0B-4057-944A-2F55E87E94A7}"/>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【48.91】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【1,156.82】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【43.28】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【215.73】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【29.62】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V14" zoomScaleNormal="100" workbookViewId="0">
      <selection activeCell="BL16" sqref="BL16:BZ4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滋賀県　米原市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特定環境保全公共下水道</v>
      </c>
      <c r="Q8" s="64"/>
      <c r="R8" s="64"/>
      <c r="S8" s="64"/>
      <c r="T8" s="64"/>
      <c r="U8" s="64"/>
      <c r="V8" s="64"/>
      <c r="W8" s="64" t="str">
        <f>データ!L6</f>
        <v>D1</v>
      </c>
      <c r="X8" s="64"/>
      <c r="Y8" s="64"/>
      <c r="Z8" s="64"/>
      <c r="AA8" s="64"/>
      <c r="AB8" s="64"/>
      <c r="AC8" s="64"/>
      <c r="AD8" s="65" t="str">
        <f>データ!$M$6</f>
        <v>非設置</v>
      </c>
      <c r="AE8" s="65"/>
      <c r="AF8" s="65"/>
      <c r="AG8" s="65"/>
      <c r="AH8" s="65"/>
      <c r="AI8" s="65"/>
      <c r="AJ8" s="65"/>
      <c r="AK8" s="3"/>
      <c r="AL8" s="44">
        <f>データ!S6</f>
        <v>37375</v>
      </c>
      <c r="AM8" s="44"/>
      <c r="AN8" s="44"/>
      <c r="AO8" s="44"/>
      <c r="AP8" s="44"/>
      <c r="AQ8" s="44"/>
      <c r="AR8" s="44"/>
      <c r="AS8" s="44"/>
      <c r="AT8" s="45">
        <f>データ!T6</f>
        <v>250.39</v>
      </c>
      <c r="AU8" s="45"/>
      <c r="AV8" s="45"/>
      <c r="AW8" s="45"/>
      <c r="AX8" s="45"/>
      <c r="AY8" s="45"/>
      <c r="AZ8" s="45"/>
      <c r="BA8" s="45"/>
      <c r="BB8" s="45">
        <f>データ!U6</f>
        <v>149.27000000000001</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2">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
      <c r="A10" s="2"/>
      <c r="B10" s="45" t="str">
        <f>データ!N6</f>
        <v>-</v>
      </c>
      <c r="C10" s="45"/>
      <c r="D10" s="45"/>
      <c r="E10" s="45"/>
      <c r="F10" s="45"/>
      <c r="G10" s="45"/>
      <c r="H10" s="45"/>
      <c r="I10" s="45">
        <f>データ!O6</f>
        <v>64.42</v>
      </c>
      <c r="J10" s="45"/>
      <c r="K10" s="45"/>
      <c r="L10" s="45"/>
      <c r="M10" s="45"/>
      <c r="N10" s="45"/>
      <c r="O10" s="45"/>
      <c r="P10" s="45">
        <f>データ!P6</f>
        <v>43.37</v>
      </c>
      <c r="Q10" s="45"/>
      <c r="R10" s="45"/>
      <c r="S10" s="45"/>
      <c r="T10" s="45"/>
      <c r="U10" s="45"/>
      <c r="V10" s="45"/>
      <c r="W10" s="45">
        <f>データ!Q6</f>
        <v>84.93</v>
      </c>
      <c r="X10" s="45"/>
      <c r="Y10" s="45"/>
      <c r="Z10" s="45"/>
      <c r="AA10" s="45"/>
      <c r="AB10" s="45"/>
      <c r="AC10" s="45"/>
      <c r="AD10" s="44">
        <f>データ!R6</f>
        <v>2970</v>
      </c>
      <c r="AE10" s="44"/>
      <c r="AF10" s="44"/>
      <c r="AG10" s="44"/>
      <c r="AH10" s="44"/>
      <c r="AI10" s="44"/>
      <c r="AJ10" s="44"/>
      <c r="AK10" s="2"/>
      <c r="AL10" s="44">
        <f>データ!V6</f>
        <v>16142</v>
      </c>
      <c r="AM10" s="44"/>
      <c r="AN10" s="44"/>
      <c r="AO10" s="44"/>
      <c r="AP10" s="44"/>
      <c r="AQ10" s="44"/>
      <c r="AR10" s="44"/>
      <c r="AS10" s="44"/>
      <c r="AT10" s="45">
        <f>データ!W6</f>
        <v>7.72</v>
      </c>
      <c r="AU10" s="45"/>
      <c r="AV10" s="45"/>
      <c r="AW10" s="45"/>
      <c r="AX10" s="45"/>
      <c r="AY10" s="45"/>
      <c r="AZ10" s="45"/>
      <c r="BA10" s="45"/>
      <c r="BB10" s="45">
        <f>データ!X6</f>
        <v>2090.9299999999998</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9" t="s">
        <v>114</v>
      </c>
      <c r="BM16" s="80"/>
      <c r="BN16" s="80"/>
      <c r="BO16" s="80"/>
      <c r="BP16" s="80"/>
      <c r="BQ16" s="80"/>
      <c r="BR16" s="80"/>
      <c r="BS16" s="80"/>
      <c r="BT16" s="80"/>
      <c r="BU16" s="80"/>
      <c r="BV16" s="80"/>
      <c r="BW16" s="80"/>
      <c r="BX16" s="80"/>
      <c r="BY16" s="80"/>
      <c r="BZ16" s="8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9"/>
      <c r="BM17" s="80"/>
      <c r="BN17" s="80"/>
      <c r="BO17" s="80"/>
      <c r="BP17" s="80"/>
      <c r="BQ17" s="80"/>
      <c r="BR17" s="80"/>
      <c r="BS17" s="80"/>
      <c r="BT17" s="80"/>
      <c r="BU17" s="80"/>
      <c r="BV17" s="80"/>
      <c r="BW17" s="80"/>
      <c r="BX17" s="80"/>
      <c r="BY17" s="80"/>
      <c r="BZ17" s="8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9"/>
      <c r="BM18" s="80"/>
      <c r="BN18" s="80"/>
      <c r="BO18" s="80"/>
      <c r="BP18" s="80"/>
      <c r="BQ18" s="80"/>
      <c r="BR18" s="80"/>
      <c r="BS18" s="80"/>
      <c r="BT18" s="80"/>
      <c r="BU18" s="80"/>
      <c r="BV18" s="80"/>
      <c r="BW18" s="80"/>
      <c r="BX18" s="80"/>
      <c r="BY18" s="80"/>
      <c r="BZ18" s="8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9"/>
      <c r="BM19" s="80"/>
      <c r="BN19" s="80"/>
      <c r="BO19" s="80"/>
      <c r="BP19" s="80"/>
      <c r="BQ19" s="80"/>
      <c r="BR19" s="80"/>
      <c r="BS19" s="80"/>
      <c r="BT19" s="80"/>
      <c r="BU19" s="80"/>
      <c r="BV19" s="80"/>
      <c r="BW19" s="80"/>
      <c r="BX19" s="80"/>
      <c r="BY19" s="80"/>
      <c r="BZ19" s="8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9"/>
      <c r="BM20" s="80"/>
      <c r="BN20" s="80"/>
      <c r="BO20" s="80"/>
      <c r="BP20" s="80"/>
      <c r="BQ20" s="80"/>
      <c r="BR20" s="80"/>
      <c r="BS20" s="80"/>
      <c r="BT20" s="80"/>
      <c r="BU20" s="80"/>
      <c r="BV20" s="80"/>
      <c r="BW20" s="80"/>
      <c r="BX20" s="80"/>
      <c r="BY20" s="80"/>
      <c r="BZ20" s="8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9"/>
      <c r="BM21" s="80"/>
      <c r="BN21" s="80"/>
      <c r="BO21" s="80"/>
      <c r="BP21" s="80"/>
      <c r="BQ21" s="80"/>
      <c r="BR21" s="80"/>
      <c r="BS21" s="80"/>
      <c r="BT21" s="80"/>
      <c r="BU21" s="80"/>
      <c r="BV21" s="80"/>
      <c r="BW21" s="80"/>
      <c r="BX21" s="80"/>
      <c r="BY21" s="80"/>
      <c r="BZ21" s="8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9"/>
      <c r="BM22" s="80"/>
      <c r="BN22" s="80"/>
      <c r="BO22" s="80"/>
      <c r="BP22" s="80"/>
      <c r="BQ22" s="80"/>
      <c r="BR22" s="80"/>
      <c r="BS22" s="80"/>
      <c r="BT22" s="80"/>
      <c r="BU22" s="80"/>
      <c r="BV22" s="80"/>
      <c r="BW22" s="80"/>
      <c r="BX22" s="80"/>
      <c r="BY22" s="80"/>
      <c r="BZ22" s="8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9"/>
      <c r="BM23" s="80"/>
      <c r="BN23" s="80"/>
      <c r="BO23" s="80"/>
      <c r="BP23" s="80"/>
      <c r="BQ23" s="80"/>
      <c r="BR23" s="80"/>
      <c r="BS23" s="80"/>
      <c r="BT23" s="80"/>
      <c r="BU23" s="80"/>
      <c r="BV23" s="80"/>
      <c r="BW23" s="80"/>
      <c r="BX23" s="80"/>
      <c r="BY23" s="80"/>
      <c r="BZ23" s="8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9"/>
      <c r="BM24" s="80"/>
      <c r="BN24" s="80"/>
      <c r="BO24" s="80"/>
      <c r="BP24" s="80"/>
      <c r="BQ24" s="80"/>
      <c r="BR24" s="80"/>
      <c r="BS24" s="80"/>
      <c r="BT24" s="80"/>
      <c r="BU24" s="80"/>
      <c r="BV24" s="80"/>
      <c r="BW24" s="80"/>
      <c r="BX24" s="80"/>
      <c r="BY24" s="80"/>
      <c r="BZ24" s="8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9"/>
      <c r="BM25" s="80"/>
      <c r="BN25" s="80"/>
      <c r="BO25" s="80"/>
      <c r="BP25" s="80"/>
      <c r="BQ25" s="80"/>
      <c r="BR25" s="80"/>
      <c r="BS25" s="80"/>
      <c r="BT25" s="80"/>
      <c r="BU25" s="80"/>
      <c r="BV25" s="80"/>
      <c r="BW25" s="80"/>
      <c r="BX25" s="80"/>
      <c r="BY25" s="80"/>
      <c r="BZ25" s="8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9"/>
      <c r="BM26" s="80"/>
      <c r="BN26" s="80"/>
      <c r="BO26" s="80"/>
      <c r="BP26" s="80"/>
      <c r="BQ26" s="80"/>
      <c r="BR26" s="80"/>
      <c r="BS26" s="80"/>
      <c r="BT26" s="80"/>
      <c r="BU26" s="80"/>
      <c r="BV26" s="80"/>
      <c r="BW26" s="80"/>
      <c r="BX26" s="80"/>
      <c r="BY26" s="80"/>
      <c r="BZ26" s="8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9"/>
      <c r="BM27" s="80"/>
      <c r="BN27" s="80"/>
      <c r="BO27" s="80"/>
      <c r="BP27" s="80"/>
      <c r="BQ27" s="80"/>
      <c r="BR27" s="80"/>
      <c r="BS27" s="80"/>
      <c r="BT27" s="80"/>
      <c r="BU27" s="80"/>
      <c r="BV27" s="80"/>
      <c r="BW27" s="80"/>
      <c r="BX27" s="80"/>
      <c r="BY27" s="80"/>
      <c r="BZ27" s="8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9"/>
      <c r="BM28" s="80"/>
      <c r="BN28" s="80"/>
      <c r="BO28" s="80"/>
      <c r="BP28" s="80"/>
      <c r="BQ28" s="80"/>
      <c r="BR28" s="80"/>
      <c r="BS28" s="80"/>
      <c r="BT28" s="80"/>
      <c r="BU28" s="80"/>
      <c r="BV28" s="80"/>
      <c r="BW28" s="80"/>
      <c r="BX28" s="80"/>
      <c r="BY28" s="80"/>
      <c r="BZ28" s="8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9"/>
      <c r="BM29" s="80"/>
      <c r="BN29" s="80"/>
      <c r="BO29" s="80"/>
      <c r="BP29" s="80"/>
      <c r="BQ29" s="80"/>
      <c r="BR29" s="80"/>
      <c r="BS29" s="80"/>
      <c r="BT29" s="80"/>
      <c r="BU29" s="80"/>
      <c r="BV29" s="80"/>
      <c r="BW29" s="80"/>
      <c r="BX29" s="80"/>
      <c r="BY29" s="80"/>
      <c r="BZ29" s="8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9"/>
      <c r="BM30" s="80"/>
      <c r="BN30" s="80"/>
      <c r="BO30" s="80"/>
      <c r="BP30" s="80"/>
      <c r="BQ30" s="80"/>
      <c r="BR30" s="80"/>
      <c r="BS30" s="80"/>
      <c r="BT30" s="80"/>
      <c r="BU30" s="80"/>
      <c r="BV30" s="80"/>
      <c r="BW30" s="80"/>
      <c r="BX30" s="80"/>
      <c r="BY30" s="80"/>
      <c r="BZ30" s="8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9"/>
      <c r="BM31" s="80"/>
      <c r="BN31" s="80"/>
      <c r="BO31" s="80"/>
      <c r="BP31" s="80"/>
      <c r="BQ31" s="80"/>
      <c r="BR31" s="80"/>
      <c r="BS31" s="80"/>
      <c r="BT31" s="80"/>
      <c r="BU31" s="80"/>
      <c r="BV31" s="80"/>
      <c r="BW31" s="80"/>
      <c r="BX31" s="80"/>
      <c r="BY31" s="80"/>
      <c r="BZ31" s="8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9"/>
      <c r="BM32" s="80"/>
      <c r="BN32" s="80"/>
      <c r="BO32" s="80"/>
      <c r="BP32" s="80"/>
      <c r="BQ32" s="80"/>
      <c r="BR32" s="80"/>
      <c r="BS32" s="80"/>
      <c r="BT32" s="80"/>
      <c r="BU32" s="80"/>
      <c r="BV32" s="80"/>
      <c r="BW32" s="80"/>
      <c r="BX32" s="80"/>
      <c r="BY32" s="80"/>
      <c r="BZ32" s="8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9"/>
      <c r="BM33" s="80"/>
      <c r="BN33" s="80"/>
      <c r="BO33" s="80"/>
      <c r="BP33" s="80"/>
      <c r="BQ33" s="80"/>
      <c r="BR33" s="80"/>
      <c r="BS33" s="80"/>
      <c r="BT33" s="80"/>
      <c r="BU33" s="80"/>
      <c r="BV33" s="80"/>
      <c r="BW33" s="80"/>
      <c r="BX33" s="80"/>
      <c r="BY33" s="80"/>
      <c r="BZ33" s="8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9"/>
      <c r="BM34" s="80"/>
      <c r="BN34" s="80"/>
      <c r="BO34" s="80"/>
      <c r="BP34" s="80"/>
      <c r="BQ34" s="80"/>
      <c r="BR34" s="80"/>
      <c r="BS34" s="80"/>
      <c r="BT34" s="80"/>
      <c r="BU34" s="80"/>
      <c r="BV34" s="80"/>
      <c r="BW34" s="80"/>
      <c r="BX34" s="80"/>
      <c r="BY34" s="80"/>
      <c r="BZ34" s="8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9"/>
      <c r="BM35" s="80"/>
      <c r="BN35" s="80"/>
      <c r="BO35" s="80"/>
      <c r="BP35" s="80"/>
      <c r="BQ35" s="80"/>
      <c r="BR35" s="80"/>
      <c r="BS35" s="80"/>
      <c r="BT35" s="80"/>
      <c r="BU35" s="80"/>
      <c r="BV35" s="80"/>
      <c r="BW35" s="80"/>
      <c r="BX35" s="80"/>
      <c r="BY35" s="80"/>
      <c r="BZ35" s="8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9"/>
      <c r="BM36" s="80"/>
      <c r="BN36" s="80"/>
      <c r="BO36" s="80"/>
      <c r="BP36" s="80"/>
      <c r="BQ36" s="80"/>
      <c r="BR36" s="80"/>
      <c r="BS36" s="80"/>
      <c r="BT36" s="80"/>
      <c r="BU36" s="80"/>
      <c r="BV36" s="80"/>
      <c r="BW36" s="80"/>
      <c r="BX36" s="80"/>
      <c r="BY36" s="80"/>
      <c r="BZ36" s="8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9"/>
      <c r="BM37" s="80"/>
      <c r="BN37" s="80"/>
      <c r="BO37" s="80"/>
      <c r="BP37" s="80"/>
      <c r="BQ37" s="80"/>
      <c r="BR37" s="80"/>
      <c r="BS37" s="80"/>
      <c r="BT37" s="80"/>
      <c r="BU37" s="80"/>
      <c r="BV37" s="80"/>
      <c r="BW37" s="80"/>
      <c r="BX37" s="80"/>
      <c r="BY37" s="80"/>
      <c r="BZ37" s="8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9"/>
      <c r="BM38" s="80"/>
      <c r="BN38" s="80"/>
      <c r="BO38" s="80"/>
      <c r="BP38" s="80"/>
      <c r="BQ38" s="80"/>
      <c r="BR38" s="80"/>
      <c r="BS38" s="80"/>
      <c r="BT38" s="80"/>
      <c r="BU38" s="80"/>
      <c r="BV38" s="80"/>
      <c r="BW38" s="80"/>
      <c r="BX38" s="80"/>
      <c r="BY38" s="80"/>
      <c r="BZ38" s="8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9"/>
      <c r="BM39" s="80"/>
      <c r="BN39" s="80"/>
      <c r="BO39" s="80"/>
      <c r="BP39" s="80"/>
      <c r="BQ39" s="80"/>
      <c r="BR39" s="80"/>
      <c r="BS39" s="80"/>
      <c r="BT39" s="80"/>
      <c r="BU39" s="80"/>
      <c r="BV39" s="80"/>
      <c r="BW39" s="80"/>
      <c r="BX39" s="80"/>
      <c r="BY39" s="80"/>
      <c r="BZ39" s="8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9"/>
      <c r="BM40" s="80"/>
      <c r="BN40" s="80"/>
      <c r="BO40" s="80"/>
      <c r="BP40" s="80"/>
      <c r="BQ40" s="80"/>
      <c r="BR40" s="80"/>
      <c r="BS40" s="80"/>
      <c r="BT40" s="80"/>
      <c r="BU40" s="80"/>
      <c r="BV40" s="80"/>
      <c r="BW40" s="80"/>
      <c r="BX40" s="80"/>
      <c r="BY40" s="80"/>
      <c r="BZ40" s="8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9"/>
      <c r="BM41" s="80"/>
      <c r="BN41" s="80"/>
      <c r="BO41" s="80"/>
      <c r="BP41" s="80"/>
      <c r="BQ41" s="80"/>
      <c r="BR41" s="80"/>
      <c r="BS41" s="80"/>
      <c r="BT41" s="80"/>
      <c r="BU41" s="80"/>
      <c r="BV41" s="80"/>
      <c r="BW41" s="80"/>
      <c r="BX41" s="80"/>
      <c r="BY41" s="80"/>
      <c r="BZ41" s="8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9"/>
      <c r="BM42" s="80"/>
      <c r="BN42" s="80"/>
      <c r="BO42" s="80"/>
      <c r="BP42" s="80"/>
      <c r="BQ42" s="80"/>
      <c r="BR42" s="80"/>
      <c r="BS42" s="80"/>
      <c r="BT42" s="80"/>
      <c r="BU42" s="80"/>
      <c r="BV42" s="80"/>
      <c r="BW42" s="80"/>
      <c r="BX42" s="80"/>
      <c r="BY42" s="80"/>
      <c r="BZ42" s="8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9"/>
      <c r="BM43" s="80"/>
      <c r="BN43" s="80"/>
      <c r="BO43" s="80"/>
      <c r="BP43" s="80"/>
      <c r="BQ43" s="80"/>
      <c r="BR43" s="80"/>
      <c r="BS43" s="80"/>
      <c r="BT43" s="80"/>
      <c r="BU43" s="80"/>
      <c r="BV43" s="80"/>
      <c r="BW43" s="80"/>
      <c r="BX43" s="80"/>
      <c r="BY43" s="80"/>
      <c r="BZ43" s="8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2"/>
      <c r="BM44" s="83"/>
      <c r="BN44" s="83"/>
      <c r="BO44" s="83"/>
      <c r="BP44" s="83"/>
      <c r="BQ44" s="83"/>
      <c r="BR44" s="83"/>
      <c r="BS44" s="83"/>
      <c r="BT44" s="83"/>
      <c r="BU44" s="83"/>
      <c r="BV44" s="83"/>
      <c r="BW44" s="83"/>
      <c r="BX44" s="83"/>
      <c r="BY44" s="83"/>
      <c r="BZ44" s="8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112</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113</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【105.09】</v>
      </c>
      <c r="F85" s="12" t="str">
        <f>データ!AT6</f>
        <v>【65.73】</v>
      </c>
      <c r="G85" s="12" t="str">
        <f>データ!BE6</f>
        <v>【48.91】</v>
      </c>
      <c r="H85" s="12" t="str">
        <f>データ!BP6</f>
        <v>【1,156.82】</v>
      </c>
      <c r="I85" s="12" t="str">
        <f>データ!CA6</f>
        <v>【75.33】</v>
      </c>
      <c r="J85" s="12" t="str">
        <f>データ!CL6</f>
        <v>【215.73】</v>
      </c>
      <c r="K85" s="12" t="str">
        <f>データ!CW6</f>
        <v>【43.28】</v>
      </c>
      <c r="L85" s="12" t="str">
        <f>データ!DH6</f>
        <v>【86.21】</v>
      </c>
      <c r="M85" s="12" t="str">
        <f>データ!DS6</f>
        <v>【29.62】</v>
      </c>
      <c r="N85" s="12" t="str">
        <f>データ!ED6</f>
        <v>【0.09】</v>
      </c>
      <c r="O85" s="12" t="str">
        <f>データ!EO6</f>
        <v>【0.11】</v>
      </c>
    </row>
  </sheetData>
  <sheetProtection algorithmName="SHA-512" hashValue="zAQiW5PWvMwF3GBjYvKWzDZd4oXFYZpJAAmFRyJzYBl0OVk6Ef1azGTTIRwOIDZ2pixTpC2B7bhXzxeTQ1tshA==" saltValue="U2VUxxXEbMGhF5oIO1iNP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252140</v>
      </c>
      <c r="D6" s="19">
        <f t="shared" si="3"/>
        <v>46</v>
      </c>
      <c r="E6" s="19">
        <f t="shared" si="3"/>
        <v>17</v>
      </c>
      <c r="F6" s="19">
        <f t="shared" si="3"/>
        <v>4</v>
      </c>
      <c r="G6" s="19">
        <f t="shared" si="3"/>
        <v>0</v>
      </c>
      <c r="H6" s="19" t="str">
        <f t="shared" si="3"/>
        <v>滋賀県　米原市</v>
      </c>
      <c r="I6" s="19" t="str">
        <f t="shared" si="3"/>
        <v>法適用</v>
      </c>
      <c r="J6" s="19" t="str">
        <f t="shared" si="3"/>
        <v>下水道事業</v>
      </c>
      <c r="K6" s="19" t="str">
        <f t="shared" si="3"/>
        <v>特定環境保全公共下水道</v>
      </c>
      <c r="L6" s="19" t="str">
        <f t="shared" si="3"/>
        <v>D1</v>
      </c>
      <c r="M6" s="19" t="str">
        <f t="shared" si="3"/>
        <v>非設置</v>
      </c>
      <c r="N6" s="20" t="str">
        <f t="shared" si="3"/>
        <v>-</v>
      </c>
      <c r="O6" s="20">
        <f t="shared" si="3"/>
        <v>64.42</v>
      </c>
      <c r="P6" s="20">
        <f t="shared" si="3"/>
        <v>43.37</v>
      </c>
      <c r="Q6" s="20">
        <f t="shared" si="3"/>
        <v>84.93</v>
      </c>
      <c r="R6" s="20">
        <f t="shared" si="3"/>
        <v>2970</v>
      </c>
      <c r="S6" s="20">
        <f t="shared" si="3"/>
        <v>37375</v>
      </c>
      <c r="T6" s="20">
        <f t="shared" si="3"/>
        <v>250.39</v>
      </c>
      <c r="U6" s="20">
        <f t="shared" si="3"/>
        <v>149.27000000000001</v>
      </c>
      <c r="V6" s="20">
        <f t="shared" si="3"/>
        <v>16142</v>
      </c>
      <c r="W6" s="20">
        <f t="shared" si="3"/>
        <v>7.72</v>
      </c>
      <c r="X6" s="20">
        <f t="shared" si="3"/>
        <v>2090.9299999999998</v>
      </c>
      <c r="Y6" s="21">
        <f>IF(Y7="",NA(),Y7)</f>
        <v>101.16</v>
      </c>
      <c r="Z6" s="21">
        <f t="shared" ref="Z6:AH6" si="4">IF(Z7="",NA(),Z7)</f>
        <v>109.02</v>
      </c>
      <c r="AA6" s="21">
        <f t="shared" si="4"/>
        <v>108.37</v>
      </c>
      <c r="AB6" s="21">
        <f t="shared" si="4"/>
        <v>113.19</v>
      </c>
      <c r="AC6" s="21">
        <f t="shared" si="4"/>
        <v>103.4</v>
      </c>
      <c r="AD6" s="21">
        <f t="shared" si="4"/>
        <v>102.73</v>
      </c>
      <c r="AE6" s="21">
        <f t="shared" si="4"/>
        <v>105.78</v>
      </c>
      <c r="AF6" s="21">
        <f t="shared" si="4"/>
        <v>104.11</v>
      </c>
      <c r="AG6" s="21">
        <f t="shared" si="4"/>
        <v>101.98</v>
      </c>
      <c r="AH6" s="21">
        <f t="shared" si="4"/>
        <v>102.68</v>
      </c>
      <c r="AI6" s="20" t="str">
        <f>IF(AI7="","",IF(AI7="-","【-】","【"&amp;SUBSTITUTE(TEXT(AI7,"#,##0.00"),"-","△")&amp;"】"))</f>
        <v>【105.09】</v>
      </c>
      <c r="AJ6" s="20">
        <f>IF(AJ7="",NA(),AJ7)</f>
        <v>0</v>
      </c>
      <c r="AK6" s="20">
        <f t="shared" ref="AK6:AS6" si="5">IF(AK7="",NA(),AK7)</f>
        <v>0</v>
      </c>
      <c r="AL6" s="20">
        <f t="shared" si="5"/>
        <v>0</v>
      </c>
      <c r="AM6" s="20">
        <f t="shared" si="5"/>
        <v>0</v>
      </c>
      <c r="AN6" s="20">
        <f t="shared" si="5"/>
        <v>0</v>
      </c>
      <c r="AO6" s="21">
        <f t="shared" si="5"/>
        <v>94.97</v>
      </c>
      <c r="AP6" s="21">
        <f t="shared" si="5"/>
        <v>63.96</v>
      </c>
      <c r="AQ6" s="21">
        <f t="shared" si="5"/>
        <v>46.91</v>
      </c>
      <c r="AR6" s="21">
        <f t="shared" si="5"/>
        <v>52.27</v>
      </c>
      <c r="AS6" s="21">
        <f t="shared" si="5"/>
        <v>58.68</v>
      </c>
      <c r="AT6" s="20" t="str">
        <f>IF(AT7="","",IF(AT7="-","【-】","【"&amp;SUBSTITUTE(TEXT(AT7,"#,##0.00"),"-","△")&amp;"】"))</f>
        <v>【65.73】</v>
      </c>
      <c r="AU6" s="21">
        <f>IF(AU7="",NA(),AU7)</f>
        <v>13.22</v>
      </c>
      <c r="AV6" s="21">
        <f t="shared" ref="AV6:BD6" si="6">IF(AV7="",NA(),AV7)</f>
        <v>14.22</v>
      </c>
      <c r="AW6" s="21">
        <f t="shared" si="6"/>
        <v>12.62</v>
      </c>
      <c r="AX6" s="21">
        <f t="shared" si="6"/>
        <v>11.81</v>
      </c>
      <c r="AY6" s="21">
        <f t="shared" si="6"/>
        <v>22.35</v>
      </c>
      <c r="AZ6" s="21">
        <f t="shared" si="6"/>
        <v>47.72</v>
      </c>
      <c r="BA6" s="21">
        <f t="shared" si="6"/>
        <v>44.24</v>
      </c>
      <c r="BB6" s="21">
        <f t="shared" si="6"/>
        <v>44.35</v>
      </c>
      <c r="BC6" s="21">
        <f t="shared" si="6"/>
        <v>41.51</v>
      </c>
      <c r="BD6" s="21">
        <f t="shared" si="6"/>
        <v>45.01</v>
      </c>
      <c r="BE6" s="20" t="str">
        <f>IF(BE7="","",IF(BE7="-","【-】","【"&amp;SUBSTITUTE(TEXT(BE7,"#,##0.00"),"-","△")&amp;"】"))</f>
        <v>【48.91】</v>
      </c>
      <c r="BF6" s="21">
        <f>IF(BF7="",NA(),BF7)</f>
        <v>750.69</v>
      </c>
      <c r="BG6" s="21">
        <f t="shared" ref="BG6:BO6" si="7">IF(BG7="",NA(),BG7)</f>
        <v>992.69</v>
      </c>
      <c r="BH6" s="21">
        <f t="shared" si="7"/>
        <v>50.51</v>
      </c>
      <c r="BI6" s="21">
        <f t="shared" si="7"/>
        <v>367.26</v>
      </c>
      <c r="BJ6" s="21">
        <f t="shared" si="7"/>
        <v>738.44</v>
      </c>
      <c r="BK6" s="21">
        <f t="shared" si="7"/>
        <v>1206.79</v>
      </c>
      <c r="BL6" s="21">
        <f t="shared" si="7"/>
        <v>1258.43</v>
      </c>
      <c r="BM6" s="21">
        <f t="shared" si="7"/>
        <v>1283.69</v>
      </c>
      <c r="BN6" s="21">
        <f t="shared" si="7"/>
        <v>1160.22</v>
      </c>
      <c r="BO6" s="21">
        <f t="shared" si="7"/>
        <v>1141.98</v>
      </c>
      <c r="BP6" s="20" t="str">
        <f>IF(BP7="","",IF(BP7="-","【-】","【"&amp;SUBSTITUTE(TEXT(BP7,"#,##0.00"),"-","△")&amp;"】"))</f>
        <v>【1,156.82】</v>
      </c>
      <c r="BQ6" s="21">
        <f>IF(BQ7="",NA(),BQ7)</f>
        <v>94.51</v>
      </c>
      <c r="BR6" s="21">
        <f t="shared" ref="BR6:BZ6" si="8">IF(BR7="",NA(),BR7)</f>
        <v>91.88</v>
      </c>
      <c r="BS6" s="21">
        <f t="shared" si="8"/>
        <v>96.89</v>
      </c>
      <c r="BT6" s="21">
        <f t="shared" si="8"/>
        <v>98.29</v>
      </c>
      <c r="BU6" s="21">
        <f t="shared" si="8"/>
        <v>98.26</v>
      </c>
      <c r="BV6" s="21">
        <f t="shared" si="8"/>
        <v>71.84</v>
      </c>
      <c r="BW6" s="21">
        <f t="shared" si="8"/>
        <v>73.36</v>
      </c>
      <c r="BX6" s="21">
        <f t="shared" si="8"/>
        <v>82.53</v>
      </c>
      <c r="BY6" s="21">
        <f t="shared" si="8"/>
        <v>81.81</v>
      </c>
      <c r="BZ6" s="21">
        <f t="shared" si="8"/>
        <v>82.27</v>
      </c>
      <c r="CA6" s="20" t="str">
        <f>IF(CA7="","",IF(CA7="-","【-】","【"&amp;SUBSTITUTE(TEXT(CA7,"#,##0.00"),"-","△")&amp;"】"))</f>
        <v>【75.33】</v>
      </c>
      <c r="CB6" s="21">
        <f>IF(CB7="",NA(),CB7)</f>
        <v>156</v>
      </c>
      <c r="CC6" s="21">
        <f t="shared" ref="CC6:CK6" si="9">IF(CC7="",NA(),CC7)</f>
        <v>159.41999999999999</v>
      </c>
      <c r="CD6" s="21">
        <f t="shared" si="9"/>
        <v>152.13999999999999</v>
      </c>
      <c r="CE6" s="21">
        <f t="shared" si="9"/>
        <v>156.13</v>
      </c>
      <c r="CF6" s="21">
        <f t="shared" si="9"/>
        <v>158.65</v>
      </c>
      <c r="CG6" s="21">
        <f t="shared" si="9"/>
        <v>228.47</v>
      </c>
      <c r="CH6" s="21">
        <f t="shared" si="9"/>
        <v>224.88</v>
      </c>
      <c r="CI6" s="21">
        <f t="shared" si="9"/>
        <v>190.48</v>
      </c>
      <c r="CJ6" s="21">
        <f t="shared" si="9"/>
        <v>193.59</v>
      </c>
      <c r="CK6" s="21">
        <f t="shared" si="9"/>
        <v>194.42</v>
      </c>
      <c r="CL6" s="20" t="str">
        <f>IF(CL7="","",IF(CL7="-","【-】","【"&amp;SUBSTITUTE(TEXT(CL7,"#,##0.00"),"-","△")&amp;"】"))</f>
        <v>【215.73】</v>
      </c>
      <c r="CM6" s="21" t="str">
        <f>IF(CM7="",NA(),CM7)</f>
        <v>-</v>
      </c>
      <c r="CN6" s="21" t="str">
        <f t="shared" ref="CN6:CV6" si="10">IF(CN7="",NA(),CN7)</f>
        <v>-</v>
      </c>
      <c r="CO6" s="21" t="str">
        <f t="shared" si="10"/>
        <v>-</v>
      </c>
      <c r="CP6" s="21" t="str">
        <f t="shared" si="10"/>
        <v>-</v>
      </c>
      <c r="CQ6" s="21" t="str">
        <f t="shared" si="10"/>
        <v>-</v>
      </c>
      <c r="CR6" s="21">
        <f t="shared" si="10"/>
        <v>42.47</v>
      </c>
      <c r="CS6" s="21">
        <f t="shared" si="10"/>
        <v>42.4</v>
      </c>
      <c r="CT6" s="21">
        <f t="shared" si="10"/>
        <v>44.24</v>
      </c>
      <c r="CU6" s="21">
        <f t="shared" si="10"/>
        <v>45.3</v>
      </c>
      <c r="CV6" s="21">
        <f t="shared" si="10"/>
        <v>45.6</v>
      </c>
      <c r="CW6" s="20" t="str">
        <f>IF(CW7="","",IF(CW7="-","【-】","【"&amp;SUBSTITUTE(TEXT(CW7,"#,##0.00"),"-","△")&amp;"】"))</f>
        <v>【43.28】</v>
      </c>
      <c r="CX6" s="21">
        <f>IF(CX7="",NA(),CX7)</f>
        <v>93.87</v>
      </c>
      <c r="CY6" s="21">
        <f t="shared" ref="CY6:DG6" si="11">IF(CY7="",NA(),CY7)</f>
        <v>94.43</v>
      </c>
      <c r="CZ6" s="21">
        <f t="shared" si="11"/>
        <v>94.15</v>
      </c>
      <c r="DA6" s="21">
        <f t="shared" si="11"/>
        <v>94.9</v>
      </c>
      <c r="DB6" s="21">
        <f t="shared" si="11"/>
        <v>95.47</v>
      </c>
      <c r="DC6" s="21">
        <f t="shared" si="11"/>
        <v>83.75</v>
      </c>
      <c r="DD6" s="21">
        <f t="shared" si="11"/>
        <v>84.19</v>
      </c>
      <c r="DE6" s="21">
        <f t="shared" si="11"/>
        <v>88.15</v>
      </c>
      <c r="DF6" s="21">
        <f t="shared" si="11"/>
        <v>88.37</v>
      </c>
      <c r="DG6" s="21">
        <f t="shared" si="11"/>
        <v>88.66</v>
      </c>
      <c r="DH6" s="20" t="str">
        <f>IF(DH7="","",IF(DH7="-","【-】","【"&amp;SUBSTITUTE(TEXT(DH7,"#,##0.00"),"-","△")&amp;"】"))</f>
        <v>【86.21】</v>
      </c>
      <c r="DI6" s="21">
        <f>IF(DI7="",NA(),DI7)</f>
        <v>6.31</v>
      </c>
      <c r="DJ6" s="21">
        <f t="shared" ref="DJ6:DR6" si="12">IF(DJ7="",NA(),DJ7)</f>
        <v>9.24</v>
      </c>
      <c r="DK6" s="21">
        <f t="shared" si="12"/>
        <v>12.26</v>
      </c>
      <c r="DL6" s="21">
        <f t="shared" si="12"/>
        <v>15.23</v>
      </c>
      <c r="DM6" s="21">
        <f t="shared" si="12"/>
        <v>18.13</v>
      </c>
      <c r="DN6" s="21">
        <f t="shared" si="12"/>
        <v>24.68</v>
      </c>
      <c r="DO6" s="21">
        <f t="shared" si="12"/>
        <v>21.36</v>
      </c>
      <c r="DP6" s="21">
        <f t="shared" si="12"/>
        <v>31.73</v>
      </c>
      <c r="DQ6" s="21">
        <f t="shared" si="12"/>
        <v>32.57</v>
      </c>
      <c r="DR6" s="21">
        <f t="shared" si="12"/>
        <v>33.159999999999997</v>
      </c>
      <c r="DS6" s="20" t="str">
        <f>IF(DS7="","",IF(DS7="-","【-】","【"&amp;SUBSTITUTE(TEXT(DS7,"#,##0.00"),"-","△")&amp;"】"))</f>
        <v>【29.62】</v>
      </c>
      <c r="DT6" s="20">
        <f>IF(DT7="",NA(),DT7)</f>
        <v>0</v>
      </c>
      <c r="DU6" s="20">
        <f t="shared" ref="DU6:EC6" si="13">IF(DU7="",NA(),DU7)</f>
        <v>0</v>
      </c>
      <c r="DV6" s="20">
        <f t="shared" si="13"/>
        <v>0</v>
      </c>
      <c r="DW6" s="20">
        <f t="shared" si="13"/>
        <v>0</v>
      </c>
      <c r="DX6" s="20">
        <f t="shared" si="13"/>
        <v>0</v>
      </c>
      <c r="DY6" s="21">
        <f t="shared" si="13"/>
        <v>8.6199999999999992</v>
      </c>
      <c r="DZ6" s="21">
        <f t="shared" si="13"/>
        <v>0.01</v>
      </c>
      <c r="EA6" s="20">
        <f t="shared" si="13"/>
        <v>0</v>
      </c>
      <c r="EB6" s="21">
        <f t="shared" si="13"/>
        <v>0.04</v>
      </c>
      <c r="EC6" s="21">
        <f t="shared" si="13"/>
        <v>0.12</v>
      </c>
      <c r="ED6" s="20" t="str">
        <f>IF(ED7="","",IF(ED7="-","【-】","【"&amp;SUBSTITUTE(TEXT(ED7,"#,##0.00"),"-","△")&amp;"】"))</f>
        <v>【0.09】</v>
      </c>
      <c r="EE6" s="20">
        <f>IF(EE7="",NA(),EE7)</f>
        <v>0</v>
      </c>
      <c r="EF6" s="20">
        <f t="shared" ref="EF6:EN6" si="14">IF(EF7="",NA(),EF7)</f>
        <v>0</v>
      </c>
      <c r="EG6" s="20">
        <f t="shared" si="14"/>
        <v>0</v>
      </c>
      <c r="EH6" s="20">
        <f t="shared" si="14"/>
        <v>0</v>
      </c>
      <c r="EI6" s="20">
        <f t="shared" si="14"/>
        <v>0</v>
      </c>
      <c r="EJ6" s="21">
        <f t="shared" si="14"/>
        <v>0.36</v>
      </c>
      <c r="EK6" s="21">
        <f t="shared" si="14"/>
        <v>0.39</v>
      </c>
      <c r="EL6" s="21">
        <f t="shared" si="14"/>
        <v>0.27</v>
      </c>
      <c r="EM6" s="21">
        <f t="shared" si="14"/>
        <v>0.22</v>
      </c>
      <c r="EN6" s="21">
        <f t="shared" si="14"/>
        <v>0.17</v>
      </c>
      <c r="EO6" s="20" t="str">
        <f>IF(EO7="","",IF(EO7="-","【-】","【"&amp;SUBSTITUTE(TEXT(EO7,"#,##0.00"),"-","△")&amp;"】"))</f>
        <v>【0.11】</v>
      </c>
    </row>
    <row r="7" spans="1:148" s="22" customFormat="1" x14ac:dyDescent="0.2">
      <c r="A7" s="14"/>
      <c r="B7" s="23">
        <v>2023</v>
      </c>
      <c r="C7" s="23">
        <v>252140</v>
      </c>
      <c r="D7" s="23">
        <v>46</v>
      </c>
      <c r="E7" s="23">
        <v>17</v>
      </c>
      <c r="F7" s="23">
        <v>4</v>
      </c>
      <c r="G7" s="23">
        <v>0</v>
      </c>
      <c r="H7" s="23" t="s">
        <v>96</v>
      </c>
      <c r="I7" s="23" t="s">
        <v>97</v>
      </c>
      <c r="J7" s="23" t="s">
        <v>98</v>
      </c>
      <c r="K7" s="23" t="s">
        <v>99</v>
      </c>
      <c r="L7" s="23" t="s">
        <v>100</v>
      </c>
      <c r="M7" s="23" t="s">
        <v>101</v>
      </c>
      <c r="N7" s="24" t="s">
        <v>102</v>
      </c>
      <c r="O7" s="24">
        <v>64.42</v>
      </c>
      <c r="P7" s="24">
        <v>43.37</v>
      </c>
      <c r="Q7" s="24">
        <v>84.93</v>
      </c>
      <c r="R7" s="24">
        <v>2970</v>
      </c>
      <c r="S7" s="24">
        <v>37375</v>
      </c>
      <c r="T7" s="24">
        <v>250.39</v>
      </c>
      <c r="U7" s="24">
        <v>149.27000000000001</v>
      </c>
      <c r="V7" s="24">
        <v>16142</v>
      </c>
      <c r="W7" s="24">
        <v>7.72</v>
      </c>
      <c r="X7" s="24">
        <v>2090.9299999999998</v>
      </c>
      <c r="Y7" s="24">
        <v>101.16</v>
      </c>
      <c r="Z7" s="24">
        <v>109.02</v>
      </c>
      <c r="AA7" s="24">
        <v>108.37</v>
      </c>
      <c r="AB7" s="24">
        <v>113.19</v>
      </c>
      <c r="AC7" s="24">
        <v>103.4</v>
      </c>
      <c r="AD7" s="24">
        <v>102.73</v>
      </c>
      <c r="AE7" s="24">
        <v>105.78</v>
      </c>
      <c r="AF7" s="24">
        <v>104.11</v>
      </c>
      <c r="AG7" s="24">
        <v>101.98</v>
      </c>
      <c r="AH7" s="24">
        <v>102.68</v>
      </c>
      <c r="AI7" s="24">
        <v>105.09</v>
      </c>
      <c r="AJ7" s="24">
        <v>0</v>
      </c>
      <c r="AK7" s="24">
        <v>0</v>
      </c>
      <c r="AL7" s="24">
        <v>0</v>
      </c>
      <c r="AM7" s="24">
        <v>0</v>
      </c>
      <c r="AN7" s="24">
        <v>0</v>
      </c>
      <c r="AO7" s="24">
        <v>94.97</v>
      </c>
      <c r="AP7" s="24">
        <v>63.96</v>
      </c>
      <c r="AQ7" s="24">
        <v>46.91</v>
      </c>
      <c r="AR7" s="24">
        <v>52.27</v>
      </c>
      <c r="AS7" s="24">
        <v>58.68</v>
      </c>
      <c r="AT7" s="24">
        <v>65.73</v>
      </c>
      <c r="AU7" s="24">
        <v>13.22</v>
      </c>
      <c r="AV7" s="24">
        <v>14.22</v>
      </c>
      <c r="AW7" s="24">
        <v>12.62</v>
      </c>
      <c r="AX7" s="24">
        <v>11.81</v>
      </c>
      <c r="AY7" s="24">
        <v>22.35</v>
      </c>
      <c r="AZ7" s="24">
        <v>47.72</v>
      </c>
      <c r="BA7" s="24">
        <v>44.24</v>
      </c>
      <c r="BB7" s="24">
        <v>44.35</v>
      </c>
      <c r="BC7" s="24">
        <v>41.51</v>
      </c>
      <c r="BD7" s="24">
        <v>45.01</v>
      </c>
      <c r="BE7" s="24">
        <v>48.91</v>
      </c>
      <c r="BF7" s="24">
        <v>750.69</v>
      </c>
      <c r="BG7" s="24">
        <v>992.69</v>
      </c>
      <c r="BH7" s="24">
        <v>50.51</v>
      </c>
      <c r="BI7" s="24">
        <v>367.26</v>
      </c>
      <c r="BJ7" s="24">
        <v>738.44</v>
      </c>
      <c r="BK7" s="24">
        <v>1206.79</v>
      </c>
      <c r="BL7" s="24">
        <v>1258.43</v>
      </c>
      <c r="BM7" s="24">
        <v>1283.69</v>
      </c>
      <c r="BN7" s="24">
        <v>1160.22</v>
      </c>
      <c r="BO7" s="24">
        <v>1141.98</v>
      </c>
      <c r="BP7" s="24">
        <v>1156.82</v>
      </c>
      <c r="BQ7" s="24">
        <v>94.51</v>
      </c>
      <c r="BR7" s="24">
        <v>91.88</v>
      </c>
      <c r="BS7" s="24">
        <v>96.89</v>
      </c>
      <c r="BT7" s="24">
        <v>98.29</v>
      </c>
      <c r="BU7" s="24">
        <v>98.26</v>
      </c>
      <c r="BV7" s="24">
        <v>71.84</v>
      </c>
      <c r="BW7" s="24">
        <v>73.36</v>
      </c>
      <c r="BX7" s="24">
        <v>82.53</v>
      </c>
      <c r="BY7" s="24">
        <v>81.81</v>
      </c>
      <c r="BZ7" s="24">
        <v>82.27</v>
      </c>
      <c r="CA7" s="24">
        <v>75.33</v>
      </c>
      <c r="CB7" s="24">
        <v>156</v>
      </c>
      <c r="CC7" s="24">
        <v>159.41999999999999</v>
      </c>
      <c r="CD7" s="24">
        <v>152.13999999999999</v>
      </c>
      <c r="CE7" s="24">
        <v>156.13</v>
      </c>
      <c r="CF7" s="24">
        <v>158.65</v>
      </c>
      <c r="CG7" s="24">
        <v>228.47</v>
      </c>
      <c r="CH7" s="24">
        <v>224.88</v>
      </c>
      <c r="CI7" s="24">
        <v>190.48</v>
      </c>
      <c r="CJ7" s="24">
        <v>193.59</v>
      </c>
      <c r="CK7" s="24">
        <v>194.42</v>
      </c>
      <c r="CL7" s="24">
        <v>215.73</v>
      </c>
      <c r="CM7" s="24" t="s">
        <v>102</v>
      </c>
      <c r="CN7" s="24" t="s">
        <v>102</v>
      </c>
      <c r="CO7" s="24" t="s">
        <v>102</v>
      </c>
      <c r="CP7" s="24" t="s">
        <v>102</v>
      </c>
      <c r="CQ7" s="24" t="s">
        <v>102</v>
      </c>
      <c r="CR7" s="24">
        <v>42.47</v>
      </c>
      <c r="CS7" s="24">
        <v>42.4</v>
      </c>
      <c r="CT7" s="24">
        <v>44.24</v>
      </c>
      <c r="CU7" s="24">
        <v>45.3</v>
      </c>
      <c r="CV7" s="24">
        <v>45.6</v>
      </c>
      <c r="CW7" s="24">
        <v>43.28</v>
      </c>
      <c r="CX7" s="24">
        <v>93.87</v>
      </c>
      <c r="CY7" s="24">
        <v>94.43</v>
      </c>
      <c r="CZ7" s="24">
        <v>94.15</v>
      </c>
      <c r="DA7" s="24">
        <v>94.9</v>
      </c>
      <c r="DB7" s="24">
        <v>95.47</v>
      </c>
      <c r="DC7" s="24">
        <v>83.75</v>
      </c>
      <c r="DD7" s="24">
        <v>84.19</v>
      </c>
      <c r="DE7" s="24">
        <v>88.15</v>
      </c>
      <c r="DF7" s="24">
        <v>88.37</v>
      </c>
      <c r="DG7" s="24">
        <v>88.66</v>
      </c>
      <c r="DH7" s="24">
        <v>86.21</v>
      </c>
      <c r="DI7" s="24">
        <v>6.31</v>
      </c>
      <c r="DJ7" s="24">
        <v>9.24</v>
      </c>
      <c r="DK7" s="24">
        <v>12.26</v>
      </c>
      <c r="DL7" s="24">
        <v>15.23</v>
      </c>
      <c r="DM7" s="24">
        <v>18.13</v>
      </c>
      <c r="DN7" s="24">
        <v>24.68</v>
      </c>
      <c r="DO7" s="24">
        <v>21.36</v>
      </c>
      <c r="DP7" s="24">
        <v>31.73</v>
      </c>
      <c r="DQ7" s="24">
        <v>32.57</v>
      </c>
      <c r="DR7" s="24">
        <v>33.159999999999997</v>
      </c>
      <c r="DS7" s="24">
        <v>29.62</v>
      </c>
      <c r="DT7" s="24">
        <v>0</v>
      </c>
      <c r="DU7" s="24">
        <v>0</v>
      </c>
      <c r="DV7" s="24">
        <v>0</v>
      </c>
      <c r="DW7" s="24">
        <v>0</v>
      </c>
      <c r="DX7" s="24">
        <v>0</v>
      </c>
      <c r="DY7" s="24">
        <v>8.6199999999999992</v>
      </c>
      <c r="DZ7" s="24">
        <v>0.01</v>
      </c>
      <c r="EA7" s="24">
        <v>0</v>
      </c>
      <c r="EB7" s="24">
        <v>0.04</v>
      </c>
      <c r="EC7" s="24">
        <v>0.12</v>
      </c>
      <c r="ED7" s="24">
        <v>0.09</v>
      </c>
      <c r="EE7" s="24">
        <v>0</v>
      </c>
      <c r="EF7" s="24">
        <v>0</v>
      </c>
      <c r="EG7" s="24">
        <v>0</v>
      </c>
      <c r="EH7" s="24">
        <v>0</v>
      </c>
      <c r="EI7" s="24">
        <v>0</v>
      </c>
      <c r="EJ7" s="24">
        <v>0.36</v>
      </c>
      <c r="EK7" s="24">
        <v>0.39</v>
      </c>
      <c r="EL7" s="24">
        <v>0.27</v>
      </c>
      <c r="EM7" s="24">
        <v>0.22</v>
      </c>
      <c r="EN7" s="24">
        <v>0.17</v>
      </c>
      <c r="EO7" s="24">
        <v>0.11</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2025-02-20T09:10:38Z</cp:lastPrinted>
  <dcterms:created xsi:type="dcterms:W3CDTF">2025-01-24T07:12:23Z</dcterms:created>
  <dcterms:modified xsi:type="dcterms:W3CDTF">2025-02-21T06:40:20Z</dcterms:modified>
  <cp:category/>
</cp:coreProperties>
</file>