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3.4.2\財政課\財政Ｇ\00_財政管理\照会回答関係書\公営企業関連\00_共通\経営比較分析表\R5\03.各課回答\決裁用\"/>
    </mc:Choice>
  </mc:AlternateContent>
  <workbookProtection workbookAlgorithmName="SHA-512" workbookHashValue="k5Neeh3I98E9qQzrrT4Wxh3OqickhsH4zhwWzPFzmEspD3S2N4aC8fz85aYwf9w+/6MOsz3qSPyt7wXJTH+gig==" workbookSaltValue="aLQTslP9PfvhyHMa6YrBoA==" workbookSpinCount="100000" lockStructure="1"/>
  <bookViews>
    <workbookView xWindow="0" yWindow="0" windowWidth="20490" windowHeight="75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I10" i="4"/>
  <c r="AL8" i="4"/>
  <c r="P8" i="4"/>
  <c r="I8" i="4"/>
</calcChain>
</file>

<file path=xl/sharedStrings.xml><?xml version="1.0" encoding="utf-8"?>
<sst xmlns="http://schemas.openxmlformats.org/spreadsheetml/2006/main" count="231" uniqueCount="115">
  <si>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</si>
  <si>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</si>
  <si>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</si>
  <si>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</si>
  <si>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</si>
  <si>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</si>
  <si>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</si>
  <si>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</si>
  <si>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</si>
  <si>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</si>
  <si>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</si>
  <si>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</si>
  <si>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</si>
  <si>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</si>
  <si>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</si>
  <si>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</si>
  <si>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</si>
  <si>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</si>
  <si>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</si>
  <si>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</si>
  <si>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</si>
  <si>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</si>
  <si>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</si>
  <si>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</si>
  <si>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</si>
  <si>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</si>
  <si>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</si>
  <si>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</si>
  <si>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</si>
  <si>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</si>
  <si>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</si>
  <si>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</si>
  <si>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</si>
  <si>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</si>
  <si>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</si>
  <si>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</si>
  <si>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</si>
  <si>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</si>
  <si>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</si>
  <si>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</si>
  <si>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</si>
  <si>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</si>
  <si>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</si>
  <si>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</si>
  <si>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</si>
  <si>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</si>
  <si>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</si>
  <si>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</si>
  <si>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</si>
  <si>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</si>
  <si>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</si>
  <si>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</si>
  <si>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</si>
  <si>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</si>
  <si>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</si>
  <si>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</si>
  <si>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</si>
  <si>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</si>
  <si>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</si>
  <si>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</si>
  <si>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</si>
  <si>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</si>
  <si>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</si>
  <si>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</si>
  <si>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</si>
  <si>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</si>
  <si>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</si>
  <si>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</si>
  <si>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</si>
  <si>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</si>
  <si>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</si>
  <si>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</si>
  <si>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</si>
  <si>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</si>
  <si>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</si>
  <si>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</si>
  <si>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</si>
  <si>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</si>
  <si>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</si>
  <si>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</si>
  <si>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</si>
  <si>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</si>
  <si>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</si>
  <si>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</si>
  <si>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</si>
  <si>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</si>
  <si>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</si>
  <si>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</si>
  <si>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</si>
  <si>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</si>
  <si>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</si>
  <si>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</si>
  <si>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</si>
  <si>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</si>
  <si>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</si>
  <si>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</si>
  <si>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</si>
  <si>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</si>
  <si>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</si>
  <si>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</si>
  <si>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</si>
  <si>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</si>
  <si>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</si>
  <si>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</si>
  <si>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</si>
  <si>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</si>
  <si>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</si>
  <si>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</si>
  <si>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</si>
  <si>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</si>
  <si>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</si>
  <si>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</si>
  <si>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t>　本市の下水道事業は、平成29年度より地方公営企業法を</t>
    </r>
    <r>
      <rPr>
        <sz val="10.3"/>
        <rFont val="ＭＳ ゴシック"/>
        <family val="3"/>
        <charset val="128"/>
      </rPr>
      <t>適用しています。
　①経常収支比率は、収益の不足分を一般会計からの繰入金にて賄っているため、100％を超え黒字となっています。
　②累積欠損金比率については、法適用時（H29期首）にて負債及び資本が資産を超過する額を累積欠損金として計上しました。今後利益を充当し、少しずつ解消していきます。
　③短期的な債務に対する支払い能力を表す流動比率は、100％を下回っています。企業債の償還に係る現金の不足を繰入金や資本費平準化債で賄っている状況が当面続くことが見込まれます。
　④事業規模（収益）に対する企業債残高の比率は、建設に係る初期投資が大きく高い値ですが、新規の拡張工事をしていないため、類似団体平均を下回っています。
　⑤費用に対する使用料収入の割合を示す経費回収率は、沖島の事業に係る使用料で賄うべき維持管理費に対して、使用料が不足するため、100％を下回っています。
　⑥有収水量1㎥あたりの費用を表す汚水処理原価は、類似団体平均を下回っています。比較的人口密度が高く、効率良く事業が運営できているためです。
　⑦施設利用率は、沖島処理場が該当し、類似団体平均を上回っています。
　⑧水洗化率は、類似団体平均を下回っています。</t>
    </r>
    <rPh sb="53" eb="55">
      <t>イッパン</t>
    </rPh>
    <rPh sb="55" eb="57">
      <t>カイケイ</t>
    </rPh>
    <phoneticPr fontId="4"/>
  </si>
  <si>
    <t>　固定資産については、H29期首現在の簿価で新たに会計をスタート（フレッシュスタート）していますので、
　①有形固定資産減価償却率は7年分の減価償却費で算定されています。早期に法適用をしている団体が平均値を押し上げていることから、低い値となっています。
　②管渠老朽化率については、事業を開始して25年程度で法定耐用年数を超える管渠がないため、0％です。
　③管渠改善率は、更新や老朽化対策を要する管渠が無かったため、0％です。。
　今後も引き続き経営戦略に基づき、適切な予防保全管理に努めます。</t>
    <rPh sb="220" eb="221">
      <t>ヒ</t>
    </rPh>
    <rPh sb="222" eb="223">
      <t>ツヅ</t>
    </rPh>
    <rPh sb="236" eb="238">
      <t>ヨボウ</t>
    </rPh>
    <rPh sb="238" eb="240">
      <t>ホゼン</t>
    </rPh>
    <phoneticPr fontId="4"/>
  </si>
  <si>
    <t>　平成29年度より公営企業会計へ移行したことによって、左記の指標等が算定できるようになり、経営の「見える化」が進みました。
　その経営状況については、初期投資に係る企業債の償還額が多額で厳しい資金状況にあり、経費回収率も100％に達しておらず、これらに係る不足分は一般会計からの繰入金で賄っている状況です。そのため、地道に普及活動を行うことで、水洗化率（接続率）の向上に取り組み、使用料収入の増収を図ります。
　また、今後10年間の指針を定めた経営戦略に基づき事業を運営していきます。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</si>
</sst>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3"/>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0" xfId="0" applyFont="1" applyAlignment="1">
      <alignment horizontal="left" vertical="center"/>
    </xf>
    <xf numFmtId="0" fontId="17"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51B-4F06-BCF4-CF242EB1ADB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0.06</c:v>
                </c:pt>
                <c:pt idx="2">
                  <c:v>0.27</c:v>
                </c:pt>
                <c:pt idx="3">
                  <c:v>0.22</c:v>
                </c:pt>
                <c:pt idx="4">
                  <c:v>0.17</c:v>
                </c:pt>
              </c:numCache>
            </c:numRef>
          </c:val>
          <c:smooth val="0"/>
          <c:extLst>
            <c:ext xmlns:c16="http://schemas.microsoft.com/office/drawing/2014/chart" uri="{C3380CC4-5D6E-409C-BE32-E72D297353CC}">
              <c16:uniqueId val="{00000001-051B-4F06-BCF4-CF242EB1ADB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65.709999999999994</c:v>
                </c:pt>
                <c:pt idx="1">
                  <c:v>67.14</c:v>
                </c:pt>
                <c:pt idx="2">
                  <c:v>57.14</c:v>
                </c:pt>
                <c:pt idx="3">
                  <c:v>55.24</c:v>
                </c:pt>
                <c:pt idx="4">
                  <c:v>48.57</c:v>
                </c:pt>
              </c:numCache>
            </c:numRef>
          </c:val>
          <c:extLst>
            <c:ext xmlns:c16="http://schemas.microsoft.com/office/drawing/2014/chart" uri="{C3380CC4-5D6E-409C-BE32-E72D297353CC}">
              <c16:uniqueId val="{00000000-44C8-4CDD-BF25-32EE5320499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45.68</c:v>
                </c:pt>
                <c:pt idx="1">
                  <c:v>45.87</c:v>
                </c:pt>
                <c:pt idx="2">
                  <c:v>44.24</c:v>
                </c:pt>
                <c:pt idx="3">
                  <c:v>45.3</c:v>
                </c:pt>
                <c:pt idx="4">
                  <c:v>45.6</c:v>
                </c:pt>
              </c:numCache>
            </c:numRef>
          </c:val>
          <c:smooth val="0"/>
          <c:extLst>
            <c:ext xmlns:c16="http://schemas.microsoft.com/office/drawing/2014/chart" uri="{C3380CC4-5D6E-409C-BE32-E72D297353CC}">
              <c16:uniqueId val="{00000001-44C8-4CDD-BF25-32EE5320499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75.680000000000007</c:v>
                </c:pt>
                <c:pt idx="1">
                  <c:v>76.790000000000006</c:v>
                </c:pt>
                <c:pt idx="2">
                  <c:v>78.27</c:v>
                </c:pt>
                <c:pt idx="3">
                  <c:v>79.25</c:v>
                </c:pt>
                <c:pt idx="4">
                  <c:v>80.180000000000007</c:v>
                </c:pt>
              </c:numCache>
            </c:numRef>
          </c:val>
          <c:extLst>
            <c:ext xmlns:c16="http://schemas.microsoft.com/office/drawing/2014/chart" uri="{C3380CC4-5D6E-409C-BE32-E72D297353CC}">
              <c16:uniqueId val="{00000000-EF6C-46BF-8C3E-952C1662C4C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87.96</c:v>
                </c:pt>
                <c:pt idx="1">
                  <c:v>87.65</c:v>
                </c:pt>
                <c:pt idx="2">
                  <c:v>88.15</c:v>
                </c:pt>
                <c:pt idx="3">
                  <c:v>88.37</c:v>
                </c:pt>
                <c:pt idx="4">
                  <c:v>88.66</c:v>
                </c:pt>
              </c:numCache>
            </c:numRef>
          </c:val>
          <c:smooth val="0"/>
          <c:extLst>
            <c:ext xmlns:c16="http://schemas.microsoft.com/office/drawing/2014/chart" uri="{C3380CC4-5D6E-409C-BE32-E72D297353CC}">
              <c16:uniqueId val="{00000001-EF6C-46BF-8C3E-952C1662C4C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103.79</c:v>
                </c:pt>
                <c:pt idx="1">
                  <c:v>104.31</c:v>
                </c:pt>
                <c:pt idx="2">
                  <c:v>102.8</c:v>
                </c:pt>
                <c:pt idx="3">
                  <c:v>103.78</c:v>
                </c:pt>
                <c:pt idx="4">
                  <c:v>105.16</c:v>
                </c:pt>
              </c:numCache>
            </c:numRef>
          </c:val>
          <c:extLst>
            <c:ext xmlns:c16="http://schemas.microsoft.com/office/drawing/2014/chart" uri="{C3380CC4-5D6E-409C-BE32-E72D297353CC}">
              <c16:uniqueId val="{00000000-74EA-4A91-A2A3-DDF49E0E07E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103.34</c:v>
                </c:pt>
                <c:pt idx="1">
                  <c:v>102.7</c:v>
                </c:pt>
                <c:pt idx="2">
                  <c:v>104.11</c:v>
                </c:pt>
                <c:pt idx="3">
                  <c:v>101.98</c:v>
                </c:pt>
                <c:pt idx="4">
                  <c:v>102.68</c:v>
                </c:pt>
              </c:numCache>
            </c:numRef>
          </c:val>
          <c:smooth val="0"/>
          <c:extLst>
            <c:ext xmlns:c16="http://schemas.microsoft.com/office/drawing/2014/chart" uri="{C3380CC4-5D6E-409C-BE32-E72D297353CC}">
              <c16:uniqueId val="{00000001-74EA-4A91-A2A3-DDF49E0E07E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7.76</c:v>
                </c:pt>
                <c:pt idx="1">
                  <c:v>10.28</c:v>
                </c:pt>
                <c:pt idx="2">
                  <c:v>12.79</c:v>
                </c:pt>
                <c:pt idx="3">
                  <c:v>15.34</c:v>
                </c:pt>
                <c:pt idx="4">
                  <c:v>17.8</c:v>
                </c:pt>
              </c:numCache>
            </c:numRef>
          </c:val>
          <c:extLst>
            <c:ext xmlns:c16="http://schemas.microsoft.com/office/drawing/2014/chart" uri="{C3380CC4-5D6E-409C-BE32-E72D297353CC}">
              <c16:uniqueId val="{00000000-95E1-4C08-87CF-8687BFB3660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27.82</c:v>
                </c:pt>
                <c:pt idx="1">
                  <c:v>29.24</c:v>
                </c:pt>
                <c:pt idx="2">
                  <c:v>31.73</c:v>
                </c:pt>
                <c:pt idx="3">
                  <c:v>32.57</c:v>
                </c:pt>
                <c:pt idx="4">
                  <c:v>33.159999999999997</c:v>
                </c:pt>
              </c:numCache>
            </c:numRef>
          </c:val>
          <c:smooth val="0"/>
          <c:extLst>
            <c:ext xmlns:c16="http://schemas.microsoft.com/office/drawing/2014/chart" uri="{C3380CC4-5D6E-409C-BE32-E72D297353CC}">
              <c16:uniqueId val="{00000001-95E1-4C08-87CF-8687BFB3660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B3B-49CB-88F8-C9A532EA7DD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quot;-&quot;">
                  <c:v>0.04</c:v>
                </c:pt>
                <c:pt idx="4" formatCode="#,##0.00;&quot;△&quot;#,##0.00;&quot;-&quot;">
                  <c:v>0.12</c:v>
                </c:pt>
              </c:numCache>
            </c:numRef>
          </c:val>
          <c:smooth val="0"/>
          <c:extLst>
            <c:ext xmlns:c16="http://schemas.microsoft.com/office/drawing/2014/chart" uri="{C3380CC4-5D6E-409C-BE32-E72D297353CC}">
              <c16:uniqueId val="{00000001-2B3B-49CB-88F8-C9A532EA7DD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445.38</c:v>
                </c:pt>
                <c:pt idx="1">
                  <c:v>410.36</c:v>
                </c:pt>
                <c:pt idx="2">
                  <c:v>383.74</c:v>
                </c:pt>
                <c:pt idx="3">
                  <c:v>364.46</c:v>
                </c:pt>
                <c:pt idx="4">
                  <c:v>350.81</c:v>
                </c:pt>
              </c:numCache>
            </c:numRef>
          </c:val>
          <c:extLst>
            <c:ext xmlns:c16="http://schemas.microsoft.com/office/drawing/2014/chart" uri="{C3380CC4-5D6E-409C-BE32-E72D297353CC}">
              <c16:uniqueId val="{00000000-A623-419F-BCEB-F9131EB1A11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29.74</c:v>
                </c:pt>
                <c:pt idx="1">
                  <c:v>48.2</c:v>
                </c:pt>
                <c:pt idx="2">
                  <c:v>46.91</c:v>
                </c:pt>
                <c:pt idx="3">
                  <c:v>52.27</c:v>
                </c:pt>
                <c:pt idx="4">
                  <c:v>58.68</c:v>
                </c:pt>
              </c:numCache>
            </c:numRef>
          </c:val>
          <c:smooth val="0"/>
          <c:extLst>
            <c:ext xmlns:c16="http://schemas.microsoft.com/office/drawing/2014/chart" uri="{C3380CC4-5D6E-409C-BE32-E72D297353CC}">
              <c16:uniqueId val="{00000001-A623-419F-BCEB-F9131EB1A11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49.72</c:v>
                </c:pt>
                <c:pt idx="1">
                  <c:v>51.97</c:v>
                </c:pt>
                <c:pt idx="2">
                  <c:v>58.74</c:v>
                </c:pt>
                <c:pt idx="3">
                  <c:v>42.07</c:v>
                </c:pt>
                <c:pt idx="4">
                  <c:v>44.41</c:v>
                </c:pt>
              </c:numCache>
            </c:numRef>
          </c:val>
          <c:extLst>
            <c:ext xmlns:c16="http://schemas.microsoft.com/office/drawing/2014/chart" uri="{C3380CC4-5D6E-409C-BE32-E72D297353CC}">
              <c16:uniqueId val="{00000000-4D29-4558-9B40-5352DA8AAFD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53.44</c:v>
                </c:pt>
                <c:pt idx="1">
                  <c:v>46.85</c:v>
                </c:pt>
                <c:pt idx="2">
                  <c:v>44.35</c:v>
                </c:pt>
                <c:pt idx="3">
                  <c:v>41.51</c:v>
                </c:pt>
                <c:pt idx="4">
                  <c:v>45.01</c:v>
                </c:pt>
              </c:numCache>
            </c:numRef>
          </c:val>
          <c:smooth val="0"/>
          <c:extLst>
            <c:ext xmlns:c16="http://schemas.microsoft.com/office/drawing/2014/chart" uri="{C3380CC4-5D6E-409C-BE32-E72D297353CC}">
              <c16:uniqueId val="{00000001-4D29-4558-9B40-5352DA8AAFD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902.69</c:v>
                </c:pt>
                <c:pt idx="1">
                  <c:v>823.73</c:v>
                </c:pt>
                <c:pt idx="2">
                  <c:v>737.56</c:v>
                </c:pt>
                <c:pt idx="3">
                  <c:v>797.82</c:v>
                </c:pt>
                <c:pt idx="4">
                  <c:v>749.4</c:v>
                </c:pt>
              </c:numCache>
            </c:numRef>
          </c:val>
          <c:extLst>
            <c:ext xmlns:c16="http://schemas.microsoft.com/office/drawing/2014/chart" uri="{C3380CC4-5D6E-409C-BE32-E72D297353CC}">
              <c16:uniqueId val="{00000000-0DD6-4F34-9F5F-102FA919816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1267.3900000000001</c:v>
                </c:pt>
                <c:pt idx="1">
                  <c:v>1268.6300000000001</c:v>
                </c:pt>
                <c:pt idx="2">
                  <c:v>1283.69</c:v>
                </c:pt>
                <c:pt idx="3">
                  <c:v>1160.22</c:v>
                </c:pt>
                <c:pt idx="4">
                  <c:v>1141.98</c:v>
                </c:pt>
              </c:numCache>
            </c:numRef>
          </c:val>
          <c:smooth val="0"/>
          <c:extLst>
            <c:ext xmlns:c16="http://schemas.microsoft.com/office/drawing/2014/chart" uri="{C3380CC4-5D6E-409C-BE32-E72D297353CC}">
              <c16:uniqueId val="{00000001-0DD6-4F34-9F5F-102FA919816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84.51</c:v>
                </c:pt>
                <c:pt idx="1">
                  <c:v>85.91</c:v>
                </c:pt>
                <c:pt idx="2">
                  <c:v>84.44</c:v>
                </c:pt>
                <c:pt idx="3">
                  <c:v>84.58</c:v>
                </c:pt>
                <c:pt idx="4">
                  <c:v>85.25</c:v>
                </c:pt>
              </c:numCache>
            </c:numRef>
          </c:val>
          <c:extLst>
            <c:ext xmlns:c16="http://schemas.microsoft.com/office/drawing/2014/chart" uri="{C3380CC4-5D6E-409C-BE32-E72D297353CC}">
              <c16:uniqueId val="{00000000-6F79-46A2-AC74-6FDEF6891FE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84.3</c:v>
                </c:pt>
                <c:pt idx="1">
                  <c:v>82.88</c:v>
                </c:pt>
                <c:pt idx="2">
                  <c:v>82.53</c:v>
                </c:pt>
                <c:pt idx="3">
                  <c:v>81.81</c:v>
                </c:pt>
                <c:pt idx="4">
                  <c:v>82.27</c:v>
                </c:pt>
              </c:numCache>
            </c:numRef>
          </c:val>
          <c:smooth val="0"/>
          <c:extLst>
            <c:ext xmlns:c16="http://schemas.microsoft.com/office/drawing/2014/chart" uri="{C3380CC4-5D6E-409C-BE32-E72D297353CC}">
              <c16:uniqueId val="{00000001-6F79-46A2-AC74-6FDEF6891FE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167.92</c:v>
                </c:pt>
                <c:pt idx="1">
                  <c:v>164.88</c:v>
                </c:pt>
                <c:pt idx="2">
                  <c:v>167.42</c:v>
                </c:pt>
                <c:pt idx="3">
                  <c:v>166.99</c:v>
                </c:pt>
                <c:pt idx="4">
                  <c:v>165.84</c:v>
                </c:pt>
              </c:numCache>
            </c:numRef>
          </c:val>
          <c:extLst>
            <c:ext xmlns:c16="http://schemas.microsoft.com/office/drawing/2014/chart" uri="{C3380CC4-5D6E-409C-BE32-E72D297353CC}">
              <c16:uniqueId val="{00000000-1939-4BF3-8579-B7297468127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185.47</c:v>
                </c:pt>
                <c:pt idx="1">
                  <c:v>187.76</c:v>
                </c:pt>
                <c:pt idx="2">
                  <c:v>190.48</c:v>
                </c:pt>
                <c:pt idx="3">
                  <c:v>193.59</c:v>
                </c:pt>
                <c:pt idx="4">
                  <c:v>194.42</c:v>
                </c:pt>
              </c:numCache>
            </c:numRef>
          </c:val>
          <c:smooth val="0"/>
          <c:extLst>
            <c:ext xmlns:c16="http://schemas.microsoft.com/office/drawing/2014/chart" uri="{C3380CC4-5D6E-409C-BE32-E72D297353CC}">
              <c16:uniqueId val="{00000001-1939-4BF3-8579-B7297468127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9" zoomScaleNormal="100" workbookViewId="0">
      <selection activeCell="BL16" sqref="BL1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近江八幡市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D1</v>
      </c>
      <c r="X8" s="39"/>
      <c r="Y8" s="39"/>
      <c r="Z8" s="39"/>
      <c r="AA8" s="39"/>
      <c r="AB8" s="39"/>
      <c r="AC8" s="39"/>
      <c r="AD8" s="40" t="str">
        <f>データ!$M$6</f>
        <v>非設置</v>
      </c>
      <c r="AE8" s="40"/>
      <c r="AF8" s="40"/>
      <c r="AG8" s="40"/>
      <c r="AH8" s="40"/>
      <c r="AI8" s="40"/>
      <c r="AJ8" s="40"/>
      <c r="AK8" s="3"/>
      <c r="AL8" s="41">
        <f>データ!S6</f>
        <v>81875</v>
      </c>
      <c r="AM8" s="41"/>
      <c r="AN8" s="41"/>
      <c r="AO8" s="41"/>
      <c r="AP8" s="41"/>
      <c r="AQ8" s="41"/>
      <c r="AR8" s="41"/>
      <c r="AS8" s="41"/>
      <c r="AT8" s="34">
        <f>データ!T6</f>
        <v>177.45</v>
      </c>
      <c r="AU8" s="34"/>
      <c r="AV8" s="34"/>
      <c r="AW8" s="34"/>
      <c r="AX8" s="34"/>
      <c r="AY8" s="34"/>
      <c r="AZ8" s="34"/>
      <c r="BA8" s="34"/>
      <c r="BB8" s="34">
        <f>データ!U6</f>
        <v>461.4</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47.18</v>
      </c>
      <c r="J10" s="34"/>
      <c r="K10" s="34"/>
      <c r="L10" s="34"/>
      <c r="M10" s="34"/>
      <c r="N10" s="34"/>
      <c r="O10" s="34"/>
      <c r="P10" s="34">
        <f>データ!P6</f>
        <v>8.94</v>
      </c>
      <c r="Q10" s="34"/>
      <c r="R10" s="34"/>
      <c r="S10" s="34"/>
      <c r="T10" s="34"/>
      <c r="U10" s="34"/>
      <c r="V10" s="34"/>
      <c r="W10" s="34">
        <f>データ!Q6</f>
        <v>87.28</v>
      </c>
      <c r="X10" s="34"/>
      <c r="Y10" s="34"/>
      <c r="Z10" s="34"/>
      <c r="AA10" s="34"/>
      <c r="AB10" s="34"/>
      <c r="AC10" s="34"/>
      <c r="AD10" s="41">
        <f>データ!R6</f>
        <v>3520</v>
      </c>
      <c r="AE10" s="41"/>
      <c r="AF10" s="41"/>
      <c r="AG10" s="41"/>
      <c r="AH10" s="41"/>
      <c r="AI10" s="41"/>
      <c r="AJ10" s="41"/>
      <c r="AK10" s="2"/>
      <c r="AL10" s="41">
        <f>データ!V6</f>
        <v>7312</v>
      </c>
      <c r="AM10" s="41"/>
      <c r="AN10" s="41"/>
      <c r="AO10" s="41"/>
      <c r="AP10" s="41"/>
      <c r="AQ10" s="41"/>
      <c r="AR10" s="41"/>
      <c r="AS10" s="41"/>
      <c r="AT10" s="34">
        <f>データ!W6</f>
        <v>2.46</v>
      </c>
      <c r="AU10" s="34"/>
      <c r="AV10" s="34"/>
      <c r="AW10" s="34"/>
      <c r="AX10" s="34"/>
      <c r="AY10" s="34"/>
      <c r="AZ10" s="34"/>
      <c r="BA10" s="34"/>
      <c r="BB10" s="34">
        <f>データ!X6</f>
        <v>2972.36</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112</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9" t="s">
        <v>27</v>
      </c>
      <c r="BM45" s="80"/>
      <c r="BN45" s="80"/>
      <c r="BO45" s="80"/>
      <c r="BP45" s="80"/>
      <c r="BQ45" s="80"/>
      <c r="BR45" s="80"/>
      <c r="BS45" s="80"/>
      <c r="BT45" s="80"/>
      <c r="BU45" s="80"/>
      <c r="BV45" s="80"/>
      <c r="BW45" s="80"/>
      <c r="BX45" s="80"/>
      <c r="BY45" s="80"/>
      <c r="BZ45" s="81"/>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2"/>
      <c r="BM46" s="83"/>
      <c r="BN46" s="83"/>
      <c r="BO46" s="83"/>
      <c r="BP46" s="83"/>
      <c r="BQ46" s="83"/>
      <c r="BR46" s="83"/>
      <c r="BS46" s="83"/>
      <c r="BT46" s="83"/>
      <c r="BU46" s="83"/>
      <c r="BV46" s="83"/>
      <c r="BW46" s="83"/>
      <c r="BX46" s="83"/>
      <c r="BY46" s="83"/>
      <c r="BZ46" s="84"/>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9" t="s">
        <v>29</v>
      </c>
      <c r="BM64" s="80"/>
      <c r="BN64" s="80"/>
      <c r="BO64" s="80"/>
      <c r="BP64" s="80"/>
      <c r="BQ64" s="80"/>
      <c r="BR64" s="80"/>
      <c r="BS64" s="80"/>
      <c r="BT64" s="80"/>
      <c r="BU64" s="80"/>
      <c r="BV64" s="80"/>
      <c r="BW64" s="80"/>
      <c r="BX64" s="80"/>
      <c r="BY64" s="80"/>
      <c r="BZ64" s="81"/>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2"/>
      <c r="BM65" s="83"/>
      <c r="BN65" s="83"/>
      <c r="BO65" s="83"/>
      <c r="BP65" s="83"/>
      <c r="BQ65" s="83"/>
      <c r="BR65" s="83"/>
      <c r="BS65" s="83"/>
      <c r="BT65" s="83"/>
      <c r="BU65" s="83"/>
      <c r="BV65" s="83"/>
      <c r="BW65" s="83"/>
      <c r="BX65" s="83"/>
      <c r="BY65" s="83"/>
      <c r="BZ65" s="84"/>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114</v>
      </c>
      <c r="BM66" s="61"/>
      <c r="BN66" s="61"/>
      <c r="BO66" s="61"/>
      <c r="BP66" s="61"/>
      <c r="BQ66" s="61"/>
      <c r="BR66" s="61"/>
      <c r="BS66" s="61"/>
      <c r="BT66" s="61"/>
      <c r="BU66" s="61"/>
      <c r="BV66" s="61"/>
      <c r="BW66" s="61"/>
      <c r="BX66" s="61"/>
      <c r="BY66" s="61"/>
      <c r="BZ66" s="6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MOIL9q1YGiZvCGnYnPJp4fkIhVV8RPbeBiwveMmA+HBsLkYKeeF4bCtafF22380pt9qUrIpBYRnBVK+1X1VnHA==" saltValue="AM+QEDQID/d2wQ2kVw+x2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2023</v>
      </c>
      <c r="C6" s="19">
        <f t="shared" ref="C6:X6" si="3">C7</f>
        <v>252042</v>
      </c>
      <c r="D6" s="19">
        <f t="shared" si="3"/>
        <v>46</v>
      </c>
      <c r="E6" s="19">
        <f t="shared" si="3"/>
        <v>17</v>
      </c>
      <c r="F6" s="19">
        <f t="shared" si="3"/>
        <v>4</v>
      </c>
      <c r="G6" s="19">
        <f t="shared" si="3"/>
        <v>0</v>
      </c>
      <c r="H6" s="19" t="str">
        <f t="shared" si="3"/>
        <v>滋賀県　近江八幡市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47.18</v>
      </c>
      <c r="P6" s="20">
        <f t="shared" si="3"/>
        <v>8.94</v>
      </c>
      <c r="Q6" s="20">
        <f t="shared" si="3"/>
        <v>87.28</v>
      </c>
      <c r="R6" s="20">
        <f t="shared" si="3"/>
        <v>3520</v>
      </c>
      <c r="S6" s="20">
        <f t="shared" si="3"/>
        <v>81875</v>
      </c>
      <c r="T6" s="20">
        <f t="shared" si="3"/>
        <v>177.45</v>
      </c>
      <c r="U6" s="20">
        <f t="shared" si="3"/>
        <v>461.4</v>
      </c>
      <c r="V6" s="20">
        <f t="shared" si="3"/>
        <v>7312</v>
      </c>
      <c r="W6" s="20">
        <f t="shared" si="3"/>
        <v>2.46</v>
      </c>
      <c r="X6" s="20">
        <f t="shared" si="3"/>
        <v>2972.36</v>
      </c>
      <c r="Y6" s="21">
        <f>IF(Y7="",NA(),Y7)</f>
        <v>103.79</v>
      </c>
      <c r="Z6" s="21">
        <f t="shared" ref="Z6:AH6" si="4">IF(Z7="",NA(),Z7)</f>
        <v>104.31</v>
      </c>
      <c r="AA6" s="21">
        <f t="shared" si="4"/>
        <v>102.8</v>
      </c>
      <c r="AB6" s="21">
        <f t="shared" si="4"/>
        <v>103.78</v>
      </c>
      <c r="AC6" s="21">
        <f t="shared" si="4"/>
        <v>105.16</v>
      </c>
      <c r="AD6" s="21">
        <f t="shared" si="4"/>
        <v>103.34</v>
      </c>
      <c r="AE6" s="21">
        <f t="shared" si="4"/>
        <v>102.7</v>
      </c>
      <c r="AF6" s="21">
        <f t="shared" si="4"/>
        <v>104.11</v>
      </c>
      <c r="AG6" s="21">
        <f t="shared" si="4"/>
        <v>101.98</v>
      </c>
      <c r="AH6" s="21">
        <f t="shared" si="4"/>
        <v>102.68</v>
      </c>
      <c r="AI6" s="20" t="str">
        <f>IF(AI7="","",IF(AI7="-","【-】","【"&amp;SUBSTITUTE(TEXT(AI7,"#,##0.00"),"-","△")&amp;"】"))</f>
        <v>【105.09】</v>
      </c>
      <c r="AJ6" s="21">
        <f>IF(AJ7="",NA(),AJ7)</f>
        <v>445.38</v>
      </c>
      <c r="AK6" s="21">
        <f t="shared" ref="AK6:AS6" si="5">IF(AK7="",NA(),AK7)</f>
        <v>410.36</v>
      </c>
      <c r="AL6" s="21">
        <f t="shared" si="5"/>
        <v>383.74</v>
      </c>
      <c r="AM6" s="21">
        <f t="shared" si="5"/>
        <v>364.46</v>
      </c>
      <c r="AN6" s="21">
        <f t="shared" si="5"/>
        <v>350.81</v>
      </c>
      <c r="AO6" s="21">
        <f t="shared" si="5"/>
        <v>29.74</v>
      </c>
      <c r="AP6" s="21">
        <f t="shared" si="5"/>
        <v>48.2</v>
      </c>
      <c r="AQ6" s="21">
        <f t="shared" si="5"/>
        <v>46.91</v>
      </c>
      <c r="AR6" s="21">
        <f t="shared" si="5"/>
        <v>52.27</v>
      </c>
      <c r="AS6" s="21">
        <f t="shared" si="5"/>
        <v>58.68</v>
      </c>
      <c r="AT6" s="20" t="str">
        <f>IF(AT7="","",IF(AT7="-","【-】","【"&amp;SUBSTITUTE(TEXT(AT7,"#,##0.00"),"-","△")&amp;"】"))</f>
        <v>【65.73】</v>
      </c>
      <c r="AU6" s="21">
        <f>IF(AU7="",NA(),AU7)</f>
        <v>49.72</v>
      </c>
      <c r="AV6" s="21">
        <f t="shared" ref="AV6:BD6" si="6">IF(AV7="",NA(),AV7)</f>
        <v>51.97</v>
      </c>
      <c r="AW6" s="21">
        <f t="shared" si="6"/>
        <v>58.74</v>
      </c>
      <c r="AX6" s="21">
        <f t="shared" si="6"/>
        <v>42.07</v>
      </c>
      <c r="AY6" s="21">
        <f t="shared" si="6"/>
        <v>44.41</v>
      </c>
      <c r="AZ6" s="21">
        <f t="shared" si="6"/>
        <v>53.44</v>
      </c>
      <c r="BA6" s="21">
        <f t="shared" si="6"/>
        <v>46.85</v>
      </c>
      <c r="BB6" s="21">
        <f t="shared" si="6"/>
        <v>44.35</v>
      </c>
      <c r="BC6" s="21">
        <f t="shared" si="6"/>
        <v>41.51</v>
      </c>
      <c r="BD6" s="21">
        <f t="shared" si="6"/>
        <v>45.01</v>
      </c>
      <c r="BE6" s="20" t="str">
        <f>IF(BE7="","",IF(BE7="-","【-】","【"&amp;SUBSTITUTE(TEXT(BE7,"#,##0.00"),"-","△")&amp;"】"))</f>
        <v>【48.91】</v>
      </c>
      <c r="BF6" s="21">
        <f>IF(BF7="",NA(),BF7)</f>
        <v>902.69</v>
      </c>
      <c r="BG6" s="21">
        <f t="shared" ref="BG6:BO6" si="7">IF(BG7="",NA(),BG7)</f>
        <v>823.73</v>
      </c>
      <c r="BH6" s="21">
        <f t="shared" si="7"/>
        <v>737.56</v>
      </c>
      <c r="BI6" s="21">
        <f t="shared" si="7"/>
        <v>797.82</v>
      </c>
      <c r="BJ6" s="21">
        <f t="shared" si="7"/>
        <v>749.4</v>
      </c>
      <c r="BK6" s="21">
        <f t="shared" si="7"/>
        <v>1267.3900000000001</v>
      </c>
      <c r="BL6" s="21">
        <f t="shared" si="7"/>
        <v>1268.6300000000001</v>
      </c>
      <c r="BM6" s="21">
        <f t="shared" si="7"/>
        <v>1283.69</v>
      </c>
      <c r="BN6" s="21">
        <f t="shared" si="7"/>
        <v>1160.22</v>
      </c>
      <c r="BO6" s="21">
        <f t="shared" si="7"/>
        <v>1141.98</v>
      </c>
      <c r="BP6" s="20" t="str">
        <f>IF(BP7="","",IF(BP7="-","【-】","【"&amp;SUBSTITUTE(TEXT(BP7,"#,##0.00"),"-","△")&amp;"】"))</f>
        <v>【1,156.82】</v>
      </c>
      <c r="BQ6" s="21">
        <f>IF(BQ7="",NA(),BQ7)</f>
        <v>84.51</v>
      </c>
      <c r="BR6" s="21">
        <f t="shared" ref="BR6:BZ6" si="8">IF(BR7="",NA(),BR7)</f>
        <v>85.91</v>
      </c>
      <c r="BS6" s="21">
        <f t="shared" si="8"/>
        <v>84.44</v>
      </c>
      <c r="BT6" s="21">
        <f t="shared" si="8"/>
        <v>84.58</v>
      </c>
      <c r="BU6" s="21">
        <f t="shared" si="8"/>
        <v>85.25</v>
      </c>
      <c r="BV6" s="21">
        <f t="shared" si="8"/>
        <v>84.3</v>
      </c>
      <c r="BW6" s="21">
        <f t="shared" si="8"/>
        <v>82.88</v>
      </c>
      <c r="BX6" s="21">
        <f t="shared" si="8"/>
        <v>82.53</v>
      </c>
      <c r="BY6" s="21">
        <f t="shared" si="8"/>
        <v>81.81</v>
      </c>
      <c r="BZ6" s="21">
        <f t="shared" si="8"/>
        <v>82.27</v>
      </c>
      <c r="CA6" s="20" t="str">
        <f>IF(CA7="","",IF(CA7="-","【-】","【"&amp;SUBSTITUTE(TEXT(CA7,"#,##0.00"),"-","△")&amp;"】"))</f>
        <v>【75.33】</v>
      </c>
      <c r="CB6" s="21">
        <f>IF(CB7="",NA(),CB7)</f>
        <v>167.92</v>
      </c>
      <c r="CC6" s="21">
        <f t="shared" ref="CC6:CK6" si="9">IF(CC7="",NA(),CC7)</f>
        <v>164.88</v>
      </c>
      <c r="CD6" s="21">
        <f t="shared" si="9"/>
        <v>167.42</v>
      </c>
      <c r="CE6" s="21">
        <f t="shared" si="9"/>
        <v>166.99</v>
      </c>
      <c r="CF6" s="21">
        <f t="shared" si="9"/>
        <v>165.84</v>
      </c>
      <c r="CG6" s="21">
        <f t="shared" si="9"/>
        <v>185.47</v>
      </c>
      <c r="CH6" s="21">
        <f t="shared" si="9"/>
        <v>187.76</v>
      </c>
      <c r="CI6" s="21">
        <f t="shared" si="9"/>
        <v>190.48</v>
      </c>
      <c r="CJ6" s="21">
        <f t="shared" si="9"/>
        <v>193.59</v>
      </c>
      <c r="CK6" s="21">
        <f t="shared" si="9"/>
        <v>194.42</v>
      </c>
      <c r="CL6" s="20" t="str">
        <f>IF(CL7="","",IF(CL7="-","【-】","【"&amp;SUBSTITUTE(TEXT(CL7,"#,##0.00"),"-","△")&amp;"】"))</f>
        <v>【215.73】</v>
      </c>
      <c r="CM6" s="21">
        <f>IF(CM7="",NA(),CM7)</f>
        <v>65.709999999999994</v>
      </c>
      <c r="CN6" s="21">
        <f t="shared" ref="CN6:CV6" si="10">IF(CN7="",NA(),CN7)</f>
        <v>67.14</v>
      </c>
      <c r="CO6" s="21">
        <f t="shared" si="10"/>
        <v>57.14</v>
      </c>
      <c r="CP6" s="21">
        <f t="shared" si="10"/>
        <v>55.24</v>
      </c>
      <c r="CQ6" s="21">
        <f t="shared" si="10"/>
        <v>48.57</v>
      </c>
      <c r="CR6" s="21">
        <f t="shared" si="10"/>
        <v>45.68</v>
      </c>
      <c r="CS6" s="21">
        <f t="shared" si="10"/>
        <v>45.87</v>
      </c>
      <c r="CT6" s="21">
        <f t="shared" si="10"/>
        <v>44.24</v>
      </c>
      <c r="CU6" s="21">
        <f t="shared" si="10"/>
        <v>45.3</v>
      </c>
      <c r="CV6" s="21">
        <f t="shared" si="10"/>
        <v>45.6</v>
      </c>
      <c r="CW6" s="20" t="str">
        <f>IF(CW7="","",IF(CW7="-","【-】","【"&amp;SUBSTITUTE(TEXT(CW7,"#,##0.00"),"-","△")&amp;"】"))</f>
        <v>【43.28】</v>
      </c>
      <c r="CX6" s="21">
        <f>IF(CX7="",NA(),CX7)</f>
        <v>75.680000000000007</v>
      </c>
      <c r="CY6" s="21">
        <f t="shared" ref="CY6:DG6" si="11">IF(CY7="",NA(),CY7)</f>
        <v>76.790000000000006</v>
      </c>
      <c r="CZ6" s="21">
        <f t="shared" si="11"/>
        <v>78.27</v>
      </c>
      <c r="DA6" s="21">
        <f t="shared" si="11"/>
        <v>79.25</v>
      </c>
      <c r="DB6" s="21">
        <f t="shared" si="11"/>
        <v>80.180000000000007</v>
      </c>
      <c r="DC6" s="21">
        <f t="shared" si="11"/>
        <v>87.96</v>
      </c>
      <c r="DD6" s="21">
        <f t="shared" si="11"/>
        <v>87.65</v>
      </c>
      <c r="DE6" s="21">
        <f t="shared" si="11"/>
        <v>88.15</v>
      </c>
      <c r="DF6" s="21">
        <f t="shared" si="11"/>
        <v>88.37</v>
      </c>
      <c r="DG6" s="21">
        <f t="shared" si="11"/>
        <v>88.66</v>
      </c>
      <c r="DH6" s="20" t="str">
        <f>IF(DH7="","",IF(DH7="-","【-】","【"&amp;SUBSTITUTE(TEXT(DH7,"#,##0.00"),"-","△")&amp;"】"))</f>
        <v>【86.21】</v>
      </c>
      <c r="DI6" s="21">
        <f>IF(DI7="",NA(),DI7)</f>
        <v>7.76</v>
      </c>
      <c r="DJ6" s="21">
        <f t="shared" ref="DJ6:DR6" si="12">IF(DJ7="",NA(),DJ7)</f>
        <v>10.28</v>
      </c>
      <c r="DK6" s="21">
        <f t="shared" si="12"/>
        <v>12.79</v>
      </c>
      <c r="DL6" s="21">
        <f t="shared" si="12"/>
        <v>15.34</v>
      </c>
      <c r="DM6" s="21">
        <f t="shared" si="12"/>
        <v>17.8</v>
      </c>
      <c r="DN6" s="21">
        <f t="shared" si="12"/>
        <v>27.82</v>
      </c>
      <c r="DO6" s="21">
        <f t="shared" si="12"/>
        <v>29.24</v>
      </c>
      <c r="DP6" s="21">
        <f t="shared" si="12"/>
        <v>31.73</v>
      </c>
      <c r="DQ6" s="21">
        <f t="shared" si="12"/>
        <v>32.57</v>
      </c>
      <c r="DR6" s="21">
        <f t="shared" si="12"/>
        <v>33.159999999999997</v>
      </c>
      <c r="DS6" s="20" t="str">
        <f>IF(DS7="","",IF(DS7="-","【-】","【"&amp;SUBSTITUTE(TEXT(DS7,"#,##0.00"),"-","△")&amp;"】"))</f>
        <v>【29.62】</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1">
        <f t="shared" si="13"/>
        <v>0.04</v>
      </c>
      <c r="EC6" s="21">
        <f t="shared" si="13"/>
        <v>0.12</v>
      </c>
      <c r="ED6" s="20" t="str">
        <f>IF(ED7="","",IF(ED7="-","【-】","【"&amp;SUBSTITUTE(TEXT(ED7,"#,##0.00"),"-","△")&amp;"】"))</f>
        <v>【0.09】</v>
      </c>
      <c r="EE6" s="20">
        <f>IF(EE7="",NA(),EE7)</f>
        <v>0</v>
      </c>
      <c r="EF6" s="20">
        <f t="shared" ref="EF6:EN6" si="14">IF(EF7="",NA(),EF7)</f>
        <v>0</v>
      </c>
      <c r="EG6" s="20">
        <f t="shared" si="14"/>
        <v>0</v>
      </c>
      <c r="EH6" s="20">
        <f t="shared" si="14"/>
        <v>0</v>
      </c>
      <c r="EI6" s="20">
        <f t="shared" si="14"/>
        <v>0</v>
      </c>
      <c r="EJ6" s="21">
        <f t="shared" si="14"/>
        <v>0.04</v>
      </c>
      <c r="EK6" s="21">
        <f t="shared" si="14"/>
        <v>0.06</v>
      </c>
      <c r="EL6" s="21">
        <f t="shared" si="14"/>
        <v>0.27</v>
      </c>
      <c r="EM6" s="21">
        <f t="shared" si="14"/>
        <v>0.22</v>
      </c>
      <c r="EN6" s="21">
        <f t="shared" si="14"/>
        <v>0.17</v>
      </c>
      <c r="EO6" s="20" t="str">
        <f>IF(EO7="","",IF(EO7="-","【-】","【"&amp;SUBSTITUTE(TEXT(EO7,"#,##0.00"),"-","△")&amp;"】"))</f>
        <v>【0.11】</v>
      </c>
    </row>
    <row r="7" spans="1:148" s="22" customFormat="1" x14ac:dyDescent="0.15">
      <c r="A7" s="14"/>
      <c r="B7" s="23">
        <v>2023</v>
      </c>
      <c r="C7" s="23">
        <v>252042</v>
      </c>
      <c r="D7" s="23">
        <v>46</v>
      </c>
      <c r="E7" s="23">
        <v>17</v>
      </c>
      <c r="F7" s="23">
        <v>4</v>
      </c>
      <c r="G7" s="23">
        <v>0</v>
      </c>
      <c r="H7" s="23" t="s">
        <v>95</v>
      </c>
      <c r="I7" s="23" t="s">
        <v>96</v>
      </c>
      <c r="J7" s="23" t="s">
        <v>97</v>
      </c>
      <c r="K7" s="23" t="s">
        <v>98</v>
      </c>
      <c r="L7" s="23" t="s">
        <v>99</v>
      </c>
      <c r="M7" s="23" t="s">
        <v>100</v>
      </c>
      <c r="N7" s="24" t="s">
        <v>101</v>
      </c>
      <c r="O7" s="24">
        <v>47.18</v>
      </c>
      <c r="P7" s="24">
        <v>8.94</v>
      </c>
      <c r="Q7" s="24">
        <v>87.28</v>
      </c>
      <c r="R7" s="24">
        <v>3520</v>
      </c>
      <c r="S7" s="24">
        <v>81875</v>
      </c>
      <c r="T7" s="24">
        <v>177.45</v>
      </c>
      <c r="U7" s="24">
        <v>461.4</v>
      </c>
      <c r="V7" s="24">
        <v>7312</v>
      </c>
      <c r="W7" s="24">
        <v>2.46</v>
      </c>
      <c r="X7" s="24">
        <v>2972.36</v>
      </c>
      <c r="Y7" s="24">
        <v>103.79</v>
      </c>
      <c r="Z7" s="24">
        <v>104.31</v>
      </c>
      <c r="AA7" s="24">
        <v>102.8</v>
      </c>
      <c r="AB7" s="24">
        <v>103.78</v>
      </c>
      <c r="AC7" s="24">
        <v>105.16</v>
      </c>
      <c r="AD7" s="24">
        <v>103.34</v>
      </c>
      <c r="AE7" s="24">
        <v>102.7</v>
      </c>
      <c r="AF7" s="24">
        <v>104.11</v>
      </c>
      <c r="AG7" s="24">
        <v>101.98</v>
      </c>
      <c r="AH7" s="24">
        <v>102.68</v>
      </c>
      <c r="AI7" s="24">
        <v>105.09</v>
      </c>
      <c r="AJ7" s="24">
        <v>445.38</v>
      </c>
      <c r="AK7" s="24">
        <v>410.36</v>
      </c>
      <c r="AL7" s="24">
        <v>383.74</v>
      </c>
      <c r="AM7" s="24">
        <v>364.46</v>
      </c>
      <c r="AN7" s="24">
        <v>350.81</v>
      </c>
      <c r="AO7" s="24">
        <v>29.74</v>
      </c>
      <c r="AP7" s="24">
        <v>48.2</v>
      </c>
      <c r="AQ7" s="24">
        <v>46.91</v>
      </c>
      <c r="AR7" s="24">
        <v>52.27</v>
      </c>
      <c r="AS7" s="24">
        <v>58.68</v>
      </c>
      <c r="AT7" s="24">
        <v>65.73</v>
      </c>
      <c r="AU7" s="24">
        <v>49.72</v>
      </c>
      <c r="AV7" s="24">
        <v>51.97</v>
      </c>
      <c r="AW7" s="24">
        <v>58.74</v>
      </c>
      <c r="AX7" s="24">
        <v>42.07</v>
      </c>
      <c r="AY7" s="24">
        <v>44.41</v>
      </c>
      <c r="AZ7" s="24">
        <v>53.44</v>
      </c>
      <c r="BA7" s="24">
        <v>46.85</v>
      </c>
      <c r="BB7" s="24">
        <v>44.35</v>
      </c>
      <c r="BC7" s="24">
        <v>41.51</v>
      </c>
      <c r="BD7" s="24">
        <v>45.01</v>
      </c>
      <c r="BE7" s="24">
        <v>48.91</v>
      </c>
      <c r="BF7" s="24">
        <v>902.69</v>
      </c>
      <c r="BG7" s="24">
        <v>823.73</v>
      </c>
      <c r="BH7" s="24">
        <v>737.56</v>
      </c>
      <c r="BI7" s="24">
        <v>797.82</v>
      </c>
      <c r="BJ7" s="24">
        <v>749.4</v>
      </c>
      <c r="BK7" s="24">
        <v>1267.3900000000001</v>
      </c>
      <c r="BL7" s="24">
        <v>1268.6300000000001</v>
      </c>
      <c r="BM7" s="24">
        <v>1283.69</v>
      </c>
      <c r="BN7" s="24">
        <v>1160.22</v>
      </c>
      <c r="BO7" s="24">
        <v>1141.98</v>
      </c>
      <c r="BP7" s="24">
        <v>1156.82</v>
      </c>
      <c r="BQ7" s="24">
        <v>84.51</v>
      </c>
      <c r="BR7" s="24">
        <v>85.91</v>
      </c>
      <c r="BS7" s="24">
        <v>84.44</v>
      </c>
      <c r="BT7" s="24">
        <v>84.58</v>
      </c>
      <c r="BU7" s="24">
        <v>85.25</v>
      </c>
      <c r="BV7" s="24">
        <v>84.3</v>
      </c>
      <c r="BW7" s="24">
        <v>82.88</v>
      </c>
      <c r="BX7" s="24">
        <v>82.53</v>
      </c>
      <c r="BY7" s="24">
        <v>81.81</v>
      </c>
      <c r="BZ7" s="24">
        <v>82.27</v>
      </c>
      <c r="CA7" s="24">
        <v>75.33</v>
      </c>
      <c r="CB7" s="24">
        <v>167.92</v>
      </c>
      <c r="CC7" s="24">
        <v>164.88</v>
      </c>
      <c r="CD7" s="24">
        <v>167.42</v>
      </c>
      <c r="CE7" s="24">
        <v>166.99</v>
      </c>
      <c r="CF7" s="24">
        <v>165.84</v>
      </c>
      <c r="CG7" s="24">
        <v>185.47</v>
      </c>
      <c r="CH7" s="24">
        <v>187.76</v>
      </c>
      <c r="CI7" s="24">
        <v>190.48</v>
      </c>
      <c r="CJ7" s="24">
        <v>193.59</v>
      </c>
      <c r="CK7" s="24">
        <v>194.42</v>
      </c>
      <c r="CL7" s="24">
        <v>215.73</v>
      </c>
      <c r="CM7" s="24">
        <v>65.709999999999994</v>
      </c>
      <c r="CN7" s="24">
        <v>67.14</v>
      </c>
      <c r="CO7" s="24">
        <v>57.14</v>
      </c>
      <c r="CP7" s="24">
        <v>55.24</v>
      </c>
      <c r="CQ7" s="24">
        <v>48.57</v>
      </c>
      <c r="CR7" s="24">
        <v>45.68</v>
      </c>
      <c r="CS7" s="24">
        <v>45.87</v>
      </c>
      <c r="CT7" s="24">
        <v>44.24</v>
      </c>
      <c r="CU7" s="24">
        <v>45.3</v>
      </c>
      <c r="CV7" s="24">
        <v>45.6</v>
      </c>
      <c r="CW7" s="24">
        <v>43.28</v>
      </c>
      <c r="CX7" s="24">
        <v>75.680000000000007</v>
      </c>
      <c r="CY7" s="24">
        <v>76.790000000000006</v>
      </c>
      <c r="CZ7" s="24">
        <v>78.27</v>
      </c>
      <c r="DA7" s="24">
        <v>79.25</v>
      </c>
      <c r="DB7" s="24">
        <v>80.180000000000007</v>
      </c>
      <c r="DC7" s="24">
        <v>87.96</v>
      </c>
      <c r="DD7" s="24">
        <v>87.65</v>
      </c>
      <c r="DE7" s="24">
        <v>88.15</v>
      </c>
      <c r="DF7" s="24">
        <v>88.37</v>
      </c>
      <c r="DG7" s="24">
        <v>88.66</v>
      </c>
      <c r="DH7" s="24">
        <v>86.21</v>
      </c>
      <c r="DI7" s="24">
        <v>7.76</v>
      </c>
      <c r="DJ7" s="24">
        <v>10.28</v>
      </c>
      <c r="DK7" s="24">
        <v>12.79</v>
      </c>
      <c r="DL7" s="24">
        <v>15.34</v>
      </c>
      <c r="DM7" s="24">
        <v>17.8</v>
      </c>
      <c r="DN7" s="24">
        <v>27.82</v>
      </c>
      <c r="DO7" s="24">
        <v>29.24</v>
      </c>
      <c r="DP7" s="24">
        <v>31.73</v>
      </c>
      <c r="DQ7" s="24">
        <v>32.57</v>
      </c>
      <c r="DR7" s="24">
        <v>33.159999999999997</v>
      </c>
      <c r="DS7" s="24">
        <v>29.62</v>
      </c>
      <c r="DT7" s="24">
        <v>0</v>
      </c>
      <c r="DU7" s="24">
        <v>0</v>
      </c>
      <c r="DV7" s="24">
        <v>0</v>
      </c>
      <c r="DW7" s="24">
        <v>0</v>
      </c>
      <c r="DX7" s="24">
        <v>0</v>
      </c>
      <c r="DY7" s="24">
        <v>0</v>
      </c>
      <c r="DZ7" s="24">
        <v>0</v>
      </c>
      <c r="EA7" s="24">
        <v>0</v>
      </c>
      <c r="EB7" s="24">
        <v>0.04</v>
      </c>
      <c r="EC7" s="24">
        <v>0.12</v>
      </c>
      <c r="ED7" s="24">
        <v>0.09</v>
      </c>
      <c r="EE7" s="24">
        <v>0</v>
      </c>
      <c r="EF7" s="24">
        <v>0</v>
      </c>
      <c r="EG7" s="24">
        <v>0</v>
      </c>
      <c r="EH7" s="24">
        <v>0</v>
      </c>
      <c r="EI7" s="24">
        <v>0</v>
      </c>
      <c r="EJ7" s="24">
        <v>0.04</v>
      </c>
      <c r="EK7" s="24">
        <v>0.06</v>
      </c>
      <c r="EL7" s="24">
        <v>0.27</v>
      </c>
      <c r="EM7" s="24">
        <v>0.22</v>
      </c>
      <c r="EN7" s="24">
        <v>0.17</v>
      </c>
      <c r="EO7" s="24">
        <v>0.11</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109</v>
      </c>
      <c r="D13" t="s">
        <v>109</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37304</cp:lastModifiedBy>
  <dcterms:created xsi:type="dcterms:W3CDTF">2025-01-24T07:12:17Z</dcterms:created>
  <dcterms:modified xsi:type="dcterms:W3CDTF">2025-02-11T23:20:50Z</dcterms:modified>
  <cp:category/>
</cp:coreProperties>
</file>