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3.4.2\財政課\財政Ｇ\00_財政管理\照会回答関係書\公営企業関連\00_共通\経営比較分析表\R5\03.各課回答\決裁用\"/>
    </mc:Choice>
  </mc:AlternateContent>
  <workbookProtection workbookAlgorithmName="SHA-512" workbookHashValue="FfX13AQa5dgnMnVtMABccdljhJP5JEDd0T1cp6elgFgFjlWF/9/pJy28GDtk8hVvfWUTXwYjSHx3gp/SSTJlQA==" workbookSaltValue="YDX+FvuZtvn7Eanuuqxppg==" workbookSpinCount="100000" lockStructure="1"/>
  <bookViews>
    <workbookView xWindow="0" yWindow="0" windowWidth="20490" windowHeight="75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BB8" i="4" s="1"/>
  <c r="T6" i="5"/>
  <c r="S6" i="5"/>
  <c r="AL8" i="4" s="1"/>
  <c r="R6" i="5"/>
  <c r="Q6" i="5"/>
  <c r="W10" i="4" s="1"/>
  <c r="P6" i="5"/>
  <c r="O6" i="5"/>
  <c r="I10" i="4" s="1"/>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BB10" i="4"/>
  <c r="AD10" i="4"/>
  <c r="P10" i="4"/>
  <c r="B10" i="4"/>
  <c r="AT8" i="4"/>
  <c r="AD8" i="4"/>
  <c r="W8" i="4"/>
  <c r="B8" i="4"/>
  <c r="B6" i="4"/>
</calcChain>
</file>

<file path=xl/sharedStrings.xml><?xml version="1.0" encoding="utf-8"?>
<sst xmlns="http://schemas.openxmlformats.org/spreadsheetml/2006/main" count="236" uniqueCount="117">
  <si>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</si>
  <si>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</si>
  <si>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</si>
  <si>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</si>
  <si>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</si>
  <si>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</si>
  <si>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</si>
  <si>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</si>
  <si>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</si>
  <si>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</si>
  <si>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</si>
  <si>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</si>
  <si>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</si>
  <si>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</si>
  <si>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</si>
  <si>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</si>
  <si>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</si>
  <si>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</si>
  <si>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</si>
  <si>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</si>
  <si>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</si>
  <si>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</si>
  <si>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</si>
  <si>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</si>
  <si>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</si>
  <si>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</si>
  <si>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</si>
  <si>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</si>
  <si>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</si>
  <si>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</si>
  <si>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</si>
  <si>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</si>
  <si>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</si>
  <si>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</si>
  <si>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</si>
  <si>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</si>
  <si>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</si>
  <si>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</si>
  <si>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</si>
  <si>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</si>
  <si>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</si>
  <si>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</si>
  <si>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</si>
  <si>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</si>
  <si>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</si>
  <si>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</si>
  <si>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</si>
  <si>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</si>
  <si>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</si>
  <si>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</si>
  <si>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</si>
  <si>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</si>
  <si>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</si>
  <si>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</si>
  <si>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</si>
  <si>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</si>
  <si>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</si>
  <si>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</si>
  <si>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</si>
  <si>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</si>
  <si>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</si>
  <si>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</si>
  <si>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</si>
  <si>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</si>
  <si>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</si>
  <si>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</si>
  <si>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</si>
  <si>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</si>
  <si>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</si>
  <si>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</si>
  <si>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</si>
  <si>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</si>
  <si>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</si>
  <si>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</si>
  <si>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</si>
  <si>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</si>
  <si>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</si>
  <si>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</si>
  <si>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</si>
  <si>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</si>
  <si>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</si>
  <si>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</si>
  <si>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</si>
  <si>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</si>
  <si>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</si>
  <si>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</si>
  <si>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</si>
  <si>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</si>
  <si>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</si>
  <si>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</si>
  <si>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</si>
  <si>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</si>
  <si>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</si>
  <si>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</si>
  <si>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</si>
  <si>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</si>
  <si>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</si>
  <si>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</si>
  <si>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</si>
  <si>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</si>
  <si>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</si>
  <si>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</si>
  <si>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</si>
  <si>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</si>
  <si>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</si>
  <si>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</si>
  <si>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</si>
  <si>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</si>
  <si>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</si>
  <si>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</si>
  <si>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</si>
  <si>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</si>
  <si>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</si>
  <si>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</si>
  <si>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本市の下水道事業は、平成29年度より地方公営企業法を適用しています。
　①経常収支比率は、収益の不足分を一般会計からの繰入金にて賄っているため、100％を超え黒字となっています。
　②累積欠損金はありません。
　③短期的な債務に対する支払い能力を表す流動比率は、100％を下回っており、約１０％増となっていますが、決算処理の関係によるもので、今後も企業債の償還に係る現金の不足を繰入金や資本費平準化債で賄っている状況が当面続くことが見込まれます。
　④事業規模（収益）に対する企業債残高の比率は、資本費平準化債の発行を抑制し、既発行債の借入償還を進めたことで、前年度より改善し類似団体平均値を下回りました。
　今後も本市の経営戦略に基づき、資本費平準化債の適切な発行に努めます。
　⑤費用に対する使用料収入の割合を示す経費回収率は、当市の使用料単価【147.53円/㎥】が国の基準【150円/㎥】に満たないことから、100％を下回っています。
　⑥有収水量1㎥あたりの費用を表す汚水処理原価は、類似団体平均を下回っています。比較的人口密度が高く、効率良く事業が運営できているためです。
　⑦施設利用率は、H30から事業区分が「流域関連下水道」の場合は、該当なしとなりました。
　⑧水洗化率は、類似団体平均を下回っています。</t>
    <rPh sb="53" eb="55">
      <t>イッパン</t>
    </rPh>
    <rPh sb="55" eb="57">
      <t>カイケイ</t>
    </rPh>
    <rPh sb="144" eb="145">
      <t>ヤク</t>
    </rPh>
    <rPh sb="158" eb="160">
      <t>ケッサン</t>
    </rPh>
    <rPh sb="160" eb="162">
      <t>ショリ</t>
    </rPh>
    <rPh sb="163" eb="165">
      <t>カンケイ</t>
    </rPh>
    <rPh sb="172" eb="174">
      <t>コンゴ</t>
    </rPh>
    <rPh sb="249" eb="251">
      <t>シホン</t>
    </rPh>
    <rPh sb="251" eb="252">
      <t>ヒ</t>
    </rPh>
    <rPh sb="252" eb="255">
      <t>ヘイジュンカ</t>
    </rPh>
    <rPh sb="255" eb="256">
      <t>サイ</t>
    </rPh>
    <rPh sb="257" eb="259">
      <t>ハッコウ</t>
    </rPh>
    <rPh sb="260" eb="262">
      <t>ヨクセイ</t>
    </rPh>
    <rPh sb="269" eb="271">
      <t>カリイレ</t>
    </rPh>
    <rPh sb="289" eb="291">
      <t>ルイジ</t>
    </rPh>
    <rPh sb="291" eb="293">
      <t>ダンタイ</t>
    </rPh>
    <rPh sb="293" eb="295">
      <t>ヘイキン</t>
    </rPh>
    <rPh sb="295" eb="296">
      <t>チ</t>
    </rPh>
    <rPh sb="297" eb="299">
      <t>シタマワ</t>
    </rPh>
    <rPh sb="309" eb="311">
      <t>ホンシ</t>
    </rPh>
    <rPh sb="312" eb="314">
      <t>ケイエイ</t>
    </rPh>
    <rPh sb="314" eb="316">
      <t>センリャク</t>
    </rPh>
    <rPh sb="317" eb="318">
      <t>モト</t>
    </rPh>
    <rPh sb="321" eb="323">
      <t>シホン</t>
    </rPh>
    <rPh sb="323" eb="324">
      <t>ヒ</t>
    </rPh>
    <rPh sb="324" eb="327">
      <t>ヘイジュンカ</t>
    </rPh>
    <rPh sb="327" eb="328">
      <t>サイ</t>
    </rPh>
    <rPh sb="329" eb="331">
      <t>テキセツ</t>
    </rPh>
    <rPh sb="332" eb="334">
      <t>ハッコウ</t>
    </rPh>
    <rPh sb="335" eb="336">
      <t>ツト</t>
    </rPh>
    <phoneticPr fontId="4"/>
  </si>
  <si>
    <t>　固定資産については、H29期首現在の簿価で新たに会計をスタート（フレッシュスタート）していますので、
　①有形固定資産減価償却率は７年分の減価償却費で算定されています。早期に法適用をしている団体が平均値を押し上げていることから、低い値となっています。
　②管渠老朽化率については、事業を開始して45年程度で法定耐用年数を超える管渠がないため、0％です。
　③管渠改善率は、更新や老朽化対策を要する管渠が無かったため、0％です。
　今後も引き続き経営戦略に基づき、適切な予防保全管理に努めます。</t>
    <rPh sb="219" eb="220">
      <t>ヒ</t>
    </rPh>
    <rPh sb="221" eb="222">
      <t>ツヅ</t>
    </rPh>
    <rPh sb="235" eb="237">
      <t>ヨボウ</t>
    </rPh>
    <rPh sb="237" eb="239">
      <t>ホゼン</t>
    </rPh>
    <rPh sb="239" eb="241">
      <t>カンリ</t>
    </rPh>
    <phoneticPr fontId="4"/>
  </si>
  <si>
    <t>　平成29年度より公営企業会計へ移行したことによって、左記の指標等が算定できるようになり、経営の「見える化」が進みました。
　その経営状況については、初期投資に係る企業債の償還額が多額で厳しい資金状況にあり、経費回収率も100％に達しておらず、これらに係る不足分は一般会計からの繰入金で賄っている状況です。そのため、地道に普及活動を行うことで、水洗化率（接続率）の向上に取り組み、使用料収入の増収を図ります。
　また、今後10年間の指針を定めた経営戦略に基づき事業を運営していきます。</t>
    <rPh sb="32" eb="33">
      <t>トウ</t>
    </rPh>
    <rPh sb="34" eb="36">
      <t>サンテイ</t>
    </rPh>
    <rPh sb="209" eb="211">
      <t>コンゴ</t>
    </rPh>
    <rPh sb="213" eb="215">
      <t>ネンカン</t>
    </rPh>
    <rPh sb="216" eb="218">
      <t>シシン</t>
    </rPh>
    <rPh sb="219" eb="220">
      <t>サダ</t>
    </rPh>
    <rPh sb="227" eb="228">
      <t>モト</t>
    </rPh>
    <rPh sb="230" eb="232">
      <t>ジギョウ</t>
    </rPh>
    <rPh sb="233" eb="235">
      <t>ウンエイ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</si>
</sst>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BAB-4C20-9823-8F059668977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0.09</c:v>
                </c:pt>
                <c:pt idx="2">
                  <c:v>0.17</c:v>
                </c:pt>
                <c:pt idx="3">
                  <c:v>0.13</c:v>
                </c:pt>
                <c:pt idx="4">
                  <c:v>0.06</c:v>
                </c:pt>
              </c:numCache>
            </c:numRef>
          </c:val>
          <c:smooth val="0"/>
          <c:extLst>
            <c:ext xmlns:c16="http://schemas.microsoft.com/office/drawing/2014/chart" uri="{C3380CC4-5D6E-409C-BE32-E72D297353CC}">
              <c16:uniqueId val="{00000001-4BAB-4C20-9823-8F059668977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687-4C45-9E16-14DC6C37D0F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68.31</c:v>
                </c:pt>
                <c:pt idx="1">
                  <c:v>65.28</c:v>
                </c:pt>
                <c:pt idx="2">
                  <c:v>64.92</c:v>
                </c:pt>
                <c:pt idx="3">
                  <c:v>64.14</c:v>
                </c:pt>
                <c:pt idx="4">
                  <c:v>63.71</c:v>
                </c:pt>
              </c:numCache>
            </c:numRef>
          </c:val>
          <c:smooth val="0"/>
          <c:extLst>
            <c:ext xmlns:c16="http://schemas.microsoft.com/office/drawing/2014/chart" uri="{C3380CC4-5D6E-409C-BE32-E72D297353CC}">
              <c16:uniqueId val="{00000001-0687-4C45-9E16-14DC6C37D0F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90.33</c:v>
                </c:pt>
                <c:pt idx="1">
                  <c:v>90.81</c:v>
                </c:pt>
                <c:pt idx="2">
                  <c:v>91.58</c:v>
                </c:pt>
                <c:pt idx="3">
                  <c:v>91.6</c:v>
                </c:pt>
                <c:pt idx="4">
                  <c:v>91.67</c:v>
                </c:pt>
              </c:numCache>
            </c:numRef>
          </c:val>
          <c:extLst>
            <c:ext xmlns:c16="http://schemas.microsoft.com/office/drawing/2014/chart" uri="{C3380CC4-5D6E-409C-BE32-E72D297353CC}">
              <c16:uniqueId val="{00000000-27B2-4D57-A8DB-FD081C46152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92.62</c:v>
                </c:pt>
                <c:pt idx="1">
                  <c:v>92.72</c:v>
                </c:pt>
                <c:pt idx="2">
                  <c:v>92.88</c:v>
                </c:pt>
                <c:pt idx="3">
                  <c:v>92.9</c:v>
                </c:pt>
                <c:pt idx="4">
                  <c:v>92.89</c:v>
                </c:pt>
              </c:numCache>
            </c:numRef>
          </c:val>
          <c:smooth val="0"/>
          <c:extLst>
            <c:ext xmlns:c16="http://schemas.microsoft.com/office/drawing/2014/chart" uri="{C3380CC4-5D6E-409C-BE32-E72D297353CC}">
              <c16:uniqueId val="{00000001-27B2-4D57-A8DB-FD081C46152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101</c:v>
                </c:pt>
                <c:pt idx="1">
                  <c:v>101.28</c:v>
                </c:pt>
                <c:pt idx="2">
                  <c:v>100.76</c:v>
                </c:pt>
                <c:pt idx="3">
                  <c:v>101.06</c:v>
                </c:pt>
                <c:pt idx="4">
                  <c:v>101.29</c:v>
                </c:pt>
              </c:numCache>
            </c:numRef>
          </c:val>
          <c:extLst>
            <c:ext xmlns:c16="http://schemas.microsoft.com/office/drawing/2014/chart" uri="{C3380CC4-5D6E-409C-BE32-E72D297353CC}">
              <c16:uniqueId val="{00000000-55A4-4D19-BA41-F6D24E8D421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106.99</c:v>
                </c:pt>
                <c:pt idx="1">
                  <c:v>107.85</c:v>
                </c:pt>
                <c:pt idx="2">
                  <c:v>108.04</c:v>
                </c:pt>
                <c:pt idx="3">
                  <c:v>107.49</c:v>
                </c:pt>
                <c:pt idx="4">
                  <c:v>107.64</c:v>
                </c:pt>
              </c:numCache>
            </c:numRef>
          </c:val>
          <c:smooth val="0"/>
          <c:extLst>
            <c:ext xmlns:c16="http://schemas.microsoft.com/office/drawing/2014/chart" uri="{C3380CC4-5D6E-409C-BE32-E72D297353CC}">
              <c16:uniqueId val="{00000001-55A4-4D19-BA41-F6D24E8D421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9.5399999999999991</c:v>
                </c:pt>
                <c:pt idx="1">
                  <c:v>12.71</c:v>
                </c:pt>
                <c:pt idx="2">
                  <c:v>15.79</c:v>
                </c:pt>
                <c:pt idx="3">
                  <c:v>18.88</c:v>
                </c:pt>
                <c:pt idx="4">
                  <c:v>21.98</c:v>
                </c:pt>
              </c:numCache>
            </c:numRef>
          </c:val>
          <c:extLst>
            <c:ext xmlns:c16="http://schemas.microsoft.com/office/drawing/2014/chart" uri="{C3380CC4-5D6E-409C-BE32-E72D297353CC}">
              <c16:uniqueId val="{00000000-2DE0-4863-8AE3-9BF49C73F3D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26.36</c:v>
                </c:pt>
                <c:pt idx="1">
                  <c:v>23.79</c:v>
                </c:pt>
                <c:pt idx="2">
                  <c:v>25.66</c:v>
                </c:pt>
                <c:pt idx="3">
                  <c:v>27.46</c:v>
                </c:pt>
                <c:pt idx="4">
                  <c:v>29.93</c:v>
                </c:pt>
              </c:numCache>
            </c:numRef>
          </c:val>
          <c:smooth val="0"/>
          <c:extLst>
            <c:ext xmlns:c16="http://schemas.microsoft.com/office/drawing/2014/chart" uri="{C3380CC4-5D6E-409C-BE32-E72D297353CC}">
              <c16:uniqueId val="{00000001-2DE0-4863-8AE3-9BF49C73F3D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C8C-4B52-90F6-16B5E3D12C6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1.43</c:v>
                </c:pt>
                <c:pt idx="1">
                  <c:v>1.22</c:v>
                </c:pt>
                <c:pt idx="2">
                  <c:v>1.61</c:v>
                </c:pt>
                <c:pt idx="3">
                  <c:v>2.08</c:v>
                </c:pt>
                <c:pt idx="4">
                  <c:v>2.74</c:v>
                </c:pt>
              </c:numCache>
            </c:numRef>
          </c:val>
          <c:smooth val="0"/>
          <c:extLst>
            <c:ext xmlns:c16="http://schemas.microsoft.com/office/drawing/2014/chart" uri="{C3380CC4-5D6E-409C-BE32-E72D297353CC}">
              <c16:uniqueId val="{00000001-EC8C-4B52-90F6-16B5E3D12C6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B2A-4083-8BE3-1947DD484F7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7.42</c:v>
                </c:pt>
                <c:pt idx="1">
                  <c:v>4.72</c:v>
                </c:pt>
                <c:pt idx="2">
                  <c:v>4.49</c:v>
                </c:pt>
                <c:pt idx="3">
                  <c:v>5.41</c:v>
                </c:pt>
                <c:pt idx="4">
                  <c:v>5.61</c:v>
                </c:pt>
              </c:numCache>
            </c:numRef>
          </c:val>
          <c:smooth val="0"/>
          <c:extLst>
            <c:ext xmlns:c16="http://schemas.microsoft.com/office/drawing/2014/chart" uri="{C3380CC4-5D6E-409C-BE32-E72D297353CC}">
              <c16:uniqueId val="{00000001-5B2A-4083-8BE3-1947DD484F7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11.34</c:v>
                </c:pt>
                <c:pt idx="1">
                  <c:v>11.39</c:v>
                </c:pt>
                <c:pt idx="2">
                  <c:v>10.72</c:v>
                </c:pt>
                <c:pt idx="3">
                  <c:v>12.28</c:v>
                </c:pt>
                <c:pt idx="4">
                  <c:v>22.17</c:v>
                </c:pt>
              </c:numCache>
            </c:numRef>
          </c:val>
          <c:extLst>
            <c:ext xmlns:c16="http://schemas.microsoft.com/office/drawing/2014/chart" uri="{C3380CC4-5D6E-409C-BE32-E72D297353CC}">
              <c16:uniqueId val="{00000000-372D-4743-9887-35F92D50B5A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68.180000000000007</c:v>
                </c:pt>
                <c:pt idx="1">
                  <c:v>67.930000000000007</c:v>
                </c:pt>
                <c:pt idx="2">
                  <c:v>68.53</c:v>
                </c:pt>
                <c:pt idx="3">
                  <c:v>69.180000000000007</c:v>
                </c:pt>
                <c:pt idx="4">
                  <c:v>76.319999999999993</c:v>
                </c:pt>
              </c:numCache>
            </c:numRef>
          </c:val>
          <c:smooth val="0"/>
          <c:extLst>
            <c:ext xmlns:c16="http://schemas.microsoft.com/office/drawing/2014/chart" uri="{C3380CC4-5D6E-409C-BE32-E72D297353CC}">
              <c16:uniqueId val="{00000001-372D-4743-9887-35F92D50B5A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968.83</c:v>
                </c:pt>
                <c:pt idx="1">
                  <c:v>920.64</c:v>
                </c:pt>
                <c:pt idx="2">
                  <c:v>856.49</c:v>
                </c:pt>
                <c:pt idx="3">
                  <c:v>774.62</c:v>
                </c:pt>
                <c:pt idx="4">
                  <c:v>691.25</c:v>
                </c:pt>
              </c:numCache>
            </c:numRef>
          </c:val>
          <c:extLst>
            <c:ext xmlns:c16="http://schemas.microsoft.com/office/drawing/2014/chart" uri="{C3380CC4-5D6E-409C-BE32-E72D297353CC}">
              <c16:uniqueId val="{00000000-6BA5-4CED-BDC2-3B0BBFC97AB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847.44</c:v>
                </c:pt>
                <c:pt idx="1">
                  <c:v>857.88</c:v>
                </c:pt>
                <c:pt idx="2">
                  <c:v>825.1</c:v>
                </c:pt>
                <c:pt idx="3">
                  <c:v>789.87</c:v>
                </c:pt>
                <c:pt idx="4">
                  <c:v>749.43</c:v>
                </c:pt>
              </c:numCache>
            </c:numRef>
          </c:val>
          <c:smooth val="0"/>
          <c:extLst>
            <c:ext xmlns:c16="http://schemas.microsoft.com/office/drawing/2014/chart" uri="{C3380CC4-5D6E-409C-BE32-E72D297353CC}">
              <c16:uniqueId val="{00000001-6BA5-4CED-BDC2-3B0BBFC97AB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97.9</c:v>
                </c:pt>
                <c:pt idx="1">
                  <c:v>97.8</c:v>
                </c:pt>
                <c:pt idx="2">
                  <c:v>97.25</c:v>
                </c:pt>
                <c:pt idx="3">
                  <c:v>97.1</c:v>
                </c:pt>
                <c:pt idx="4">
                  <c:v>98.42</c:v>
                </c:pt>
              </c:numCache>
            </c:numRef>
          </c:val>
          <c:extLst>
            <c:ext xmlns:c16="http://schemas.microsoft.com/office/drawing/2014/chart" uri="{C3380CC4-5D6E-409C-BE32-E72D297353CC}">
              <c16:uniqueId val="{00000000-1F21-4DC7-B65A-A04A4E3349B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94.69</c:v>
                </c:pt>
                <c:pt idx="1">
                  <c:v>94.97</c:v>
                </c:pt>
                <c:pt idx="2">
                  <c:v>97.07</c:v>
                </c:pt>
                <c:pt idx="3">
                  <c:v>98.06</c:v>
                </c:pt>
                <c:pt idx="4">
                  <c:v>98.46</c:v>
                </c:pt>
              </c:numCache>
            </c:numRef>
          </c:val>
          <c:smooth val="0"/>
          <c:extLst>
            <c:ext xmlns:c16="http://schemas.microsoft.com/office/drawing/2014/chart" uri="{C3380CC4-5D6E-409C-BE32-E72D297353CC}">
              <c16:uniqueId val="{00000001-1F21-4DC7-B65A-A04A4E3349B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150.83000000000001</c:v>
                </c:pt>
                <c:pt idx="1">
                  <c:v>150.55000000000001</c:v>
                </c:pt>
                <c:pt idx="2">
                  <c:v>151.57</c:v>
                </c:pt>
                <c:pt idx="3">
                  <c:v>152.15</c:v>
                </c:pt>
                <c:pt idx="4">
                  <c:v>150.47999999999999</c:v>
                </c:pt>
              </c:numCache>
            </c:numRef>
          </c:val>
          <c:extLst>
            <c:ext xmlns:c16="http://schemas.microsoft.com/office/drawing/2014/chart" uri="{C3380CC4-5D6E-409C-BE32-E72D297353CC}">
              <c16:uniqueId val="{00000000-B04B-40D0-90AC-119159A91D1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159.78</c:v>
                </c:pt>
                <c:pt idx="1">
                  <c:v>159.49</c:v>
                </c:pt>
                <c:pt idx="2">
                  <c:v>157.81</c:v>
                </c:pt>
                <c:pt idx="3">
                  <c:v>157.37</c:v>
                </c:pt>
                <c:pt idx="4">
                  <c:v>157.44999999999999</c:v>
                </c:pt>
              </c:numCache>
            </c:numRef>
          </c:val>
          <c:smooth val="0"/>
          <c:extLst>
            <c:ext xmlns:c16="http://schemas.microsoft.com/office/drawing/2014/chart" uri="{C3380CC4-5D6E-409C-BE32-E72D297353CC}">
              <c16:uniqueId val="{00000001-B04B-40D0-90AC-119159A91D1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70"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滋賀県　近江八幡市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Bd1</v>
      </c>
      <c r="X8" s="64"/>
      <c r="Y8" s="64"/>
      <c r="Z8" s="64"/>
      <c r="AA8" s="64"/>
      <c r="AB8" s="64"/>
      <c r="AC8" s="64"/>
      <c r="AD8" s="65" t="str">
        <f>データ!$M$6</f>
        <v>非設置</v>
      </c>
      <c r="AE8" s="65"/>
      <c r="AF8" s="65"/>
      <c r="AG8" s="65"/>
      <c r="AH8" s="65"/>
      <c r="AI8" s="65"/>
      <c r="AJ8" s="65"/>
      <c r="AK8" s="3"/>
      <c r="AL8" s="44">
        <f>データ!S6</f>
        <v>81875</v>
      </c>
      <c r="AM8" s="44"/>
      <c r="AN8" s="44"/>
      <c r="AO8" s="44"/>
      <c r="AP8" s="44"/>
      <c r="AQ8" s="44"/>
      <c r="AR8" s="44"/>
      <c r="AS8" s="44"/>
      <c r="AT8" s="45">
        <f>データ!T6</f>
        <v>177.45</v>
      </c>
      <c r="AU8" s="45"/>
      <c r="AV8" s="45"/>
      <c r="AW8" s="45"/>
      <c r="AX8" s="45"/>
      <c r="AY8" s="45"/>
      <c r="AZ8" s="45"/>
      <c r="BA8" s="45"/>
      <c r="BB8" s="45">
        <f>データ!U6</f>
        <v>461.4</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15">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15">
      <c r="A10" s="2"/>
      <c r="B10" s="45" t="str">
        <f>データ!N6</f>
        <v>-</v>
      </c>
      <c r="C10" s="45"/>
      <c r="D10" s="45"/>
      <c r="E10" s="45"/>
      <c r="F10" s="45"/>
      <c r="G10" s="45"/>
      <c r="H10" s="45"/>
      <c r="I10" s="45">
        <f>データ!O6</f>
        <v>59.83</v>
      </c>
      <c r="J10" s="45"/>
      <c r="K10" s="45"/>
      <c r="L10" s="45"/>
      <c r="M10" s="45"/>
      <c r="N10" s="45"/>
      <c r="O10" s="45"/>
      <c r="P10" s="45">
        <f>データ!P6</f>
        <v>75.040000000000006</v>
      </c>
      <c r="Q10" s="45"/>
      <c r="R10" s="45"/>
      <c r="S10" s="45"/>
      <c r="T10" s="45"/>
      <c r="U10" s="45"/>
      <c r="V10" s="45"/>
      <c r="W10" s="45">
        <f>データ!Q6</f>
        <v>88.07</v>
      </c>
      <c r="X10" s="45"/>
      <c r="Y10" s="45"/>
      <c r="Z10" s="45"/>
      <c r="AA10" s="45"/>
      <c r="AB10" s="45"/>
      <c r="AC10" s="45"/>
      <c r="AD10" s="44">
        <f>データ!R6</f>
        <v>2855</v>
      </c>
      <c r="AE10" s="44"/>
      <c r="AF10" s="44"/>
      <c r="AG10" s="44"/>
      <c r="AH10" s="44"/>
      <c r="AI10" s="44"/>
      <c r="AJ10" s="44"/>
      <c r="AK10" s="2"/>
      <c r="AL10" s="44">
        <f>データ!V6</f>
        <v>61366</v>
      </c>
      <c r="AM10" s="44"/>
      <c r="AN10" s="44"/>
      <c r="AO10" s="44"/>
      <c r="AP10" s="44"/>
      <c r="AQ10" s="44"/>
      <c r="AR10" s="44"/>
      <c r="AS10" s="44"/>
      <c r="AT10" s="45">
        <f>データ!W6</f>
        <v>13.17</v>
      </c>
      <c r="AU10" s="45"/>
      <c r="AV10" s="45"/>
      <c r="AW10" s="45"/>
      <c r="AX10" s="45"/>
      <c r="AY10" s="45"/>
      <c r="AZ10" s="45"/>
      <c r="BA10" s="45"/>
      <c r="BB10" s="45">
        <f>データ!X6</f>
        <v>4659.53</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k3q3+JjCN7mc5sNZda3KlfQHGXN9oG/DnRQL8cxlB2Lq75NJTdo0+d63f9UBILQ9/jStHxi7c+SHXNBly6cRgA==" saltValue="Sg4HcPkjVraUIdEZPUwkD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252042</v>
      </c>
      <c r="D6" s="19">
        <f t="shared" si="3"/>
        <v>46</v>
      </c>
      <c r="E6" s="19">
        <f t="shared" si="3"/>
        <v>17</v>
      </c>
      <c r="F6" s="19">
        <f t="shared" si="3"/>
        <v>1</v>
      </c>
      <c r="G6" s="19">
        <f t="shared" si="3"/>
        <v>0</v>
      </c>
      <c r="H6" s="19" t="str">
        <f t="shared" si="3"/>
        <v>滋賀県　近江八幡市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59.83</v>
      </c>
      <c r="P6" s="20">
        <f t="shared" si="3"/>
        <v>75.040000000000006</v>
      </c>
      <c r="Q6" s="20">
        <f t="shared" si="3"/>
        <v>88.07</v>
      </c>
      <c r="R6" s="20">
        <f t="shared" si="3"/>
        <v>2855</v>
      </c>
      <c r="S6" s="20">
        <f t="shared" si="3"/>
        <v>81875</v>
      </c>
      <c r="T6" s="20">
        <f t="shared" si="3"/>
        <v>177.45</v>
      </c>
      <c r="U6" s="20">
        <f t="shared" si="3"/>
        <v>461.4</v>
      </c>
      <c r="V6" s="20">
        <f t="shared" si="3"/>
        <v>61366</v>
      </c>
      <c r="W6" s="20">
        <f t="shared" si="3"/>
        <v>13.17</v>
      </c>
      <c r="X6" s="20">
        <f t="shared" si="3"/>
        <v>4659.53</v>
      </c>
      <c r="Y6" s="21">
        <f>IF(Y7="",NA(),Y7)</f>
        <v>101</v>
      </c>
      <c r="Z6" s="21">
        <f t="shared" ref="Z6:AH6" si="4">IF(Z7="",NA(),Z7)</f>
        <v>101.28</v>
      </c>
      <c r="AA6" s="21">
        <f t="shared" si="4"/>
        <v>100.76</v>
      </c>
      <c r="AB6" s="21">
        <f t="shared" si="4"/>
        <v>101.06</v>
      </c>
      <c r="AC6" s="21">
        <f t="shared" si="4"/>
        <v>101.29</v>
      </c>
      <c r="AD6" s="21">
        <f t="shared" si="4"/>
        <v>106.99</v>
      </c>
      <c r="AE6" s="21">
        <f t="shared" si="4"/>
        <v>107.85</v>
      </c>
      <c r="AF6" s="21">
        <f t="shared" si="4"/>
        <v>108.04</v>
      </c>
      <c r="AG6" s="21">
        <f t="shared" si="4"/>
        <v>107.49</v>
      </c>
      <c r="AH6" s="21">
        <f t="shared" si="4"/>
        <v>107.64</v>
      </c>
      <c r="AI6" s="20" t="str">
        <f>IF(AI7="","",IF(AI7="-","【-】","【"&amp;SUBSTITUTE(TEXT(AI7,"#,##0.00"),"-","△")&amp;"】"))</f>
        <v>【105.91】</v>
      </c>
      <c r="AJ6" s="20">
        <f>IF(AJ7="",NA(),AJ7)</f>
        <v>0</v>
      </c>
      <c r="AK6" s="20">
        <f t="shared" ref="AK6:AS6" si="5">IF(AK7="",NA(),AK7)</f>
        <v>0</v>
      </c>
      <c r="AL6" s="20">
        <f t="shared" si="5"/>
        <v>0</v>
      </c>
      <c r="AM6" s="20">
        <f t="shared" si="5"/>
        <v>0</v>
      </c>
      <c r="AN6" s="20">
        <f t="shared" si="5"/>
        <v>0</v>
      </c>
      <c r="AO6" s="21">
        <f t="shared" si="5"/>
        <v>7.42</v>
      </c>
      <c r="AP6" s="21">
        <f t="shared" si="5"/>
        <v>4.72</v>
      </c>
      <c r="AQ6" s="21">
        <f t="shared" si="5"/>
        <v>4.49</v>
      </c>
      <c r="AR6" s="21">
        <f t="shared" si="5"/>
        <v>5.41</v>
      </c>
      <c r="AS6" s="21">
        <f t="shared" si="5"/>
        <v>5.61</v>
      </c>
      <c r="AT6" s="20" t="str">
        <f>IF(AT7="","",IF(AT7="-","【-】","【"&amp;SUBSTITUTE(TEXT(AT7,"#,##0.00"),"-","△")&amp;"】"))</f>
        <v>【3.03】</v>
      </c>
      <c r="AU6" s="21">
        <f>IF(AU7="",NA(),AU7)</f>
        <v>11.34</v>
      </c>
      <c r="AV6" s="21">
        <f t="shared" ref="AV6:BD6" si="6">IF(AV7="",NA(),AV7)</f>
        <v>11.39</v>
      </c>
      <c r="AW6" s="21">
        <f t="shared" si="6"/>
        <v>10.72</v>
      </c>
      <c r="AX6" s="21">
        <f t="shared" si="6"/>
        <v>12.28</v>
      </c>
      <c r="AY6" s="21">
        <f t="shared" si="6"/>
        <v>22.17</v>
      </c>
      <c r="AZ6" s="21">
        <f t="shared" si="6"/>
        <v>68.180000000000007</v>
      </c>
      <c r="BA6" s="21">
        <f t="shared" si="6"/>
        <v>67.930000000000007</v>
      </c>
      <c r="BB6" s="21">
        <f t="shared" si="6"/>
        <v>68.53</v>
      </c>
      <c r="BC6" s="21">
        <f t="shared" si="6"/>
        <v>69.180000000000007</v>
      </c>
      <c r="BD6" s="21">
        <f t="shared" si="6"/>
        <v>76.319999999999993</v>
      </c>
      <c r="BE6" s="20" t="str">
        <f>IF(BE7="","",IF(BE7="-","【-】","【"&amp;SUBSTITUTE(TEXT(BE7,"#,##0.00"),"-","△")&amp;"】"))</f>
        <v>【78.43】</v>
      </c>
      <c r="BF6" s="21">
        <f>IF(BF7="",NA(),BF7)</f>
        <v>968.83</v>
      </c>
      <c r="BG6" s="21">
        <f t="shared" ref="BG6:BO6" si="7">IF(BG7="",NA(),BG7)</f>
        <v>920.64</v>
      </c>
      <c r="BH6" s="21">
        <f t="shared" si="7"/>
        <v>856.49</v>
      </c>
      <c r="BI6" s="21">
        <f t="shared" si="7"/>
        <v>774.62</v>
      </c>
      <c r="BJ6" s="21">
        <f t="shared" si="7"/>
        <v>691.25</v>
      </c>
      <c r="BK6" s="21">
        <f t="shared" si="7"/>
        <v>847.44</v>
      </c>
      <c r="BL6" s="21">
        <f t="shared" si="7"/>
        <v>857.88</v>
      </c>
      <c r="BM6" s="21">
        <f t="shared" si="7"/>
        <v>825.1</v>
      </c>
      <c r="BN6" s="21">
        <f t="shared" si="7"/>
        <v>789.87</v>
      </c>
      <c r="BO6" s="21">
        <f t="shared" si="7"/>
        <v>749.43</v>
      </c>
      <c r="BP6" s="20" t="str">
        <f>IF(BP7="","",IF(BP7="-","【-】","【"&amp;SUBSTITUTE(TEXT(BP7,"#,##0.00"),"-","△")&amp;"】"))</f>
        <v>【630.82】</v>
      </c>
      <c r="BQ6" s="21">
        <f>IF(BQ7="",NA(),BQ7)</f>
        <v>97.9</v>
      </c>
      <c r="BR6" s="21">
        <f t="shared" ref="BR6:BZ6" si="8">IF(BR7="",NA(),BR7)</f>
        <v>97.8</v>
      </c>
      <c r="BS6" s="21">
        <f t="shared" si="8"/>
        <v>97.25</v>
      </c>
      <c r="BT6" s="21">
        <f t="shared" si="8"/>
        <v>97.1</v>
      </c>
      <c r="BU6" s="21">
        <f t="shared" si="8"/>
        <v>98.42</v>
      </c>
      <c r="BV6" s="21">
        <f t="shared" si="8"/>
        <v>94.69</v>
      </c>
      <c r="BW6" s="21">
        <f t="shared" si="8"/>
        <v>94.97</v>
      </c>
      <c r="BX6" s="21">
        <f t="shared" si="8"/>
        <v>97.07</v>
      </c>
      <c r="BY6" s="21">
        <f t="shared" si="8"/>
        <v>98.06</v>
      </c>
      <c r="BZ6" s="21">
        <f t="shared" si="8"/>
        <v>98.46</v>
      </c>
      <c r="CA6" s="20" t="str">
        <f>IF(CA7="","",IF(CA7="-","【-】","【"&amp;SUBSTITUTE(TEXT(CA7,"#,##0.00"),"-","△")&amp;"】"))</f>
        <v>【97.81】</v>
      </c>
      <c r="CB6" s="21">
        <f>IF(CB7="",NA(),CB7)</f>
        <v>150.83000000000001</v>
      </c>
      <c r="CC6" s="21">
        <f t="shared" ref="CC6:CK6" si="9">IF(CC7="",NA(),CC7)</f>
        <v>150.55000000000001</v>
      </c>
      <c r="CD6" s="21">
        <f t="shared" si="9"/>
        <v>151.57</v>
      </c>
      <c r="CE6" s="21">
        <f t="shared" si="9"/>
        <v>152.15</v>
      </c>
      <c r="CF6" s="21">
        <f t="shared" si="9"/>
        <v>150.47999999999999</v>
      </c>
      <c r="CG6" s="21">
        <f t="shared" si="9"/>
        <v>159.78</v>
      </c>
      <c r="CH6" s="21">
        <f t="shared" si="9"/>
        <v>159.49</v>
      </c>
      <c r="CI6" s="21">
        <f t="shared" si="9"/>
        <v>157.81</v>
      </c>
      <c r="CJ6" s="21">
        <f t="shared" si="9"/>
        <v>157.37</v>
      </c>
      <c r="CK6" s="21">
        <f t="shared" si="9"/>
        <v>157.44999999999999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68.31</v>
      </c>
      <c r="CS6" s="21">
        <f t="shared" si="10"/>
        <v>65.28</v>
      </c>
      <c r="CT6" s="21">
        <f t="shared" si="10"/>
        <v>64.92</v>
      </c>
      <c r="CU6" s="21">
        <f t="shared" si="10"/>
        <v>64.14</v>
      </c>
      <c r="CV6" s="21">
        <f t="shared" si="10"/>
        <v>63.71</v>
      </c>
      <c r="CW6" s="20" t="str">
        <f>IF(CW7="","",IF(CW7="-","【-】","【"&amp;SUBSTITUTE(TEXT(CW7,"#,##0.00"),"-","△")&amp;"】"))</f>
        <v>【58.94】</v>
      </c>
      <c r="CX6" s="21">
        <f>IF(CX7="",NA(),CX7)</f>
        <v>90.33</v>
      </c>
      <c r="CY6" s="21">
        <f t="shared" ref="CY6:DG6" si="11">IF(CY7="",NA(),CY7)</f>
        <v>90.81</v>
      </c>
      <c r="CZ6" s="21">
        <f t="shared" si="11"/>
        <v>91.58</v>
      </c>
      <c r="DA6" s="21">
        <f t="shared" si="11"/>
        <v>91.6</v>
      </c>
      <c r="DB6" s="21">
        <f t="shared" si="11"/>
        <v>91.67</v>
      </c>
      <c r="DC6" s="21">
        <f t="shared" si="11"/>
        <v>92.62</v>
      </c>
      <c r="DD6" s="21">
        <f t="shared" si="11"/>
        <v>92.72</v>
      </c>
      <c r="DE6" s="21">
        <f t="shared" si="11"/>
        <v>92.88</v>
      </c>
      <c r="DF6" s="21">
        <f t="shared" si="11"/>
        <v>92.9</v>
      </c>
      <c r="DG6" s="21">
        <f t="shared" si="11"/>
        <v>92.89</v>
      </c>
      <c r="DH6" s="20" t="str">
        <f>IF(DH7="","",IF(DH7="-","【-】","【"&amp;SUBSTITUTE(TEXT(DH7,"#,##0.00"),"-","△")&amp;"】"))</f>
        <v>【95.91】</v>
      </c>
      <c r="DI6" s="21">
        <f>IF(DI7="",NA(),DI7)</f>
        <v>9.5399999999999991</v>
      </c>
      <c r="DJ6" s="21">
        <f t="shared" ref="DJ6:DR6" si="12">IF(DJ7="",NA(),DJ7)</f>
        <v>12.71</v>
      </c>
      <c r="DK6" s="21">
        <f t="shared" si="12"/>
        <v>15.79</v>
      </c>
      <c r="DL6" s="21">
        <f t="shared" si="12"/>
        <v>18.88</v>
      </c>
      <c r="DM6" s="21">
        <f t="shared" si="12"/>
        <v>21.98</v>
      </c>
      <c r="DN6" s="21">
        <f t="shared" si="12"/>
        <v>26.36</v>
      </c>
      <c r="DO6" s="21">
        <f t="shared" si="12"/>
        <v>23.79</v>
      </c>
      <c r="DP6" s="21">
        <f t="shared" si="12"/>
        <v>25.66</v>
      </c>
      <c r="DQ6" s="21">
        <f t="shared" si="12"/>
        <v>27.46</v>
      </c>
      <c r="DR6" s="21">
        <f t="shared" si="12"/>
        <v>29.93</v>
      </c>
      <c r="DS6" s="20" t="str">
        <f>IF(DS7="","",IF(DS7="-","【-】","【"&amp;SUBSTITUTE(TEXT(DS7,"#,##0.00"),"-","△")&amp;"】"))</f>
        <v>【41.09】</v>
      </c>
      <c r="DT6" s="20">
        <f>IF(DT7="",NA(),DT7)</f>
        <v>0</v>
      </c>
      <c r="DU6" s="20">
        <f t="shared" ref="DU6:EC6" si="13">IF(DU7="",NA(),DU7)</f>
        <v>0</v>
      </c>
      <c r="DV6" s="20">
        <f t="shared" si="13"/>
        <v>0</v>
      </c>
      <c r="DW6" s="20">
        <f t="shared" si="13"/>
        <v>0</v>
      </c>
      <c r="DX6" s="20">
        <f t="shared" si="13"/>
        <v>0</v>
      </c>
      <c r="DY6" s="21">
        <f t="shared" si="13"/>
        <v>1.43</v>
      </c>
      <c r="DZ6" s="21">
        <f t="shared" si="13"/>
        <v>1.22</v>
      </c>
      <c r="EA6" s="21">
        <f t="shared" si="13"/>
        <v>1.61</v>
      </c>
      <c r="EB6" s="21">
        <f t="shared" si="13"/>
        <v>2.08</v>
      </c>
      <c r="EC6" s="21">
        <f t="shared" si="13"/>
        <v>2.74</v>
      </c>
      <c r="ED6" s="20" t="str">
        <f>IF(ED7="","",IF(ED7="-","【-】","【"&amp;SUBSTITUTE(TEXT(ED7,"#,##0.00"),"-","△")&amp;"】"))</f>
        <v>【8.68】</v>
      </c>
      <c r="EE6" s="20">
        <f>IF(EE7="",NA(),EE7)</f>
        <v>0</v>
      </c>
      <c r="EF6" s="20">
        <f t="shared" ref="EF6:EN6" si="14">IF(EF7="",NA(),EF7)</f>
        <v>0</v>
      </c>
      <c r="EG6" s="20">
        <f t="shared" si="14"/>
        <v>0</v>
      </c>
      <c r="EH6" s="20">
        <f t="shared" si="14"/>
        <v>0</v>
      </c>
      <c r="EI6" s="20">
        <f t="shared" si="14"/>
        <v>0</v>
      </c>
      <c r="EJ6" s="21">
        <f t="shared" si="14"/>
        <v>0.09</v>
      </c>
      <c r="EK6" s="21">
        <f t="shared" si="14"/>
        <v>0.09</v>
      </c>
      <c r="EL6" s="21">
        <f t="shared" si="14"/>
        <v>0.17</v>
      </c>
      <c r="EM6" s="21">
        <f t="shared" si="14"/>
        <v>0.13</v>
      </c>
      <c r="EN6" s="21">
        <f t="shared" si="14"/>
        <v>0.06</v>
      </c>
      <c r="EO6" s="20" t="str">
        <f>IF(EO7="","",IF(EO7="-","【-】","【"&amp;SUBSTITUTE(TEXT(EO7,"#,##0.00"),"-","△")&amp;"】"))</f>
        <v>【0.22】</v>
      </c>
    </row>
    <row r="7" spans="1:148" s="22" customFormat="1" x14ac:dyDescent="0.15">
      <c r="A7" s="14"/>
      <c r="B7" s="23">
        <v>2023</v>
      </c>
      <c r="C7" s="23">
        <v>252042</v>
      </c>
      <c r="D7" s="23">
        <v>46</v>
      </c>
      <c r="E7" s="23">
        <v>17</v>
      </c>
      <c r="F7" s="23">
        <v>1</v>
      </c>
      <c r="G7" s="23">
        <v>0</v>
      </c>
      <c r="H7" s="23" t="s">
        <v>96</v>
      </c>
      <c r="I7" s="23" t="s">
        <v>97</v>
      </c>
      <c r="J7" s="23" t="s">
        <v>98</v>
      </c>
      <c r="K7" s="23" t="s">
        <v>99</v>
      </c>
      <c r="L7" s="23" t="s">
        <v>100</v>
      </c>
      <c r="M7" s="23" t="s">
        <v>101</v>
      </c>
      <c r="N7" s="24" t="s">
        <v>102</v>
      </c>
      <c r="O7" s="24">
        <v>59.83</v>
      </c>
      <c r="P7" s="24">
        <v>75.040000000000006</v>
      </c>
      <c r="Q7" s="24">
        <v>88.07</v>
      </c>
      <c r="R7" s="24">
        <v>2855</v>
      </c>
      <c r="S7" s="24">
        <v>81875</v>
      </c>
      <c r="T7" s="24">
        <v>177.45</v>
      </c>
      <c r="U7" s="24">
        <v>461.4</v>
      </c>
      <c r="V7" s="24">
        <v>61366</v>
      </c>
      <c r="W7" s="24">
        <v>13.17</v>
      </c>
      <c r="X7" s="24">
        <v>4659.53</v>
      </c>
      <c r="Y7" s="24">
        <v>101</v>
      </c>
      <c r="Z7" s="24">
        <v>101.28</v>
      </c>
      <c r="AA7" s="24">
        <v>100.76</v>
      </c>
      <c r="AB7" s="24">
        <v>101.06</v>
      </c>
      <c r="AC7" s="24">
        <v>101.29</v>
      </c>
      <c r="AD7" s="24">
        <v>106.99</v>
      </c>
      <c r="AE7" s="24">
        <v>107.85</v>
      </c>
      <c r="AF7" s="24">
        <v>108.04</v>
      </c>
      <c r="AG7" s="24">
        <v>107.49</v>
      </c>
      <c r="AH7" s="24">
        <v>107.64</v>
      </c>
      <c r="AI7" s="24">
        <v>105.91</v>
      </c>
      <c r="AJ7" s="24">
        <v>0</v>
      </c>
      <c r="AK7" s="24">
        <v>0</v>
      </c>
      <c r="AL7" s="24">
        <v>0</v>
      </c>
      <c r="AM7" s="24">
        <v>0</v>
      </c>
      <c r="AN7" s="24">
        <v>0</v>
      </c>
      <c r="AO7" s="24">
        <v>7.42</v>
      </c>
      <c r="AP7" s="24">
        <v>4.72</v>
      </c>
      <c r="AQ7" s="24">
        <v>4.49</v>
      </c>
      <c r="AR7" s="24">
        <v>5.41</v>
      </c>
      <c r="AS7" s="24">
        <v>5.61</v>
      </c>
      <c r="AT7" s="24">
        <v>3.03</v>
      </c>
      <c r="AU7" s="24">
        <v>11.34</v>
      </c>
      <c r="AV7" s="24">
        <v>11.39</v>
      </c>
      <c r="AW7" s="24">
        <v>10.72</v>
      </c>
      <c r="AX7" s="24">
        <v>12.28</v>
      </c>
      <c r="AY7" s="24">
        <v>22.17</v>
      </c>
      <c r="AZ7" s="24">
        <v>68.180000000000007</v>
      </c>
      <c r="BA7" s="24">
        <v>67.930000000000007</v>
      </c>
      <c r="BB7" s="24">
        <v>68.53</v>
      </c>
      <c r="BC7" s="24">
        <v>69.180000000000007</v>
      </c>
      <c r="BD7" s="24">
        <v>76.319999999999993</v>
      </c>
      <c r="BE7" s="24">
        <v>78.430000000000007</v>
      </c>
      <c r="BF7" s="24">
        <v>968.83</v>
      </c>
      <c r="BG7" s="24">
        <v>920.64</v>
      </c>
      <c r="BH7" s="24">
        <v>856.49</v>
      </c>
      <c r="BI7" s="24">
        <v>774.62</v>
      </c>
      <c r="BJ7" s="24">
        <v>691.25</v>
      </c>
      <c r="BK7" s="24">
        <v>847.44</v>
      </c>
      <c r="BL7" s="24">
        <v>857.88</v>
      </c>
      <c r="BM7" s="24">
        <v>825.1</v>
      </c>
      <c r="BN7" s="24">
        <v>789.87</v>
      </c>
      <c r="BO7" s="24">
        <v>749.43</v>
      </c>
      <c r="BP7" s="24">
        <v>630.82000000000005</v>
      </c>
      <c r="BQ7" s="24">
        <v>97.9</v>
      </c>
      <c r="BR7" s="24">
        <v>97.8</v>
      </c>
      <c r="BS7" s="24">
        <v>97.25</v>
      </c>
      <c r="BT7" s="24">
        <v>97.1</v>
      </c>
      <c r="BU7" s="24">
        <v>98.42</v>
      </c>
      <c r="BV7" s="24">
        <v>94.69</v>
      </c>
      <c r="BW7" s="24">
        <v>94.97</v>
      </c>
      <c r="BX7" s="24">
        <v>97.07</v>
      </c>
      <c r="BY7" s="24">
        <v>98.06</v>
      </c>
      <c r="BZ7" s="24">
        <v>98.46</v>
      </c>
      <c r="CA7" s="24">
        <v>97.81</v>
      </c>
      <c r="CB7" s="24">
        <v>150.83000000000001</v>
      </c>
      <c r="CC7" s="24">
        <v>150.55000000000001</v>
      </c>
      <c r="CD7" s="24">
        <v>151.57</v>
      </c>
      <c r="CE7" s="24">
        <v>152.15</v>
      </c>
      <c r="CF7" s="24">
        <v>150.47999999999999</v>
      </c>
      <c r="CG7" s="24">
        <v>159.78</v>
      </c>
      <c r="CH7" s="24">
        <v>159.49</v>
      </c>
      <c r="CI7" s="24">
        <v>157.81</v>
      </c>
      <c r="CJ7" s="24">
        <v>157.37</v>
      </c>
      <c r="CK7" s="24">
        <v>157.44999999999999</v>
      </c>
      <c r="CL7" s="24">
        <v>138.75</v>
      </c>
      <c r="CM7" s="24" t="s">
        <v>102</v>
      </c>
      <c r="CN7" s="24" t="s">
        <v>102</v>
      </c>
      <c r="CO7" s="24" t="s">
        <v>102</v>
      </c>
      <c r="CP7" s="24" t="s">
        <v>102</v>
      </c>
      <c r="CQ7" s="24" t="s">
        <v>102</v>
      </c>
      <c r="CR7" s="24">
        <v>68.31</v>
      </c>
      <c r="CS7" s="24">
        <v>65.28</v>
      </c>
      <c r="CT7" s="24">
        <v>64.92</v>
      </c>
      <c r="CU7" s="24">
        <v>64.14</v>
      </c>
      <c r="CV7" s="24">
        <v>63.71</v>
      </c>
      <c r="CW7" s="24">
        <v>58.94</v>
      </c>
      <c r="CX7" s="24">
        <v>90.33</v>
      </c>
      <c r="CY7" s="24">
        <v>90.81</v>
      </c>
      <c r="CZ7" s="24">
        <v>91.58</v>
      </c>
      <c r="DA7" s="24">
        <v>91.6</v>
      </c>
      <c r="DB7" s="24">
        <v>91.67</v>
      </c>
      <c r="DC7" s="24">
        <v>92.62</v>
      </c>
      <c r="DD7" s="24">
        <v>92.72</v>
      </c>
      <c r="DE7" s="24">
        <v>92.88</v>
      </c>
      <c r="DF7" s="24">
        <v>92.9</v>
      </c>
      <c r="DG7" s="24">
        <v>92.89</v>
      </c>
      <c r="DH7" s="24">
        <v>95.91</v>
      </c>
      <c r="DI7" s="24">
        <v>9.5399999999999991</v>
      </c>
      <c r="DJ7" s="24">
        <v>12.71</v>
      </c>
      <c r="DK7" s="24">
        <v>15.79</v>
      </c>
      <c r="DL7" s="24">
        <v>18.88</v>
      </c>
      <c r="DM7" s="24">
        <v>21.98</v>
      </c>
      <c r="DN7" s="24">
        <v>26.36</v>
      </c>
      <c r="DO7" s="24">
        <v>23.79</v>
      </c>
      <c r="DP7" s="24">
        <v>25.66</v>
      </c>
      <c r="DQ7" s="24">
        <v>27.46</v>
      </c>
      <c r="DR7" s="24">
        <v>29.93</v>
      </c>
      <c r="DS7" s="24">
        <v>41.09</v>
      </c>
      <c r="DT7" s="24">
        <v>0</v>
      </c>
      <c r="DU7" s="24">
        <v>0</v>
      </c>
      <c r="DV7" s="24">
        <v>0</v>
      </c>
      <c r="DW7" s="24">
        <v>0</v>
      </c>
      <c r="DX7" s="24">
        <v>0</v>
      </c>
      <c r="DY7" s="24">
        <v>1.43</v>
      </c>
      <c r="DZ7" s="24">
        <v>1.22</v>
      </c>
      <c r="EA7" s="24">
        <v>1.61</v>
      </c>
      <c r="EB7" s="24">
        <v>2.08</v>
      </c>
      <c r="EC7" s="24">
        <v>2.74</v>
      </c>
      <c r="ED7" s="24">
        <v>8.68</v>
      </c>
      <c r="EE7" s="24">
        <v>0</v>
      </c>
      <c r="EF7" s="24">
        <v>0</v>
      </c>
      <c r="EG7" s="24">
        <v>0</v>
      </c>
      <c r="EH7" s="24">
        <v>0</v>
      </c>
      <c r="EI7" s="24">
        <v>0</v>
      </c>
      <c r="EJ7" s="24">
        <v>0.09</v>
      </c>
      <c r="EK7" s="24">
        <v>0.09</v>
      </c>
      <c r="EL7" s="24">
        <v>0.17</v>
      </c>
      <c r="EM7" s="24">
        <v>0.13</v>
      </c>
      <c r="EN7" s="24">
        <v>0.06</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112</v>
      </c>
      <c r="E13" t="s">
        <v>110</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37304</cp:lastModifiedBy>
  <dcterms:created xsi:type="dcterms:W3CDTF">2025-01-24T07:03:37Z</dcterms:created>
  <dcterms:modified xsi:type="dcterms:W3CDTF">2025-02-11T23:20:29Z</dcterms:modified>
  <cp:category/>
</cp:coreProperties>
</file>