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3.4.2\財政課\財政Ｇ\00_財政管理\照会回答関係書\公営企業関連\00_共通\経営比較分析表\R5\03.各課回答\決裁用\"/>
    </mc:Choice>
  </mc:AlternateContent>
  <workbookProtection workbookAlgorithmName="SHA-512" workbookHashValue="yyu9fTAZG4DuMuPzlJpvVUf3xnBMYNuoJKG4aj46KcdEjx5wqwzK1yu4Jid1FdCgaWZDUAk1NcdeRrQ4fMYobA==" workbookSaltValue="/Qtk96wl+sy91L08JF5lWg==" workbookSpinCount="100000" lockStructure="1"/>
  <bookViews>
    <workbookView xWindow="0" yWindow="0" windowWidth="20490" windowHeight="756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<sst xmlns="http://schemas.openxmlformats.org/spreadsheetml/2006/main" count="228" uniqueCount="113">
  <si>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</si>
  <si>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</si>
  <si>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</si>
  <si>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</si>
  <si>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</si>
  <si>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</si>
  <si>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</si>
  <si>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</si>
  <si>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</si>
  <si>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</si>
  <si>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</si>
  <si>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</si>
  <si>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</si>
  <si>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</si>
  <si>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</si>
  <si>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</si>
  <si>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</si>
  <si>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</si>
  <si>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</si>
  <si>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</si>
  <si>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</si>
  <si>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</si>
  <si>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</si>
  <si>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</si>
  <si>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</si>
  <si>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</si>
  <si>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</si>
  <si>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</si>
  <si>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</si>
  <si>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</si>
  <si>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</si>
  <si>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</si>
  <si>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</si>
  <si>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</si>
  <si>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</si>
  <si>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</si>
  <si>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</si>
  <si>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</si>
  <si>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</si>
  <si>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</si>
  <si>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</si>
  <si>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</si>
  <si>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</si>
  <si>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</si>
  <si>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</si>
  <si>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</si>
  <si>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</si>
  <si>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</si>
  <si>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</si>
  <si>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</si>
  <si>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</si>
  <si>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</si>
  <si>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</si>
  <si>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</si>
  <si>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</si>
  <si>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</si>
  <si>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</si>
  <si>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</si>
  <si>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</si>
  <si>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</si>
  <si>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</si>
  <si>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</si>
  <si>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</si>
  <si>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</si>
  <si>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</si>
  <si>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</si>
  <si>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</si>
  <si>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</si>
  <si>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</si>
  <si>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</si>
  <si>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</si>
  <si>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</si>
  <si>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</si>
  <si>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</si>
  <si>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</si>
  <si>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</si>
  <si>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</si>
  <si>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</si>
  <si>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</si>
  <si>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</si>
  <si>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</si>
  <si>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</si>
  <si>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</si>
  <si>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</si>
  <si>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</si>
  <si>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</si>
  <si>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</si>
  <si>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</si>
  <si>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</si>
  <si>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</si>
  <si>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</si>
  <si>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</si>
  <si>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</si>
  <si>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</si>
  <si>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</si>
  <si>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</si>
  <si>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</si>
  <si>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</si>
  <si>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</si>
  <si>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</si>
  <si>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</si>
  <si>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</si>
  <si>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</si>
  <si>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</si>
  <si>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</si>
  <si>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</si>
  <si>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</si>
  <si>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</si>
  <si>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</si>
  <si>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</si>
  <si>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①経常収支比率は、類似団体平均を下回っていますが、⑤料金回収率と⑥給水原価については、費用の抑制に努め、類似団体平均より効率良く給水できています。その結果、現状では、①経常収支比率、　⑤料金回収率ともに100％以上を維持しています。しかし、今後は施設の耐震化や老朽化した施設の更新をしていく必要があるため、数値の悪化が懸念されます。
　②累積欠損金はありません。
　③流動比率は、流動資産が流動負債を上回っており、類似団体平均以上の水準であり、健全な状況となっています。
　④企業債残高対給水収益比率は、施設の耐震化事業に伴う借入により増加しました。現状では類似団体を下回っていますが、今後は施設の耐震化や老朽化した施設の更新にあたって、企業債を活用するため、企業債残高は増加していく見込みです。
　⑦施設利用率について、類似団体平均を上回っており、良好な状況となっています。
　⑧有収率は、漏水原因となっていた鉛管や石綿管の更新を早期に進めてきたことにより、類似団体平均を上回っており、配水が給水収益に繋がっている健全な状況となっています。</t>
    <rPh sb="17" eb="18">
      <t>シタ</t>
    </rPh>
    <rPh sb="191" eb="193">
      <t>リュウドウ</t>
    </rPh>
    <rPh sb="193" eb="195">
      <t>シサン</t>
    </rPh>
    <rPh sb="196" eb="198">
      <t>リュウドウ</t>
    </rPh>
    <rPh sb="198" eb="200">
      <t>フサイ</t>
    </rPh>
    <rPh sb="201" eb="203">
      <t>ウワマワ</t>
    </rPh>
    <rPh sb="208" eb="210">
      <t>ルイジ</t>
    </rPh>
    <rPh sb="210" eb="212">
      <t>ダンタイ</t>
    </rPh>
    <rPh sb="212" eb="214">
      <t>ヘイキン</t>
    </rPh>
    <rPh sb="214" eb="216">
      <t>イジョウ</t>
    </rPh>
    <rPh sb="217" eb="219">
      <t>スイジュン</t>
    </rPh>
    <rPh sb="223" eb="225">
      <t>ケンゼン</t>
    </rPh>
    <rPh sb="226" eb="228">
      <t>ジョウキョウ</t>
    </rPh>
    <rPh sb="253" eb="255">
      <t>シセツ</t>
    </rPh>
    <rPh sb="256" eb="259">
      <t>タイシンカ</t>
    </rPh>
    <rPh sb="259" eb="261">
      <t>ジギョウ</t>
    </rPh>
    <rPh sb="264" eb="265">
      <t>カ</t>
    </rPh>
    <rPh sb="265" eb="266">
      <t>イ</t>
    </rPh>
    <rPh sb="269" eb="271">
      <t>ゾウカ</t>
    </rPh>
    <rPh sb="276" eb="278">
      <t>ゲンジョウ</t>
    </rPh>
    <rPh sb="320" eb="322">
      <t>キギョウ</t>
    </rPh>
    <rPh sb="322" eb="323">
      <t>サイ</t>
    </rPh>
    <rPh sb="324" eb="326">
      <t>カツヨウ</t>
    </rPh>
    <rPh sb="331" eb="333">
      <t>キギョウ</t>
    </rPh>
    <rPh sb="333" eb="334">
      <t>サイ</t>
    </rPh>
    <rPh sb="334" eb="336">
      <t>ザンダカ</t>
    </rPh>
    <rPh sb="337" eb="339">
      <t>ゾウカ</t>
    </rPh>
    <rPh sb="343" eb="345">
      <t>ミコ</t>
    </rPh>
    <rPh sb="362" eb="364">
      <t>ルイジ</t>
    </rPh>
    <rPh sb="364" eb="366">
      <t>ダンタイ</t>
    </rPh>
    <rPh sb="366" eb="368">
      <t>ヘイキン</t>
    </rPh>
    <rPh sb="369" eb="371">
      <t>ウワマワ</t>
    </rPh>
    <rPh sb="376" eb="378">
      <t>リョウコウ</t>
    </rPh>
    <rPh sb="379" eb="381">
      <t>ジョウキョウ</t>
    </rPh>
    <phoneticPr fontId="4"/>
  </si>
  <si>
    <t>　①資産の老朽化の状況を示す有形固定資産減価償却率は、近年増加傾向にあり、類似団体平均と同程度となっています。
　②管路経年化率は、昭和50年に始まった第３次拡張工事において敷設した管路が法定耐用年数(40年)を順次迎えたことで、近年増加傾向にあり、類似団体平均をやや上回っています。
　③管路更新率は、重要管路の耐震化や老朽管の更新を進めており、類似団体平均を上回っています。今後もアセットマネジメントに基づき更新していきます。
　</t>
    <rPh sb="134" eb="136">
      <t>ウワマワ</t>
    </rPh>
    <rPh sb="152" eb="154">
      <t>ジュウヨウ</t>
    </rPh>
    <rPh sb="154" eb="156">
      <t>カンロ</t>
    </rPh>
    <rPh sb="157" eb="160">
      <t>タイシンカ</t>
    </rPh>
    <rPh sb="161" eb="163">
      <t>ロウキュウ</t>
    </rPh>
    <rPh sb="163" eb="164">
      <t>カン</t>
    </rPh>
    <rPh sb="165" eb="167">
      <t>コウシン</t>
    </rPh>
    <rPh sb="168" eb="169">
      <t>スス</t>
    </rPh>
    <rPh sb="174" eb="176">
      <t>ルイジ</t>
    </rPh>
    <rPh sb="176" eb="178">
      <t>ダンタイ</t>
    </rPh>
    <rPh sb="178" eb="180">
      <t>ヘイキン</t>
    </rPh>
    <rPh sb="181" eb="183">
      <t>ウワマワ</t>
    </rPh>
    <phoneticPr fontId="4"/>
  </si>
  <si>
    <t xml:space="preserve">　本市の水道事業においては、有収率も高く収益が安定的に確保され、現在のところ健全な経営状況です。しかし、人口減少や節水機器の普及・節水意識の向上や生活形態の変化に伴う収益の減少や、昭和40年～50年代の拡張工事で大量に布設した老朽管の更新及び重要管路や配水池等の施設の耐震化を計画的に進めて行く必要があり、今後は経営の厳しさが増すことが予測されます。
　今後の厳しい経営状況に対しては、アセットマネジメントにて管路等の耐震化・更新計画とそれを可能にする財政計画等に基づき、着実に実行していくことで、持続可能な健全経営を目指します。
</t>
    <rPh sb="57" eb="59">
      <t>セッスイ</t>
    </rPh>
    <rPh sb="59" eb="61">
      <t>キキ</t>
    </rPh>
    <rPh sb="62" eb="64">
      <t>フキュウ</t>
    </rPh>
    <rPh sb="65" eb="67">
      <t>セッスイ</t>
    </rPh>
    <rPh sb="67" eb="69">
      <t>イシキ</t>
    </rPh>
    <rPh sb="70" eb="72">
      <t>コウジョウ</t>
    </rPh>
    <rPh sb="73" eb="75">
      <t>セイカツ</t>
    </rPh>
    <rPh sb="75" eb="77">
      <t>ケイタイ</t>
    </rPh>
    <rPh sb="78" eb="80">
      <t>ヘンカ</t>
    </rPh>
    <rPh sb="138" eb="141">
      <t>ケイカクテキ</t>
    </rPh>
    <rPh sb="142" eb="143">
      <t>スス</t>
    </rPh>
    <rPh sb="145" eb="146">
      <t>イ</t>
    </rPh>
    <rPh sb="147" eb="149">
      <t>ヒツヨウ</t>
    </rPh>
    <rPh sb="209" eb="212">
      <t>タイシンカ</t>
    </rPh>
    <rPh sb="230" eb="231">
      <t>トウ</t>
    </rPh>
    <rPh sb="232" eb="233">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</si>
</sst>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0.73</c:v>
                </c:pt>
                <c:pt idx="1">
                  <c:v>0.12</c:v>
                </c:pt>
                <c:pt idx="2">
                  <c:v>0.01</c:v>
                </c:pt>
                <c:pt idx="3">
                  <c:v>1.02</c:v>
                </c:pt>
                <c:pt idx="4">
                  <c:v>0.78</c:v>
                </c:pt>
              </c:numCache>
            </c:numRef>
          </c:val>
          <c:extLst>
            <c:ext xmlns:c16="http://schemas.microsoft.com/office/drawing/2014/chart" uri="{C3380CC4-5D6E-409C-BE32-E72D297353CC}">
              <c16:uniqueId val="{00000000-293A-4F96-A70A-121CF0C5550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293A-4F96-A70A-121CF0C5550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65.2</c:v>
                </c:pt>
                <c:pt idx="1">
                  <c:v>65.3</c:v>
                </c:pt>
                <c:pt idx="2">
                  <c:v>69.150000000000006</c:v>
                </c:pt>
                <c:pt idx="3">
                  <c:v>68.97</c:v>
                </c:pt>
                <c:pt idx="4">
                  <c:v>69.099999999999994</c:v>
                </c:pt>
              </c:numCache>
            </c:numRef>
          </c:val>
          <c:extLst>
            <c:ext xmlns:c16="http://schemas.microsoft.com/office/drawing/2014/chart" uri="{C3380CC4-5D6E-409C-BE32-E72D297353CC}">
              <c16:uniqueId val="{00000000-A8A8-40CB-81E2-1CF6AB03C0B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A8A8-40CB-81E2-1CF6AB03C0B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93.02</c:v>
                </c:pt>
                <c:pt idx="1">
                  <c:v>91.92</c:v>
                </c:pt>
                <c:pt idx="2">
                  <c:v>92.89</c:v>
                </c:pt>
                <c:pt idx="3">
                  <c:v>92.8</c:v>
                </c:pt>
                <c:pt idx="4">
                  <c:v>91.07</c:v>
                </c:pt>
              </c:numCache>
            </c:numRef>
          </c:val>
          <c:extLst>
            <c:ext xmlns:c16="http://schemas.microsoft.com/office/drawing/2014/chart" uri="{C3380CC4-5D6E-409C-BE32-E72D297353CC}">
              <c16:uniqueId val="{00000000-5D39-48AF-84F7-6B9533B8AEB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5D39-48AF-84F7-6B9533B8AEB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109.77</c:v>
                </c:pt>
                <c:pt idx="1">
                  <c:v>110.11</c:v>
                </c:pt>
                <c:pt idx="2">
                  <c:v>110.6</c:v>
                </c:pt>
                <c:pt idx="3">
                  <c:v>110.22</c:v>
                </c:pt>
                <c:pt idx="4">
                  <c:v>108.4</c:v>
                </c:pt>
              </c:numCache>
            </c:numRef>
          </c:val>
          <c:extLst>
            <c:ext xmlns:c16="http://schemas.microsoft.com/office/drawing/2014/chart" uri="{C3380CC4-5D6E-409C-BE32-E72D297353CC}">
              <c16:uniqueId val="{00000000-B04F-4739-932A-EDFF1B329B8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B04F-4739-932A-EDFF1B329B8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48.04</c:v>
                </c:pt>
                <c:pt idx="1">
                  <c:v>48.16</c:v>
                </c:pt>
                <c:pt idx="2">
                  <c:v>49.13</c:v>
                </c:pt>
                <c:pt idx="3">
                  <c:v>50.08</c:v>
                </c:pt>
                <c:pt idx="4">
                  <c:v>51.18</c:v>
                </c:pt>
              </c:numCache>
            </c:numRef>
          </c:val>
          <c:extLst>
            <c:ext xmlns:c16="http://schemas.microsoft.com/office/drawing/2014/chart" uri="{C3380CC4-5D6E-409C-BE32-E72D297353CC}">
              <c16:uniqueId val="{00000000-74C5-4A1B-96E2-07A15787CB6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74C5-4A1B-96E2-07A15787CB6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17.57</c:v>
                </c:pt>
                <c:pt idx="1">
                  <c:v>19.45</c:v>
                </c:pt>
                <c:pt idx="2">
                  <c:v>23.67</c:v>
                </c:pt>
                <c:pt idx="3">
                  <c:v>24.25</c:v>
                </c:pt>
                <c:pt idx="4">
                  <c:v>24.77</c:v>
                </c:pt>
              </c:numCache>
            </c:numRef>
          </c:val>
          <c:extLst>
            <c:ext xmlns:c16="http://schemas.microsoft.com/office/drawing/2014/chart" uri="{C3380CC4-5D6E-409C-BE32-E72D297353CC}">
              <c16:uniqueId val="{00000000-39A8-41C4-B49E-56702527DA5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39A8-41C4-B49E-56702527DA5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A67-413D-8718-27F41AD44E3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5A67-413D-8718-27F41AD44E3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570.03</c:v>
                </c:pt>
                <c:pt idx="1">
                  <c:v>555.09</c:v>
                </c:pt>
                <c:pt idx="2">
                  <c:v>435.49</c:v>
                </c:pt>
                <c:pt idx="3">
                  <c:v>418.67</c:v>
                </c:pt>
                <c:pt idx="4">
                  <c:v>540.17999999999995</c:v>
                </c:pt>
              </c:numCache>
            </c:numRef>
          </c:val>
          <c:extLst>
            <c:ext xmlns:c16="http://schemas.microsoft.com/office/drawing/2014/chart" uri="{C3380CC4-5D6E-409C-BE32-E72D297353CC}">
              <c16:uniqueId val="{00000000-AC64-4B03-9AE4-12847A8B1E9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AC64-4B03-9AE4-12847A8B1E9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265.77999999999997</c:v>
                </c:pt>
                <c:pt idx="1">
                  <c:v>272.22000000000003</c:v>
                </c:pt>
                <c:pt idx="2">
                  <c:v>268.29000000000002</c:v>
                </c:pt>
                <c:pt idx="3">
                  <c:v>277.33999999999997</c:v>
                </c:pt>
                <c:pt idx="4">
                  <c:v>278.18</c:v>
                </c:pt>
              </c:numCache>
            </c:numRef>
          </c:val>
          <c:extLst>
            <c:ext xmlns:c16="http://schemas.microsoft.com/office/drawing/2014/chart" uri="{C3380CC4-5D6E-409C-BE32-E72D297353CC}">
              <c16:uniqueId val="{00000000-8FC4-4DF1-94C7-381C59706CA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8FC4-4DF1-94C7-381C59706CA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105.89</c:v>
                </c:pt>
                <c:pt idx="1">
                  <c:v>106.22</c:v>
                </c:pt>
                <c:pt idx="2">
                  <c:v>106.65</c:v>
                </c:pt>
                <c:pt idx="3">
                  <c:v>106.21</c:v>
                </c:pt>
                <c:pt idx="4">
                  <c:v>104.02</c:v>
                </c:pt>
              </c:numCache>
            </c:numRef>
          </c:val>
          <c:extLst>
            <c:ext xmlns:c16="http://schemas.microsoft.com/office/drawing/2014/chart" uri="{C3380CC4-5D6E-409C-BE32-E72D297353CC}">
              <c16:uniqueId val="{00000000-6E0A-4C6B-A1E6-A9A1EDB1101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6E0A-4C6B-A1E6-A9A1EDB1101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157.01</c:v>
                </c:pt>
                <c:pt idx="1">
                  <c:v>155.69</c:v>
                </c:pt>
                <c:pt idx="2">
                  <c:v>155.04</c:v>
                </c:pt>
                <c:pt idx="3">
                  <c:v>156.38999999999999</c:v>
                </c:pt>
                <c:pt idx="4">
                  <c:v>160.22999999999999</c:v>
                </c:pt>
              </c:numCache>
            </c:numRef>
          </c:val>
          <c:extLst>
            <c:ext xmlns:c16="http://schemas.microsoft.com/office/drawing/2014/chart" uri="{C3380CC4-5D6E-409C-BE32-E72D297353CC}">
              <c16:uniqueId val="{00000000-0B09-4F08-9393-9D71C9ADDE3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0B09-4F08-9393-9D71C9ADDE3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R61" zoomScaleNormal="100" workbookViewId="0">
      <selection activeCell="CA67" sqref="CA6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滋賀県　近江八幡市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81875</v>
      </c>
      <c r="AM8" s="44"/>
      <c r="AN8" s="44"/>
      <c r="AO8" s="44"/>
      <c r="AP8" s="44"/>
      <c r="AQ8" s="44"/>
      <c r="AR8" s="44"/>
      <c r="AS8" s="44"/>
      <c r="AT8" s="45">
        <f>データ!$S$6</f>
        <v>177.45</v>
      </c>
      <c r="AU8" s="46"/>
      <c r="AV8" s="46"/>
      <c r="AW8" s="46"/>
      <c r="AX8" s="46"/>
      <c r="AY8" s="46"/>
      <c r="AZ8" s="46"/>
      <c r="BA8" s="46"/>
      <c r="BB8" s="47">
        <f>データ!$T$6</f>
        <v>461.4</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71.87</v>
      </c>
      <c r="J10" s="46"/>
      <c r="K10" s="46"/>
      <c r="L10" s="46"/>
      <c r="M10" s="46"/>
      <c r="N10" s="46"/>
      <c r="O10" s="74"/>
      <c r="P10" s="47">
        <f>データ!$P$6</f>
        <v>99.75</v>
      </c>
      <c r="Q10" s="47"/>
      <c r="R10" s="47"/>
      <c r="S10" s="47"/>
      <c r="T10" s="47"/>
      <c r="U10" s="47"/>
      <c r="V10" s="47"/>
      <c r="W10" s="44">
        <f>データ!$Q$6</f>
        <v>3047</v>
      </c>
      <c r="X10" s="44"/>
      <c r="Y10" s="44"/>
      <c r="Z10" s="44"/>
      <c r="AA10" s="44"/>
      <c r="AB10" s="44"/>
      <c r="AC10" s="44"/>
      <c r="AD10" s="2"/>
      <c r="AE10" s="2"/>
      <c r="AF10" s="2"/>
      <c r="AG10" s="2"/>
      <c r="AH10" s="2"/>
      <c r="AI10" s="2"/>
      <c r="AJ10" s="2"/>
      <c r="AK10" s="2"/>
      <c r="AL10" s="44">
        <f>データ!$U$6</f>
        <v>81574</v>
      </c>
      <c r="AM10" s="44"/>
      <c r="AN10" s="44"/>
      <c r="AO10" s="44"/>
      <c r="AP10" s="44"/>
      <c r="AQ10" s="44"/>
      <c r="AR10" s="44"/>
      <c r="AS10" s="44"/>
      <c r="AT10" s="45">
        <f>データ!$V$6</f>
        <v>92.3</v>
      </c>
      <c r="AU10" s="46"/>
      <c r="AV10" s="46"/>
      <c r="AW10" s="46"/>
      <c r="AX10" s="46"/>
      <c r="AY10" s="46"/>
      <c r="AZ10" s="46"/>
      <c r="BA10" s="46"/>
      <c r="BB10" s="47">
        <f>データ!$W$6</f>
        <v>883.79</v>
      </c>
      <c r="BC10" s="47"/>
      <c r="BD10" s="47"/>
      <c r="BE10" s="47"/>
      <c r="BF10" s="47"/>
      <c r="BG10" s="47"/>
      <c r="BH10" s="47"/>
      <c r="BI10" s="47"/>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68" t="s">
        <v>25</v>
      </c>
      <c r="BM14" s="69"/>
      <c r="BN14" s="69"/>
      <c r="BO14" s="69"/>
      <c r="BP14" s="69"/>
      <c r="BQ14" s="69"/>
      <c r="BR14" s="69"/>
      <c r="BS14" s="69"/>
      <c r="BT14" s="69"/>
      <c r="BU14" s="69"/>
      <c r="BV14" s="69"/>
      <c r="BW14" s="69"/>
      <c r="BX14" s="69"/>
      <c r="BY14" s="69"/>
      <c r="BZ14" s="70"/>
    </row>
    <row r="15" spans="1:78" ht="13.5" customHeight="1" x14ac:dyDescent="0.15">
      <c r="A15" s="2"/>
      <c r="B15" s="65"/>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7"/>
      <c r="BK15" s="2"/>
      <c r="BL15" s="71"/>
      <c r="BM15" s="72"/>
      <c r="BN15" s="72"/>
      <c r="BO15" s="72"/>
      <c r="BP15" s="72"/>
      <c r="BQ15" s="72"/>
      <c r="BR15" s="72"/>
      <c r="BS15" s="72"/>
      <c r="BT15" s="72"/>
      <c r="BU15" s="72"/>
      <c r="BV15" s="72"/>
      <c r="BW15" s="72"/>
      <c r="BX15" s="72"/>
      <c r="BY15" s="72"/>
      <c r="BZ15" s="7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110</v>
      </c>
      <c r="BM16" s="84"/>
      <c r="BN16" s="84"/>
      <c r="BO16" s="84"/>
      <c r="BP16" s="84"/>
      <c r="BQ16" s="84"/>
      <c r="BR16" s="84"/>
      <c r="BS16" s="84"/>
      <c r="BT16" s="84"/>
      <c r="BU16" s="84"/>
      <c r="BV16" s="84"/>
      <c r="BW16" s="84"/>
      <c r="BX16" s="84"/>
      <c r="BY16" s="84"/>
      <c r="BZ16" s="85"/>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8" t="s">
        <v>26</v>
      </c>
      <c r="BM45" s="69"/>
      <c r="BN45" s="69"/>
      <c r="BO45" s="69"/>
      <c r="BP45" s="69"/>
      <c r="BQ45" s="69"/>
      <c r="BR45" s="69"/>
      <c r="BS45" s="69"/>
      <c r="BT45" s="69"/>
      <c r="BU45" s="69"/>
      <c r="BV45" s="69"/>
      <c r="BW45" s="69"/>
      <c r="BX45" s="69"/>
      <c r="BY45" s="69"/>
      <c r="BZ45" s="7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1"/>
      <c r="BM46" s="72"/>
      <c r="BN46" s="72"/>
      <c r="BO46" s="72"/>
      <c r="BP46" s="72"/>
      <c r="BQ46" s="72"/>
      <c r="BR46" s="72"/>
      <c r="BS46" s="72"/>
      <c r="BT46" s="72"/>
      <c r="BU46" s="72"/>
      <c r="BV46" s="72"/>
      <c r="BW46" s="72"/>
      <c r="BX46" s="72"/>
      <c r="BY46" s="72"/>
      <c r="BZ46" s="7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3" t="s">
        <v>111</v>
      </c>
      <c r="BM47" s="84"/>
      <c r="BN47" s="84"/>
      <c r="BO47" s="84"/>
      <c r="BP47" s="84"/>
      <c r="BQ47" s="84"/>
      <c r="BR47" s="84"/>
      <c r="BS47" s="84"/>
      <c r="BT47" s="84"/>
      <c r="BU47" s="84"/>
      <c r="BV47" s="84"/>
      <c r="BW47" s="84"/>
      <c r="BX47" s="84"/>
      <c r="BY47" s="84"/>
      <c r="BZ47" s="85"/>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3"/>
      <c r="BM48" s="84"/>
      <c r="BN48" s="84"/>
      <c r="BO48" s="84"/>
      <c r="BP48" s="84"/>
      <c r="BQ48" s="84"/>
      <c r="BR48" s="84"/>
      <c r="BS48" s="84"/>
      <c r="BT48" s="84"/>
      <c r="BU48" s="84"/>
      <c r="BV48" s="84"/>
      <c r="BW48" s="84"/>
      <c r="BX48" s="84"/>
      <c r="BY48" s="84"/>
      <c r="BZ48" s="85"/>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3"/>
      <c r="BM49" s="84"/>
      <c r="BN49" s="84"/>
      <c r="BO49" s="84"/>
      <c r="BP49" s="84"/>
      <c r="BQ49" s="84"/>
      <c r="BR49" s="84"/>
      <c r="BS49" s="84"/>
      <c r="BT49" s="84"/>
      <c r="BU49" s="84"/>
      <c r="BV49" s="84"/>
      <c r="BW49" s="84"/>
      <c r="BX49" s="84"/>
      <c r="BY49" s="84"/>
      <c r="BZ49" s="85"/>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3"/>
      <c r="BM50" s="84"/>
      <c r="BN50" s="84"/>
      <c r="BO50" s="84"/>
      <c r="BP50" s="84"/>
      <c r="BQ50" s="84"/>
      <c r="BR50" s="84"/>
      <c r="BS50" s="84"/>
      <c r="BT50" s="84"/>
      <c r="BU50" s="84"/>
      <c r="BV50" s="84"/>
      <c r="BW50" s="84"/>
      <c r="BX50" s="84"/>
      <c r="BY50" s="84"/>
      <c r="BZ50" s="85"/>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3"/>
      <c r="BM51" s="84"/>
      <c r="BN51" s="84"/>
      <c r="BO51" s="84"/>
      <c r="BP51" s="84"/>
      <c r="BQ51" s="84"/>
      <c r="BR51" s="84"/>
      <c r="BS51" s="84"/>
      <c r="BT51" s="84"/>
      <c r="BU51" s="84"/>
      <c r="BV51" s="84"/>
      <c r="BW51" s="84"/>
      <c r="BX51" s="84"/>
      <c r="BY51" s="84"/>
      <c r="BZ51" s="85"/>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3"/>
      <c r="BM52" s="84"/>
      <c r="BN52" s="84"/>
      <c r="BO52" s="84"/>
      <c r="BP52" s="84"/>
      <c r="BQ52" s="84"/>
      <c r="BR52" s="84"/>
      <c r="BS52" s="84"/>
      <c r="BT52" s="84"/>
      <c r="BU52" s="84"/>
      <c r="BV52" s="84"/>
      <c r="BW52" s="84"/>
      <c r="BX52" s="84"/>
      <c r="BY52" s="84"/>
      <c r="BZ52" s="85"/>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3"/>
      <c r="BM53" s="84"/>
      <c r="BN53" s="84"/>
      <c r="BO53" s="84"/>
      <c r="BP53" s="84"/>
      <c r="BQ53" s="84"/>
      <c r="BR53" s="84"/>
      <c r="BS53" s="84"/>
      <c r="BT53" s="84"/>
      <c r="BU53" s="84"/>
      <c r="BV53" s="84"/>
      <c r="BW53" s="84"/>
      <c r="BX53" s="84"/>
      <c r="BY53" s="84"/>
      <c r="BZ53" s="85"/>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3"/>
      <c r="BM54" s="84"/>
      <c r="BN54" s="84"/>
      <c r="BO54" s="84"/>
      <c r="BP54" s="84"/>
      <c r="BQ54" s="84"/>
      <c r="BR54" s="84"/>
      <c r="BS54" s="84"/>
      <c r="BT54" s="84"/>
      <c r="BU54" s="84"/>
      <c r="BV54" s="84"/>
      <c r="BW54" s="84"/>
      <c r="BX54" s="84"/>
      <c r="BY54" s="84"/>
      <c r="BZ54" s="85"/>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3"/>
      <c r="BM55" s="84"/>
      <c r="BN55" s="84"/>
      <c r="BO55" s="84"/>
      <c r="BP55" s="84"/>
      <c r="BQ55" s="84"/>
      <c r="BR55" s="84"/>
      <c r="BS55" s="84"/>
      <c r="BT55" s="84"/>
      <c r="BU55" s="84"/>
      <c r="BV55" s="84"/>
      <c r="BW55" s="84"/>
      <c r="BX55" s="84"/>
      <c r="BY55" s="84"/>
      <c r="BZ55" s="85"/>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3"/>
      <c r="BM56" s="84"/>
      <c r="BN56" s="84"/>
      <c r="BO56" s="84"/>
      <c r="BP56" s="84"/>
      <c r="BQ56" s="84"/>
      <c r="BR56" s="84"/>
      <c r="BS56" s="84"/>
      <c r="BT56" s="84"/>
      <c r="BU56" s="84"/>
      <c r="BV56" s="84"/>
      <c r="BW56" s="84"/>
      <c r="BX56" s="84"/>
      <c r="BY56" s="84"/>
      <c r="BZ56" s="85"/>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3"/>
      <c r="BM57" s="84"/>
      <c r="BN57" s="84"/>
      <c r="BO57" s="84"/>
      <c r="BP57" s="84"/>
      <c r="BQ57" s="84"/>
      <c r="BR57" s="84"/>
      <c r="BS57" s="84"/>
      <c r="BT57" s="84"/>
      <c r="BU57" s="84"/>
      <c r="BV57" s="84"/>
      <c r="BW57" s="84"/>
      <c r="BX57" s="84"/>
      <c r="BY57" s="84"/>
      <c r="BZ57" s="85"/>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3"/>
      <c r="BM58" s="84"/>
      <c r="BN58" s="84"/>
      <c r="BO58" s="84"/>
      <c r="BP58" s="84"/>
      <c r="BQ58" s="84"/>
      <c r="BR58" s="84"/>
      <c r="BS58" s="84"/>
      <c r="BT58" s="84"/>
      <c r="BU58" s="84"/>
      <c r="BV58" s="84"/>
      <c r="BW58" s="84"/>
      <c r="BX58" s="84"/>
      <c r="BY58" s="84"/>
      <c r="BZ58" s="85"/>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3"/>
      <c r="BM59" s="84"/>
      <c r="BN59" s="84"/>
      <c r="BO59" s="84"/>
      <c r="BP59" s="84"/>
      <c r="BQ59" s="84"/>
      <c r="BR59" s="84"/>
      <c r="BS59" s="84"/>
      <c r="BT59" s="84"/>
      <c r="BU59" s="84"/>
      <c r="BV59" s="84"/>
      <c r="BW59" s="84"/>
      <c r="BX59" s="84"/>
      <c r="BY59" s="84"/>
      <c r="BZ59" s="85"/>
    </row>
    <row r="60" spans="1:78" ht="13.5" customHeight="1" x14ac:dyDescent="0.15">
      <c r="A60" s="2"/>
      <c r="B60" s="65" t="s">
        <v>27</v>
      </c>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7"/>
      <c r="BK60" s="2"/>
      <c r="BL60" s="83"/>
      <c r="BM60" s="84"/>
      <c r="BN60" s="84"/>
      <c r="BO60" s="84"/>
      <c r="BP60" s="84"/>
      <c r="BQ60" s="84"/>
      <c r="BR60" s="84"/>
      <c r="BS60" s="84"/>
      <c r="BT60" s="84"/>
      <c r="BU60" s="84"/>
      <c r="BV60" s="84"/>
      <c r="BW60" s="84"/>
      <c r="BX60" s="84"/>
      <c r="BY60" s="84"/>
      <c r="BZ60" s="85"/>
    </row>
    <row r="61" spans="1:78" ht="13.5" customHeight="1" x14ac:dyDescent="0.15">
      <c r="A61" s="2"/>
      <c r="B61" s="65"/>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7"/>
      <c r="BK61" s="2"/>
      <c r="BL61" s="83"/>
      <c r="BM61" s="84"/>
      <c r="BN61" s="84"/>
      <c r="BO61" s="84"/>
      <c r="BP61" s="84"/>
      <c r="BQ61" s="84"/>
      <c r="BR61" s="84"/>
      <c r="BS61" s="84"/>
      <c r="BT61" s="84"/>
      <c r="BU61" s="84"/>
      <c r="BV61" s="84"/>
      <c r="BW61" s="84"/>
      <c r="BX61" s="84"/>
      <c r="BY61" s="84"/>
      <c r="BZ61" s="85"/>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3"/>
      <c r="BM62" s="84"/>
      <c r="BN62" s="84"/>
      <c r="BO62" s="84"/>
      <c r="BP62" s="84"/>
      <c r="BQ62" s="84"/>
      <c r="BR62" s="84"/>
      <c r="BS62" s="84"/>
      <c r="BT62" s="84"/>
      <c r="BU62" s="84"/>
      <c r="BV62" s="84"/>
      <c r="BW62" s="84"/>
      <c r="BX62" s="84"/>
      <c r="BY62" s="84"/>
      <c r="BZ62" s="85"/>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8" t="s">
        <v>28</v>
      </c>
      <c r="BM64" s="69"/>
      <c r="BN64" s="69"/>
      <c r="BO64" s="69"/>
      <c r="BP64" s="69"/>
      <c r="BQ64" s="69"/>
      <c r="BR64" s="69"/>
      <c r="BS64" s="69"/>
      <c r="BT64" s="69"/>
      <c r="BU64" s="69"/>
      <c r="BV64" s="69"/>
      <c r="BW64" s="69"/>
      <c r="BX64" s="69"/>
      <c r="BY64" s="69"/>
      <c r="BZ64" s="7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1"/>
      <c r="BM65" s="72"/>
      <c r="BN65" s="72"/>
      <c r="BO65" s="72"/>
      <c r="BP65" s="72"/>
      <c r="BQ65" s="72"/>
      <c r="BR65" s="72"/>
      <c r="BS65" s="72"/>
      <c r="BT65" s="72"/>
      <c r="BU65" s="72"/>
      <c r="BV65" s="72"/>
      <c r="BW65" s="72"/>
      <c r="BX65" s="72"/>
      <c r="BY65" s="72"/>
      <c r="BZ65" s="7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3" t="s">
        <v>112</v>
      </c>
      <c r="BM66" s="84"/>
      <c r="BN66" s="84"/>
      <c r="BO66" s="84"/>
      <c r="BP66" s="84"/>
      <c r="BQ66" s="84"/>
      <c r="BR66" s="84"/>
      <c r="BS66" s="84"/>
      <c r="BT66" s="84"/>
      <c r="BU66" s="84"/>
      <c r="BV66" s="84"/>
      <c r="BW66" s="84"/>
      <c r="BX66" s="84"/>
      <c r="BY66" s="84"/>
      <c r="BZ66" s="85"/>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3"/>
      <c r="BM67" s="84"/>
      <c r="BN67" s="84"/>
      <c r="BO67" s="84"/>
      <c r="BP67" s="84"/>
      <c r="BQ67" s="84"/>
      <c r="BR67" s="84"/>
      <c r="BS67" s="84"/>
      <c r="BT67" s="84"/>
      <c r="BU67" s="84"/>
      <c r="BV67" s="84"/>
      <c r="BW67" s="84"/>
      <c r="BX67" s="84"/>
      <c r="BY67" s="84"/>
      <c r="BZ67" s="85"/>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3"/>
      <c r="BM68" s="84"/>
      <c r="BN68" s="84"/>
      <c r="BO68" s="84"/>
      <c r="BP68" s="84"/>
      <c r="BQ68" s="84"/>
      <c r="BR68" s="84"/>
      <c r="BS68" s="84"/>
      <c r="BT68" s="84"/>
      <c r="BU68" s="84"/>
      <c r="BV68" s="84"/>
      <c r="BW68" s="84"/>
      <c r="BX68" s="84"/>
      <c r="BY68" s="84"/>
      <c r="BZ68" s="85"/>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3"/>
      <c r="BM69" s="84"/>
      <c r="BN69" s="84"/>
      <c r="BO69" s="84"/>
      <c r="BP69" s="84"/>
      <c r="BQ69" s="84"/>
      <c r="BR69" s="84"/>
      <c r="BS69" s="84"/>
      <c r="BT69" s="84"/>
      <c r="BU69" s="84"/>
      <c r="BV69" s="84"/>
      <c r="BW69" s="84"/>
      <c r="BX69" s="84"/>
      <c r="BY69" s="84"/>
      <c r="BZ69" s="85"/>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3"/>
      <c r="BM70" s="84"/>
      <c r="BN70" s="84"/>
      <c r="BO70" s="84"/>
      <c r="BP70" s="84"/>
      <c r="BQ70" s="84"/>
      <c r="BR70" s="84"/>
      <c r="BS70" s="84"/>
      <c r="BT70" s="84"/>
      <c r="BU70" s="84"/>
      <c r="BV70" s="84"/>
      <c r="BW70" s="84"/>
      <c r="BX70" s="84"/>
      <c r="BY70" s="84"/>
      <c r="BZ70" s="85"/>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3"/>
      <c r="BM71" s="84"/>
      <c r="BN71" s="84"/>
      <c r="BO71" s="84"/>
      <c r="BP71" s="84"/>
      <c r="BQ71" s="84"/>
      <c r="BR71" s="84"/>
      <c r="BS71" s="84"/>
      <c r="BT71" s="84"/>
      <c r="BU71" s="84"/>
      <c r="BV71" s="84"/>
      <c r="BW71" s="84"/>
      <c r="BX71" s="84"/>
      <c r="BY71" s="84"/>
      <c r="BZ71" s="85"/>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3"/>
      <c r="BM72" s="84"/>
      <c r="BN72" s="84"/>
      <c r="BO72" s="84"/>
      <c r="BP72" s="84"/>
      <c r="BQ72" s="84"/>
      <c r="BR72" s="84"/>
      <c r="BS72" s="84"/>
      <c r="BT72" s="84"/>
      <c r="BU72" s="84"/>
      <c r="BV72" s="84"/>
      <c r="BW72" s="84"/>
      <c r="BX72" s="84"/>
      <c r="BY72" s="84"/>
      <c r="BZ72" s="85"/>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3"/>
      <c r="BM73" s="84"/>
      <c r="BN73" s="84"/>
      <c r="BO73" s="84"/>
      <c r="BP73" s="84"/>
      <c r="BQ73" s="84"/>
      <c r="BR73" s="84"/>
      <c r="BS73" s="84"/>
      <c r="BT73" s="84"/>
      <c r="BU73" s="84"/>
      <c r="BV73" s="84"/>
      <c r="BW73" s="84"/>
      <c r="BX73" s="84"/>
      <c r="BY73" s="84"/>
      <c r="BZ73" s="85"/>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3"/>
      <c r="BM74" s="84"/>
      <c r="BN74" s="84"/>
      <c r="BO74" s="84"/>
      <c r="BP74" s="84"/>
      <c r="BQ74" s="84"/>
      <c r="BR74" s="84"/>
      <c r="BS74" s="84"/>
      <c r="BT74" s="84"/>
      <c r="BU74" s="84"/>
      <c r="BV74" s="84"/>
      <c r="BW74" s="84"/>
      <c r="BX74" s="84"/>
      <c r="BY74" s="84"/>
      <c r="BZ74" s="85"/>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3"/>
      <c r="BM75" s="84"/>
      <c r="BN75" s="84"/>
      <c r="BO75" s="84"/>
      <c r="BP75" s="84"/>
      <c r="BQ75" s="84"/>
      <c r="BR75" s="84"/>
      <c r="BS75" s="84"/>
      <c r="BT75" s="84"/>
      <c r="BU75" s="84"/>
      <c r="BV75" s="84"/>
      <c r="BW75" s="84"/>
      <c r="BX75" s="84"/>
      <c r="BY75" s="84"/>
      <c r="BZ75" s="85"/>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3"/>
      <c r="BM76" s="84"/>
      <c r="BN76" s="84"/>
      <c r="BO76" s="84"/>
      <c r="BP76" s="84"/>
      <c r="BQ76" s="84"/>
      <c r="BR76" s="84"/>
      <c r="BS76" s="84"/>
      <c r="BT76" s="84"/>
      <c r="BU76" s="84"/>
      <c r="BV76" s="84"/>
      <c r="BW76" s="84"/>
      <c r="BX76" s="84"/>
      <c r="BY76" s="84"/>
      <c r="BZ76" s="85"/>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3"/>
      <c r="BM77" s="84"/>
      <c r="BN77" s="84"/>
      <c r="BO77" s="84"/>
      <c r="BP77" s="84"/>
      <c r="BQ77" s="84"/>
      <c r="BR77" s="84"/>
      <c r="BS77" s="84"/>
      <c r="BT77" s="84"/>
      <c r="BU77" s="84"/>
      <c r="BV77" s="84"/>
      <c r="BW77" s="84"/>
      <c r="BX77" s="84"/>
      <c r="BY77" s="84"/>
      <c r="BZ77" s="85"/>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3"/>
      <c r="BM78" s="84"/>
      <c r="BN78" s="84"/>
      <c r="BO78" s="84"/>
      <c r="BP78" s="84"/>
      <c r="BQ78" s="84"/>
      <c r="BR78" s="84"/>
      <c r="BS78" s="84"/>
      <c r="BT78" s="84"/>
      <c r="BU78" s="84"/>
      <c r="BV78" s="84"/>
      <c r="BW78" s="84"/>
      <c r="BX78" s="84"/>
      <c r="BY78" s="84"/>
      <c r="BZ78" s="85"/>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3"/>
      <c r="BM79" s="84"/>
      <c r="BN79" s="84"/>
      <c r="BO79" s="84"/>
      <c r="BP79" s="84"/>
      <c r="BQ79" s="84"/>
      <c r="BR79" s="84"/>
      <c r="BS79" s="84"/>
      <c r="BT79" s="84"/>
      <c r="BU79" s="84"/>
      <c r="BV79" s="84"/>
      <c r="BW79" s="84"/>
      <c r="BX79" s="84"/>
      <c r="BY79" s="84"/>
      <c r="BZ79" s="85"/>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3"/>
      <c r="BM80" s="84"/>
      <c r="BN80" s="84"/>
      <c r="BO80" s="84"/>
      <c r="BP80" s="84"/>
      <c r="BQ80" s="84"/>
      <c r="BR80" s="84"/>
      <c r="BS80" s="84"/>
      <c r="BT80" s="84"/>
      <c r="BU80" s="84"/>
      <c r="BV80" s="84"/>
      <c r="BW80" s="84"/>
      <c r="BX80" s="84"/>
      <c r="BY80" s="84"/>
      <c r="BZ80" s="85"/>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3"/>
      <c r="BM81" s="84"/>
      <c r="BN81" s="84"/>
      <c r="BO81" s="84"/>
      <c r="BP81" s="84"/>
      <c r="BQ81" s="84"/>
      <c r="BR81" s="84"/>
      <c r="BS81" s="84"/>
      <c r="BT81" s="84"/>
      <c r="BU81" s="84"/>
      <c r="BV81" s="84"/>
      <c r="BW81" s="84"/>
      <c r="BX81" s="84"/>
      <c r="BY81" s="84"/>
      <c r="BZ81" s="85"/>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6"/>
      <c r="BM82" s="87"/>
      <c r="BN82" s="87"/>
      <c r="BO82" s="87"/>
      <c r="BP82" s="87"/>
      <c r="BQ82" s="87"/>
      <c r="BR82" s="87"/>
      <c r="BS82" s="87"/>
      <c r="BT82" s="87"/>
      <c r="BU82" s="87"/>
      <c r="BV82" s="87"/>
      <c r="BW82" s="87"/>
      <c r="BX82" s="87"/>
      <c r="BY82" s="87"/>
      <c r="BZ82" s="88"/>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kyUBjfh86zX/eRRv8o0oa2s+ostvKO4NG1jYFn/ziIgM1AtU1vYm8ky2GJN30ajK2nkMIufiplTbGqemH2TarQ==" saltValue="gKpG7nGxLgyN0nG5LIFnU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15">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252042</v>
      </c>
      <c r="D6" s="20">
        <f t="shared" si="3"/>
        <v>46</v>
      </c>
      <c r="E6" s="20">
        <f t="shared" si="3"/>
        <v>1</v>
      </c>
      <c r="F6" s="20">
        <f t="shared" si="3"/>
        <v>0</v>
      </c>
      <c r="G6" s="20">
        <f t="shared" si="3"/>
        <v>1</v>
      </c>
      <c r="H6" s="20" t="str">
        <f t="shared" si="3"/>
        <v>滋賀県　近江八幡市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71.87</v>
      </c>
      <c r="P6" s="21">
        <f t="shared" si="3"/>
        <v>99.75</v>
      </c>
      <c r="Q6" s="21">
        <f t="shared" si="3"/>
        <v>3047</v>
      </c>
      <c r="R6" s="21">
        <f t="shared" si="3"/>
        <v>81875</v>
      </c>
      <c r="S6" s="21">
        <f t="shared" si="3"/>
        <v>177.45</v>
      </c>
      <c r="T6" s="21">
        <f t="shared" si="3"/>
        <v>461.4</v>
      </c>
      <c r="U6" s="21">
        <f t="shared" si="3"/>
        <v>81574</v>
      </c>
      <c r="V6" s="21">
        <f t="shared" si="3"/>
        <v>92.3</v>
      </c>
      <c r="W6" s="21">
        <f t="shared" si="3"/>
        <v>883.79</v>
      </c>
      <c r="X6" s="22">
        <f>IF(X7="",NA(),X7)</f>
        <v>109.77</v>
      </c>
      <c r="Y6" s="22">
        <f t="shared" ref="Y6:AG6" si="4">IF(Y7="",NA(),Y7)</f>
        <v>110.11</v>
      </c>
      <c r="Z6" s="22">
        <f t="shared" si="4"/>
        <v>110.6</v>
      </c>
      <c r="AA6" s="22">
        <f t="shared" si="4"/>
        <v>110.22</v>
      </c>
      <c r="AB6" s="22">
        <f t="shared" si="4"/>
        <v>108.4</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570.03</v>
      </c>
      <c r="AU6" s="22">
        <f t="shared" ref="AU6:BC6" si="6">IF(AU7="",NA(),AU7)</f>
        <v>555.09</v>
      </c>
      <c r="AV6" s="22">
        <f t="shared" si="6"/>
        <v>435.49</v>
      </c>
      <c r="AW6" s="22">
        <f t="shared" si="6"/>
        <v>418.67</v>
      </c>
      <c r="AX6" s="22">
        <f t="shared" si="6"/>
        <v>540.17999999999995</v>
      </c>
      <c r="AY6" s="22">
        <f t="shared" si="6"/>
        <v>360.86</v>
      </c>
      <c r="AZ6" s="22">
        <f t="shared" si="6"/>
        <v>350.79</v>
      </c>
      <c r="BA6" s="22">
        <f t="shared" si="6"/>
        <v>354.57</v>
      </c>
      <c r="BB6" s="22">
        <f t="shared" si="6"/>
        <v>357.74</v>
      </c>
      <c r="BC6" s="22">
        <f t="shared" si="6"/>
        <v>344.88</v>
      </c>
      <c r="BD6" s="21" t="str">
        <f>IF(BD7="","",IF(BD7="-","【-】","【"&amp;SUBSTITUTE(TEXT(BD7,"#,##0.00"),"-","△")&amp;"】"))</f>
        <v>【243.36】</v>
      </c>
      <c r="BE6" s="22">
        <f>IF(BE7="",NA(),BE7)</f>
        <v>265.77999999999997</v>
      </c>
      <c r="BF6" s="22">
        <f t="shared" ref="BF6:BN6" si="7">IF(BF7="",NA(),BF7)</f>
        <v>272.22000000000003</v>
      </c>
      <c r="BG6" s="22">
        <f t="shared" si="7"/>
        <v>268.29000000000002</v>
      </c>
      <c r="BH6" s="22">
        <f t="shared" si="7"/>
        <v>277.33999999999997</v>
      </c>
      <c r="BI6" s="22">
        <f t="shared" si="7"/>
        <v>278.18</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105.89</v>
      </c>
      <c r="BQ6" s="22">
        <f t="shared" ref="BQ6:BY6" si="8">IF(BQ7="",NA(),BQ7)</f>
        <v>106.22</v>
      </c>
      <c r="BR6" s="22">
        <f t="shared" si="8"/>
        <v>106.65</v>
      </c>
      <c r="BS6" s="22">
        <f t="shared" si="8"/>
        <v>106.21</v>
      </c>
      <c r="BT6" s="22">
        <f t="shared" si="8"/>
        <v>104.02</v>
      </c>
      <c r="BU6" s="22">
        <f t="shared" si="8"/>
        <v>103.32</v>
      </c>
      <c r="BV6" s="22">
        <f t="shared" si="8"/>
        <v>100.85</v>
      </c>
      <c r="BW6" s="22">
        <f t="shared" si="8"/>
        <v>103.79</v>
      </c>
      <c r="BX6" s="22">
        <f t="shared" si="8"/>
        <v>98.3</v>
      </c>
      <c r="BY6" s="22">
        <f t="shared" si="8"/>
        <v>98.89</v>
      </c>
      <c r="BZ6" s="21" t="str">
        <f>IF(BZ7="","",IF(BZ7="-","【-】","【"&amp;SUBSTITUTE(TEXT(BZ7,"#,##0.00"),"-","△")&amp;"】"))</f>
        <v>【97.82】</v>
      </c>
      <c r="CA6" s="22">
        <f>IF(CA7="",NA(),CA7)</f>
        <v>157.01</v>
      </c>
      <c r="CB6" s="22">
        <f t="shared" ref="CB6:CJ6" si="9">IF(CB7="",NA(),CB7)</f>
        <v>155.69</v>
      </c>
      <c r="CC6" s="22">
        <f t="shared" si="9"/>
        <v>155.04</v>
      </c>
      <c r="CD6" s="22">
        <f t="shared" si="9"/>
        <v>156.38999999999999</v>
      </c>
      <c r="CE6" s="22">
        <f t="shared" si="9"/>
        <v>160.22999999999999</v>
      </c>
      <c r="CF6" s="22">
        <f t="shared" si="9"/>
        <v>168.56</v>
      </c>
      <c r="CG6" s="22">
        <f t="shared" si="9"/>
        <v>167.1</v>
      </c>
      <c r="CH6" s="22">
        <f t="shared" si="9"/>
        <v>167.86</v>
      </c>
      <c r="CI6" s="22">
        <f t="shared" si="9"/>
        <v>173.68</v>
      </c>
      <c r="CJ6" s="22">
        <f t="shared" si="9"/>
        <v>174.52</v>
      </c>
      <c r="CK6" s="21" t="str">
        <f>IF(CK7="","",IF(CK7="-","【-】","【"&amp;SUBSTITUTE(TEXT(CK7,"#,##0.00"),"-","△")&amp;"】"))</f>
        <v>【177.56】</v>
      </c>
      <c r="CL6" s="22">
        <f>IF(CL7="",NA(),CL7)</f>
        <v>65.2</v>
      </c>
      <c r="CM6" s="22">
        <f t="shared" ref="CM6:CU6" si="10">IF(CM7="",NA(),CM7)</f>
        <v>65.3</v>
      </c>
      <c r="CN6" s="22">
        <f t="shared" si="10"/>
        <v>69.150000000000006</v>
      </c>
      <c r="CO6" s="22">
        <f t="shared" si="10"/>
        <v>68.97</v>
      </c>
      <c r="CP6" s="22">
        <f t="shared" si="10"/>
        <v>69.099999999999994</v>
      </c>
      <c r="CQ6" s="22">
        <f t="shared" si="10"/>
        <v>59.51</v>
      </c>
      <c r="CR6" s="22">
        <f t="shared" si="10"/>
        <v>59.91</v>
      </c>
      <c r="CS6" s="22">
        <f t="shared" si="10"/>
        <v>59.4</v>
      </c>
      <c r="CT6" s="22">
        <f t="shared" si="10"/>
        <v>59.24</v>
      </c>
      <c r="CU6" s="22">
        <f t="shared" si="10"/>
        <v>58.77</v>
      </c>
      <c r="CV6" s="21" t="str">
        <f>IF(CV7="","",IF(CV7="-","【-】","【"&amp;SUBSTITUTE(TEXT(CV7,"#,##0.00"),"-","△")&amp;"】"))</f>
        <v>【59.81】</v>
      </c>
      <c r="CW6" s="22">
        <f>IF(CW7="",NA(),CW7)</f>
        <v>93.02</v>
      </c>
      <c r="CX6" s="22">
        <f t="shared" ref="CX6:DF6" si="11">IF(CX7="",NA(),CX7)</f>
        <v>91.92</v>
      </c>
      <c r="CY6" s="22">
        <f t="shared" si="11"/>
        <v>92.89</v>
      </c>
      <c r="CZ6" s="22">
        <f t="shared" si="11"/>
        <v>92.8</v>
      </c>
      <c r="DA6" s="22">
        <f t="shared" si="11"/>
        <v>91.07</v>
      </c>
      <c r="DB6" s="22">
        <f t="shared" si="11"/>
        <v>87.08</v>
      </c>
      <c r="DC6" s="22">
        <f t="shared" si="11"/>
        <v>87.26</v>
      </c>
      <c r="DD6" s="22">
        <f t="shared" si="11"/>
        <v>87.57</v>
      </c>
      <c r="DE6" s="22">
        <f t="shared" si="11"/>
        <v>87.26</v>
      </c>
      <c r="DF6" s="22">
        <f t="shared" si="11"/>
        <v>86.95</v>
      </c>
      <c r="DG6" s="21" t="str">
        <f>IF(DG7="","",IF(DG7="-","【-】","【"&amp;SUBSTITUTE(TEXT(DG7,"#,##0.00"),"-","△")&amp;"】"))</f>
        <v>【89.42】</v>
      </c>
      <c r="DH6" s="22">
        <f>IF(DH7="",NA(),DH7)</f>
        <v>48.04</v>
      </c>
      <c r="DI6" s="22">
        <f t="shared" ref="DI6:DQ6" si="12">IF(DI7="",NA(),DI7)</f>
        <v>48.16</v>
      </c>
      <c r="DJ6" s="22">
        <f t="shared" si="12"/>
        <v>49.13</v>
      </c>
      <c r="DK6" s="22">
        <f t="shared" si="12"/>
        <v>50.08</v>
      </c>
      <c r="DL6" s="22">
        <f t="shared" si="12"/>
        <v>51.18</v>
      </c>
      <c r="DM6" s="22">
        <f t="shared" si="12"/>
        <v>48.55</v>
      </c>
      <c r="DN6" s="22">
        <f t="shared" si="12"/>
        <v>49.2</v>
      </c>
      <c r="DO6" s="22">
        <f t="shared" si="12"/>
        <v>50.01</v>
      </c>
      <c r="DP6" s="22">
        <f t="shared" si="12"/>
        <v>50.99</v>
      </c>
      <c r="DQ6" s="22">
        <f t="shared" si="12"/>
        <v>51.79</v>
      </c>
      <c r="DR6" s="21" t="str">
        <f>IF(DR7="","",IF(DR7="-","【-】","【"&amp;SUBSTITUTE(TEXT(DR7,"#,##0.00"),"-","△")&amp;"】"))</f>
        <v>【52.02】</v>
      </c>
      <c r="DS6" s="22">
        <f>IF(DS7="",NA(),DS7)</f>
        <v>17.57</v>
      </c>
      <c r="DT6" s="22">
        <f t="shared" ref="DT6:EB6" si="13">IF(DT7="",NA(),DT7)</f>
        <v>19.45</v>
      </c>
      <c r="DU6" s="22">
        <f t="shared" si="13"/>
        <v>23.67</v>
      </c>
      <c r="DV6" s="22">
        <f t="shared" si="13"/>
        <v>24.25</v>
      </c>
      <c r="DW6" s="22">
        <f t="shared" si="13"/>
        <v>24.77</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0.73</v>
      </c>
      <c r="EE6" s="22">
        <f t="shared" ref="EE6:EM6" si="14">IF(EE7="",NA(),EE7)</f>
        <v>0.12</v>
      </c>
      <c r="EF6" s="22">
        <f t="shared" si="14"/>
        <v>0.01</v>
      </c>
      <c r="EG6" s="22">
        <f t="shared" si="14"/>
        <v>1.02</v>
      </c>
      <c r="EH6" s="22">
        <f t="shared" si="14"/>
        <v>0.78</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15">
      <c r="A7" s="15"/>
      <c r="B7" s="24">
        <v>2023</v>
      </c>
      <c r="C7" s="24">
        <v>252042</v>
      </c>
      <c r="D7" s="24">
        <v>46</v>
      </c>
      <c r="E7" s="24">
        <v>1</v>
      </c>
      <c r="F7" s="24">
        <v>0</v>
      </c>
      <c r="G7" s="24">
        <v>1</v>
      </c>
      <c r="H7" s="24" t="s">
        <v>93</v>
      </c>
      <c r="I7" s="24" t="s">
        <v>94</v>
      </c>
      <c r="J7" s="24" t="s">
        <v>95</v>
      </c>
      <c r="K7" s="24" t="s">
        <v>96</v>
      </c>
      <c r="L7" s="24" t="s">
        <v>97</v>
      </c>
      <c r="M7" s="24" t="s">
        <v>98</v>
      </c>
      <c r="N7" s="25" t="s">
        <v>99</v>
      </c>
      <c r="O7" s="25">
        <v>71.87</v>
      </c>
      <c r="P7" s="25">
        <v>99.75</v>
      </c>
      <c r="Q7" s="25">
        <v>3047</v>
      </c>
      <c r="R7" s="25">
        <v>81875</v>
      </c>
      <c r="S7" s="25">
        <v>177.45</v>
      </c>
      <c r="T7" s="25">
        <v>461.4</v>
      </c>
      <c r="U7" s="25">
        <v>81574</v>
      </c>
      <c r="V7" s="25">
        <v>92.3</v>
      </c>
      <c r="W7" s="25">
        <v>883.79</v>
      </c>
      <c r="X7" s="25">
        <v>109.77</v>
      </c>
      <c r="Y7" s="25">
        <v>110.11</v>
      </c>
      <c r="Z7" s="25">
        <v>110.6</v>
      </c>
      <c r="AA7" s="25">
        <v>110.22</v>
      </c>
      <c r="AB7" s="25">
        <v>108.4</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570.03</v>
      </c>
      <c r="AU7" s="25">
        <v>555.09</v>
      </c>
      <c r="AV7" s="25">
        <v>435.49</v>
      </c>
      <c r="AW7" s="25">
        <v>418.67</v>
      </c>
      <c r="AX7" s="25">
        <v>540.17999999999995</v>
      </c>
      <c r="AY7" s="25">
        <v>360.86</v>
      </c>
      <c r="AZ7" s="25">
        <v>350.79</v>
      </c>
      <c r="BA7" s="25">
        <v>354.57</v>
      </c>
      <c r="BB7" s="25">
        <v>357.74</v>
      </c>
      <c r="BC7" s="25">
        <v>344.88</v>
      </c>
      <c r="BD7" s="25">
        <v>243.36</v>
      </c>
      <c r="BE7" s="25">
        <v>265.77999999999997</v>
      </c>
      <c r="BF7" s="25">
        <v>272.22000000000003</v>
      </c>
      <c r="BG7" s="25">
        <v>268.29000000000002</v>
      </c>
      <c r="BH7" s="25">
        <v>277.33999999999997</v>
      </c>
      <c r="BI7" s="25">
        <v>278.18</v>
      </c>
      <c r="BJ7" s="25">
        <v>309.27999999999997</v>
      </c>
      <c r="BK7" s="25">
        <v>322.92</v>
      </c>
      <c r="BL7" s="25">
        <v>303.45999999999998</v>
      </c>
      <c r="BM7" s="25">
        <v>307.27999999999997</v>
      </c>
      <c r="BN7" s="25">
        <v>304.02</v>
      </c>
      <c r="BO7" s="25">
        <v>265.93</v>
      </c>
      <c r="BP7" s="25">
        <v>105.89</v>
      </c>
      <c r="BQ7" s="25">
        <v>106.22</v>
      </c>
      <c r="BR7" s="25">
        <v>106.65</v>
      </c>
      <c r="BS7" s="25">
        <v>106.21</v>
      </c>
      <c r="BT7" s="25">
        <v>104.02</v>
      </c>
      <c r="BU7" s="25">
        <v>103.32</v>
      </c>
      <c r="BV7" s="25">
        <v>100.85</v>
      </c>
      <c r="BW7" s="25">
        <v>103.79</v>
      </c>
      <c r="BX7" s="25">
        <v>98.3</v>
      </c>
      <c r="BY7" s="25">
        <v>98.89</v>
      </c>
      <c r="BZ7" s="25">
        <v>97.82</v>
      </c>
      <c r="CA7" s="25">
        <v>157.01</v>
      </c>
      <c r="CB7" s="25">
        <v>155.69</v>
      </c>
      <c r="CC7" s="25">
        <v>155.04</v>
      </c>
      <c r="CD7" s="25">
        <v>156.38999999999999</v>
      </c>
      <c r="CE7" s="25">
        <v>160.22999999999999</v>
      </c>
      <c r="CF7" s="25">
        <v>168.56</v>
      </c>
      <c r="CG7" s="25">
        <v>167.1</v>
      </c>
      <c r="CH7" s="25">
        <v>167.86</v>
      </c>
      <c r="CI7" s="25">
        <v>173.68</v>
      </c>
      <c r="CJ7" s="25">
        <v>174.52</v>
      </c>
      <c r="CK7" s="25">
        <v>177.56</v>
      </c>
      <c r="CL7" s="25">
        <v>65.2</v>
      </c>
      <c r="CM7" s="25">
        <v>65.3</v>
      </c>
      <c r="CN7" s="25">
        <v>69.150000000000006</v>
      </c>
      <c r="CO7" s="25">
        <v>68.97</v>
      </c>
      <c r="CP7" s="25">
        <v>69.099999999999994</v>
      </c>
      <c r="CQ7" s="25">
        <v>59.51</v>
      </c>
      <c r="CR7" s="25">
        <v>59.91</v>
      </c>
      <c r="CS7" s="25">
        <v>59.4</v>
      </c>
      <c r="CT7" s="25">
        <v>59.24</v>
      </c>
      <c r="CU7" s="25">
        <v>58.77</v>
      </c>
      <c r="CV7" s="25">
        <v>59.81</v>
      </c>
      <c r="CW7" s="25">
        <v>93.02</v>
      </c>
      <c r="CX7" s="25">
        <v>91.92</v>
      </c>
      <c r="CY7" s="25">
        <v>92.89</v>
      </c>
      <c r="CZ7" s="25">
        <v>92.8</v>
      </c>
      <c r="DA7" s="25">
        <v>91.07</v>
      </c>
      <c r="DB7" s="25">
        <v>87.08</v>
      </c>
      <c r="DC7" s="25">
        <v>87.26</v>
      </c>
      <c r="DD7" s="25">
        <v>87.57</v>
      </c>
      <c r="DE7" s="25">
        <v>87.26</v>
      </c>
      <c r="DF7" s="25">
        <v>86.95</v>
      </c>
      <c r="DG7" s="25">
        <v>89.42</v>
      </c>
      <c r="DH7" s="25">
        <v>48.04</v>
      </c>
      <c r="DI7" s="25">
        <v>48.16</v>
      </c>
      <c r="DJ7" s="25">
        <v>49.13</v>
      </c>
      <c r="DK7" s="25">
        <v>50.08</v>
      </c>
      <c r="DL7" s="25">
        <v>51.18</v>
      </c>
      <c r="DM7" s="25">
        <v>48.55</v>
      </c>
      <c r="DN7" s="25">
        <v>49.2</v>
      </c>
      <c r="DO7" s="25">
        <v>50.01</v>
      </c>
      <c r="DP7" s="25">
        <v>50.99</v>
      </c>
      <c r="DQ7" s="25">
        <v>51.79</v>
      </c>
      <c r="DR7" s="25">
        <v>52.02</v>
      </c>
      <c r="DS7" s="25">
        <v>17.57</v>
      </c>
      <c r="DT7" s="25">
        <v>19.45</v>
      </c>
      <c r="DU7" s="25">
        <v>23.67</v>
      </c>
      <c r="DV7" s="25">
        <v>24.25</v>
      </c>
      <c r="DW7" s="25">
        <v>24.77</v>
      </c>
      <c r="DX7" s="25">
        <v>17.11</v>
      </c>
      <c r="DY7" s="25">
        <v>18.329999999999998</v>
      </c>
      <c r="DZ7" s="25">
        <v>20.27</v>
      </c>
      <c r="EA7" s="25">
        <v>21.69</v>
      </c>
      <c r="EB7" s="25">
        <v>23.19</v>
      </c>
      <c r="EC7" s="25">
        <v>25.37</v>
      </c>
      <c r="ED7" s="25">
        <v>0.73</v>
      </c>
      <c r="EE7" s="25">
        <v>0.12</v>
      </c>
      <c r="EF7" s="25">
        <v>0.01</v>
      </c>
      <c r="EG7" s="25">
        <v>1.02</v>
      </c>
      <c r="EH7" s="25">
        <v>0.78</v>
      </c>
      <c r="EI7" s="25">
        <v>0.63</v>
      </c>
      <c r="EJ7" s="25">
        <v>0.6</v>
      </c>
      <c r="EK7" s="25">
        <v>0.56000000000000005</v>
      </c>
      <c r="EL7" s="25">
        <v>0.6</v>
      </c>
      <c r="EM7" s="25">
        <v>0.53</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37304</cp:lastModifiedBy>
  <dcterms:created xsi:type="dcterms:W3CDTF">2025-01-24T06:51:12Z</dcterms:created>
  <dcterms:modified xsi:type="dcterms:W3CDTF">2025-02-11T23:20:02Z</dcterms:modified>
  <cp:category/>
</cp:coreProperties>
</file>