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24_財政情報の開示の推進\01_財政状況資料集\2025（R7）\01　9月公表分\03　市町回答\02 彦根市〇\"/>
    </mc:Choice>
  </mc:AlternateContent>
  <xr:revisionPtr revIDLastSave="0" documentId="13_ncr:1_{0751F748-FB88-4FA3-9DF4-CA615D38B5B4}" xr6:coauthVersionLast="47" xr6:coauthVersionMax="47" xr10:uidLastSave="{00000000-0000-0000-0000-000000000000}"/>
  <bookViews>
    <workbookView xWindow="-120" yWindow="-120" windowWidth="29040" windowHeight="15720"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C36" i="10"/>
  <c r="BE35" i="10"/>
  <c r="BW34" i="10"/>
  <c r="BW35" i="10" s="1"/>
  <c r="BW36" i="10" s="1"/>
  <c r="BW37" i="10" s="1"/>
  <c r="BW38" i="10" s="1"/>
  <c r="BW39" i="10" s="1"/>
  <c r="BW40" i="10" s="1"/>
  <c r="BW41" i="10" s="1"/>
  <c r="BW42" i="10" s="1"/>
  <c r="C34" i="10"/>
  <c r="C35" i="10" s="1"/>
  <c r="CO34" i="10" l="1"/>
  <c r="CO35" i="10" s="1"/>
  <c r="CO36" i="10" s="1"/>
  <c r="CO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<sst xmlns="http://schemas.openxmlformats.org/spreadsheetml/2006/main" count="1140" uniqueCount="584">
  <si>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</si>
  <si>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</si>
  <si>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</si>
  <si>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</si>
  <si>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</si>
  <si>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</si>
  <si>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</si>
  <si>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</si>
  <si>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</si>
  <si>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</si>
  <si>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</si>
  <si>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</si>
  <si>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</si>
  <si>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</si>
  <si>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</si>
  <si>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</si>
  <si>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</si>
  <si>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</si>
  <si>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</si>
  <si>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</si>
  <si>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</si>
  <si>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</si>
  <si>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</si>
  <si>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</si>
  <si>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</si>
  <si>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</si>
  <si>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</si>
  <si>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</si>
  <si>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</si>
  <si>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</si>
  <si>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</si>
  <si>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</si>
  <si>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</si>
  <si>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</si>
  <si>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</si>
  <si>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</si>
  <si>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</si>
  <si>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</si>
  <si>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</si>
  <si>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</si>
  <si>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</si>
  <si>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</si>
  <si>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</si>
  <si>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</si>
  <si>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</si>
  <si>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</si>
  <si>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</si>
  <si>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</si>
  <si>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</si>
  <si>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</si>
  <si>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</si>
  <si>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</si>
  <si>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</si>
  <si>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</si>
  <si>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</si>
  <si>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</si>
  <si>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</si>
  <si>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</si>
  <si>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</si>
  <si>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</si>
  <si>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</si>
  <si>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</si>
  <si>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</si>
  <si>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</si>
  <si>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</si>
  <si>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</si>
  <si>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</si>
  <si>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</si>
  <si>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</si>
  <si>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</si>
  <si>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</si>
  <si>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</si>
  <si>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</si>
  <si>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</si>
  <si>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</si>
  <si>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</si>
  <si>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</si>
  <si>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</si>
  <si>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</si>
  <si>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</si>
  <si>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</si>
  <si>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</si>
  <si>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</si>
  <si>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</si>
  <si>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</si>
  <si>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</si>
  <si>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</si>
  <si>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</si>
  <si>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</si>
  <si>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</si>
  <si>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</si>
  <si>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</si>
  <si>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</si>
  <si>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</si>
  <si>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</si>
  <si>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</si>
  <si>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</si>
  <si>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</si>
  <si>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</si>
  <si>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</si>
  <si>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</si>
  <si>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</si>
  <si>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</si>
  <si>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</si>
  <si>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</si>
  <si>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</si>
  <si>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</si>
  <si>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</si>
  <si>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</si>
  <si>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</si>
  <si>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</si>
  <si>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</si>
  <si>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</si>
  <si>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</si>
  <si>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</si>
  <si>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</si>
  <si>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</si>
  <si>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</si>
  <si>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</si>
  <si>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</si>
  <si>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</si>
  <si>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</si>
  <si>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</si>
  <si>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</si>
  <si>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</si>
  <si>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</si>
  <si>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</si>
  <si>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</si>
  <si>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</si>
  <si>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</si>
  <si>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</si>
  <si>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</si>
  <si>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</si>
  <si>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</si>
  <si>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</si>
  <si>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</si>
  <si>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</si>
  <si>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</si>
  <si>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</si>
  <si>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</si>
  <si>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</si>
  <si>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</si>
  <si>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</si>
  <si>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</si>
  <si>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</si>
  <si>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</si>
  <si>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</si>
  <si>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</si>
  <si>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</si>
  <si>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</si>
  <si>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</si>
  <si>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</si>
  <si>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</si>
  <si>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</si>
  <si>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</si>
  <si>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</si>
  <si>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</si>
  <si>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</si>
  <si>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</si>
  <si>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</si>
  <si>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</si>
  <si>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</si>
  <si>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</si>
  <si>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</si>
  <si>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</si>
  <si>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</si>
  <si>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</si>
  <si>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</si>
  <si>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</si>
  <si>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</si>
  <si>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</si>
  <si>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</si>
  <si>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</si>
  <si>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</si>
  <si>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</si>
  <si>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</si>
  <si>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</si>
  <si>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</si>
  <si>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</si>
  <si>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</si>
  <si>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</si>
  <si>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</si>
  <si>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</si>
  <si>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</si>
  <si>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</si>
  <si>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</si>
  <si>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</si>
  <si>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</si>
  <si>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</si>
  <si>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</si>
  <si>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</si>
  <si>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</si>
  <si>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</si>
  <si>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</si>
  <si>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</si>
  <si>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</si>
  <si>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</si>
  <si>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</si>
  <si>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</si>
  <si>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</si>
  <si>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</si>
  <si>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</si>
  <si>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</si>
  <si>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滋賀県彦根市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</si>
  <si>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</si>
  <si>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</si>
  <si>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</si>
  <si>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</si>
  <si>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</si>
  <si>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</si>
  <si>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</si>
  <si>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</si>
  <si>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</si>
  <si>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</si>
  <si>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</si>
  <si>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</si>
  <si>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</si>
  <si>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</si>
  <si>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</si>
  <si>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</si>
  <si>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</si>
  <si>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</si>
  <si>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</si>
  <si>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</si>
  <si>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</si>
  <si>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</si>
  <si>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</si>
  <si>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</si>
  <si>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</si>
  <si>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</si>
  <si>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</si>
  <si>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</si>
  <si>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</si>
  <si>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</si>
  <si>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</si>
  <si>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</si>
  <si>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</si>
  <si>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</si>
  <si>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</si>
  <si>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</si>
  <si>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</si>
  <si>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</si>
  <si>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</si>
  <si>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</si>
  <si>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</si>
  <si>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</si>
  <si>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</si>
  <si>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</si>
  <si>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</si>
  <si>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</si>
  <si>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</si>
  <si>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</si>
  <si>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</si>
  <si>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</si>
  <si>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</si>
  <si>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</si>
  <si>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</si>
  <si>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</si>
  <si>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</si>
  <si>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</si>
  <si>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</si>
  <si>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</si>
  <si>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</si>
  <si>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</si>
  <si>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</si>
  <si>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</si>
  <si>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</si>
  <si>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</si>
  <si>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</si>
  <si>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</si>
  <si>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</si>
  <si>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</si>
  <si>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</si>
  <si>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</si>
  <si>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</si>
  <si>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</si>
  <si>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</si>
  <si>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</si>
  <si>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</si>
  <si>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</si>
  <si>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</si>
  <si>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</si>
  <si>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</si>
  <si>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</si>
  <si>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</si>
  <si>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</si>
  <si>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</si>
  <si>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</si>
  <si>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</si>
  <si>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</si>
  <si>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</si>
  <si>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</si>
  <si>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</si>
  <si>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</si>
  <si>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</si>
  <si>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</si>
  <si>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</si>
  <si>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</si>
  <si>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</si>
  <si>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</si>
  <si>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</si>
  <si>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</si>
  <si>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</si>
  <si>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</si>
  <si>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</si>
  <si>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</si>
  <si>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</si>
  <si>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</si>
  <si>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</si>
  <si>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</si>
  <si>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</si>
  <si>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</si>
  <si>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</si>
  <si>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</si>
  <si>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</si>
  <si>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</si>
  <si>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</si>
  <si>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</si>
  <si>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</si>
  <si>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</si>
  <si>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</si>
  <si>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</si>
  <si>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</si>
  <si>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</si>
  <si>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</si>
  <si>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</si>
  <si>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</si>
  <si>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</si>
  <si>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</si>
  <si>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</si>
  <si>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</si>
  <si>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</si>
  <si>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</si>
  <si>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</si>
  <si>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</si>
  <si>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</si>
  <si>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</si>
  <si>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</si>
  <si>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</si>
  <si>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</si>
  <si>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</si>
  <si>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</si>
  <si>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</si>
  <si>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</si>
  <si>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</si>
  <si>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</si>
  <si>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</si>
  <si>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</si>
  <si>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</si>
  <si>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</si>
  <si>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</si>
  <si>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</si>
  <si>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</si>
  <si>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</si>
  <si>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滋賀県彦根市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</si>
  <si>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</si>
  <si>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</si>
  <si>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</si>
  <si>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</si>
  <si>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</si>
  <si>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</si>
  <si>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</si>
  <si>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</si>
  <si>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</si>
  <si>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</si>
  <si>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</si>
  <si>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</si>
  <si>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</si>
  <si>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</si>
  <si>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</si>
  <si>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</si>
  <si>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</si>
  <si>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</si>
  <si>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</si>
  <si>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</si>
  <si>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</si>
  <si>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</si>
  <si>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</si>
  <si>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</si>
  <si>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</si>
  <si>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</si>
  <si>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</si>
  <si>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</si>
  <si>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</si>
  <si>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</si>
  <si>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</si>
  <si>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</si>
  <si>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</si>
  <si>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</si>
  <si>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</si>
  <si>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</si>
  <si>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</si>
  <si>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</si>
  <si>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</si>
  <si>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</si>
  <si>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</si>
  <si>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</si>
  <si>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</si>
  <si>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</si>
  <si>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</si>
  <si>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</si>
  <si>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</si>
  <si>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</si>
  <si>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</si>
  <si>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</si>
  <si>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</si>
  <si>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</si>
  <si>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</si>
  <si>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</si>
  <si>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</si>
  <si>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</si>
  <si>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</si>
  <si>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</si>
  <si>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</si>
  <si>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</si>
  <si>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</si>
  <si>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</si>
  <si>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</si>
  <si>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</si>
  <si>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</si>
  <si>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</si>
  <si>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</si>
  <si>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</si>
  <si>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</si>
  <si>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</si>
  <si>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</si>
  <si>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</si>
  <si>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</si>
  <si>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</si>
  <si>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</si>
  <si>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</si>
  <si>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</si>
  <si>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</si>
  <si>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</si>
  <si>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</si>
  <si>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</si>
  <si>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</si>
  <si>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</si>
  <si>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</si>
  <si>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</si>
  <si>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</si>
  <si>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</si>
  <si>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</si>
  <si>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</si>
  <si>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</si>
  <si>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</si>
  <si>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</si>
  <si>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</si>
  <si>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</si>
  <si>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</si>
  <si>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</si>
  <si>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</si>
  <si>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</si>
  <si>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</si>
  <si>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</si>
  <si>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</si>
  <si>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</si>
  <si>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</si>
  <si>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</si>
  <si>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</si>
  <si>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</si>
  <si>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</si>
  <si>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</si>
  <si>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</si>
  <si>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</si>
  <si>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</si>
  <si>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</si>
  <si>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</si>
  <si>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</si>
  <si>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</si>
  <si>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</si>
  <si>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</si>
  <si>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</si>
  <si>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</si>
  <si>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</si>
  <si>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</si>
  <si>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</si>
  <si>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</si>
  <si>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</si>
  <si>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</si>
  <si>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</si>
  <si>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</si>
  <si>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</si>
  <si>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</si>
  <si>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</si>
  <si>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</si>
  <si>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</si>
  <si>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</si>
  <si>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</si>
  <si>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</si>
  <si>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</si>
  <si>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</si>
  <si>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</si>
  <si>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</si>
  <si>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</si>
  <si>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</si>
  <si>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</si>
  <si>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</si>
  <si>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</si>
  <si>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</si>
  <si>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</si>
  <si>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</si>
  <si>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</si>
  <si>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</si>
  <si>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</si>
  <si>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</si>
  <si>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</si>
  <si>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</si>
  <si>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</si>
  <si>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</si>
  <si>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</si>
  <si>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</si>
  <si>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</si>
  <si>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</si>
  <si>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</si>
  <si>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</si>
  <si>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</si>
  <si>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</si>
  <si>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</si>
  <si>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</si>
  <si>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</si>
  <si>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</si>
  <si>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</si>
  <si>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</si>
  <si>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</si>
  <si>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</si>
  <si>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</si>
  <si>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</si>
  <si>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</si>
  <si>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</si>
  <si>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</si>
  <si>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</si>
  <si>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</si>
  <si>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2.23</t>
  </si>
  <si>
    <t>▲ 0.63</t>
  </si>
  <si>
    <t>病院事業会計</t>
  </si>
  <si>
    <t>水道事業会計</t>
  </si>
  <si>
    <t>一般会計</t>
  </si>
  <si>
    <t>下水道事業会計</t>
  </si>
  <si>
    <t>国民健康保険事業特別会計</t>
  </si>
  <si>
    <t>後期高齢者医療事業特別会計</t>
  </si>
  <si>
    <t>休日急病診療所事業特別会計</t>
  </si>
  <si>
    <t>農業集落排水事業特別会計</t>
  </si>
  <si>
    <t>その他会計（赤字）</t>
  </si>
  <si>
    <t>その他会計（黒字）</t>
  </si>
  <si>
    <t>R01</t>
    <phoneticPr fontId="5"/>
  </si>
  <si>
    <t>R02</t>
    <phoneticPr fontId="5"/>
  </si>
  <si>
    <t>R03</t>
    <phoneticPr fontId="5"/>
  </si>
  <si>
    <t>R04</t>
    <phoneticPr fontId="5"/>
  </si>
  <si>
    <t>R05</t>
    <phoneticPr fontId="5"/>
  </si>
  <si>
    <t>-</t>
    <phoneticPr fontId="2"/>
  </si>
  <si>
    <t>▲274</t>
    <phoneticPr fontId="2"/>
  </si>
  <si>
    <t>彦根市一般廃棄物処理施設整備基金</t>
    <phoneticPr fontId="5"/>
  </si>
  <si>
    <t>彦根市教育施設整備基金</t>
    <phoneticPr fontId="2"/>
  </si>
  <si>
    <t>彦根市福祉・保健・医療基金</t>
    <phoneticPr fontId="2"/>
  </si>
  <si>
    <t>彦根市職員退職手当基金</t>
    <phoneticPr fontId="2"/>
  </si>
  <si>
    <t>彦根市国民スポーツ大会等運営基金</t>
    <phoneticPr fontId="2"/>
  </si>
  <si>
    <t>彦根愛知犬上広域行政組合（一般会計）</t>
    <rPh sb="11" eb="12">
      <t>ア</t>
    </rPh>
    <rPh sb="13" eb="15">
      <t>イッパン</t>
    </rPh>
    <rPh sb="15" eb="17">
      <t>カイケイ</t>
    </rPh>
    <phoneticPr fontId="20"/>
  </si>
  <si>
    <t>彦根市犬上郡営林組合（一般会計）</t>
    <rPh sb="9" eb="10">
      <t>ア</t>
    </rPh>
    <rPh sb="11" eb="13">
      <t>イッパン</t>
    </rPh>
    <rPh sb="13" eb="15">
      <t>カイケイ</t>
    </rPh>
    <phoneticPr fontId="20"/>
  </si>
  <si>
    <t>彦根市米原市山林組合（一般会計）</t>
    <rPh sb="9" eb="10">
      <t>ア</t>
    </rPh>
    <rPh sb="11" eb="13">
      <t>イッパン</t>
    </rPh>
    <rPh sb="13" eb="15">
      <t>カイケイ</t>
    </rPh>
    <phoneticPr fontId="20"/>
  </si>
  <si>
    <t>滋賀県市町村職員研修センター（一般会計）</t>
    <rPh sb="15" eb="17">
      <t>イッパン</t>
    </rPh>
    <rPh sb="17" eb="19">
      <t>カイケイ</t>
    </rPh>
    <phoneticPr fontId="20"/>
  </si>
  <si>
    <t>滋賀県後期高齢者医療広域連合（一般会計）</t>
    <rPh sb="15" eb="17">
      <t>イッパン</t>
    </rPh>
    <rPh sb="17" eb="19">
      <t>カイケイ</t>
    </rPh>
    <phoneticPr fontId="20"/>
  </si>
  <si>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20"/>
  </si>
  <si>
    <t>大滝山林組合（一般会計）</t>
    <rPh sb="0" eb="2">
      <t>オオタキ</t>
    </rPh>
    <rPh sb="2" eb="4">
      <t>サンリン</t>
    </rPh>
    <rPh sb="4" eb="6">
      <t>クミアイ</t>
    </rPh>
    <rPh sb="7" eb="9">
      <t>イッパン</t>
    </rPh>
    <rPh sb="9" eb="11">
      <t>カイケイ</t>
    </rPh>
    <phoneticPr fontId="20"/>
  </si>
  <si>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20"/>
  </si>
  <si>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20"/>
  </si>
  <si>
    <t>夢京橋</t>
    <rPh sb="0" eb="1">
      <t>ユメ</t>
    </rPh>
    <rPh sb="1" eb="3">
      <t>キョウバシ</t>
    </rPh>
    <phoneticPr fontId="10"/>
  </si>
  <si>
    <t>彦根総合地方卸売市場</t>
    <rPh sb="0" eb="2">
      <t>ヒコネ</t>
    </rPh>
    <rPh sb="2" eb="4">
      <t>ソウゴウ</t>
    </rPh>
    <rPh sb="4" eb="6">
      <t>チホウ</t>
    </rPh>
    <rPh sb="6" eb="8">
      <t>オロシウリ</t>
    </rPh>
    <rPh sb="8" eb="10">
      <t>イチバ</t>
    </rPh>
    <phoneticPr fontId="10"/>
  </si>
  <si>
    <t>四番町スクエア</t>
    <rPh sb="0" eb="3">
      <t>ヨンバンチョウ</t>
    </rPh>
    <phoneticPr fontId="10"/>
  </si>
  <si>
    <t>彦根市事業公社</t>
    <rPh sb="0" eb="3">
      <t>ヒコネシ</t>
    </rPh>
    <rPh sb="3" eb="5">
      <t>ジギョウ</t>
    </rPh>
    <rPh sb="5" eb="7">
      <t>コウシャ</t>
    </rPh>
    <phoneticPr fontId="10"/>
  </si>
  <si>
    <t>▲11</t>
  </si>
  <si>
    <t>R6解散</t>
    <rPh sb="2" eb="4">
      <t>カイサン</t>
    </rPh>
    <phoneticPr fontId="2"/>
  </si>
  <si>
    <t>▲6</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</si>
  <si>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</si>
  <si>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</si>
  <si>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</si>
  <si>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</si>
  <si>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</si>
  <si>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</si>
  <si>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</si>
  <si>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</si>
  <si>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</si>
  <si>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については、臨時財政対策債や公債費の基準財政需要額の算定において算入予定割合が減じ、基準財政需要額算入見込額が減じたことにより、前年度と比較して増加し、類似団体平均と比較して59.0ポイントも上回っている状態である。また、有形固定資産減価償却率については、近年実施した国スポ・障スポ大会関連事業や市役所本庁舎耐震化整備事業などにより、類似団体平均と比較し6.5ポイント下回っている状態である。</t>
    <phoneticPr fontId="5"/>
  </si>
  <si>
    <t>　実質公債費比率は0.7ポイント増加し、将来負担比率は2.9ポイント増加している。実質公債費比率では、令和2年度と比較して、分母である標準財政規模は増となったものの、元利償還金の額の増に伴い分子の増がこれを上回ったため、令和5年度の単年度実質公債費比率が令和2年度数値を上回る結果となったことから、3ヶ年平均は前年度より高く、類似団体と比較しても依然として高い状況にある。また、将来負担比率については、臨時財政対策債や公債費の基準財政需要額の算定において算入予定割合が減じ、基準財政需要額算入見込額が減じたことにより、前年度と比較して増加し、類似団体平均と比較して59.0ポイントも上回っている状態である。
　今後については、国スポ・障スポ大会関連事業を始めとした大型の起債発行が見込まれる事業が控えていることから、両比率ともに上昇していくことが考えられるため、これまで以上に公債費の適正化に取り組んで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</si>
</sst>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0" fontId="28" fillId="0" borderId="41" xfId="16" applyFont="1" applyBorder="1" applyAlignment="1" applyProtection="1">
      <alignment horizontal="left" vertical="top" wrapText="1"/>
      <protection locked="0"/>
    </xf>
    <xf numFmtId="0" fontId="28" fillId="0" borderId="12" xfId="16" applyFont="1" applyBorder="1" applyAlignment="1" applyProtection="1">
      <alignment horizontal="left" vertical="top" wrapText="1"/>
      <protection locked="0"/>
    </xf>
    <xf numFmtId="0" fontId="28" fillId="0" borderId="51" xfId="16" applyFont="1" applyBorder="1" applyAlignment="1" applyProtection="1">
      <alignment horizontal="left" vertical="top" wrapText="1"/>
      <protection locked="0"/>
    </xf>
    <xf numFmtId="0" fontId="28" fillId="0" borderId="65" xfId="16" applyFont="1" applyBorder="1" applyAlignment="1" applyProtection="1">
      <alignment horizontal="left" vertical="top" wrapText="1"/>
      <protection locked="0"/>
    </xf>
    <xf numFmtId="0" fontId="28" fillId="0" borderId="0" xfId="16" applyFont="1" applyAlignment="1" applyProtection="1">
      <alignment horizontal="left" vertical="top" wrapText="1"/>
      <protection locked="0"/>
    </xf>
    <xf numFmtId="0" fontId="28" fillId="0" borderId="38" xfId="16" applyFont="1" applyBorder="1" applyAlignment="1" applyProtection="1">
      <alignment horizontal="left" vertical="top" wrapText="1"/>
      <protection locked="0"/>
    </xf>
    <xf numFmtId="0" fontId="28" fillId="0" borderId="37" xfId="16" applyFont="1" applyBorder="1" applyAlignment="1" applyProtection="1">
      <alignment horizontal="left" vertical="top" wrapText="1"/>
      <protection locked="0"/>
    </xf>
    <xf numFmtId="0" fontId="28" fillId="0" borderId="56" xfId="16" applyFont="1" applyBorder="1" applyAlignment="1" applyProtection="1">
      <alignment horizontal="left" vertical="top" wrapText="1"/>
      <protection locked="0"/>
    </xf>
    <xf numFmtId="0" fontId="28"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95F06AF-A420-463D-92DC-07E28FF37C6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66343</c:v>
                </c:pt>
                <c:pt idx="1">
                  <c:v>56416</c:v>
                </c:pt>
                <c:pt idx="2">
                  <c:v>49217</c:v>
                </c:pt>
                <c:pt idx="3">
                  <c:v>49211</c:v>
                </c:pt>
                <c:pt idx="4">
                  <c:v>51738</c:v>
                </c:pt>
              </c:numCache>
            </c:numRef>
          </c:val>
          <c:smooth val="0"/>
          <c:extLst>
            <c:ext xmlns:c16="http://schemas.microsoft.com/office/drawing/2014/chart" uri="{C3380CC4-5D6E-409C-BE32-E72D297353CC}">
              <c16:uniqueId val="{00000000-1342-4878-BCA5-4C499582DC2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49448</c:v>
                </c:pt>
                <c:pt idx="1">
                  <c:v>87704</c:v>
                </c:pt>
                <c:pt idx="2">
                  <c:v>67988</c:v>
                </c:pt>
                <c:pt idx="3">
                  <c:v>69825</c:v>
                </c:pt>
                <c:pt idx="4">
                  <c:v>50217</c:v>
                </c:pt>
              </c:numCache>
            </c:numRef>
          </c:val>
          <c:smooth val="0"/>
          <c:extLst>
            <c:ext xmlns:c16="http://schemas.microsoft.com/office/drawing/2014/chart" uri="{C3380CC4-5D6E-409C-BE32-E72D297353CC}">
              <c16:uniqueId val="{00000001-1342-4878-BCA5-4C499582DC2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4.55</c:v>
                </c:pt>
                <c:pt idx="1">
                  <c:v>2.62</c:v>
                </c:pt>
                <c:pt idx="2">
                  <c:v>8.4499999999999993</c:v>
                </c:pt>
                <c:pt idx="3">
                  <c:v>9.1</c:v>
                </c:pt>
                <c:pt idx="4">
                  <c:v>8.6300000000000008</c:v>
                </c:pt>
              </c:numCache>
            </c:numRef>
          </c:val>
          <c:extLst>
            <c:ext xmlns:c16="http://schemas.microsoft.com/office/drawing/2014/chart" uri="{C3380CC4-5D6E-409C-BE32-E72D297353CC}">
              <c16:uniqueId val="{00000000-53C0-49AF-B496-1920711382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11.31</c:v>
                </c:pt>
                <c:pt idx="1">
                  <c:v>10.54</c:v>
                </c:pt>
                <c:pt idx="2">
                  <c:v>10.19</c:v>
                </c:pt>
                <c:pt idx="3">
                  <c:v>12.24</c:v>
                </c:pt>
                <c:pt idx="4">
                  <c:v>11.63</c:v>
                </c:pt>
              </c:numCache>
            </c:numRef>
          </c:val>
          <c:extLst>
            <c:ext xmlns:c16="http://schemas.microsoft.com/office/drawing/2014/chart" uri="{C3380CC4-5D6E-409C-BE32-E72D297353CC}">
              <c16:uniqueId val="{00000001-53C0-49AF-B496-1920711382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2.2200000000000002</c:v>
                </c:pt>
                <c:pt idx="1">
                  <c:v>-2.23</c:v>
                </c:pt>
                <c:pt idx="2">
                  <c:v>6.11</c:v>
                </c:pt>
                <c:pt idx="3">
                  <c:v>2.1</c:v>
                </c:pt>
                <c:pt idx="4">
                  <c:v>-0.63</c:v>
                </c:pt>
              </c:numCache>
            </c:numRef>
          </c:val>
          <c:smooth val="0"/>
          <c:extLst>
            <c:ext xmlns:c16="http://schemas.microsoft.com/office/drawing/2014/chart" uri="{C3380CC4-5D6E-409C-BE32-E72D297353CC}">
              <c16:uniqueId val="{00000002-53C0-49AF-B496-1920711382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0.44</c:v>
                </c:pt>
                <c:pt idx="2">
                  <c:v>#N/A</c:v>
                </c:pt>
                <c:pt idx="3">
                  <c:v>0</c:v>
                </c:pt>
                <c:pt idx="4">
                  <c:v>#N/A</c:v>
                </c:pt>
                <c:pt idx="5">
                  <c:v>0.28000000000000003</c:v>
                </c:pt>
                <c:pt idx="6">
                  <c:v>#N/A</c:v>
                </c:pt>
                <c:pt idx="7">
                  <c:v>0.41</c:v>
                </c:pt>
                <c:pt idx="8">
                  <c:v>#N/A</c:v>
                </c:pt>
                <c:pt idx="9">
                  <c:v>0.04</c:v>
                </c:pt>
              </c:numCache>
            </c:numRef>
          </c:val>
          <c:extLst>
            <c:ext xmlns:c16="http://schemas.microsoft.com/office/drawing/2014/chart" uri="{C3380CC4-5D6E-409C-BE32-E72D297353CC}">
              <c16:uniqueId val="{00000000-F5EF-4036-8381-AE61590AC5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5EF-4036-8381-AE61590AC5F0}"/>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0.05</c:v>
                </c:pt>
              </c:numCache>
            </c:numRef>
          </c:val>
          <c:extLst>
            <c:ext xmlns:c16="http://schemas.microsoft.com/office/drawing/2014/chart" uri="{C3380CC4-5D6E-409C-BE32-E72D297353CC}">
              <c16:uniqueId val="{00000002-F5EF-4036-8381-AE61590AC5F0}"/>
            </c:ext>
          </c:extLst>
        </c:ser>
        <c:ser>
          <c:idx val="3"/>
          <c:order val="3"/>
          <c:tx>
            <c:strRef>
              <c:f>データシート!$A$30</c:f>
              <c:strCache>
                <c:ptCount val="1"/>
                <c:pt idx="0">
                  <c:v>休日急病診療所事業特別会計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0.06</c:v>
                </c:pt>
                <c:pt idx="2">
                  <c:v>#N/A</c:v>
                </c:pt>
                <c:pt idx="3">
                  <c:v>0</c:v>
                </c:pt>
                <c:pt idx="4">
                  <c:v>#N/A</c:v>
                </c:pt>
                <c:pt idx="5">
                  <c:v>0</c:v>
                </c:pt>
                <c:pt idx="6">
                  <c:v>#N/A</c:v>
                </c:pt>
                <c:pt idx="7">
                  <c:v>0.13</c:v>
                </c:pt>
                <c:pt idx="8">
                  <c:v>#N/A</c:v>
                </c:pt>
                <c:pt idx="9">
                  <c:v>0.08</c:v>
                </c:pt>
              </c:numCache>
            </c:numRef>
          </c:val>
          <c:extLst>
            <c:ext xmlns:c16="http://schemas.microsoft.com/office/drawing/2014/chart" uri="{C3380CC4-5D6E-409C-BE32-E72D297353CC}">
              <c16:uniqueId val="{00000003-F5EF-4036-8381-AE61590AC5F0}"/>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7.0000000000000007E-2</c:v>
                </c:pt>
                <c:pt idx="2">
                  <c:v>#N/A</c:v>
                </c:pt>
                <c:pt idx="3">
                  <c:v>0.08</c:v>
                </c:pt>
                <c:pt idx="4">
                  <c:v>#N/A</c:v>
                </c:pt>
                <c:pt idx="5">
                  <c:v>7.0000000000000007E-2</c:v>
                </c:pt>
                <c:pt idx="6">
                  <c:v>#N/A</c:v>
                </c:pt>
                <c:pt idx="7">
                  <c:v>0.09</c:v>
                </c:pt>
                <c:pt idx="8">
                  <c:v>#N/A</c:v>
                </c:pt>
                <c:pt idx="9">
                  <c:v>0.1</c:v>
                </c:pt>
              </c:numCache>
            </c:numRef>
          </c:val>
          <c:extLst>
            <c:ext xmlns:c16="http://schemas.microsoft.com/office/drawing/2014/chart" uri="{C3380CC4-5D6E-409C-BE32-E72D297353CC}">
              <c16:uniqueId val="{00000004-F5EF-4036-8381-AE61590AC5F0}"/>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0.18</c:v>
                </c:pt>
                <c:pt idx="2">
                  <c:v>#N/A</c:v>
                </c:pt>
                <c:pt idx="3">
                  <c:v>0.12</c:v>
                </c:pt>
                <c:pt idx="4">
                  <c:v>#N/A</c:v>
                </c:pt>
                <c:pt idx="5">
                  <c:v>0.43</c:v>
                </c:pt>
                <c:pt idx="6">
                  <c:v>#N/A</c:v>
                </c:pt>
                <c:pt idx="7">
                  <c:v>0.18</c:v>
                </c:pt>
                <c:pt idx="8">
                  <c:v>#N/A</c:v>
                </c:pt>
                <c:pt idx="9">
                  <c:v>0.14000000000000001</c:v>
                </c:pt>
              </c:numCache>
            </c:numRef>
          </c:val>
          <c:extLst>
            <c:ext xmlns:c16="http://schemas.microsoft.com/office/drawing/2014/chart" uri="{C3380CC4-5D6E-409C-BE32-E72D297353CC}">
              <c16:uniqueId val="{00000005-F5EF-4036-8381-AE61590AC5F0}"/>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2.5</c:v>
                </c:pt>
                <c:pt idx="4">
                  <c:v>#N/A</c:v>
                </c:pt>
                <c:pt idx="5">
                  <c:v>3.24</c:v>
                </c:pt>
                <c:pt idx="6">
                  <c:v>#N/A</c:v>
                </c:pt>
                <c:pt idx="7">
                  <c:v>3.99</c:v>
                </c:pt>
                <c:pt idx="8">
                  <c:v>#N/A</c:v>
                </c:pt>
                <c:pt idx="9">
                  <c:v>4.63</c:v>
                </c:pt>
              </c:numCache>
            </c:numRef>
          </c:val>
          <c:extLst>
            <c:ext xmlns:c16="http://schemas.microsoft.com/office/drawing/2014/chart" uri="{C3380CC4-5D6E-409C-BE32-E72D297353CC}">
              <c16:uniqueId val="{00000006-F5EF-4036-8381-AE61590AC5F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4.4800000000000004</c:v>
                </c:pt>
                <c:pt idx="2">
                  <c:v>#N/A</c:v>
                </c:pt>
                <c:pt idx="3">
                  <c:v>2.62</c:v>
                </c:pt>
                <c:pt idx="4">
                  <c:v>#N/A</c:v>
                </c:pt>
                <c:pt idx="5">
                  <c:v>8.44</c:v>
                </c:pt>
                <c:pt idx="6">
                  <c:v>#N/A</c:v>
                </c:pt>
                <c:pt idx="7">
                  <c:v>8.9600000000000009</c:v>
                </c:pt>
                <c:pt idx="8">
                  <c:v>#N/A</c:v>
                </c:pt>
                <c:pt idx="9">
                  <c:v>8.5399999999999991</c:v>
                </c:pt>
              </c:numCache>
            </c:numRef>
          </c:val>
          <c:extLst>
            <c:ext xmlns:c16="http://schemas.microsoft.com/office/drawing/2014/chart" uri="{C3380CC4-5D6E-409C-BE32-E72D297353CC}">
              <c16:uniqueId val="{00000007-F5EF-4036-8381-AE61590AC5F0}"/>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17.21</c:v>
                </c:pt>
                <c:pt idx="2">
                  <c:v>#N/A</c:v>
                </c:pt>
                <c:pt idx="3">
                  <c:v>15.29</c:v>
                </c:pt>
                <c:pt idx="4">
                  <c:v>#N/A</c:v>
                </c:pt>
                <c:pt idx="5">
                  <c:v>14.19</c:v>
                </c:pt>
                <c:pt idx="6">
                  <c:v>#N/A</c:v>
                </c:pt>
                <c:pt idx="7">
                  <c:v>14.4</c:v>
                </c:pt>
                <c:pt idx="8">
                  <c:v>#N/A</c:v>
                </c:pt>
                <c:pt idx="9">
                  <c:v>14.42</c:v>
                </c:pt>
              </c:numCache>
            </c:numRef>
          </c:val>
          <c:extLst>
            <c:ext xmlns:c16="http://schemas.microsoft.com/office/drawing/2014/chart" uri="{C3380CC4-5D6E-409C-BE32-E72D297353CC}">
              <c16:uniqueId val="{00000008-F5EF-4036-8381-AE61590AC5F0}"/>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5.48</c:v>
                </c:pt>
                <c:pt idx="2">
                  <c:v>#N/A</c:v>
                </c:pt>
                <c:pt idx="3">
                  <c:v>11.61</c:v>
                </c:pt>
                <c:pt idx="4">
                  <c:v>#N/A</c:v>
                </c:pt>
                <c:pt idx="5">
                  <c:v>17.03</c:v>
                </c:pt>
                <c:pt idx="6">
                  <c:v>#N/A</c:v>
                </c:pt>
                <c:pt idx="7">
                  <c:v>22.66</c:v>
                </c:pt>
                <c:pt idx="8">
                  <c:v>#N/A</c:v>
                </c:pt>
                <c:pt idx="9">
                  <c:v>22.95</c:v>
                </c:pt>
              </c:numCache>
            </c:numRef>
          </c:val>
          <c:extLst>
            <c:ext xmlns:c16="http://schemas.microsoft.com/office/drawing/2014/chart" uri="{C3380CC4-5D6E-409C-BE32-E72D297353CC}">
              <c16:uniqueId val="{00000009-F5EF-4036-8381-AE61590AC5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5253</c:v>
                </c:pt>
                <c:pt idx="5">
                  <c:v>5069</c:v>
                </c:pt>
                <c:pt idx="8">
                  <c:v>5019</c:v>
                </c:pt>
                <c:pt idx="11">
                  <c:v>4999</c:v>
                </c:pt>
                <c:pt idx="14">
                  <c:v>5197</c:v>
                </c:pt>
              </c:numCache>
            </c:numRef>
          </c:val>
          <c:extLst>
            <c:ext xmlns:c16="http://schemas.microsoft.com/office/drawing/2014/chart" uri="{C3380CC4-5D6E-409C-BE32-E72D297353CC}">
              <c16:uniqueId val="{00000000-70BF-4A6B-A8E4-CD4C79ADE28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4</c:v>
                </c:pt>
                <c:pt idx="6">
                  <c:v>0</c:v>
                </c:pt>
                <c:pt idx="9">
                  <c:v>0</c:v>
                </c:pt>
                <c:pt idx="12">
                  <c:v>0</c:v>
                </c:pt>
              </c:numCache>
            </c:numRef>
          </c:val>
          <c:extLst>
            <c:ext xmlns:c16="http://schemas.microsoft.com/office/drawing/2014/chart" uri="{C3380CC4-5D6E-409C-BE32-E72D297353CC}">
              <c16:uniqueId val="{00000001-70BF-4A6B-A8E4-CD4C79ADE28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c:v>
                </c:pt>
                <c:pt idx="3">
                  <c:v>2</c:v>
                </c:pt>
                <c:pt idx="6">
                  <c:v>2</c:v>
                </c:pt>
                <c:pt idx="9">
                  <c:v>0</c:v>
                </c:pt>
                <c:pt idx="12">
                  <c:v>0</c:v>
                </c:pt>
              </c:numCache>
            </c:numRef>
          </c:val>
          <c:extLst>
            <c:ext xmlns:c16="http://schemas.microsoft.com/office/drawing/2014/chart" uri="{C3380CC4-5D6E-409C-BE32-E72D297353CC}">
              <c16:uniqueId val="{00000002-70BF-4A6B-A8E4-CD4C79ADE28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3-70BF-4A6B-A8E4-CD4C79ADE28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2898</c:v>
                </c:pt>
                <c:pt idx="3">
                  <c:v>2938</c:v>
                </c:pt>
                <c:pt idx="6">
                  <c:v>2753</c:v>
                </c:pt>
                <c:pt idx="9">
                  <c:v>2918</c:v>
                </c:pt>
                <c:pt idx="12">
                  <c:v>2850</c:v>
                </c:pt>
              </c:numCache>
            </c:numRef>
          </c:val>
          <c:extLst>
            <c:ext xmlns:c16="http://schemas.microsoft.com/office/drawing/2014/chart" uri="{C3380CC4-5D6E-409C-BE32-E72D297353CC}">
              <c16:uniqueId val="{00000004-70BF-4A6B-A8E4-CD4C79ADE28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BF-4A6B-A8E4-CD4C79ADE28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BF-4A6B-A8E4-CD4C79ADE28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3457</c:v>
                </c:pt>
                <c:pt idx="3">
                  <c:v>3491</c:v>
                </c:pt>
                <c:pt idx="6">
                  <c:v>3687</c:v>
                </c:pt>
                <c:pt idx="9">
                  <c:v>3883</c:v>
                </c:pt>
                <c:pt idx="12">
                  <c:v>4221</c:v>
                </c:pt>
              </c:numCache>
            </c:numRef>
          </c:val>
          <c:extLst>
            <c:ext xmlns:c16="http://schemas.microsoft.com/office/drawing/2014/chart" uri="{C3380CC4-5D6E-409C-BE32-E72D297353CC}">
              <c16:uniqueId val="{00000007-70BF-4A6B-A8E4-CD4C79ADE28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1105</c:v>
                </c:pt>
                <c:pt idx="2">
                  <c:v>#N/A</c:v>
                </c:pt>
                <c:pt idx="3">
                  <c:v>#N/A</c:v>
                </c:pt>
                <c:pt idx="4">
                  <c:v>1367</c:v>
                </c:pt>
                <c:pt idx="5">
                  <c:v>#N/A</c:v>
                </c:pt>
                <c:pt idx="6">
                  <c:v>#N/A</c:v>
                </c:pt>
                <c:pt idx="7">
                  <c:v>1423</c:v>
                </c:pt>
                <c:pt idx="8">
                  <c:v>#N/A</c:v>
                </c:pt>
                <c:pt idx="9">
                  <c:v>#N/A</c:v>
                </c:pt>
                <c:pt idx="10">
                  <c:v>1802</c:v>
                </c:pt>
                <c:pt idx="11">
                  <c:v>#N/A</c:v>
                </c:pt>
                <c:pt idx="12">
                  <c:v>#N/A</c:v>
                </c:pt>
                <c:pt idx="13">
                  <c:v>1874</c:v>
                </c:pt>
                <c:pt idx="14">
                  <c:v>#N/A</c:v>
                </c:pt>
              </c:numCache>
            </c:numRef>
          </c:val>
          <c:smooth val="0"/>
          <c:extLst>
            <c:ext xmlns:c16="http://schemas.microsoft.com/office/drawing/2014/chart" uri="{C3380CC4-5D6E-409C-BE32-E72D297353CC}">
              <c16:uniqueId val="{00000008-70BF-4A6B-A8E4-CD4C79ADE28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53208</c:v>
                </c:pt>
                <c:pt idx="5">
                  <c:v>54842</c:v>
                </c:pt>
                <c:pt idx="8">
                  <c:v>54353</c:v>
                </c:pt>
                <c:pt idx="11">
                  <c:v>53548</c:v>
                </c:pt>
                <c:pt idx="14">
                  <c:v>51878</c:v>
                </c:pt>
              </c:numCache>
            </c:numRef>
          </c:val>
          <c:extLst>
            <c:ext xmlns:c16="http://schemas.microsoft.com/office/drawing/2014/chart" uri="{C3380CC4-5D6E-409C-BE32-E72D297353CC}">
              <c16:uniqueId val="{00000000-73F1-41C7-9153-374BBD2A2DD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12753</c:v>
                </c:pt>
                <c:pt idx="5">
                  <c:v>12373</c:v>
                </c:pt>
                <c:pt idx="8">
                  <c:v>11710</c:v>
                </c:pt>
                <c:pt idx="11">
                  <c:v>11639</c:v>
                </c:pt>
                <c:pt idx="14">
                  <c:v>11605</c:v>
                </c:pt>
              </c:numCache>
            </c:numRef>
          </c:val>
          <c:extLst>
            <c:ext xmlns:c16="http://schemas.microsoft.com/office/drawing/2014/chart" uri="{C3380CC4-5D6E-409C-BE32-E72D297353CC}">
              <c16:uniqueId val="{00000001-73F1-41C7-9153-374BBD2A2DD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8464</c:v>
                </c:pt>
                <c:pt idx="5">
                  <c:v>8019</c:v>
                </c:pt>
                <c:pt idx="8">
                  <c:v>8692</c:v>
                </c:pt>
                <c:pt idx="11">
                  <c:v>9389</c:v>
                </c:pt>
                <c:pt idx="14">
                  <c:v>9199</c:v>
                </c:pt>
              </c:numCache>
            </c:numRef>
          </c:val>
          <c:extLst>
            <c:ext xmlns:c16="http://schemas.microsoft.com/office/drawing/2014/chart" uri="{C3380CC4-5D6E-409C-BE32-E72D297353CC}">
              <c16:uniqueId val="{00000002-73F1-41C7-9153-374BBD2A2DD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3F1-41C7-9153-374BBD2A2DD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3F1-41C7-9153-374BBD2A2DD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F1-41C7-9153-374BBD2A2DD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5417</c:v>
                </c:pt>
                <c:pt idx="3">
                  <c:v>5005</c:v>
                </c:pt>
                <c:pt idx="6">
                  <c:v>4979</c:v>
                </c:pt>
                <c:pt idx="9">
                  <c:v>5004</c:v>
                </c:pt>
                <c:pt idx="12">
                  <c:v>5397</c:v>
                </c:pt>
              </c:numCache>
            </c:numRef>
          </c:val>
          <c:extLst>
            <c:ext xmlns:c16="http://schemas.microsoft.com/office/drawing/2014/chart" uri="{C3380CC4-5D6E-409C-BE32-E72D297353CC}">
              <c16:uniqueId val="{00000006-73F1-41C7-9153-374BBD2A2DD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c:v>
                </c:pt>
                <c:pt idx="3">
                  <c:v>1</c:v>
                </c:pt>
                <c:pt idx="6">
                  <c:v>1</c:v>
                </c:pt>
                <c:pt idx="9">
                  <c:v>0</c:v>
                </c:pt>
                <c:pt idx="12">
                  <c:v>0</c:v>
                </c:pt>
              </c:numCache>
            </c:numRef>
          </c:val>
          <c:extLst>
            <c:ext xmlns:c16="http://schemas.microsoft.com/office/drawing/2014/chart" uri="{C3380CC4-5D6E-409C-BE32-E72D297353CC}">
              <c16:uniqueId val="{00000007-73F1-41C7-9153-374BBD2A2DD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35893</c:v>
                </c:pt>
                <c:pt idx="3">
                  <c:v>32505</c:v>
                </c:pt>
                <c:pt idx="6">
                  <c:v>28998</c:v>
                </c:pt>
                <c:pt idx="9">
                  <c:v>28185</c:v>
                </c:pt>
                <c:pt idx="12">
                  <c:v>27392</c:v>
                </c:pt>
              </c:numCache>
            </c:numRef>
          </c:val>
          <c:extLst>
            <c:ext xmlns:c16="http://schemas.microsoft.com/office/drawing/2014/chart" uri="{C3380CC4-5D6E-409C-BE32-E72D297353CC}">
              <c16:uniqueId val="{00000008-73F1-41C7-9153-374BBD2A2DD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c:v>
                </c:pt>
                <c:pt idx="3">
                  <c:v>2</c:v>
                </c:pt>
                <c:pt idx="6">
                  <c:v>0</c:v>
                </c:pt>
                <c:pt idx="9">
                  <c:v>0</c:v>
                </c:pt>
                <c:pt idx="12">
                  <c:v>0</c:v>
                </c:pt>
              </c:numCache>
            </c:numRef>
          </c:val>
          <c:extLst>
            <c:ext xmlns:c16="http://schemas.microsoft.com/office/drawing/2014/chart" uri="{C3380CC4-5D6E-409C-BE32-E72D297353CC}">
              <c16:uniqueId val="{00000009-73F1-41C7-9153-374BBD2A2DD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41980</c:v>
                </c:pt>
                <c:pt idx="3">
                  <c:v>47728</c:v>
                </c:pt>
                <c:pt idx="6">
                  <c:v>51504</c:v>
                </c:pt>
                <c:pt idx="9">
                  <c:v>53708</c:v>
                </c:pt>
                <c:pt idx="12">
                  <c:v>53078</c:v>
                </c:pt>
              </c:numCache>
            </c:numRef>
          </c:val>
          <c:extLst>
            <c:ext xmlns:c16="http://schemas.microsoft.com/office/drawing/2014/chart" uri="{C3380CC4-5D6E-409C-BE32-E72D297353CC}">
              <c16:uniqueId val="{0000000A-73F1-41C7-9153-374BBD2A2DD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8871</c:v>
                </c:pt>
                <c:pt idx="2">
                  <c:v>#N/A</c:v>
                </c:pt>
                <c:pt idx="3">
                  <c:v>#N/A</c:v>
                </c:pt>
                <c:pt idx="4">
                  <c:v>10006</c:v>
                </c:pt>
                <c:pt idx="5">
                  <c:v>#N/A</c:v>
                </c:pt>
                <c:pt idx="6">
                  <c:v>#N/A</c:v>
                </c:pt>
                <c:pt idx="7">
                  <c:v>10727</c:v>
                </c:pt>
                <c:pt idx="8">
                  <c:v>#N/A</c:v>
                </c:pt>
                <c:pt idx="9">
                  <c:v>#N/A</c:v>
                </c:pt>
                <c:pt idx="10">
                  <c:v>12321</c:v>
                </c:pt>
                <c:pt idx="11">
                  <c:v>#N/A</c:v>
                </c:pt>
                <c:pt idx="12">
                  <c:v>#N/A</c:v>
                </c:pt>
                <c:pt idx="13">
                  <c:v>13185</c:v>
                </c:pt>
                <c:pt idx="14">
                  <c:v>#N/A</c:v>
                </c:pt>
              </c:numCache>
            </c:numRef>
          </c:val>
          <c:smooth val="0"/>
          <c:extLst>
            <c:ext xmlns:c16="http://schemas.microsoft.com/office/drawing/2014/chart" uri="{C3380CC4-5D6E-409C-BE32-E72D297353CC}">
              <c16:uniqueId val="{0000000B-73F1-41C7-9153-374BBD2A2DD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2716</c:v>
                </c:pt>
                <c:pt idx="1">
                  <c:v>3161</c:v>
                </c:pt>
                <c:pt idx="2">
                  <c:v>3069</c:v>
                </c:pt>
              </c:numCache>
            </c:numRef>
          </c:val>
          <c:extLst>
            <c:ext xmlns:c16="http://schemas.microsoft.com/office/drawing/2014/chart" uri="{C3380CC4-5D6E-409C-BE32-E72D297353CC}">
              <c16:uniqueId val="{00000000-EA8E-4BFB-B269-1F6F28381A0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488</c:v>
                </c:pt>
                <c:pt idx="1">
                  <c:v>488</c:v>
                </c:pt>
                <c:pt idx="2">
                  <c:v>488</c:v>
                </c:pt>
              </c:numCache>
            </c:numRef>
          </c:val>
          <c:extLst>
            <c:ext xmlns:c16="http://schemas.microsoft.com/office/drawing/2014/chart" uri="{C3380CC4-5D6E-409C-BE32-E72D297353CC}">
              <c16:uniqueId val="{00000001-EA8E-4BFB-B269-1F6F28381A0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3859</c:v>
                </c:pt>
                <c:pt idx="1">
                  <c:v>3869</c:v>
                </c:pt>
                <c:pt idx="2">
                  <c:v>3988</c:v>
                </c:pt>
              </c:numCache>
            </c:numRef>
          </c:val>
          <c:extLst>
            <c:ext xmlns:c16="http://schemas.microsoft.com/office/drawing/2014/chart" uri="{C3380CC4-5D6E-409C-BE32-E72D297353CC}">
              <c16:uniqueId val="{00000002-EA8E-4BFB-B269-1F6F28381A0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{F8E0C839-3A3E-4581-B48B-BEA3DAB0B48D}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2C2-499B-A56A-915CF7C8F93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{E1B29FE6-B536-474F-9203-0AE7919FA80B}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2C2-499B-A56A-915CF7C8F93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{62F6FC76-930D-42DB-B1FF-E2006ABDA4F4}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2C2-499B-A56A-915CF7C8F93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{C70CF9A4-9A2E-4E33-B398-A266E0766C59}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2C2-499B-A56A-915CF7C8F93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{4D88A73A-BA8A-4F78-A772-085E67BAF4D1}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2C2-499B-A56A-915CF7C8F93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{6EE22F36-C397-42AC-AC1B-E1B890ED313C}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2C2-499B-A56A-915CF7C8F93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{29BA033A-A662-481C-A129-2FFCD2EDDBEA}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2C2-499B-A56A-915CF7C8F93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{A6B55144-DA97-4649-B044-A224C78CEFA2}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2C2-499B-A56A-915CF7C8F93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{D69E7CA7-F33C-40B6-B669-10B4D4FEE86E}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2C2-499B-A56A-915CF7C8F93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c:v>
                </c:pt>
                <c:pt idx="24">
                  <c:v>57.2</c:v>
                </c:pt>
                <c:pt idx="32">
                  <c:v>57.9</c:v>
                </c:pt>
              </c:numCache>
            </c:numRef>
          </c:xVal>
          <c:yVal>
            <c:numRef>
              <c:f>公会計指標分析・財政指標組合せ分析表!$BP$51:$DC$51</c:f>
              <c:numCache>
                <c:formatCode>#,##0.0;"▲ "#,##0.0</c:formatCode>
                <c:ptCount val="40"/>
                <c:pt idx="16">
                  <c:v>47.3</c:v>
                </c:pt>
                <c:pt idx="24">
                  <c:v>56.1</c:v>
                </c:pt>
                <c:pt idx="32">
                  <c:v>59</c:v>
                </c:pt>
              </c:numCache>
            </c:numRef>
          </c:yVal>
          <c:smooth val="0"/>
          <c:extLst>
            <c:ext xmlns:c16="http://schemas.microsoft.com/office/drawing/2014/chart" uri="{C3380CC4-5D6E-409C-BE32-E72D297353CC}">
              <c16:uniqueId val="{00000009-82C2-499B-A56A-915CF7C8F93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{D23F5473-3A6E-4061-B86E-AF453FD4E2B5}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2C2-499B-A56A-915CF7C8F93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{48EB6A95-E5CD-4C05-BDBA-4D76E1175F26}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2C2-499B-A56A-915CF7C8F93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{2DFE35DC-7AF8-4E2E-BB85-41B93BE47314}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2C2-499B-A56A-915CF7C8F93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{41FB1A41-7FF0-4CE3-878E-58BD04604C28}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2C2-499B-A56A-915CF7C8F93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{7E947EE7-5AD8-44BA-AF72-8B421F343135}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2C2-499B-A56A-915CF7C8F93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{F2155E29-B442-42E7-82AF-5345FD7C8199}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2C2-499B-A56A-915CF7C8F93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{D7F5274A-EEC5-41E4-9213-697C8111AE43}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2C2-499B-A56A-915CF7C8F93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{D78BAF9A-194D-4823-9200-9679E524C0EF}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2C2-499B-A56A-915CF7C8F93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{F2F6582F-CBE4-4F13-A8F8-1576296264A4}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2C2-499B-A56A-915CF7C8F93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62.8</c:v>
                </c:pt>
                <c:pt idx="24">
                  <c:v>64</c:v>
                </c:pt>
                <c:pt idx="32">
                  <c:v>64.400000000000006</c:v>
                </c:pt>
              </c:numCache>
            </c:numRef>
          </c:xVal>
          <c:yVal>
            <c:numRef>
              <c:f>公会計指標分析・財政指標組合せ分析表!$BP$55:$DC$55</c:f>
              <c:numCache>
                <c:formatCode>#,##0.0;"▲ "#,##0.0</c:formatCode>
                <c:ptCount val="40"/>
                <c:pt idx="16">
                  <c:v>4.0999999999999996</c:v>
                </c:pt>
                <c:pt idx="24">
                  <c:v>0</c:v>
                </c:pt>
                <c:pt idx="32">
                  <c:v>0</c:v>
                </c:pt>
              </c:numCache>
            </c:numRef>
          </c:yVal>
          <c:smooth val="0"/>
          <c:extLst>
            <c:ext xmlns:c16="http://schemas.microsoft.com/office/drawing/2014/chart" uri="{C3380CC4-5D6E-409C-BE32-E72D297353CC}">
              <c16:uniqueId val="{00000013-82C2-499B-A56A-915CF7C8F93D}"/>
            </c:ext>
          </c:extLst>
        </c:ser>
        <c:dLbls>
          <c:showLegendKey val="0"/>
          <c:showVal val="1"/>
          <c:showCatName val="0"/>
          <c:showSerName val="0"/>
          <c:showPercent val="0"/>
          <c:showBubbleSize val="0"/>
        </c:dLbls>
        <c:axId val="46179840"/>
        <c:axId val="46181760"/>
      </c:scatterChart>
      <c:valAx>
        <c:axId val="46179840"/>
        <c:scaling>
          <c:orientation val="maxMin"/>
          <c:max val="65"/>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{4E27AF0D-59AB-4079-8AF7-71BE643097FD}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646-4295-8B94-CBF09DBC9E1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{297CFE02-DC91-4491-A35B-2E23536A71CC}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646-4295-8B94-CBF09DBC9E1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{2FC2F776-F8A6-4724-BCF7-940E8A7574EF}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646-4295-8B94-CBF09DBC9E1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{DBD674A4-0B18-4EFD-9647-DAB5E816C3AE}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646-4295-8B94-CBF09DBC9E1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{1EAA4586-22A6-4EB1-8220-6C1203DC5492}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646-4295-8B94-CBF09DBC9E1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{FF87A229-6C1B-46B5-92E8-FFE943F86DC8}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646-4295-8B94-CBF09DBC9E1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{02867F23-411C-4360-87C1-350F0B1FE113}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646-4295-8B94-CBF09DBC9E1D}"/>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{D08DA10D-70AE-4421-B9D4-0186C193C13A}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646-4295-8B94-CBF09DBC9E1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{15602D37-BF14-45E1-AC45-8CF4CDC24EB5}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646-4295-8B94-CBF09DBC9E1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7.3</c:v>
                </c:pt>
                <c:pt idx="8">
                  <c:v>6.6</c:v>
                </c:pt>
                <c:pt idx="16">
                  <c:v>6</c:v>
                </c:pt>
                <c:pt idx="24">
                  <c:v>6.9</c:v>
                </c:pt>
                <c:pt idx="32">
                  <c:v>7.6</c:v>
                </c:pt>
              </c:numCache>
            </c:numRef>
          </c:xVal>
          <c:yVal>
            <c:numRef>
              <c:f>公会計指標分析・財政指標組合せ分析表!$BP$73:$DC$73</c:f>
              <c:numCache>
                <c:formatCode>#,##0.0;"▲ "#,##0.0</c:formatCode>
                <c:ptCount val="40"/>
                <c:pt idx="0">
                  <c:v>42.9</c:v>
                </c:pt>
                <c:pt idx="8">
                  <c:v>46.7</c:v>
                </c:pt>
                <c:pt idx="16">
                  <c:v>47.3</c:v>
                </c:pt>
                <c:pt idx="24">
                  <c:v>56.1</c:v>
                </c:pt>
                <c:pt idx="32">
                  <c:v>59</c:v>
                </c:pt>
              </c:numCache>
            </c:numRef>
          </c:yVal>
          <c:smooth val="0"/>
          <c:extLst>
            <c:ext xmlns:c16="http://schemas.microsoft.com/office/drawing/2014/chart" uri="{C3380CC4-5D6E-409C-BE32-E72D297353CC}">
              <c16:uniqueId val="{00000009-E646-4295-8B94-CBF09DBC9E1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688891826671151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{B0DED2A8-CDF7-4A2C-81FB-7AF4739BEE28}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646-4295-8B94-CBF09DBC9E1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{821D52CA-A14C-46D6-B85E-0B558986E8FF}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646-4295-8B94-CBF09DBC9E1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{6CCF118B-6FE9-45FE-9F76-001DDF1A06D1}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646-4295-8B94-CBF09DBC9E1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{BEF18088-3BD8-4130-9D40-5D569B6034C1}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646-4295-8B94-CBF09DBC9E1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{1B0D360D-0963-4185-9779-0163079438C8}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646-4295-8B94-CBF09DBC9E1D}"/>
                </c:ext>
              </c:extLst>
            </c:dLbl>
            <c:dLbl>
              <c:idx val="8"/>
              <c:layout>
                <c:manualLayout>
                  <c:x val="0"/>
                  <c:y val="3.4856158645721953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{C49F33E5-355C-4BA2-B191-97B50BBD1A70}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646-4295-8B94-CBF09DBC9E1D}"/>
                </c:ext>
              </c:extLst>
            </c:dLbl>
            <c:dLbl>
              <c:idx val="16"/>
              <c:layout>
                <c:manualLayout>
                  <c:x val="0"/>
                  <c:y val="1.2597549021958247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{5164584B-F27A-4527-8A2A-3D75A1A927E8}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646-4295-8B94-CBF09DBC9E1D}"/>
                </c:ext>
              </c:extLst>
            </c:dLbl>
            <c:dLbl>
              <c:idx val="24"/>
              <c:layout>
                <c:manualLayout>
                  <c:x val="0"/>
                  <c:y val="-5.1091439386207499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{F7B861D6-8BBA-4255-9840-72561C06B199}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646-4295-8B94-CBF09DBC9E1D}"/>
                </c:ext>
              </c:extLst>
            </c:dLbl>
            <c:dLbl>
              <c:idx val="32"/>
              <c:layout>
                <c:manualLayout>
                  <c:x val="0"/>
                  <c:y val="-1.3249987841691306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{C6989808-E4B2-4078-AFA7-310ED7BE3209}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646-4295-8B94-CBF09DBC9E1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5.0999999999999996</c:v>
                </c:pt>
                <c:pt idx="8">
                  <c:v>5.2</c:v>
                </c:pt>
                <c:pt idx="16">
                  <c:v>5.0999999999999996</c:v>
                </c:pt>
                <c:pt idx="24">
                  <c:v>5.2</c:v>
                </c:pt>
                <c:pt idx="32">
                  <c:v>5.2</c:v>
                </c:pt>
              </c:numCache>
            </c:numRef>
          </c:xVal>
          <c:yVal>
            <c:numRef>
              <c:f>公会計指標分析・財政指標組合せ分析表!$BP$77:$DC$77</c:f>
              <c:numCache>
                <c:formatCode>#,##0.0;"▲ "#,##0.0</c:formatCode>
                <c:ptCount val="40"/>
                <c:pt idx="0">
                  <c:v>0.5</c:v>
                </c:pt>
                <c:pt idx="8">
                  <c:v>5.9</c:v>
                </c:pt>
                <c:pt idx="16">
                  <c:v>4.0999999999999996</c:v>
                </c:pt>
                <c:pt idx="24">
                  <c:v>0</c:v>
                </c:pt>
                <c:pt idx="32">
                  <c:v>0</c:v>
                </c:pt>
              </c:numCache>
            </c:numRef>
          </c:yVal>
          <c:smooth val="0"/>
          <c:extLst>
            <c:ext xmlns:c16="http://schemas.microsoft.com/office/drawing/2014/chart" uri="{C3380CC4-5D6E-409C-BE32-E72D297353CC}">
              <c16:uniqueId val="{00000013-E646-4295-8B94-CBF09DBC9E1D}"/>
            </c:ext>
          </c:extLst>
        </c:ser>
        <c:dLbls>
          <c:showLegendKey val="0"/>
          <c:showVal val="1"/>
          <c:showCatName val="0"/>
          <c:showSerName val="0"/>
          <c:showPercent val="0"/>
          <c:showBubbleSize val="0"/>
        </c:dLbls>
        <c:axId val="84219776"/>
        <c:axId val="84234240"/>
      </c:scatterChart>
      <c:valAx>
        <c:axId val="84219776"/>
        <c:scaling>
          <c:orientation val="maxMin"/>
          <c:max val="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年度から公債費負担適正化計画に基づき、繰上償還により元利償還金を減少させるなどの改善を図ってきた結果、平成</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年度以降は</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か年平均で</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％を下回っている。</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年度は、近年実施した大型の投資事業の財源とした市債の償還が増加したことに伴い、元利償還金は増加した。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これまでに実施した大型の投資事業に係る市債の償還が増加することや、新ごみ処理施設の建設負担金などの大型の投資的事業を予定していることから、数値の推移に注視しながら財政運営を行う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将来負担比率は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前年度より増加しているものの、早期健全化基準の数値を大きく下回っていることから良好な状態である。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基準財政需要額算入見込額の減の主な要因は、臨時財政対策債や公債費の基準財政需要額の算定において算入予定割合が減じたことによるもの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公営企業債等繰入見込額の減の主な要因は、下水道事業会計の地方債残高が減少したことによるもの。</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このほかの数値はほぼ横ばいに推移しているものの、新ごみ処理施設の建設負担金などの大型の投資的事業を予定していることから、数値の悪化が懸念されるため、これまで以上に自主財源の確保に努めなければならない。</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事業の実施に当たっては、緊急性、投資効果および後年度負担を検証し、総合的に判断していく必要がある。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利息の積み立てや、ふるさと納税等の寄附金の積み立てによる増のほか、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彦根市職員退職手当基金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彦根市国民スポーツ大会等運営基金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などの積み立てにより、前年度比約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百万円増の約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7,545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百万円の現在高となった。</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新ごみ処理施設の建設負担金などの大型の事業を控えていることから、引き続き、ＤＸ（デジタル・トランスフォーメーション）の推進、事務事業の見直しにより歳出のスリム化を図るとともに、新たな財源の掘り起こしなどにより歳入の確保に努め、出来る限りの積み立てを行っていく。</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主なもの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彦根市一般廃棄物処理施設整備基金・・・本市の一般廃棄物処理施設の整備経費に充当する。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彦根市職員退職手当基金・・・本市職員の退職手当に充当する。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彦根市教育施設整備基金・・・本市の教育施設整備経費に充当する。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彦根市福祉・保健・医療基金・・・本市の福祉事業、保健事業および医療事業へ充当する。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彦根市国民スポーツ大会等運営基金・・・第</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79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回国民スポーツ大会および第</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回全国障害者スポーツ大会経費に充当する。</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減の主なもの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彦根市一般廃棄物処理施設整備基金・・・</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一般廃棄物処理施設の整備経費</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への充当による減。</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充当額（取崩額）：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40,000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　積立額：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3,728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彦根市新型コロナウイルス感染症対策支援基金</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感染拡大の防止、感染症により影響を受けた市民生活の支援および地域経済の回復その他の感染症に関する対策に</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要する経費への充当による減。</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充当額（取崩額）：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161,117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　積立額：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増の主なもの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彦根市教育施設整備基金・・・ふるさと納税による寄附金</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積み立て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ことによる増。</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充当額（取崩額）：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158,530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　積立額：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180,051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彦根市庁舎整備基金・・・市庁舎の整備に備え積み立てたことによる増。</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充当額（取崩額）：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　積立額：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20,006</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彦根市国民スポーツ大会等運営基金・・・第</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79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回国民スポーツ大会および第</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回全国障害者スポーツ大会に備え積み立てたことによる増。</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充当額（取崩額）：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　積立額：</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50,451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各特定目的基金について、今後は、新ごみ処理施設建設等の大型投資的事業や個別施設計画に伴う各施設の修繕整備が控えており、こうした事業のための基金積み立ても必要となるため、歳出の見直しによる財源の確保と併せ、決算収支で生じる不用額等については、各基金への配分を検討したうえで、必要な積み立てを行っ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利息の積み立て（約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万円）および前年度繰越金等の積み立て（約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を行ったものの、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一般財源不足の補填として約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億円の取り崩しを行った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財政調整基金については、標準財政規模の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程度の額を目安としており、積み立てを行うために、引き続き、ＤＸ（デジタル・トランスフォーメーション）の推進、事務事業の見直しにより歳出のスリム化を図るとともに、新たな財源の掘り起こしなどにより歳入の確保に努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利息の積み立て（約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万円）による増である。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近年実施している大型投資事業の影響により、市債の償還額の増加が見込まれることから、今後はその財源として取り崩すことが見込まれる。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F0B744E-7032-43B5-885E-6F0106428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EA35E6F-E555-4837-B627-C3BEC10D9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55C286A-1833-46EB-9ADC-5C30966FB8F2}"/>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E4767170-FA0F-4FAE-BF5A-335D1064D4A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10DDA46-4C17-47AC-AA7D-8644C227838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9321434-9273-4291-8126-BD7262219B9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BA47B03-6906-4E7D-9F1E-C78EE2DF6E1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B66F2579-14F2-4BD4-BA1A-C3880538B3B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B51B507-C677-426B-A4A6-8D8F8F63E724}"/>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2B36D747-6FE1-44CE-A8DC-D142889D181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E42C3D5-CD25-42A8-B092-C7548A3CD93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61CC1DBB-2BCC-478F-AF39-89339E83BC9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E57CE9D3-FD71-4F31-B613-9B091374739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AACD4330-E9E1-4D72-BFA2-2EFC8C771462}"/>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F63B8D5-C9C4-4A02-966C-7F52F642014E}"/>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B5C80C9-6FB9-4BDA-B7EA-B2DC15F13333}"/>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A2AFEC7-1871-4BBC-84FB-272ADA4E29D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98594DF5-C935-4739-99FA-C021C3B1976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9AAC8A3-01BF-4347-B628-6A19E2F45CA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B2598144-A669-4494-8CB3-358AE54CA77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B6C40B1-85F6-47E5-91BA-9745C7768D3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A96C124-4CE1-4B49-8811-7ED265C64FB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32A74E8C-6701-4E5E-8D28-0748B1420F1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50E7543D-2DF5-491C-B49D-EC1CA37A161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334B1F41-43CE-42B6-8888-247146BA892F}"/>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9733C55-A0BB-456A-A5DA-C90DD63D17A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ADF13774-54B2-4C2A-ADAF-E2DFB5F6260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77A6E5DE-9457-4796-B7BE-39C2E557390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B3C4039-18BE-4235-B7CE-47CEB470AC4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4A572DAE-2D3C-4D18-995C-4E2FDBA4638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D85CA56F-8727-4D3B-A6EC-8D738152929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7C645453-EFC0-44EA-BE4B-59B1DEE5C3E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1D40515A-9287-4190-90AA-481BF0D19FD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B3093E0E-0B80-4687-B73A-311EF5BE3791}"/>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10AF6168-1A36-4B1E-A89F-8782A119C91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D7072DB-B6D3-4586-9C43-3542D51E52C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322B935-5329-489B-A5D7-EBADBC23C2E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70622E61-A654-4748-82C9-A6A613F2B81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40777B1-DEC8-421E-BEBF-0554591F136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B0155883-AB53-46F5-BD3C-BAF42EA6EF2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CA7217A0-D7E5-4B52-AC47-1A4DD964CD9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FFBE7C75-4A77-456C-92E8-9AE2180471D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AF4331C-3480-43E9-9114-72A3E68FB5E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4DB3B78-4AB8-4508-8E59-8D6B662BFC49}"/>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98DD1EB9-D950-437D-BADA-E95EBB0CF0B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14A139D-314A-45C0-A94F-C1D138E5A2B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41A4C6D2-0452-43DF-830F-82DC83213F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近年実施した国スポ・障スポ大会関連事業や市役所本庁舎耐震化整備事業などにより、類似団体平均と比較し、数値は低く抑えられているといえる。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今後についても各施設等の個別施設計画をもとに、適正な維持管理を行っていく。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FC4CEE9-9896-4ED0-8224-2FAD0160F36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8F6A2B4F-E4C0-4016-88C0-09174B4F1F35}"/>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AE3E8917-44ED-43C8-9174-3C37E9FBDDCE}"/>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2E136B96-EAF7-46B7-AC78-8C244E292D3B}"/>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7C63D3DE-21CA-4A2E-8852-7E0CDBD4C2DB}"/>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86B3E6D5-9E53-421D-A403-A1E3171ACBA1}"/>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775FC50D-F0FB-4943-8F04-15FF425D5E59}"/>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977D5131-FF3A-4569-9940-48B76D55E751}"/>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FE2BCA89-41F9-4110-BDA7-DD40B6E0E769}"/>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66F789F1-5E16-4472-98F0-A95DC417CD4A}"/>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2C0A49C8-85B1-4CB1-90DA-5C1F017BD8D5}"/>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30275BDF-1405-4EAB-9A78-B95C5B1AC15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971F17F6-B73A-42C0-8E5A-A7153BF8F91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311322F5-C9B2-4004-B9A7-29D4A0DF757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2921</xdr:rowOff>
    </xdr:to>
    <xdr:cxnSp macro="">
      <xdr:nvCxnSpPr>
        <xdr:cNvPr id="63" name="直線コネクタ 62">
          <a:extLst>
            <a:ext uri="{FF2B5EF4-FFF2-40B4-BE49-F238E27FC236}">
              <a16:creationId xmlns:a16="http://schemas.microsoft.com/office/drawing/2014/main" id="{DF7815B3-91D6-4861-95AE-8EEC31CF8F6F}"/>
            </a:ext>
          </a:extLst>
        </xdr:cNvPr>
        <xdr:cNvCxnSpPr/>
      </xdr:nvCxnSpPr>
      <xdr:spPr>
        <a:xfrm flipV="1">
          <a:off x="4760595" y="5471160"/>
          <a:ext cx="1270" cy="1304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6748</xdr:rowOff>
    </xdr:from>
    <xdr:ext cx="405111" cy="259045"/>
    <xdr:sp macro="" textlink="">
      <xdr:nvSpPr>
        <xdr:cNvPr id="64" name="有形固定資産減価償却率最小値テキスト">
          <a:extLst>
            <a:ext uri="{FF2B5EF4-FFF2-40B4-BE49-F238E27FC236}">
              <a16:creationId xmlns:a16="http://schemas.microsoft.com/office/drawing/2014/main" id="{E938755B-CDFD-4755-AF97-177AD1193372}"/>
            </a:ext>
          </a:extLst>
        </xdr:cNvPr>
        <xdr:cNvSpPr txBox="1"/>
      </xdr:nvSpPr>
      <xdr:spPr>
        <a:xfrm>
          <a:off x="4813300" y="6779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2921</xdr:rowOff>
    </xdr:from>
    <xdr:to>
      <xdr:col>23</xdr:col>
      <xdr:colOff>174625</xdr:colOff>
      <xdr:row>35</xdr:row>
      <xdr:rowOff>2921</xdr:rowOff>
    </xdr:to>
    <xdr:cxnSp macro="">
      <xdr:nvCxnSpPr>
        <xdr:cNvPr id="65" name="直線コネクタ 64">
          <a:extLst>
            <a:ext uri="{FF2B5EF4-FFF2-40B4-BE49-F238E27FC236}">
              <a16:creationId xmlns:a16="http://schemas.microsoft.com/office/drawing/2014/main" id="{DDD00F2E-40FA-440E-9FD0-36AA8C0945B2}"/>
            </a:ext>
          </a:extLst>
        </xdr:cNvPr>
        <xdr:cNvCxnSpPr/>
      </xdr:nvCxnSpPr>
      <xdr:spPr>
        <a:xfrm>
          <a:off x="4673600" y="677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66" name="有形固定資産減価償却率最大値テキスト">
          <a:extLst>
            <a:ext uri="{FF2B5EF4-FFF2-40B4-BE49-F238E27FC236}">
              <a16:creationId xmlns:a16="http://schemas.microsoft.com/office/drawing/2014/main" id="{0D98965F-75DD-4B3E-BBB1-C815D7DC145B}"/>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67" name="直線コネクタ 66">
          <a:extLst>
            <a:ext uri="{FF2B5EF4-FFF2-40B4-BE49-F238E27FC236}">
              <a16:creationId xmlns:a16="http://schemas.microsoft.com/office/drawing/2014/main" id="{B3126BCA-0066-4028-8289-6FBFB1BEE7BC}"/>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108094</xdr:rowOff>
    </xdr:from>
    <xdr:ext cx="405111" cy="259045"/>
    <xdr:sp macro="" textlink="">
      <xdr:nvSpPr>
        <xdr:cNvPr id="68" name="有形固定資産減価償却率平均値テキスト">
          <a:extLst>
            <a:ext uri="{FF2B5EF4-FFF2-40B4-BE49-F238E27FC236}">
              <a16:creationId xmlns:a16="http://schemas.microsoft.com/office/drawing/2014/main" id="{45A9845E-E777-4D3B-9A90-243760286088}"/>
            </a:ext>
          </a:extLst>
        </xdr:cNvPr>
        <xdr:cNvSpPr txBox="1"/>
      </xdr:nvSpPr>
      <xdr:spPr>
        <a:xfrm>
          <a:off x="4813300" y="63660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129667</xdr:rowOff>
    </xdr:from>
    <xdr:to>
      <xdr:col>23</xdr:col>
      <xdr:colOff>136525</xdr:colOff>
      <xdr:row>33</xdr:row>
      <xdr:rowOff>59817</xdr:rowOff>
    </xdr:to>
    <xdr:sp macro="" textlink="">
      <xdr:nvSpPr>
        <xdr:cNvPr id="69" name="フローチャート: 判断 68">
          <a:extLst>
            <a:ext uri="{FF2B5EF4-FFF2-40B4-BE49-F238E27FC236}">
              <a16:creationId xmlns:a16="http://schemas.microsoft.com/office/drawing/2014/main" id="{7F5BD1FF-5F5E-458C-9BCA-6FB337DCCFB9}"/>
            </a:ext>
          </a:extLst>
        </xdr:cNvPr>
        <xdr:cNvSpPr/>
      </xdr:nvSpPr>
      <xdr:spPr>
        <a:xfrm>
          <a:off x="47117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32</xdr:row>
      <xdr:rowOff>112395</xdr:rowOff>
    </xdr:from>
    <xdr:to>
      <xdr:col>19</xdr:col>
      <xdr:colOff>187325</xdr:colOff>
      <xdr:row>33</xdr:row>
      <xdr:rowOff>42545</xdr:rowOff>
    </xdr:to>
    <xdr:sp macro="" textlink="">
      <xdr:nvSpPr>
        <xdr:cNvPr id="70" name="フローチャート: 判断 69">
          <a:extLst>
            <a:ext uri="{FF2B5EF4-FFF2-40B4-BE49-F238E27FC236}">
              <a16:creationId xmlns:a16="http://schemas.microsoft.com/office/drawing/2014/main" id="{27C54A73-3D97-4412-A509-7CF0CC1C1EFB}"/>
            </a:ext>
          </a:extLst>
        </xdr:cNvPr>
        <xdr:cNvSpPr/>
      </xdr:nvSpPr>
      <xdr:spPr>
        <a:xfrm>
          <a:off x="40005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60579</xdr:rowOff>
    </xdr:from>
    <xdr:to>
      <xdr:col>15</xdr:col>
      <xdr:colOff>187325</xdr:colOff>
      <xdr:row>32</xdr:row>
      <xdr:rowOff>162179</xdr:rowOff>
    </xdr:to>
    <xdr:sp macro="" textlink="">
      <xdr:nvSpPr>
        <xdr:cNvPr id="71" name="フローチャート: 判断 70">
          <a:extLst>
            <a:ext uri="{FF2B5EF4-FFF2-40B4-BE49-F238E27FC236}">
              <a16:creationId xmlns:a16="http://schemas.microsoft.com/office/drawing/2014/main" id="{A9B1E463-A374-4ED9-9FC9-B8C8CDEBABEF}"/>
            </a:ext>
          </a:extLst>
        </xdr:cNvPr>
        <xdr:cNvSpPr/>
      </xdr:nvSpPr>
      <xdr:spPr>
        <a:xfrm>
          <a:off x="3238500" y="631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32</xdr:row>
      <xdr:rowOff>21717</xdr:rowOff>
    </xdr:from>
    <xdr:to>
      <xdr:col>11</xdr:col>
      <xdr:colOff>187325</xdr:colOff>
      <xdr:row>32</xdr:row>
      <xdr:rowOff>123317</xdr:rowOff>
    </xdr:to>
    <xdr:sp macro="" textlink="">
      <xdr:nvSpPr>
        <xdr:cNvPr id="72" name="フローチャート: 判断 71">
          <a:extLst>
            <a:ext uri="{FF2B5EF4-FFF2-40B4-BE49-F238E27FC236}">
              <a16:creationId xmlns:a16="http://schemas.microsoft.com/office/drawing/2014/main" id="{EDC2D9C6-8C3B-4202-9E43-87F66C74806B}"/>
            </a:ext>
          </a:extLst>
        </xdr:cNvPr>
        <xdr:cNvSpPr/>
      </xdr:nvSpPr>
      <xdr:spPr>
        <a:xfrm>
          <a:off x="2476500" y="627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128397</xdr:rowOff>
    </xdr:from>
    <xdr:to>
      <xdr:col>7</xdr:col>
      <xdr:colOff>187325</xdr:colOff>
      <xdr:row>32</xdr:row>
      <xdr:rowOff>58547</xdr:rowOff>
    </xdr:to>
    <xdr:sp macro="" textlink="">
      <xdr:nvSpPr>
        <xdr:cNvPr id="73" name="フローチャート: 判断 72">
          <a:extLst>
            <a:ext uri="{FF2B5EF4-FFF2-40B4-BE49-F238E27FC236}">
              <a16:creationId xmlns:a16="http://schemas.microsoft.com/office/drawing/2014/main" id="{0FEAAFE7-364B-461C-803E-4761730AC7B7}"/>
            </a:ext>
          </a:extLst>
        </xdr:cNvPr>
        <xdr:cNvSpPr/>
      </xdr:nvSpPr>
      <xdr:spPr>
        <a:xfrm>
          <a:off x="1714500" y="621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39BDF553-1681-472F-BF3A-6EC99C777DE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6AECEAE2-D7D4-4930-85C3-BB261A97720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C9BA26C-12C8-491C-BD5A-2A64CE1876B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503A94D7-2529-41D6-AA0F-009B0E63AB4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5218150-694E-4EFA-B52F-8E39D0C988D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20447</xdr:rowOff>
    </xdr:from>
    <xdr:to>
      <xdr:col>23</xdr:col>
      <xdr:colOff>136525</xdr:colOff>
      <xdr:row>31</xdr:row>
      <xdr:rowOff>122047</xdr:rowOff>
    </xdr:to>
    <xdr:sp macro="" textlink="">
      <xdr:nvSpPr>
        <xdr:cNvPr id="79" name="楕円 78">
          <a:extLst>
            <a:ext uri="{FF2B5EF4-FFF2-40B4-BE49-F238E27FC236}">
              <a16:creationId xmlns:a16="http://schemas.microsoft.com/office/drawing/2014/main" id="{C31A10BF-F4B0-4603-A9F4-15DAA9E7BC94}"/>
            </a:ext>
          </a:extLst>
        </xdr:cNvPr>
        <xdr:cNvSpPr/>
      </xdr:nvSpPr>
      <xdr:spPr>
        <a:xfrm>
          <a:off x="4711700" y="610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43324</xdr:rowOff>
    </xdr:from>
    <xdr:ext cx="405111" cy="259045"/>
    <xdr:sp macro="" textlink="">
      <xdr:nvSpPr>
        <xdr:cNvPr id="80" name="有形固定資産減価償却率該当値テキスト">
          <a:extLst>
            <a:ext uri="{FF2B5EF4-FFF2-40B4-BE49-F238E27FC236}">
              <a16:creationId xmlns:a16="http://schemas.microsoft.com/office/drawing/2014/main" id="{FB0D1C5D-FE2F-4BC2-917E-61C60E8E9C2B}"/>
            </a:ext>
          </a:extLst>
        </xdr:cNvPr>
        <xdr:cNvSpPr txBox="1"/>
      </xdr:nvSpPr>
      <xdr:spPr>
        <a:xfrm>
          <a:off x="4813300" y="595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161671</xdr:rowOff>
    </xdr:from>
    <xdr:to>
      <xdr:col>19</xdr:col>
      <xdr:colOff>187325</xdr:colOff>
      <xdr:row>31</xdr:row>
      <xdr:rowOff>91821</xdr:rowOff>
    </xdr:to>
    <xdr:sp macro="" textlink="">
      <xdr:nvSpPr>
        <xdr:cNvPr id="81" name="楕円 80">
          <a:extLst>
            <a:ext uri="{FF2B5EF4-FFF2-40B4-BE49-F238E27FC236}">
              <a16:creationId xmlns:a16="http://schemas.microsoft.com/office/drawing/2014/main" id="{5FC19A72-D5E2-48F1-87C1-4D62FF0FA1CC}"/>
            </a:ext>
          </a:extLst>
        </xdr:cNvPr>
        <xdr:cNvSpPr/>
      </xdr:nvSpPr>
      <xdr:spPr>
        <a:xfrm>
          <a:off x="4000500" y="607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41021</xdr:rowOff>
    </xdr:from>
    <xdr:to>
      <xdr:col>23</xdr:col>
      <xdr:colOff>85725</xdr:colOff>
      <xdr:row>31</xdr:row>
      <xdr:rowOff>71247</xdr:rowOff>
    </xdr:to>
    <xdr:cxnSp macro="">
      <xdr:nvCxnSpPr>
        <xdr:cNvPr id="82" name="直線コネクタ 81">
          <a:extLst>
            <a:ext uri="{FF2B5EF4-FFF2-40B4-BE49-F238E27FC236}">
              <a16:creationId xmlns:a16="http://schemas.microsoft.com/office/drawing/2014/main" id="{D8792158-284C-4436-A44D-BA3284D486DD}"/>
            </a:ext>
          </a:extLst>
        </xdr:cNvPr>
        <xdr:cNvCxnSpPr/>
      </xdr:nvCxnSpPr>
      <xdr:spPr>
        <a:xfrm>
          <a:off x="4051300" y="6127496"/>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153035</xdr:rowOff>
    </xdr:from>
    <xdr:to>
      <xdr:col>15</xdr:col>
      <xdr:colOff>187325</xdr:colOff>
      <xdr:row>31</xdr:row>
      <xdr:rowOff>83185</xdr:rowOff>
    </xdr:to>
    <xdr:sp macro="" textlink="">
      <xdr:nvSpPr>
        <xdr:cNvPr id="83" name="楕円 82">
          <a:extLst>
            <a:ext uri="{FF2B5EF4-FFF2-40B4-BE49-F238E27FC236}">
              <a16:creationId xmlns:a16="http://schemas.microsoft.com/office/drawing/2014/main" id="{7D08A82C-11C3-4F14-B778-360F79869DE7}"/>
            </a:ext>
          </a:extLst>
        </xdr:cNvPr>
        <xdr:cNvSpPr/>
      </xdr:nvSpPr>
      <xdr:spPr>
        <a:xfrm>
          <a:off x="32385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32385</xdr:rowOff>
    </xdr:from>
    <xdr:to>
      <xdr:col>19</xdr:col>
      <xdr:colOff>136525</xdr:colOff>
      <xdr:row>31</xdr:row>
      <xdr:rowOff>41021</xdr:rowOff>
    </xdr:to>
    <xdr:cxnSp macro="">
      <xdr:nvCxnSpPr>
        <xdr:cNvPr id="84" name="直線コネクタ 83">
          <a:extLst>
            <a:ext uri="{FF2B5EF4-FFF2-40B4-BE49-F238E27FC236}">
              <a16:creationId xmlns:a16="http://schemas.microsoft.com/office/drawing/2014/main" id="{22F95181-61C2-4884-9FE6-2CEA885134A3}"/>
            </a:ext>
          </a:extLst>
        </xdr:cNvPr>
        <xdr:cNvCxnSpPr/>
      </xdr:nvCxnSpPr>
      <xdr:spPr>
        <a:xfrm>
          <a:off x="3289300" y="6118860"/>
          <a:ext cx="7620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33</xdr:row>
      <xdr:rowOff>33672</xdr:rowOff>
    </xdr:from>
    <xdr:ext cx="405111" cy="259045"/>
    <xdr:sp macro="" textlink="">
      <xdr:nvSpPr>
        <xdr:cNvPr id="85" name="n_1aveValue有形固定資産減価償却率">
          <a:extLst>
            <a:ext uri="{FF2B5EF4-FFF2-40B4-BE49-F238E27FC236}">
              <a16:creationId xmlns:a16="http://schemas.microsoft.com/office/drawing/2014/main" id="{8F9CC0F4-BF28-4098-9346-9F9EDE7AE856}"/>
            </a:ext>
          </a:extLst>
        </xdr:cNvPr>
        <xdr:cNvSpPr txBox="1"/>
      </xdr:nvSpPr>
      <xdr:spPr>
        <a:xfrm>
          <a:off x="3836044" y="646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153306</xdr:rowOff>
    </xdr:from>
    <xdr:ext cx="405111" cy="259045"/>
    <xdr:sp macro="" textlink="">
      <xdr:nvSpPr>
        <xdr:cNvPr id="86" name="n_2aveValue有形固定資産減価償却率">
          <a:extLst>
            <a:ext uri="{FF2B5EF4-FFF2-40B4-BE49-F238E27FC236}">
              <a16:creationId xmlns:a16="http://schemas.microsoft.com/office/drawing/2014/main" id="{DA9A51B3-7267-4B3A-BF06-F1DB44727740}"/>
            </a:ext>
          </a:extLst>
        </xdr:cNvPr>
        <xdr:cNvSpPr txBox="1"/>
      </xdr:nvSpPr>
      <xdr:spPr>
        <a:xfrm>
          <a:off x="3086744" y="6411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139844</xdr:rowOff>
    </xdr:from>
    <xdr:ext cx="405111" cy="259045"/>
    <xdr:sp macro="" textlink="">
      <xdr:nvSpPr>
        <xdr:cNvPr id="87" name="n_3aveValue有形固定資産減価償却率">
          <a:extLst>
            <a:ext uri="{FF2B5EF4-FFF2-40B4-BE49-F238E27FC236}">
              <a16:creationId xmlns:a16="http://schemas.microsoft.com/office/drawing/2014/main" id="{34F24498-4E8A-4871-BF79-C0E2E491942C}"/>
            </a:ext>
          </a:extLst>
        </xdr:cNvPr>
        <xdr:cNvSpPr txBox="1"/>
      </xdr:nvSpPr>
      <xdr:spPr>
        <a:xfrm>
          <a:off x="2324744" y="6054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75074</xdr:rowOff>
    </xdr:from>
    <xdr:ext cx="405111" cy="259045"/>
    <xdr:sp macro="" textlink="">
      <xdr:nvSpPr>
        <xdr:cNvPr id="88" name="n_4aveValue有形固定資産減価償却率">
          <a:extLst>
            <a:ext uri="{FF2B5EF4-FFF2-40B4-BE49-F238E27FC236}">
              <a16:creationId xmlns:a16="http://schemas.microsoft.com/office/drawing/2014/main" id="{F3C6A932-0D1B-4670-8253-BE2223AAE40E}"/>
            </a:ext>
          </a:extLst>
        </xdr:cNvPr>
        <xdr:cNvSpPr txBox="1"/>
      </xdr:nvSpPr>
      <xdr:spPr>
        <a:xfrm>
          <a:off x="1562744" y="5990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108348</xdr:rowOff>
    </xdr:from>
    <xdr:ext cx="405111" cy="259045"/>
    <xdr:sp macro="" textlink="">
      <xdr:nvSpPr>
        <xdr:cNvPr id="89" name="n_1mainValue有形固定資産減価償却率">
          <a:extLst>
            <a:ext uri="{FF2B5EF4-FFF2-40B4-BE49-F238E27FC236}">
              <a16:creationId xmlns:a16="http://schemas.microsoft.com/office/drawing/2014/main" id="{F406195D-832F-4FCC-8583-8CE7F1375324}"/>
            </a:ext>
          </a:extLst>
        </xdr:cNvPr>
        <xdr:cNvSpPr txBox="1"/>
      </xdr:nvSpPr>
      <xdr:spPr>
        <a:xfrm>
          <a:off x="3836044" y="5851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99712</xdr:rowOff>
    </xdr:from>
    <xdr:ext cx="405111" cy="259045"/>
    <xdr:sp macro="" textlink="">
      <xdr:nvSpPr>
        <xdr:cNvPr id="90" name="n_2mainValue有形固定資産減価償却率">
          <a:extLst>
            <a:ext uri="{FF2B5EF4-FFF2-40B4-BE49-F238E27FC236}">
              <a16:creationId xmlns:a16="http://schemas.microsoft.com/office/drawing/2014/main" id="{AEA8B12B-83A8-4641-85E7-61B9C4133566}"/>
            </a:ext>
          </a:extLst>
        </xdr:cNvPr>
        <xdr:cNvSpPr txBox="1"/>
      </xdr:nvSpPr>
      <xdr:spPr>
        <a:xfrm>
          <a:off x="30867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1" name="正方形/長方形 90">
          <a:extLst>
            <a:ext uri="{FF2B5EF4-FFF2-40B4-BE49-F238E27FC236}">
              <a16:creationId xmlns:a16="http://schemas.microsoft.com/office/drawing/2014/main" id="{433D1A56-72E0-4D36-BA99-AF95865DF50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2" name="正方形/長方形 91">
          <a:extLst>
            <a:ext uri="{FF2B5EF4-FFF2-40B4-BE49-F238E27FC236}">
              <a16:creationId xmlns:a16="http://schemas.microsoft.com/office/drawing/2014/main" id="{BB43C7EC-BA11-41F3-A83F-BEFC412EBECD}"/>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3" name="正方形/長方形 92">
          <a:extLst>
            <a:ext uri="{FF2B5EF4-FFF2-40B4-BE49-F238E27FC236}">
              <a16:creationId xmlns:a16="http://schemas.microsoft.com/office/drawing/2014/main" id="{A738F208-FE32-432C-B39C-63FA376DE42C}"/>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[ 855.7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4" name="正方形/長方形 93">
          <a:extLst>
            <a:ext uri="{FF2B5EF4-FFF2-40B4-BE49-F238E27FC236}">
              <a16:creationId xmlns:a16="http://schemas.microsoft.com/office/drawing/2014/main" id="{1A8C9131-2DE1-4194-B8EF-0CC5C48D573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5" name="正方形/長方形 94">
          <a:extLst>
            <a:ext uri="{FF2B5EF4-FFF2-40B4-BE49-F238E27FC236}">
              <a16:creationId xmlns:a16="http://schemas.microsoft.com/office/drawing/2014/main" id="{AC66F26A-6AE4-49EE-B866-9F5EF9065EB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6" name="正方形/長方形 95">
          <a:extLst>
            <a:ext uri="{FF2B5EF4-FFF2-40B4-BE49-F238E27FC236}">
              <a16:creationId xmlns:a16="http://schemas.microsoft.com/office/drawing/2014/main" id="{DDBF0A1D-FAE5-4239-B30C-F80F5218EE1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7" name="正方形/長方形 96">
          <a:extLst>
            <a:ext uri="{FF2B5EF4-FFF2-40B4-BE49-F238E27FC236}">
              <a16:creationId xmlns:a16="http://schemas.microsoft.com/office/drawing/2014/main" id="{F95244B8-CA9F-42CD-AAAC-5F13118A01D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8" name="正方形/長方形 97">
          <a:extLst>
            <a:ext uri="{FF2B5EF4-FFF2-40B4-BE49-F238E27FC236}">
              <a16:creationId xmlns:a16="http://schemas.microsoft.com/office/drawing/2014/main" id="{705E98C8-7AAD-414D-8414-AA94406369E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9" name="正方形/長方形 98">
          <a:extLst>
            <a:ext uri="{FF2B5EF4-FFF2-40B4-BE49-F238E27FC236}">
              <a16:creationId xmlns:a16="http://schemas.microsoft.com/office/drawing/2014/main" id="{E6575B81-3A96-484E-AB9D-2C3BFE66D125}"/>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0" name="正方形/長方形 99">
          <a:extLst>
            <a:ext uri="{FF2B5EF4-FFF2-40B4-BE49-F238E27FC236}">
              <a16:creationId xmlns:a16="http://schemas.microsoft.com/office/drawing/2014/main" id="{94F1F517-46EF-49DD-A3A8-C190C3195F8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1" name="正方形/長方形 100">
          <a:extLst>
            <a:ext uri="{FF2B5EF4-FFF2-40B4-BE49-F238E27FC236}">
              <a16:creationId xmlns:a16="http://schemas.microsoft.com/office/drawing/2014/main" id="{C8CCAE59-3AB0-4015-8E8C-325A8FA2259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2" name="正方形/長方形 101">
          <a:extLst>
            <a:ext uri="{FF2B5EF4-FFF2-40B4-BE49-F238E27FC236}">
              <a16:creationId xmlns:a16="http://schemas.microsoft.com/office/drawing/2014/main" id="{E5E36B3B-38D8-4DB1-ADB2-0B59AC73A5E8}"/>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3" name="テキスト ボックス 102">
          <a:extLst>
            <a:ext uri="{FF2B5EF4-FFF2-40B4-BE49-F238E27FC236}">
              <a16:creationId xmlns:a16="http://schemas.microsoft.com/office/drawing/2014/main" id="{A1CF1AEA-B5BF-4C20-AA1C-E463558ED8D9}"/>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00">
              <a:solidFill>
                <a:schemeClr val="dk1"/>
              </a:solidFill>
              <a:effectLst/>
              <a:latin typeface="+mn-lt"/>
              <a:ea typeface="+mn-ea"/>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大型の投資事業に係る地方債発行額が</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したことから、分子である将来負担額は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、分母である臨時財政対策債発行可能額</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減少したことから、債務償還比率は前年度比</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39.7</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増加した。類似団体と比較すると職員数が多く、人件費が高い水準にあることや、物件費、扶助費の数値も高い水準にあることから、債務償還比率は類似団体と比べると高くなっている。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今後も大型事業における起債発行が見込まれることから、起債発行に関しては交付税算入率の高い起債メニューを活用し、経常一般財源等（歳入）等の確保に努めるとともに、働き方改革に基づく事業見直しを積極的に進めることにより経常経費充当財源等の削減に努める。</a:t>
          </a:r>
          <a:endParaRPr lang="ja-JP" altLang="ja-JP" sz="9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4" name="テキスト ボックス 103">
          <a:extLst>
            <a:ext uri="{FF2B5EF4-FFF2-40B4-BE49-F238E27FC236}">
              <a16:creationId xmlns:a16="http://schemas.microsoft.com/office/drawing/2014/main" id="{327F09CB-1066-4EA2-8E79-F19A7655A01C}"/>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5" name="直線コネクタ 104">
          <a:extLst>
            <a:ext uri="{FF2B5EF4-FFF2-40B4-BE49-F238E27FC236}">
              <a16:creationId xmlns:a16="http://schemas.microsoft.com/office/drawing/2014/main" id="{97DA3C42-2B44-41C8-BCCE-1D849F74F55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6" name="テキスト ボックス 105">
          <a:extLst>
            <a:ext uri="{FF2B5EF4-FFF2-40B4-BE49-F238E27FC236}">
              <a16:creationId xmlns:a16="http://schemas.microsoft.com/office/drawing/2014/main" id="{90834BBA-DE6A-4826-B8DE-D1CF5160C764}"/>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7" name="直線コネクタ 106">
          <a:extLst>
            <a:ext uri="{FF2B5EF4-FFF2-40B4-BE49-F238E27FC236}">
              <a16:creationId xmlns:a16="http://schemas.microsoft.com/office/drawing/2014/main" id="{F61F4813-97B7-43AC-A590-60CDD8230778}"/>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08" name="テキスト ボックス 107">
          <a:extLst>
            <a:ext uri="{FF2B5EF4-FFF2-40B4-BE49-F238E27FC236}">
              <a16:creationId xmlns:a16="http://schemas.microsoft.com/office/drawing/2014/main" id="{14236CB3-2CC5-405A-A2D8-5C8D52DEAD6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9" name="直線コネクタ 108">
          <a:extLst>
            <a:ext uri="{FF2B5EF4-FFF2-40B4-BE49-F238E27FC236}">
              <a16:creationId xmlns:a16="http://schemas.microsoft.com/office/drawing/2014/main" id="{F0AD840E-AA6C-4AD2-BE41-114F9BC373DA}"/>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0" name="テキスト ボックス 109">
          <a:extLst>
            <a:ext uri="{FF2B5EF4-FFF2-40B4-BE49-F238E27FC236}">
              <a16:creationId xmlns:a16="http://schemas.microsoft.com/office/drawing/2014/main" id="{BD0C6457-8BD3-4635-A1EA-8E305F446596}"/>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1" name="直線コネクタ 110">
          <a:extLst>
            <a:ext uri="{FF2B5EF4-FFF2-40B4-BE49-F238E27FC236}">
              <a16:creationId xmlns:a16="http://schemas.microsoft.com/office/drawing/2014/main" id="{75A65254-6180-4E3C-BB0D-0D6102BD3A9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2" name="テキスト ボックス 111">
          <a:extLst>
            <a:ext uri="{FF2B5EF4-FFF2-40B4-BE49-F238E27FC236}">
              <a16:creationId xmlns:a16="http://schemas.microsoft.com/office/drawing/2014/main" id="{D6BEA553-9105-4B7E-B61D-02C6D90E8395}"/>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3" name="直線コネクタ 112">
          <a:extLst>
            <a:ext uri="{FF2B5EF4-FFF2-40B4-BE49-F238E27FC236}">
              <a16:creationId xmlns:a16="http://schemas.microsoft.com/office/drawing/2014/main" id="{7A9AD3D3-BEA9-4A2F-BA2C-3CD59C7F5905}"/>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4" name="テキスト ボックス 113">
          <a:extLst>
            <a:ext uri="{FF2B5EF4-FFF2-40B4-BE49-F238E27FC236}">
              <a16:creationId xmlns:a16="http://schemas.microsoft.com/office/drawing/2014/main" id="{8BC941EE-1A6B-4A0C-A7E8-53DA7890C15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5" name="直線コネクタ 114">
          <a:extLst>
            <a:ext uri="{FF2B5EF4-FFF2-40B4-BE49-F238E27FC236}">
              <a16:creationId xmlns:a16="http://schemas.microsoft.com/office/drawing/2014/main" id="{D0059788-0817-4CEB-B5F4-186A331F6E1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16" name="テキスト ボックス 115">
          <a:extLst>
            <a:ext uri="{FF2B5EF4-FFF2-40B4-BE49-F238E27FC236}">
              <a16:creationId xmlns:a16="http://schemas.microsoft.com/office/drawing/2014/main" id="{00CE82D3-FBA8-475A-8ACF-F62ED0313B6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a:extLst>
            <a:ext uri="{FF2B5EF4-FFF2-40B4-BE49-F238E27FC236}">
              <a16:creationId xmlns:a16="http://schemas.microsoft.com/office/drawing/2014/main" id="{0C6F4BDF-D026-47D9-8341-C9D7889EEC99}"/>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債務償還比率グラフ枠">
          <a:extLst>
            <a:ext uri="{FF2B5EF4-FFF2-40B4-BE49-F238E27FC236}">
              <a16:creationId xmlns:a16="http://schemas.microsoft.com/office/drawing/2014/main" id="{AE3434C9-D861-4D48-A912-4919D1B237D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83503</xdr:rowOff>
    </xdr:to>
    <xdr:cxnSp macro="">
      <xdr:nvCxnSpPr>
        <xdr:cNvPr id="119" name="直線コネクタ 118">
          <a:extLst>
            <a:ext uri="{FF2B5EF4-FFF2-40B4-BE49-F238E27FC236}">
              <a16:creationId xmlns:a16="http://schemas.microsoft.com/office/drawing/2014/main" id="{4258D125-6DA4-4FA4-BD6F-132E0B8D8326}"/>
            </a:ext>
          </a:extLst>
        </xdr:cNvPr>
        <xdr:cNvCxnSpPr/>
      </xdr:nvCxnSpPr>
      <xdr:spPr>
        <a:xfrm flipV="1">
          <a:off x="14793595" y="5312833"/>
          <a:ext cx="1269" cy="1200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87330</xdr:rowOff>
    </xdr:from>
    <xdr:ext cx="560923" cy="259045"/>
    <xdr:sp macro="" textlink="">
      <xdr:nvSpPr>
        <xdr:cNvPr id="120" name="債務償還比率最小値テキスト">
          <a:extLst>
            <a:ext uri="{FF2B5EF4-FFF2-40B4-BE49-F238E27FC236}">
              <a16:creationId xmlns:a16="http://schemas.microsoft.com/office/drawing/2014/main" id="{2E8DCE32-9ED8-4904-9789-CE770B23F460}"/>
            </a:ext>
          </a:extLst>
        </xdr:cNvPr>
        <xdr:cNvSpPr txBox="1"/>
      </xdr:nvSpPr>
      <xdr:spPr>
        <a:xfrm>
          <a:off x="14846300" y="651670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83503</xdr:rowOff>
    </xdr:from>
    <xdr:to>
      <xdr:col>76</xdr:col>
      <xdr:colOff>111125</xdr:colOff>
      <xdr:row>33</xdr:row>
      <xdr:rowOff>83503</xdr:rowOff>
    </xdr:to>
    <xdr:cxnSp macro="">
      <xdr:nvCxnSpPr>
        <xdr:cNvPr id="121" name="直線コネクタ 120">
          <a:extLst>
            <a:ext uri="{FF2B5EF4-FFF2-40B4-BE49-F238E27FC236}">
              <a16:creationId xmlns:a16="http://schemas.microsoft.com/office/drawing/2014/main" id="{6299014D-7876-4AB8-A757-56B5FB324278}"/>
            </a:ext>
          </a:extLst>
        </xdr:cNvPr>
        <xdr:cNvCxnSpPr/>
      </xdr:nvCxnSpPr>
      <xdr:spPr>
        <a:xfrm>
          <a:off x="14706600" y="651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2" name="債務償還比率最大値テキスト">
          <a:extLst>
            <a:ext uri="{FF2B5EF4-FFF2-40B4-BE49-F238E27FC236}">
              <a16:creationId xmlns:a16="http://schemas.microsoft.com/office/drawing/2014/main" id="{77CC2AAC-E528-431F-870F-5DFA41440AC8}"/>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3" name="直線コネクタ 122">
          <a:extLst>
            <a:ext uri="{FF2B5EF4-FFF2-40B4-BE49-F238E27FC236}">
              <a16:creationId xmlns:a16="http://schemas.microsoft.com/office/drawing/2014/main" id="{6FAA4E3D-B068-498B-A239-C7AC0FEC9755}"/>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121147</xdr:rowOff>
    </xdr:from>
    <xdr:ext cx="469744" cy="259045"/>
    <xdr:sp macro="" textlink="">
      <xdr:nvSpPr>
        <xdr:cNvPr id="124" name="債務償還比率平均値テキスト">
          <a:extLst>
            <a:ext uri="{FF2B5EF4-FFF2-40B4-BE49-F238E27FC236}">
              <a16:creationId xmlns:a16="http://schemas.microsoft.com/office/drawing/2014/main" id="{4697B29F-FF45-47FB-9356-19856ED0D8C4}"/>
            </a:ext>
          </a:extLst>
        </xdr:cNvPr>
        <xdr:cNvSpPr txBox="1"/>
      </xdr:nvSpPr>
      <xdr:spPr>
        <a:xfrm>
          <a:off x="14846300" y="5693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98270</xdr:rowOff>
    </xdr:from>
    <xdr:to>
      <xdr:col>76</xdr:col>
      <xdr:colOff>73025</xdr:colOff>
      <xdr:row>30</xdr:row>
      <xdr:rowOff>28420</xdr:rowOff>
    </xdr:to>
    <xdr:sp macro="" textlink="">
      <xdr:nvSpPr>
        <xdr:cNvPr id="125" name="フローチャート: 判断 124">
          <a:extLst>
            <a:ext uri="{FF2B5EF4-FFF2-40B4-BE49-F238E27FC236}">
              <a16:creationId xmlns:a16="http://schemas.microsoft.com/office/drawing/2014/main" id="{53901E64-FC4A-4DC5-8B27-C327976BFA36}"/>
            </a:ext>
          </a:extLst>
        </xdr:cNvPr>
        <xdr:cNvSpPr/>
      </xdr:nvSpPr>
      <xdr:spPr>
        <a:xfrm>
          <a:off x="14744700" y="584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106666</xdr:rowOff>
    </xdr:from>
    <xdr:to>
      <xdr:col>72</xdr:col>
      <xdr:colOff>123825</xdr:colOff>
      <xdr:row>30</xdr:row>
      <xdr:rowOff>36816</xdr:rowOff>
    </xdr:to>
    <xdr:sp macro="" textlink="">
      <xdr:nvSpPr>
        <xdr:cNvPr id="126" name="フローチャート: 判断 125">
          <a:extLst>
            <a:ext uri="{FF2B5EF4-FFF2-40B4-BE49-F238E27FC236}">
              <a16:creationId xmlns:a16="http://schemas.microsoft.com/office/drawing/2014/main" id="{CED19515-1E4A-468F-BFAD-E969A86BA917}"/>
            </a:ext>
          </a:extLst>
        </xdr:cNvPr>
        <xdr:cNvSpPr/>
      </xdr:nvSpPr>
      <xdr:spPr>
        <a:xfrm>
          <a:off x="14033500" y="585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62406</xdr:rowOff>
    </xdr:from>
    <xdr:to>
      <xdr:col>68</xdr:col>
      <xdr:colOff>123825</xdr:colOff>
      <xdr:row>29</xdr:row>
      <xdr:rowOff>164006</xdr:rowOff>
    </xdr:to>
    <xdr:sp macro="" textlink="">
      <xdr:nvSpPr>
        <xdr:cNvPr id="127" name="フローチャート: 判断 126">
          <a:extLst>
            <a:ext uri="{FF2B5EF4-FFF2-40B4-BE49-F238E27FC236}">
              <a16:creationId xmlns:a16="http://schemas.microsoft.com/office/drawing/2014/main" id="{E41405E8-131D-46D0-BF8B-36D74AEC1521}"/>
            </a:ext>
          </a:extLst>
        </xdr:cNvPr>
        <xdr:cNvSpPr/>
      </xdr:nvSpPr>
      <xdr:spPr>
        <a:xfrm>
          <a:off x="13271500" y="58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19297</xdr:rowOff>
    </xdr:from>
    <xdr:to>
      <xdr:col>64</xdr:col>
      <xdr:colOff>123825</xdr:colOff>
      <xdr:row>30</xdr:row>
      <xdr:rowOff>120897</xdr:rowOff>
    </xdr:to>
    <xdr:sp macro="" textlink="">
      <xdr:nvSpPr>
        <xdr:cNvPr id="128" name="フローチャート: 判断 127">
          <a:extLst>
            <a:ext uri="{FF2B5EF4-FFF2-40B4-BE49-F238E27FC236}">
              <a16:creationId xmlns:a16="http://schemas.microsoft.com/office/drawing/2014/main" id="{A772BA22-B530-49B6-B725-BE6BBC285DAA}"/>
            </a:ext>
          </a:extLst>
        </xdr:cNvPr>
        <xdr:cNvSpPr/>
      </xdr:nvSpPr>
      <xdr:spPr>
        <a:xfrm>
          <a:off x="12509500" y="5934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161601</xdr:rowOff>
    </xdr:from>
    <xdr:to>
      <xdr:col>60</xdr:col>
      <xdr:colOff>123825</xdr:colOff>
      <xdr:row>30</xdr:row>
      <xdr:rowOff>91751</xdr:rowOff>
    </xdr:to>
    <xdr:sp macro="" textlink="">
      <xdr:nvSpPr>
        <xdr:cNvPr id="129" name="フローチャート: 判断 128">
          <a:extLst>
            <a:ext uri="{FF2B5EF4-FFF2-40B4-BE49-F238E27FC236}">
              <a16:creationId xmlns:a16="http://schemas.microsoft.com/office/drawing/2014/main" id="{2DA229E1-4D8D-4A9A-880A-7D028EDF0C51}"/>
            </a:ext>
          </a:extLst>
        </xdr:cNvPr>
        <xdr:cNvSpPr/>
      </xdr:nvSpPr>
      <xdr:spPr>
        <a:xfrm>
          <a:off x="11747500" y="590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417A2425-0B71-4853-A764-26C6317BAF9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FD1EF18F-3C68-4F57-B2EC-41FE6C2D5623}"/>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E8D563E3-C602-46DB-B141-FF1661BC881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10DFD549-3A09-414E-A508-5451D36000C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59062AFD-FB86-47F2-9733-FCFC6CD9627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30473</xdr:rowOff>
    </xdr:from>
    <xdr:to>
      <xdr:col>76</xdr:col>
      <xdr:colOff>73025</xdr:colOff>
      <xdr:row>32</xdr:row>
      <xdr:rowOff>132073</xdr:rowOff>
    </xdr:to>
    <xdr:sp macro="" textlink="">
      <xdr:nvSpPr>
        <xdr:cNvPr id="135" name="楕円 134">
          <a:extLst>
            <a:ext uri="{FF2B5EF4-FFF2-40B4-BE49-F238E27FC236}">
              <a16:creationId xmlns:a16="http://schemas.microsoft.com/office/drawing/2014/main" id="{88DE6857-1442-432D-A546-0A8CE5EF0649}"/>
            </a:ext>
          </a:extLst>
        </xdr:cNvPr>
        <xdr:cNvSpPr/>
      </xdr:nvSpPr>
      <xdr:spPr>
        <a:xfrm>
          <a:off x="14744700" y="628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8900</xdr:rowOff>
    </xdr:from>
    <xdr:ext cx="469744" cy="259045"/>
    <xdr:sp macro="" textlink="">
      <xdr:nvSpPr>
        <xdr:cNvPr id="136" name="債務償還比率該当値テキスト">
          <a:extLst>
            <a:ext uri="{FF2B5EF4-FFF2-40B4-BE49-F238E27FC236}">
              <a16:creationId xmlns:a16="http://schemas.microsoft.com/office/drawing/2014/main" id="{06F17718-905F-42D9-BA4E-247957D54496}"/>
            </a:ext>
          </a:extLst>
        </xdr:cNvPr>
        <xdr:cNvSpPr txBox="1"/>
      </xdr:nvSpPr>
      <xdr:spPr>
        <a:xfrm>
          <a:off x="14846300" y="626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154305</xdr:rowOff>
    </xdr:from>
    <xdr:to>
      <xdr:col>72</xdr:col>
      <xdr:colOff>123825</xdr:colOff>
      <xdr:row>32</xdr:row>
      <xdr:rowOff>84455</xdr:rowOff>
    </xdr:to>
    <xdr:sp macro="" textlink="">
      <xdr:nvSpPr>
        <xdr:cNvPr id="137" name="楕円 136">
          <a:extLst>
            <a:ext uri="{FF2B5EF4-FFF2-40B4-BE49-F238E27FC236}">
              <a16:creationId xmlns:a16="http://schemas.microsoft.com/office/drawing/2014/main" id="{83B8A304-F358-4838-B4D6-E6656DC4EC35}"/>
            </a:ext>
          </a:extLst>
        </xdr:cNvPr>
        <xdr:cNvSpPr/>
      </xdr:nvSpPr>
      <xdr:spPr>
        <a:xfrm>
          <a:off x="14033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33655</xdr:rowOff>
    </xdr:from>
    <xdr:to>
      <xdr:col>76</xdr:col>
      <xdr:colOff>22225</xdr:colOff>
      <xdr:row>32</xdr:row>
      <xdr:rowOff>81273</xdr:rowOff>
    </xdr:to>
    <xdr:cxnSp macro="">
      <xdr:nvCxnSpPr>
        <xdr:cNvPr id="138" name="直線コネクタ 137">
          <a:extLst>
            <a:ext uri="{FF2B5EF4-FFF2-40B4-BE49-F238E27FC236}">
              <a16:creationId xmlns:a16="http://schemas.microsoft.com/office/drawing/2014/main" id="{782783D7-5BF3-48C4-9739-5C6FF796E752}"/>
            </a:ext>
          </a:extLst>
        </xdr:cNvPr>
        <xdr:cNvCxnSpPr/>
      </xdr:nvCxnSpPr>
      <xdr:spPr>
        <a:xfrm>
          <a:off x="14084300" y="6291580"/>
          <a:ext cx="711200" cy="47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137322</xdr:rowOff>
    </xdr:from>
    <xdr:to>
      <xdr:col>68</xdr:col>
      <xdr:colOff>123825</xdr:colOff>
      <xdr:row>31</xdr:row>
      <xdr:rowOff>67472</xdr:rowOff>
    </xdr:to>
    <xdr:sp macro="" textlink="">
      <xdr:nvSpPr>
        <xdr:cNvPr id="139" name="楕円 138">
          <a:extLst>
            <a:ext uri="{FF2B5EF4-FFF2-40B4-BE49-F238E27FC236}">
              <a16:creationId xmlns:a16="http://schemas.microsoft.com/office/drawing/2014/main" id="{B3C81E7A-CD49-4B46-9D47-711F215E86BE}"/>
            </a:ext>
          </a:extLst>
        </xdr:cNvPr>
        <xdr:cNvSpPr/>
      </xdr:nvSpPr>
      <xdr:spPr>
        <a:xfrm>
          <a:off x="13271500" y="605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16672</xdr:rowOff>
    </xdr:from>
    <xdr:to>
      <xdr:col>72</xdr:col>
      <xdr:colOff>73025</xdr:colOff>
      <xdr:row>32</xdr:row>
      <xdr:rowOff>33655</xdr:rowOff>
    </xdr:to>
    <xdr:cxnSp macro="">
      <xdr:nvCxnSpPr>
        <xdr:cNvPr id="140" name="直線コネクタ 139">
          <a:extLst>
            <a:ext uri="{FF2B5EF4-FFF2-40B4-BE49-F238E27FC236}">
              <a16:creationId xmlns:a16="http://schemas.microsoft.com/office/drawing/2014/main" id="{7017F612-C636-446A-8F1E-D5F60AB949E7}"/>
            </a:ext>
          </a:extLst>
        </xdr:cNvPr>
        <xdr:cNvCxnSpPr/>
      </xdr:nvCxnSpPr>
      <xdr:spPr>
        <a:xfrm>
          <a:off x="13322300" y="6103147"/>
          <a:ext cx="762000" cy="18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141541</xdr:rowOff>
    </xdr:from>
    <xdr:to>
      <xdr:col>64</xdr:col>
      <xdr:colOff>123825</xdr:colOff>
      <xdr:row>33</xdr:row>
      <xdr:rowOff>71691</xdr:rowOff>
    </xdr:to>
    <xdr:sp macro="" textlink="">
      <xdr:nvSpPr>
        <xdr:cNvPr id="141" name="楕円 140">
          <a:extLst>
            <a:ext uri="{FF2B5EF4-FFF2-40B4-BE49-F238E27FC236}">
              <a16:creationId xmlns:a16="http://schemas.microsoft.com/office/drawing/2014/main" id="{8717D5C7-B9DB-4977-8F8F-34437D57325D}"/>
            </a:ext>
          </a:extLst>
        </xdr:cNvPr>
        <xdr:cNvSpPr/>
      </xdr:nvSpPr>
      <xdr:spPr>
        <a:xfrm>
          <a:off x="12509500" y="639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16672</xdr:rowOff>
    </xdr:from>
    <xdr:to>
      <xdr:col>68</xdr:col>
      <xdr:colOff>73025</xdr:colOff>
      <xdr:row>33</xdr:row>
      <xdr:rowOff>20891</xdr:rowOff>
    </xdr:to>
    <xdr:cxnSp macro="">
      <xdr:nvCxnSpPr>
        <xdr:cNvPr id="142" name="直線コネクタ 141">
          <a:extLst>
            <a:ext uri="{FF2B5EF4-FFF2-40B4-BE49-F238E27FC236}">
              <a16:creationId xmlns:a16="http://schemas.microsoft.com/office/drawing/2014/main" id="{2E3021CB-A634-4147-AAD4-18BD95FDB623}"/>
            </a:ext>
          </a:extLst>
        </xdr:cNvPr>
        <xdr:cNvCxnSpPr/>
      </xdr:nvCxnSpPr>
      <xdr:spPr>
        <a:xfrm flipV="1">
          <a:off x="12560300" y="6103147"/>
          <a:ext cx="762000" cy="34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167859</xdr:rowOff>
    </xdr:from>
    <xdr:to>
      <xdr:col>60</xdr:col>
      <xdr:colOff>123825</xdr:colOff>
      <xdr:row>32</xdr:row>
      <xdr:rowOff>98009</xdr:rowOff>
    </xdr:to>
    <xdr:sp macro="" textlink="">
      <xdr:nvSpPr>
        <xdr:cNvPr id="143" name="楕円 142">
          <a:extLst>
            <a:ext uri="{FF2B5EF4-FFF2-40B4-BE49-F238E27FC236}">
              <a16:creationId xmlns:a16="http://schemas.microsoft.com/office/drawing/2014/main" id="{7E6DFA70-A96F-4F3A-8792-7F35343968F2}"/>
            </a:ext>
          </a:extLst>
        </xdr:cNvPr>
        <xdr:cNvSpPr/>
      </xdr:nvSpPr>
      <xdr:spPr>
        <a:xfrm>
          <a:off x="11747500" y="625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47209</xdr:rowOff>
    </xdr:from>
    <xdr:to>
      <xdr:col>64</xdr:col>
      <xdr:colOff>73025</xdr:colOff>
      <xdr:row>33</xdr:row>
      <xdr:rowOff>20891</xdr:rowOff>
    </xdr:to>
    <xdr:cxnSp macro="">
      <xdr:nvCxnSpPr>
        <xdr:cNvPr id="144" name="直線コネクタ 143">
          <a:extLst>
            <a:ext uri="{FF2B5EF4-FFF2-40B4-BE49-F238E27FC236}">
              <a16:creationId xmlns:a16="http://schemas.microsoft.com/office/drawing/2014/main" id="{B48B5E0F-CDE1-4734-98D1-AEDFF9ED6288}"/>
            </a:ext>
          </a:extLst>
        </xdr:cNvPr>
        <xdr:cNvCxnSpPr/>
      </xdr:nvCxnSpPr>
      <xdr:spPr>
        <a:xfrm>
          <a:off x="11798300" y="6305134"/>
          <a:ext cx="762000" cy="14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53343</xdr:rowOff>
    </xdr:from>
    <xdr:ext cx="469744" cy="259045"/>
    <xdr:sp macro="" textlink="">
      <xdr:nvSpPr>
        <xdr:cNvPr id="145" name="n_1aveValue債務償還比率">
          <a:extLst>
            <a:ext uri="{FF2B5EF4-FFF2-40B4-BE49-F238E27FC236}">
              <a16:creationId xmlns:a16="http://schemas.microsoft.com/office/drawing/2014/main" id="{07B36FE1-5505-408C-9142-4BCFF2F1C86A}"/>
            </a:ext>
          </a:extLst>
        </xdr:cNvPr>
        <xdr:cNvSpPr txBox="1"/>
      </xdr:nvSpPr>
      <xdr:spPr>
        <a:xfrm>
          <a:off x="13836727" y="5625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9083</xdr:rowOff>
    </xdr:from>
    <xdr:ext cx="469744" cy="259045"/>
    <xdr:sp macro="" textlink="">
      <xdr:nvSpPr>
        <xdr:cNvPr id="146" name="n_2aveValue債務償還比率">
          <a:extLst>
            <a:ext uri="{FF2B5EF4-FFF2-40B4-BE49-F238E27FC236}">
              <a16:creationId xmlns:a16="http://schemas.microsoft.com/office/drawing/2014/main" id="{30B2DFFA-1429-44E4-A12A-33548A101EEC}"/>
            </a:ext>
          </a:extLst>
        </xdr:cNvPr>
        <xdr:cNvSpPr txBox="1"/>
      </xdr:nvSpPr>
      <xdr:spPr>
        <a:xfrm>
          <a:off x="13087427" y="55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137424</xdr:rowOff>
    </xdr:from>
    <xdr:ext cx="469744" cy="259045"/>
    <xdr:sp macro="" textlink="">
      <xdr:nvSpPr>
        <xdr:cNvPr id="147" name="n_3aveValue債務償還比率">
          <a:extLst>
            <a:ext uri="{FF2B5EF4-FFF2-40B4-BE49-F238E27FC236}">
              <a16:creationId xmlns:a16="http://schemas.microsoft.com/office/drawing/2014/main" id="{FE0C9A83-D270-4BD0-A105-5461CB761239}"/>
            </a:ext>
          </a:extLst>
        </xdr:cNvPr>
        <xdr:cNvSpPr txBox="1"/>
      </xdr:nvSpPr>
      <xdr:spPr>
        <a:xfrm>
          <a:off x="12325427" y="570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108278</xdr:rowOff>
    </xdr:from>
    <xdr:ext cx="469744" cy="259045"/>
    <xdr:sp macro="" textlink="">
      <xdr:nvSpPr>
        <xdr:cNvPr id="148" name="n_4aveValue債務償還比率">
          <a:extLst>
            <a:ext uri="{FF2B5EF4-FFF2-40B4-BE49-F238E27FC236}">
              <a16:creationId xmlns:a16="http://schemas.microsoft.com/office/drawing/2014/main" id="{EE4E946C-69A7-4488-93F8-A714570B4C12}"/>
            </a:ext>
          </a:extLst>
        </xdr:cNvPr>
        <xdr:cNvSpPr txBox="1"/>
      </xdr:nvSpPr>
      <xdr:spPr>
        <a:xfrm>
          <a:off x="11563427" y="568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75582</xdr:rowOff>
    </xdr:from>
    <xdr:ext cx="469744" cy="259045"/>
    <xdr:sp macro="" textlink="">
      <xdr:nvSpPr>
        <xdr:cNvPr id="149" name="n_1mainValue債務償還比率">
          <a:extLst>
            <a:ext uri="{FF2B5EF4-FFF2-40B4-BE49-F238E27FC236}">
              <a16:creationId xmlns:a16="http://schemas.microsoft.com/office/drawing/2014/main" id="{29EC63D6-2C7E-4DEB-8D2E-41A211A443D4}"/>
            </a:ext>
          </a:extLst>
        </xdr:cNvPr>
        <xdr:cNvSpPr txBox="1"/>
      </xdr:nvSpPr>
      <xdr:spPr>
        <a:xfrm>
          <a:off x="13836727" y="6333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58599</xdr:rowOff>
    </xdr:from>
    <xdr:ext cx="469744" cy="259045"/>
    <xdr:sp macro="" textlink="">
      <xdr:nvSpPr>
        <xdr:cNvPr id="150" name="n_2mainValue債務償還比率">
          <a:extLst>
            <a:ext uri="{FF2B5EF4-FFF2-40B4-BE49-F238E27FC236}">
              <a16:creationId xmlns:a16="http://schemas.microsoft.com/office/drawing/2014/main" id="{75AC94CD-7416-497B-BEDD-26367715749C}"/>
            </a:ext>
          </a:extLst>
        </xdr:cNvPr>
        <xdr:cNvSpPr txBox="1"/>
      </xdr:nvSpPr>
      <xdr:spPr>
        <a:xfrm>
          <a:off x="13087427" y="614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62819</xdr:rowOff>
    </xdr:from>
    <xdr:ext cx="469744" cy="259045"/>
    <xdr:sp macro="" textlink="">
      <xdr:nvSpPr>
        <xdr:cNvPr id="151" name="n_3mainValue債務償還比率">
          <a:extLst>
            <a:ext uri="{FF2B5EF4-FFF2-40B4-BE49-F238E27FC236}">
              <a16:creationId xmlns:a16="http://schemas.microsoft.com/office/drawing/2014/main" id="{33C1C17F-4D35-47A7-9093-D99ADBAF62B7}"/>
            </a:ext>
          </a:extLst>
        </xdr:cNvPr>
        <xdr:cNvSpPr txBox="1"/>
      </xdr:nvSpPr>
      <xdr:spPr>
        <a:xfrm>
          <a:off x="12325427" y="6492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89136</xdr:rowOff>
    </xdr:from>
    <xdr:ext cx="469744" cy="259045"/>
    <xdr:sp macro="" textlink="">
      <xdr:nvSpPr>
        <xdr:cNvPr id="152" name="n_4mainValue債務償還比率">
          <a:extLst>
            <a:ext uri="{FF2B5EF4-FFF2-40B4-BE49-F238E27FC236}">
              <a16:creationId xmlns:a16="http://schemas.microsoft.com/office/drawing/2014/main" id="{10F2B54A-F3AF-4D92-B0E7-FD83EB7246B1}"/>
            </a:ext>
          </a:extLst>
        </xdr:cNvPr>
        <xdr:cNvSpPr txBox="1"/>
      </xdr:nvSpPr>
      <xdr:spPr>
        <a:xfrm>
          <a:off x="11563427" y="634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3" name="正方形/長方形 152">
          <a:extLst>
            <a:ext uri="{FF2B5EF4-FFF2-40B4-BE49-F238E27FC236}">
              <a16:creationId xmlns:a16="http://schemas.microsoft.com/office/drawing/2014/main" id="{DDE116E8-95B3-49CD-B67F-FE949CA7EEF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4" name="正方形/長方形 153">
          <a:extLst>
            <a:ext uri="{FF2B5EF4-FFF2-40B4-BE49-F238E27FC236}">
              <a16:creationId xmlns:a16="http://schemas.microsoft.com/office/drawing/2014/main" id="{F2F44D35-35CD-4225-8EB7-5AD2ED71EB3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5" name="テキスト ボックス 154">
          <a:extLst>
            <a:ext uri="{FF2B5EF4-FFF2-40B4-BE49-F238E27FC236}">
              <a16:creationId xmlns:a16="http://schemas.microsoft.com/office/drawing/2014/main" id="{DCF56E8E-509C-4E2B-91FC-D3C88EB31B0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6" name="テキスト ボックス 155">
          <a:extLst>
            <a:ext uri="{FF2B5EF4-FFF2-40B4-BE49-F238E27FC236}">
              <a16:creationId xmlns:a16="http://schemas.microsoft.com/office/drawing/2014/main" id="{EDB43D44-29D7-4988-8713-3FAAEBDE85F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7" name="テキスト ボックス 156">
          <a:extLst>
            <a:ext uri="{FF2B5EF4-FFF2-40B4-BE49-F238E27FC236}">
              <a16:creationId xmlns:a16="http://schemas.microsoft.com/office/drawing/2014/main" id="{631B8158-F49C-4031-AAE8-8BDE6723B72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8" name="テキスト ボックス 157">
          <a:extLst>
            <a:ext uri="{FF2B5EF4-FFF2-40B4-BE49-F238E27FC236}">
              <a16:creationId xmlns:a16="http://schemas.microsoft.com/office/drawing/2014/main" id="{18DA3A32-84AF-43C7-B2B1-48818BA37AB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C975BEE-2540-423B-9D04-3E94A3733A5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AE762CF-AEE2-451F-A846-3F35A1223B2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F997D67-B92E-49C9-83BA-BE7E855C5EC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81D02F0-D7D1-4ADE-895A-7F28F6846A2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B09F7BB-5DCF-4E7F-9633-7667EEA5338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8F5D4D2-C487-4928-9E08-EE5273E9871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05FA173-F364-4C78-9D9A-6B2F0B48BBD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6BE5C6B-9224-4684-BDB4-994E3A0D048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338950F-8927-40C2-BAF6-56B2ABCF83F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B734650-0317-417E-8E5F-F2621A5A33F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97FC50F-6019-43D2-A391-C8973D460B8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B7DE21B-B9E1-4DC1-8283-F2BC35E35FC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9183583-C7A9-4ACF-8DB2-182F5E99F40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DA5B423-60B1-46F5-A67F-43E0CB1347F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02D283A-3F85-45B0-8EEB-366762D2F18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4B5C88D-A0B8-4051-B206-127ADC995779}"/>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F318B6F0-762C-454F-AC83-E04610B3B46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94AC7257-6E19-4C25-9C38-77EC1B89DEA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4A20015D-628C-46F6-B265-ECBE5FB71EA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1A9BEB1B-7D26-4A9B-8120-2AAD16E4DCB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61689836-7866-4630-B5CD-6B519FF7A84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5E22F933-440B-4EEC-BCFA-334409E40E3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04EF2C15-C1DE-4F98-B366-EBE2973DA86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B3BF1AF6-36F8-4F7D-AD9A-894BB1A18B7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D6250723-CEF2-4DA7-BB4C-B1996904B2F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69317D9B-9D60-4CC0-A4AC-06786372298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6FC54306-CC8F-4631-918B-F624969F848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F04EC767-B71A-43D2-B95A-9ACFA57643B1}"/>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D3E606F4-24F6-4420-BE42-8A0467E16FC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BB4BEBAD-20C9-4ADE-A0A8-D6B8AD41EE9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B6337358-AC03-4DD7-B597-476633E469C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557EF223-7849-42D4-B2DC-8FE39FF3381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D1051C6D-64DC-45AA-85A7-8423C80A80B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BC9D5A29-FF5F-4DB5-8D9F-D99B76ECD7A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6A449F71-55BA-4C85-A52E-63699DA39B6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DB3565B3-08BA-4EA8-90AA-81D74A77DBFB}"/>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4D1233B4-2B7A-4E89-B1CE-80ACF4EAFB5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95998B60-041B-4DDA-AB69-6229825ADF8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A8A19262-69D0-42A5-85D4-3BEF22A8ED4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7FF21696-D713-46EC-820E-66E86457B86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BDA8A34F-0D28-4891-A036-62FD50ED2CC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CE9AFFDA-DAEF-4ECF-A42C-8B4A35C05AE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AA1C0D15-9E59-4072-A1C0-30A02234901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AB97500C-6B2B-4E59-AD3B-499FEE6F4A7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C7C9E0C8-1BA7-4ED9-85E5-BAB0F5396EF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52AF1046-99F6-477E-AD45-C2A3A10D8CF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68EED856-3E33-43FD-B1D5-82125FC4047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6FB752B5-E02E-4733-82AE-9AE6E8F8B8A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C416D61F-3361-4E14-8C42-1EAEA4429EC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A7ACCE12-F26B-49BA-BC29-D0CC2DD194F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AF3E1DDF-B343-437B-A899-CC81C365BCD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C1A72A96-0E94-47E4-BAE4-BFEB5AC5BDC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5103608B-E996-484C-A26E-BDFFFE8415F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07F8CB0C-CAA1-4031-9A41-DF28AA46C27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BA68ABB4-CD79-4FA0-8422-B7AFA999267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B0181CA4-0E64-4B77-8859-359348EDF1F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FD55E567-FF6B-430B-A6B5-A8A973EE0A1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C0A0BA02-2009-4C3A-8994-2B3F766DAE4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47EF66DA-6B6E-4D92-BEAB-4ACDAEDA557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AB74E280-94AD-4499-B118-2365CC8EF1A5}"/>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0FD4B8EA-E318-408C-A696-18AF6168DB7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B1482BF7-3BDE-42C9-976B-8DE7DA0FF5E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A64524F4-D637-4290-A22E-E269E05B541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DB852D6C-DB6A-48F7-8B9C-2CAB20C76DF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B78AC41C-E0A8-47D6-BD8A-F2BEF3AA37B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15932BFD-FE2E-4B2A-8060-966ADCB32BC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94660726-FC7F-4BF5-A835-F6E6B24BBE5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092ACC16-F646-495E-B401-41122BA75E4A}"/>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8A7D01B0-257C-4A70-A1E2-BA047307F04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6566461E-5B42-45F5-BEC0-26B5069BF96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E56E0648-5B21-4344-8A1C-33A7458368B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337FA1EE-4EE3-4385-8C10-B65B2645202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3815D829-2FFE-455E-924F-7C03FAB05DB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E916A0BC-86BA-48AB-B9B3-6C48592EE48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EF11306E-A70B-4936-8B68-E04C8E9070E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B13D1590-7817-447A-AB64-0983785967E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92CCC71F-C431-45C7-A413-FF1445558F8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AA5A693B-A251-4495-AA45-D2FB02B7960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96761E07-E619-449D-8B21-1E8566A8B24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DCC80C0F-DE24-47CB-97B3-9C2BC42B6A2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B86A2335-5D8E-4275-B384-68888768A2E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40EB6792-D4B5-4A48-B035-FBF1ECE23A7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0D7C6998-804F-43AA-9BAB-FA6BF031F6C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F6630EDC-1136-4A2D-B999-7B529F02556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0E17C970-7DAB-47CD-B407-CF7BA734BCE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C1826505-AC15-4448-9DF8-91445D77503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B3E9771E-3C9D-4283-B4AF-2A82F7EFDBF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971F70B9-EBBA-47F0-8A9F-1DF288580E5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744F8411-9817-4562-925D-3EEB7F2D9E4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FF5DBB0A-0C35-4882-94A2-5AB2E08551C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B849D5AE-E5FF-4A65-93ED-457FB05F1E1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B4DB945A-2CED-49CE-B2C4-72CCECEB934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F6B1AD24-17A6-46C1-B205-86B21EB3355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3D469B80-8FCD-4D88-BE16-9889AF362E1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2B934A14-10C8-456F-B433-4AEC9A746BF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96628780-4407-414F-A405-AF81B2FD938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E846BD6E-F0D0-4A79-A214-FB7360E30A9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70F3583C-757A-4EA5-8872-180EBA319CA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34F87279-762D-463C-AE28-2D3096E6E60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FDBA50A4-D65D-450E-8D15-3500EF907C6C}"/>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9AA17C9B-79CA-42D0-830A-7AFEC28A4B6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B1630716-5491-43CB-AF60-A1D6EE0B740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D5270BC5-4DCB-4C78-AA6E-1BEB39312DF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B34A2E6A-5021-48A6-BC0F-00267CE15B4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C3B8BD0F-64B4-4644-B437-0940BCC410F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B10D3680-2779-4396-97D0-31CAD6EAC57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09A44FE2-9F1E-48EF-BD67-D49D5DB5BFA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64C78993-30A5-42D4-9783-CF5DB3710E85}"/>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CFD51BA6-790B-4819-A29B-CE16741178D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FA495B25-1CC7-4C0E-804B-B913E697A22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475327C8-FA43-45F6-BAC8-90A5B78F291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EB84F098-42DC-4AE8-A1A4-9438A3CF0C7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F85CEA44-F683-47A9-9A38-64B8256A447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F6C80B5E-E253-420D-9B50-A5DF43499DF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C177AF00-90D4-4C3C-9E33-A90DA4340BB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B76B9FEA-2FBA-4C60-B4D9-56FB6473F1A5}"/>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11AA0DB8-A784-4238-A0B9-E5A6E30CC40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C976B8C7-1936-408C-A557-ED9FCB5F796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A8B81C0B-EDBC-4CE3-9B8D-7D9597F6564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3B068505-A987-429D-A86C-71037F1167A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8AD41F2B-AFF9-4F16-BA2C-050BC8EDAD3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37024C92-01F8-4945-9B60-9713D530884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8F5E0E51-FB65-4FEC-80B9-DA7B2569958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294988FC-D6DC-4786-BFD4-BCD2AD2AB6A7}"/>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954822FA-BA95-479E-B94D-47F0229A707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3DA7DDCF-6340-459F-B8BF-176B40FEA2A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34682745-780E-45B9-8BAD-F19A9BED01F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EFCE7F5D-64BB-4900-8AAC-BB6909A9AFE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49136CAE-5D08-4B4A-A3F9-0B682F592D6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9F13F376-3255-4BF9-B2B2-C51F6AA00BD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D17E6197-B89E-48A1-89A4-C5E3A6273A3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ADE8ACBB-CB3C-4502-AD09-4F119FC8EB13}"/>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521002A6-7D8A-46A9-917F-F7DF12E88C7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5EE0AE3D-240F-4772-8FF4-A23FD253BFD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07A7C36C-198E-466E-9DC5-5F826478A96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03DDCA41-2E75-4AE0-BF28-61CF6F4254B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1586F506-BC07-441C-8E20-0AE539F0C38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7174853A-6B45-4665-AD63-D500B6B3332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E299C75D-D782-4733-984E-669F625182E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DA9CD80A-705F-43B7-BD1C-DD3AB6209F13}"/>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4FB0AA31-A861-43B5-905A-6297B3CAC04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C972BBC0-FC20-45EB-9761-A5DDD39EBCE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7330A191-0BFE-41E6-A057-69689B95E50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FE9EAAEF-45C1-4D63-89D2-2807E86182F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FE41D91B-9CF3-4FBB-B559-4599BB4CFCA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CB01268E-FBAC-4742-9033-BE647E91904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2CFAB729-FFC6-4EC4-81A5-D143D387F08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EE4A707C-E3AC-420E-8A18-0969D5A50F87}"/>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AD0A21BB-4FCF-40D0-AE15-A743955AD459}"/>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84F796CC-2D20-4DD2-8304-559CD402F7A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F8BB7280-9709-40F4-A4C2-16A521CE910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802D461-1413-4C0B-8506-5C77E0D2F03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DEB3AE5-B632-472A-902F-A5D08067F4D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366E008-A055-482E-984D-0DA9F91812C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D38CE99-CE4B-448C-8AB6-98584A53407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4040225-41F2-4689-B837-1B82803786F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C1098C3-1D15-47B7-8E6F-53416FB9653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F0884E9-01EF-4FAF-B1C1-FB40994E73A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5B8C98F-65CE-4DE8-9BA8-71050DB5FD1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D014815-5F1B-4675-8EDB-E482854019D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DAF50F2-659A-491E-8F7C-39EDC9DAD75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DA49934-B8A5-4517-82F9-D6A166C7AA5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F3E4F87-8572-4669-8405-CC613761B2C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AC152D4-272F-4051-974B-C8CF6158617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3777A83-D87C-4B4C-B285-D648876656A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ACDE62F-3958-4A21-A435-A81DE37EC81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14C21FC-66BA-4D9C-A1CB-EFA346504A7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083474FB-C54E-44AD-9722-D4326C7BBE1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2314727E-C6E8-4ED5-8554-5D6A2AD8EEB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2ACF731A-9E78-4A65-8D3C-1AEC0BB3D4B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5E12355F-8EE0-4AD5-B020-23F4B8078C5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DBB0C301-EF79-4ACF-BD50-E5D24B95387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8AEC3795-BF9E-44F3-9851-A8D5806B177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0E2213E5-5968-490C-AF87-7F7750D415B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9B6FA6C6-5095-4BB4-90D5-B3DDA040397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B13F4B56-7C52-4E4A-8357-8FC5243FFC0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7BB334FE-F608-4A71-AAC2-9946A891174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60781B23-4AF6-413B-9455-72A769F9268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ECB40B5A-3F6C-4DEF-8CC0-9DD979DAB9BE}"/>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B4CB2553-F5F2-4501-A209-763691DA646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7A8AB18C-0B11-4DCD-BB07-67ED4EC3F37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F2A730BD-C77F-4097-AA5F-8F769D7107C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B10819BB-3937-4E80-AAD6-BB5C6F73B9A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8409EDC6-98D0-42FF-B90E-5E04C320947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CDB8E645-9254-4C42-BB26-8D05D0F9DE9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C52D402A-C5B4-441A-AE19-DAEF73B8E47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E5E0AC02-C2A0-4DCD-99E3-B4B4B928DADA}"/>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A4A8B9B7-7C00-4931-BE85-0F7E6F7272A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D98DFE44-2E32-4EB2-AD7D-182B9817A37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4BE56D82-6A84-4C67-B380-63C78EAB97B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CFA61FE4-5B79-4E92-BB3B-E3090838055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515AD766-1D38-4218-8C78-17172C25244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A84569A9-9372-44B1-94D9-F2D6E8C8C0C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F62A60EF-940F-4379-90CE-D19C2E0F52A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2EAE5207-29F5-4C5E-AEF0-88AD1854F06E}"/>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16FB91E1-80B6-42B6-83EA-4E60844CA32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916C0BE2-6803-44BD-8860-4BA14D1E02D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8E217F3B-4686-4481-9C86-452C30DDAB4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CFA32C07-F241-4B35-9202-D993B1BF164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A10C6F1D-8B25-42EA-9A0E-E944140230E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8989C2D9-16C9-4C25-AC9E-341133CC371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6BD640D8-538C-4FA0-9B99-E40E8BD7F0F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1DAF3F6F-C340-4A73-9C30-A453B7936C97}"/>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39CE8AF8-71DC-4471-980C-41C9D681979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362EABE3-6910-4BF1-8302-2A417B4A2BB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AD00814D-2DF1-4D71-A3FE-6B4A24A2390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710F79CE-1CAD-40C5-BB93-12DA65094D7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1BA15F72-6335-4D98-B48C-65CCD5FA165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64EEB925-8A85-4A10-A50E-C7273FEC440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EF0CE6E9-E936-4FE9-BF38-61535BF1ABE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95A4DB34-6F27-45CA-924B-12463CBC3AE7}"/>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4AA81E75-D269-499E-8FFE-2E9B5F30F50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87254C35-AFA8-4452-AB59-782E03BBA5D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0EA8A75F-71FF-42F4-85B4-27CCA82DBF1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709CADDF-021A-436E-853B-708FC0F9AD8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B2F2C280-6BC4-4B2E-A733-F399F8A1DC4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48AC19F2-CA62-4697-95B0-E8103D02E6B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05F6FE59-3F26-4DB6-84A6-CCCBF5D1738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E5D7FCE4-44B1-4773-8671-3053D9CF5DCF}"/>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F70A7338-0872-4320-8A2A-943956F6658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C920CD5D-BA65-4BAE-96F8-5AC75358507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51AC641A-4EA4-4160-85A1-AC056854566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FA5B3484-3D78-455B-93F1-31C871CE188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1F5896A8-E5B3-4AAA-9BC3-95013FF9134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41FF61E4-4510-4104-9CEE-51726994958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66FA1D42-A701-4582-B671-84B0CF04FE1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D66F9AB2-2133-4908-8A87-5119957B792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93C967D6-0B80-4873-9C55-1DB47BFE52C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4F1882B9-07F4-4BA1-B71A-3602CEBF526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7D8FB5A2-37DD-4431-8829-5938417511F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5C4CD94E-E4F8-4C74-8B6C-170F73C63CA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12C1CF7C-5C95-4E70-8E52-4C5BCB223E1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588B1B89-B3AE-4B7D-9B54-01F4F59B78E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ECBE11FD-983A-4CB6-96BC-6687EE07BD9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AB7357C1-9108-4271-9F38-59F68A8FF2F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5C96AA97-E421-40DC-B3B9-51CAE277AE5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4E2080A8-B785-4F72-AEB2-33A3FDF6E88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6F28DE37-DDA1-48DC-BC22-252D7CECAD6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6C8A0A5E-33B6-406E-B8D1-0DF0F851C78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CAA2C0A3-231E-42F1-85B8-27BC10D8FE2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8DBEB704-054A-490D-AA38-51BFD56819C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285F8AD0-A9DD-402A-9A43-2CC9F569A62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12B807FE-8659-47D3-BF52-8EC897E4B745}"/>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C9338F10-ADBD-4338-BE77-C7D847BCC7B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B0BE1D97-651B-4FAE-ABA3-DC9E0088797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053740DC-8DFD-4E73-B60D-73D5409A1CC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A8C49F4A-F491-4AA8-AD67-2BBF85CD9E0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5C2E56A3-9E88-46A3-88E7-A6313B295A0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2E159325-7578-458B-B73F-B1CA514C7ED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2F549EB2-2340-4F7A-A5D4-F10CE488126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BA265C10-F975-4345-BE66-A0E94DDA09BA}"/>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E149EE7C-5373-4A1B-B5BD-255DD1F0717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478BFDBD-75F9-46DD-B33E-B7608327450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0342F6E3-BD70-46D3-90F8-FBC9E9D7D07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50EFC13B-6C86-4E25-81F1-1EA2ABEA15D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52DCBBEE-912B-48DA-B481-FA7AE59D4F9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239AE3D2-FF12-4BFA-950C-B8A742F909F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5A68E765-3A1E-45D0-BE41-93FB7EB0B6E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23002369-B618-45CB-B776-BD211ECC4FE4}"/>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F132A11F-68C5-45A6-B0AB-5CFA56A9DA7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03C63225-B07F-4D5E-9F53-D24EB50EE74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81C4FC4A-EF3F-45F6-86F9-1BD294071F6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9548D00C-9E84-4A10-8DF9-563B348712F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576C03C0-F99F-468C-8B48-5DCFE9B6831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2DDFF304-4465-48D8-BC1E-1EC90AC7DCF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F6423B09-4C4B-4317-8CBB-EEFD5E7F089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043D7EB7-ADEA-461C-9353-BA5C15AFC893}"/>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09314240-08FD-44D7-ACBB-3AE494F5AC6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FB17264C-BD60-4F41-9A30-1B78A9EDC40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2F05B7AE-5A7E-4F12-96A3-F5E39817F47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04D03346-2167-4316-BA42-DC4320CDA62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B3F0CE98-A352-4973-90B7-66BE6261560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E69E51E5-F411-45E1-8715-9147F1DA23A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70CFEADF-BF04-49B1-BF2B-863A544E1E5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864FBA13-7A9D-4D2F-9596-1FFB80EDB27D}"/>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93172AFB-4377-4DD1-9438-D346B5C2F64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0B2AF468-2844-43C3-9F55-C888706BF3C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EAF07ECE-EF48-46FF-80C7-673B35DE97B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1830F8B0-77CA-40C6-9D0A-CD5CAB2A8CB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AA092F45-5B53-4168-B2B2-DBA3BE824B0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25871821-B39B-44DB-B2CF-2FABF2C9FC1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16B95BA2-66AB-4986-A0C3-40216ACBB92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103E654A-A3C1-403D-BF16-9379A9E40B16}"/>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FE76F6CD-FE27-48C8-8E4D-0756D55038B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CA28996E-27F5-4AAB-885F-7431B3FD9E0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8E5A66D4-6C10-492A-B5CC-D54A63A5EDA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C5CA8C39-B9A2-442C-A683-97426892880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7B6695FB-C5FF-4A48-B854-0063A9DF456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613CD3A1-D428-461E-B42D-65B43380B31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F2592000-EF2C-4428-AD1B-153BF6744A0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962FEC30-1771-4E23-99D8-DA13F23367BC}"/>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A84F0A7E-B194-48AC-8BBB-2F95B04CD97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2046398C-437D-496C-9A77-7E8C7E35D86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19EFCC17-33A6-4EB9-A31E-EE420B67D6F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6DA16706-278E-4246-A315-5735B866ED8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7A134AD4-20EC-4C86-826E-343B6B15BA8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DDCEE70C-4027-4397-BF92-9633361F419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3A4F0FBB-0DC8-4991-B893-D27A2B534E2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08F02E90-CA7C-4DFC-AE25-AB6B7F882285}"/>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3BA3BC8A-65A2-4EAF-81E0-9F0B68E0736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CFE33B7F-5968-435D-9755-58A1723D2C7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4696A100-E37E-4342-A5DA-DECBBE4E232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以降は類似団体とほぼ同水準で推移している。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交付税の振り替わりである臨時財政対策債の発行額が減少したことにより、基準財政需要額が増加したが、新型コロナウイルス感染症の影響を受けていた法人の業績が徐々に回復してきたことから、市民税のうち法人税割が増加したことにより、基準財政収入額は大きく増加し、単年度の数値は良化したもの、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年度の数値が平均値から除外となることから、数値は前年度より低下した。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今後は基準財政需要額に影響を与える公債費の抑制に努めるとともに、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課税調査の強化や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税収納率向上対策等を中心とした税収の確保に努める。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56092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654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148819</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068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147108</xdr:rowOff>
    </xdr:from>
    <xdr:to>
      <xdr:col>19</xdr:col>
      <xdr:colOff>133350</xdr:colOff>
      <xdr:row>41</xdr:row>
      <xdr:rowOff>35983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0510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147108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4478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31344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106892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9447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35983</xdr:rowOff>
    </xdr:from>
    <xdr:to>
      <xdr:col>11</xdr:col>
      <xdr:colOff>82550</xdr:colOff>
      <xdr:row>40</xdr:row>
      <xdr:rowOff>137583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21819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79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71560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96308</xdr:rowOff>
    </xdr:from>
    <xdr:to>
      <xdr:col>15</xdr:col>
      <xdr:colOff>133350</xdr:colOff>
      <xdr:row>41</xdr:row>
      <xdr:rowOff>26458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36635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147760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56092</xdr:rowOff>
    </xdr:from>
    <xdr:to>
      <xdr:col>7</xdr:col>
      <xdr:colOff>31750</xdr:colOff>
      <xdr:row>40</xdr:row>
      <xdr:rowOff>157692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142469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経常収支比率については、経常一般財源においては、地方交付税が</a:t>
          </a:r>
          <a:r>
            <a:rPr kumimoji="1" lang="en-US" altLang="ja-JP" sz="1200">
              <a:latin typeface="ＭＳ Ｐゴシック" panose="020B0600070205080204" pitchFamily="50" charset="-128"/>
              <a:ea typeface="ＭＳ Ｐゴシック" panose="020B0600070205080204" pitchFamily="50" charset="-128"/>
            </a:rPr>
            <a:t>164,437</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％）、臨時財政対策債が</a:t>
          </a:r>
          <a:r>
            <a:rPr kumimoji="1" lang="en-US" altLang="ja-JP" sz="1200">
              <a:latin typeface="ＭＳ Ｐゴシック" panose="020B0600070205080204" pitchFamily="50" charset="-128"/>
              <a:ea typeface="ＭＳ Ｐゴシック" panose="020B0600070205080204" pitchFamily="50" charset="-128"/>
            </a:rPr>
            <a:t>405,176</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60.6</a:t>
          </a:r>
          <a:r>
            <a:rPr kumimoji="1" lang="ja-JP" altLang="en-US" sz="1200">
              <a:latin typeface="ＭＳ Ｐゴシック" panose="020B0600070205080204" pitchFamily="50" charset="-128"/>
              <a:ea typeface="ＭＳ Ｐゴシック" panose="020B0600070205080204" pitchFamily="50" charset="-128"/>
            </a:rPr>
            <a:t>％）の減となったが、市税が</a:t>
          </a:r>
          <a:r>
            <a:rPr kumimoji="1" lang="en-US" altLang="ja-JP" sz="1200">
              <a:latin typeface="ＭＳ Ｐゴシック" panose="020B0600070205080204" pitchFamily="50" charset="-128"/>
              <a:ea typeface="ＭＳ Ｐゴシック" panose="020B0600070205080204" pitchFamily="50" charset="-128"/>
            </a:rPr>
            <a:t>516,912</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％）の増、地方特例交付金が</a:t>
          </a:r>
          <a:r>
            <a:rPr kumimoji="1" lang="en-US" altLang="ja-JP" sz="1200">
              <a:latin typeface="ＭＳ Ｐゴシック" panose="020B0600070205080204" pitchFamily="50" charset="-128"/>
              <a:ea typeface="ＭＳ Ｐゴシック" panose="020B0600070205080204" pitchFamily="50" charset="-128"/>
            </a:rPr>
            <a:t>5,567</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+4.1</a:t>
          </a:r>
          <a:r>
            <a:rPr kumimoji="1" lang="ja-JP" altLang="en-US" sz="1200">
              <a:latin typeface="ＭＳ Ｐゴシック" panose="020B0600070205080204" pitchFamily="50" charset="-128"/>
              <a:ea typeface="ＭＳ Ｐゴシック" panose="020B0600070205080204" pitchFamily="50" charset="-128"/>
            </a:rPr>
            <a:t>％）の増となり、全体として前年度より</a:t>
          </a:r>
          <a:r>
            <a:rPr kumimoji="1" lang="en-US" altLang="ja-JP" sz="1200">
              <a:latin typeface="ＭＳ Ｐゴシック" panose="020B0600070205080204" pitchFamily="50" charset="-128"/>
              <a:ea typeface="ＭＳ Ｐゴシック" panose="020B0600070205080204" pitchFamily="50" charset="-128"/>
            </a:rPr>
            <a:t>890</a:t>
          </a:r>
          <a:r>
            <a:rPr kumimoji="1" lang="ja-JP" altLang="en-US" sz="1200">
              <a:latin typeface="ＭＳ Ｐゴシック" panose="020B0600070205080204" pitchFamily="50" charset="-128"/>
              <a:ea typeface="ＭＳ Ｐゴシック" panose="020B0600070205080204" pitchFamily="50" charset="-128"/>
            </a:rPr>
            <a:t>千円の微増となった。また、経常的経費については、補助費等が</a:t>
          </a:r>
          <a:r>
            <a:rPr kumimoji="1" lang="en-US" altLang="ja-JP" sz="1200">
              <a:latin typeface="ＭＳ Ｐゴシック" panose="020B0600070205080204" pitchFamily="50" charset="-128"/>
              <a:ea typeface="ＭＳ Ｐゴシック" panose="020B0600070205080204" pitchFamily="50" charset="-128"/>
            </a:rPr>
            <a:t>55,574</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％）の減、人件費が</a:t>
          </a:r>
          <a:r>
            <a:rPr kumimoji="1" lang="en-US" altLang="ja-JP" sz="1200">
              <a:latin typeface="ＭＳ Ｐゴシック" panose="020B0600070205080204" pitchFamily="50" charset="-128"/>
              <a:ea typeface="ＭＳ Ｐゴシック" panose="020B0600070205080204" pitchFamily="50" charset="-128"/>
            </a:rPr>
            <a:t>91,103</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％）の減となったが、公債費が</a:t>
          </a:r>
          <a:r>
            <a:rPr kumimoji="1" lang="en-US" altLang="ja-JP" sz="1200">
              <a:latin typeface="ＭＳ Ｐゴシック" panose="020B0600070205080204" pitchFamily="50" charset="-128"/>
              <a:ea typeface="ＭＳ Ｐゴシック" panose="020B0600070205080204" pitchFamily="50" charset="-128"/>
            </a:rPr>
            <a:t>348,866</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+9.1</a:t>
          </a:r>
          <a:r>
            <a:rPr kumimoji="1" lang="ja-JP" altLang="en-US" sz="1200">
              <a:latin typeface="ＭＳ Ｐゴシック" panose="020B0600070205080204" pitchFamily="50" charset="-128"/>
              <a:ea typeface="ＭＳ Ｐゴシック" panose="020B0600070205080204" pitchFamily="50" charset="-128"/>
            </a:rPr>
            <a:t>％）となったころから、全体として、</a:t>
          </a:r>
          <a:r>
            <a:rPr kumimoji="1" lang="en-US" altLang="ja-JP" sz="1200">
              <a:latin typeface="ＭＳ Ｐゴシック" panose="020B0600070205080204" pitchFamily="50" charset="-128"/>
              <a:ea typeface="ＭＳ Ｐゴシック" panose="020B0600070205080204" pitchFamily="50" charset="-128"/>
            </a:rPr>
            <a:t>729,683</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％）の増となり、</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ポイントの悪化となった。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68</xdr:row>
      <xdr:rowOff>13123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4656</xdr:rowOff>
    </xdr:from>
    <xdr:to>
      <xdr:col>23</xdr:col>
      <xdr:colOff>133350</xdr:colOff>
      <xdr:row>66</xdr:row>
      <xdr:rowOff>50377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148906"/>
          <a:ext cx="8382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87206</xdr:rowOff>
    </xdr:from>
    <xdr:to>
      <xdr:col>19</xdr:col>
      <xdr:colOff>133350</xdr:colOff>
      <xdr:row>65</xdr:row>
      <xdr:rowOff>4656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545656"/>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130387</xdr:rowOff>
    </xdr:from>
    <xdr:to>
      <xdr:col>19</xdr:col>
      <xdr:colOff>184150</xdr:colOff>
      <xdr:row>63</xdr:row>
      <xdr:rowOff>60537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70714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2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87206</xdr:rowOff>
    </xdr:from>
    <xdr:to>
      <xdr:col>15</xdr:col>
      <xdr:colOff>82550</xdr:colOff>
      <xdr:row>66</xdr:row>
      <xdr:rowOff>66463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545656"/>
          <a:ext cx="889000" cy="83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159596</xdr:rowOff>
    </xdr:from>
    <xdr:to>
      <xdr:col>15</xdr:col>
      <xdr:colOff>133350</xdr:colOff>
      <xdr:row>61</xdr:row>
      <xdr:rowOff>89746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99923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1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160020</xdr:rowOff>
    </xdr:from>
    <xdr:to>
      <xdr:col>11</xdr:col>
      <xdr:colOff>31750</xdr:colOff>
      <xdr:row>66</xdr:row>
      <xdr:rowOff>66463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32820"/>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55456</xdr:rowOff>
    </xdr:from>
    <xdr:to>
      <xdr:col>11</xdr:col>
      <xdr:colOff>82550</xdr:colOff>
      <xdr:row>63</xdr:row>
      <xdr:rowOff>157056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167233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31327</xdr:rowOff>
    </xdr:from>
    <xdr:to>
      <xdr:col>7</xdr:col>
      <xdr:colOff>31750</xdr:colOff>
      <xdr:row>63</xdr:row>
      <xdr:rowOff>132927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143104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171027</xdr:rowOff>
    </xdr:from>
    <xdr:to>
      <xdr:col>23</xdr:col>
      <xdr:colOff>184150</xdr:colOff>
      <xdr:row>66</xdr:row>
      <xdr:rowOff>101177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31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143104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28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125306</xdr:rowOff>
    </xdr:from>
    <xdr:to>
      <xdr:col>19</xdr:col>
      <xdr:colOff>184150</xdr:colOff>
      <xdr:row>65</xdr:row>
      <xdr:rowOff>55456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40233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8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36406</xdr:rowOff>
    </xdr:from>
    <xdr:to>
      <xdr:col>15</xdr:col>
      <xdr:colOff>133350</xdr:colOff>
      <xdr:row>61</xdr:row>
      <xdr:rowOff>138006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122783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8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15663</xdr:rowOff>
    </xdr:from>
    <xdr:to>
      <xdr:col>11</xdr:col>
      <xdr:colOff>82550</xdr:colOff>
      <xdr:row>66</xdr:row>
      <xdr:rowOff>117263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3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102040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41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24147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[157,673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給料や共済組合費が増加したことなどにより、人件費全体では増額となった。物件費については、地域包括支援センター運営事業、キャッシュレス決済ポイント還元事業、ふるさと彦根応援寄附事業に係る経費の増などにより、全体として増額となり、類似団体平均と比べても高い水準にな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今後については、物件費の抑制に努め、ＤＸ（デジタル・トランスフォーメーション）の推進等により、業務の効率化を図るとともに、職員配置の適正化を行うことにより、人件費の抑制を図る。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82214</xdr:rowOff>
    </xdr:from>
    <xdr:to>
      <xdr:col>23</xdr:col>
      <xdr:colOff>133350</xdr:colOff>
      <xdr:row>90</xdr:row>
      <xdr:rowOff>31679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98214"/>
          <a:ext cx="0" cy="16639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3756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34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31679</xdr:rowOff>
    </xdr:from>
    <xdr:to>
      <xdr:col>24</xdr:col>
      <xdr:colOff>12700</xdr:colOff>
      <xdr:row>90</xdr:row>
      <xdr:rowOff>31679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6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168591</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4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82214</xdr:rowOff>
    </xdr:from>
    <xdr:to>
      <xdr:col>24</xdr:col>
      <xdr:colOff>12700</xdr:colOff>
      <xdr:row>80</xdr:row>
      <xdr:rowOff>82214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98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138478</xdr:rowOff>
    </xdr:from>
    <xdr:to>
      <xdr:col>23</xdr:col>
      <xdr:colOff>133350</xdr:colOff>
      <xdr:row>87</xdr:row>
      <xdr:rowOff>44225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883178"/>
          <a:ext cx="838200" cy="7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105184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35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88657</xdr:rowOff>
    </xdr:from>
    <xdr:to>
      <xdr:col>23</xdr:col>
      <xdr:colOff>184150</xdr:colOff>
      <xdr:row>85</xdr:row>
      <xdr:rowOff>18807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9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42241</xdr:rowOff>
    </xdr:from>
    <xdr:to>
      <xdr:col>19</xdr:col>
      <xdr:colOff>133350</xdr:colOff>
      <xdr:row>86</xdr:row>
      <xdr:rowOff>138478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786941"/>
          <a:ext cx="889000" cy="9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71002</xdr:rowOff>
    </xdr:from>
    <xdr:to>
      <xdr:col>19</xdr:col>
      <xdr:colOff>184150</xdr:colOff>
      <xdr:row>85</xdr:row>
      <xdr:rowOff>1152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47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11329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41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161133</xdr:rowOff>
    </xdr:from>
    <xdr:to>
      <xdr:col>15</xdr:col>
      <xdr:colOff>82550</xdr:colOff>
      <xdr:row>86</xdr:row>
      <xdr:rowOff>42241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562933"/>
          <a:ext cx="889000" cy="22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165939</xdr:rowOff>
    </xdr:from>
    <xdr:to>
      <xdr:col>15</xdr:col>
      <xdr:colOff>133350</xdr:colOff>
      <xdr:row>84</xdr:row>
      <xdr:rowOff>96089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9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106266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23820</xdr:rowOff>
    </xdr:from>
    <xdr:to>
      <xdr:col>11</xdr:col>
      <xdr:colOff>31750</xdr:colOff>
      <xdr:row>84</xdr:row>
      <xdr:rowOff>161133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54170"/>
          <a:ext cx="889000" cy="30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6319</xdr:rowOff>
    </xdr:from>
    <xdr:to>
      <xdr:col>11</xdr:col>
      <xdr:colOff>82550</xdr:colOff>
      <xdr:row>83</xdr:row>
      <xdr:rowOff>107919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3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118096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05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37855</xdr:rowOff>
    </xdr:from>
    <xdr:to>
      <xdr:col>7</xdr:col>
      <xdr:colOff>31750</xdr:colOff>
      <xdr:row>82</xdr:row>
      <xdr:rowOff>139455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9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149632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65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164875</xdr:rowOff>
    </xdr:from>
    <xdr:to>
      <xdr:col>23</xdr:col>
      <xdr:colOff>184150</xdr:colOff>
      <xdr:row>87</xdr:row>
      <xdr:rowOff>95025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90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136952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88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87678</xdr:rowOff>
    </xdr:from>
    <xdr:to>
      <xdr:col>19</xdr:col>
      <xdr:colOff>184150</xdr:colOff>
      <xdr:row>87</xdr:row>
      <xdr:rowOff>17828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83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2605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918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162891</xdr:rowOff>
    </xdr:from>
    <xdr:to>
      <xdr:col>15</xdr:col>
      <xdr:colOff>133350</xdr:colOff>
      <xdr:row>86</xdr:row>
      <xdr:rowOff>93041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73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77818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822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110333</xdr:rowOff>
    </xdr:from>
    <xdr:to>
      <xdr:col>11</xdr:col>
      <xdr:colOff>82550</xdr:colOff>
      <xdr:row>85</xdr:row>
      <xdr:rowOff>40483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51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25260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59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144470</xdr:rowOff>
    </xdr:from>
    <xdr:to>
      <xdr:col>7</xdr:col>
      <xdr:colOff>31750</xdr:colOff>
      <xdr:row>83</xdr:row>
      <xdr:rowOff>74620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0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59397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8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給与については、本市は従前から国家公務員制度に準拠しているが、類似団体の平均を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ポイント下回る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98.7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ポイントとなっている。この要因は経験年数</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年未満の職員数において、ラスパイレス指数が相対的に低く、職員数も多いためである。今後も国家公務員制度準拠を基本とし、給与の適正化に努める。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89959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62036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21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89959</xdr:rowOff>
    </xdr:from>
    <xdr:to>
      <xdr:col>81</xdr:col>
      <xdr:colOff>133350</xdr:colOff>
      <xdr:row>89</xdr:row>
      <xdr:rowOff>89959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49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51859</xdr:rowOff>
    </xdr:from>
    <xdr:to>
      <xdr:col>81</xdr:col>
      <xdr:colOff>44450</xdr:colOff>
      <xdr:row>86</xdr:row>
      <xdr:rowOff>1059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625109"/>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51859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60500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91016</xdr:rowOff>
    </xdr:from>
    <xdr:to>
      <xdr:col>77</xdr:col>
      <xdr:colOff>95250</xdr:colOff>
      <xdr:row>87</xdr:row>
      <xdr:rowOff>21166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132291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6050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111125</xdr:rowOff>
    </xdr:from>
    <xdr:to>
      <xdr:col>73</xdr:col>
      <xdr:colOff>44450</xdr:colOff>
      <xdr:row>87</xdr:row>
      <xdr:rowOff>41275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26052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132291</xdr:rowOff>
    </xdr:from>
    <xdr:to>
      <xdr:col>68</xdr:col>
      <xdr:colOff>152400</xdr:colOff>
      <xdr:row>86</xdr:row>
      <xdr:rowOff>61384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70554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151341</xdr:rowOff>
    </xdr:from>
    <xdr:to>
      <xdr:col>68</xdr:col>
      <xdr:colOff>203200</xdr:colOff>
      <xdr:row>87</xdr:row>
      <xdr:rowOff>81491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66268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20109</xdr:rowOff>
    </xdr:from>
    <xdr:to>
      <xdr:col>64</xdr:col>
      <xdr:colOff>152400</xdr:colOff>
      <xdr:row>87</xdr:row>
      <xdr:rowOff>121709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106486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138236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4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1059</xdr:rowOff>
    </xdr:from>
    <xdr:to>
      <xdr:col>77</xdr:col>
      <xdr:colOff>95250</xdr:colOff>
      <xdr:row>85</xdr:row>
      <xdr:rowOff>102659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112836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34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81491</xdr:rowOff>
    </xdr:from>
    <xdr:to>
      <xdr:col>68</xdr:col>
      <xdr:colOff>203200</xdr:colOff>
      <xdr:row>86</xdr:row>
      <xdr:rowOff>11641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21818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122361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消防やごみの収集・処理業務を直営で行っており、特に消防については、近隣</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町から受託し実施していることから、類似団体平均を上回る結果となっている。今後は、財政の健全化を推進するにあたり、必要最小限の職員補充に努めるとともに、指定管理者制度などによる民間委託の拡充を図り、職員数の抑制を図っ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153670</xdr:rowOff>
    </xdr:from>
    <xdr:to>
      <xdr:col>81</xdr:col>
      <xdr:colOff>44450</xdr:colOff>
      <xdr:row>66</xdr:row>
      <xdr:rowOff>148046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26320"/>
          <a:ext cx="0" cy="15374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120123</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3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148046</xdr:rowOff>
    </xdr:from>
    <xdr:to>
      <xdr:col>81</xdr:col>
      <xdr:colOff>133350</xdr:colOff>
      <xdr:row>66</xdr:row>
      <xdr:rowOff>148046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6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68597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153670</xdr:rowOff>
    </xdr:from>
    <xdr:to>
      <xdr:col>81</xdr:col>
      <xdr:colOff>133350</xdr:colOff>
      <xdr:row>57</xdr:row>
      <xdr:rowOff>153670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169454</xdr:rowOff>
    </xdr:from>
    <xdr:to>
      <xdr:col>81</xdr:col>
      <xdr:colOff>44450</xdr:colOff>
      <xdr:row>64</xdr:row>
      <xdr:rowOff>94524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970804"/>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98896</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8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82369</xdr:rowOff>
    </xdr:from>
    <xdr:to>
      <xdr:col>81</xdr:col>
      <xdr:colOff>95250</xdr:colOff>
      <xdr:row>62</xdr:row>
      <xdr:rowOff>12519</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4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138430</xdr:rowOff>
    </xdr:from>
    <xdr:to>
      <xdr:col>77</xdr:col>
      <xdr:colOff>44450</xdr:colOff>
      <xdr:row>63</xdr:row>
      <xdr:rowOff>169454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93978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51344</xdr:rowOff>
    </xdr:from>
    <xdr:to>
      <xdr:col>77</xdr:col>
      <xdr:colOff>95250</xdr:colOff>
      <xdr:row>61</xdr:row>
      <xdr:rowOff>152944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163121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78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117747</xdr:rowOff>
    </xdr:from>
    <xdr:to>
      <xdr:col>72</xdr:col>
      <xdr:colOff>203200</xdr:colOff>
      <xdr:row>63</xdr:row>
      <xdr:rowOff>138430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91909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152780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76381</xdr:rowOff>
    </xdr:from>
    <xdr:to>
      <xdr:col>68</xdr:col>
      <xdr:colOff>152400</xdr:colOff>
      <xdr:row>63</xdr:row>
      <xdr:rowOff>117747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877731"/>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129722</xdr:rowOff>
    </xdr:from>
    <xdr:to>
      <xdr:col>68</xdr:col>
      <xdr:colOff>203200</xdr:colOff>
      <xdr:row>61</xdr:row>
      <xdr:rowOff>59872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70049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43724</xdr:rowOff>
    </xdr:from>
    <xdr:to>
      <xdr:col>81</xdr:col>
      <xdr:colOff>95250</xdr:colOff>
      <xdr:row>64</xdr:row>
      <xdr:rowOff>145324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01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15801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98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118654</xdr:rowOff>
    </xdr:from>
    <xdr:to>
      <xdr:col>77</xdr:col>
      <xdr:colOff>95250</xdr:colOff>
      <xdr:row>64</xdr:row>
      <xdr:rowOff>48804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92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33581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006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87630</xdr:rowOff>
    </xdr:from>
    <xdr:to>
      <xdr:col>73</xdr:col>
      <xdr:colOff>44450</xdr:colOff>
      <xdr:row>64</xdr:row>
      <xdr:rowOff>17780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2557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66947</xdr:rowOff>
    </xdr:from>
    <xdr:to>
      <xdr:col>68</xdr:col>
      <xdr:colOff>203200</xdr:colOff>
      <xdr:row>63</xdr:row>
      <xdr:rowOff>168547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8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153324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95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25581</xdr:rowOff>
    </xdr:from>
    <xdr:to>
      <xdr:col>64</xdr:col>
      <xdr:colOff>152400</xdr:colOff>
      <xdr:row>63</xdr:row>
      <xdr:rowOff>127181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8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111958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91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年度の単年度実質公債費比率でみると、元利償還金の額が増となったことから、分子は増となった。また、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標準財政規模が増となったことで分母も増となり、分母の増加率より、分子の増加率が上回ったことで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、前年度と比べて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年度の単年度数値が令和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年度の単年度数値を上回ったことから、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ヵ年平均は前年度より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％の増となった。起債の許可基準である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％は下回っているものの、近年実施した大型の投資事業に係る市債の償還が増加するため、今後の数値の推移に注視しながら財政運営を行う必要がある。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44</xdr:row>
      <xdr:rowOff>151695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26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123772</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66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151695</xdr:rowOff>
    </xdr:from>
    <xdr:to>
      <xdr:col>81</xdr:col>
      <xdr:colOff>133350</xdr:colOff>
      <xdr:row>44</xdr:row>
      <xdr:rowOff>151695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69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41</xdr:row>
      <xdr:rowOff>170039</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7105650"/>
          <a:ext cx="8382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156932</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67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140405</xdr:rowOff>
    </xdr:from>
    <xdr:to>
      <xdr:col>81</xdr:col>
      <xdr:colOff>95250</xdr:colOff>
      <xdr:row>40</xdr:row>
      <xdr:rowOff>70555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76200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69850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80732</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41</xdr:row>
      <xdr:rowOff>35983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69850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35983</xdr:rowOff>
    </xdr:from>
    <xdr:to>
      <xdr:col>68</xdr:col>
      <xdr:colOff>152400</xdr:colOff>
      <xdr:row>41</xdr:row>
      <xdr:rowOff>129822</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065433"/>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140405</xdr:rowOff>
    </xdr:from>
    <xdr:to>
      <xdr:col>68</xdr:col>
      <xdr:colOff>203200</xdr:colOff>
      <xdr:row>40</xdr:row>
      <xdr:rowOff>70555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80732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119239</xdr:rowOff>
    </xdr:from>
    <xdr:to>
      <xdr:col>81</xdr:col>
      <xdr:colOff>95250</xdr:colOff>
      <xdr:row>42</xdr:row>
      <xdr:rowOff>49389</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91316</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12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79022</xdr:rowOff>
    </xdr:from>
    <xdr:to>
      <xdr:col>64</xdr:col>
      <xdr:colOff>152400</xdr:colOff>
      <xdr:row>42</xdr:row>
      <xdr:rowOff>9172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165399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下水道事業会計の地方債残高が減少したことにより、公営企業等繰入見込額が減少する一方で、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臨時財政対策債や公債費の基準財政需要額の算定において算入予定割合が減じたことにより、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大きく増加した。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全体として、将来負担比率は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昇し、依然として高い水準である。近年実施した大型の投資事業の影響により、数値の改善が見込めないため、これまで以上に自主財源の確保に努めるとともに、起債についても交付税算入率の高いメニューを活用するなど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40005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6126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12082</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55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40005</xdr:rowOff>
    </xdr:from>
    <xdr:to>
      <xdr:col>81</xdr:col>
      <xdr:colOff>133350</xdr:colOff>
      <xdr:row>23</xdr:row>
      <xdr:rowOff>40005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8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36618</xdr:rowOff>
    </xdr:from>
    <xdr:to>
      <xdr:col>81</xdr:col>
      <xdr:colOff>44450</xdr:colOff>
      <xdr:row>18</xdr:row>
      <xdr:rowOff>75494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179800" y="3122718"/>
          <a:ext cx="8382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90100</xdr:rowOff>
    </xdr:from>
    <xdr:to>
      <xdr:col>77</xdr:col>
      <xdr:colOff>44450</xdr:colOff>
      <xdr:row>18</xdr:row>
      <xdr:rowOff>36618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5290800" y="3004750"/>
          <a:ext cx="889000" cy="11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82056</xdr:rowOff>
    </xdr:from>
    <xdr:to>
      <xdr:col>72</xdr:col>
      <xdr:colOff>203200</xdr:colOff>
      <xdr:row>17</xdr:row>
      <xdr:rowOff>90100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4401800" y="29967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145979</xdr:rowOff>
    </xdr:from>
    <xdr:to>
      <xdr:col>73</xdr:col>
      <xdr:colOff>44450</xdr:colOff>
      <xdr:row>14</xdr:row>
      <xdr:rowOff>76129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86306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14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31115</xdr:rowOff>
    </xdr:from>
    <xdr:to>
      <xdr:col>68</xdr:col>
      <xdr:colOff>152400</xdr:colOff>
      <xdr:row>17</xdr:row>
      <xdr:rowOff>82056</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3512800" y="2945765"/>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170109</xdr:rowOff>
    </xdr:from>
    <xdr:to>
      <xdr:col>68</xdr:col>
      <xdr:colOff>203200</xdr:colOff>
      <xdr:row>14</xdr:row>
      <xdr:rowOff>100259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110436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97719</xdr:rowOff>
    </xdr:from>
    <xdr:to>
      <xdr:col>64</xdr:col>
      <xdr:colOff>152400</xdr:colOff>
      <xdr:row>14</xdr:row>
      <xdr:rowOff>27869</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38046</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24694</xdr:rowOff>
    </xdr:from>
    <xdr:to>
      <xdr:col>81</xdr:col>
      <xdr:colOff>95250</xdr:colOff>
      <xdr:row>18</xdr:row>
      <xdr:rowOff>126294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311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168221</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3082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157268</xdr:rowOff>
    </xdr:from>
    <xdr:to>
      <xdr:col>77</xdr:col>
      <xdr:colOff>95250</xdr:colOff>
      <xdr:row>18</xdr:row>
      <xdr:rowOff>87418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307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72195</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3158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39300</xdr:rowOff>
    </xdr:from>
    <xdr:to>
      <xdr:col>73</xdr:col>
      <xdr:colOff>44450</xdr:colOff>
      <xdr:row>17</xdr:row>
      <xdr:rowOff>140900</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9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125677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304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31256</xdr:rowOff>
    </xdr:from>
    <xdr:to>
      <xdr:col>68</xdr:col>
      <xdr:colOff>203200</xdr:colOff>
      <xdr:row>17</xdr:row>
      <xdr:rowOff>132856</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94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117633</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303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151765</xdr:rowOff>
    </xdr:from>
    <xdr:to>
      <xdr:col>64</xdr:col>
      <xdr:colOff>152400</xdr:colOff>
      <xdr:row>17</xdr:row>
      <xdr:rowOff>81915</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89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66692</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98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人件費については、給料や共済組合費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増加したことなどにより、前年度より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増加したものの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、割合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本市は、消防業務とごみの収集・処理に関わる業務を直営で行っているため、一部事務組合への負担金は少なくなっているものの、直接の人件費は高くなる傾向にある。財政の健全化を推進するため、事業量に見合った人員配置に努めつつ、ＤＸ（デジタル・トランスフォーメーション）の推進等により、業務の効率化を図るとともに、職員配置の適正化を行うことにより、人件費の抑制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102507</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603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17434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102507</xdr:rowOff>
    </xdr:from>
    <xdr:to>
      <xdr:col>24</xdr:col>
      <xdr:colOff>114300</xdr:colOff>
      <xdr:row>33</xdr:row>
      <xdr:rowOff>102507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102507</xdr:rowOff>
    </xdr:from>
    <xdr:to>
      <xdr:col>24</xdr:col>
      <xdr:colOff>25400</xdr:colOff>
      <xdr:row>39</xdr:row>
      <xdr:rowOff>151493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78905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84563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2567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68036</xdr:rowOff>
    </xdr:from>
    <xdr:to>
      <xdr:col>24</xdr:col>
      <xdr:colOff>76200</xdr:colOff>
      <xdr:row>37</xdr:row>
      <xdr:rowOff>169636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1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151493</xdr:rowOff>
    </xdr:from>
    <xdr:to>
      <xdr:col>19</xdr:col>
      <xdr:colOff>187325</xdr:colOff>
      <xdr:row>39</xdr:row>
      <xdr:rowOff>151493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838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100693</xdr:rowOff>
    </xdr:from>
    <xdr:to>
      <xdr:col>20</xdr:col>
      <xdr:colOff>38100</xdr:colOff>
      <xdr:row>38</xdr:row>
      <xdr:rowOff>30843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44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41020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13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151493</xdr:rowOff>
    </xdr:from>
    <xdr:to>
      <xdr:col>15</xdr:col>
      <xdr:colOff>98425</xdr:colOff>
      <xdr:row>42</xdr:row>
      <xdr:rowOff>45357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838043"/>
          <a:ext cx="889000" cy="40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53522</xdr:rowOff>
    </xdr:from>
    <xdr:to>
      <xdr:col>11</xdr:col>
      <xdr:colOff>9525</xdr:colOff>
      <xdr:row>42</xdr:row>
      <xdr:rowOff>45357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97172"/>
          <a:ext cx="889000" cy="84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59872</xdr:rowOff>
    </xdr:from>
    <xdr:to>
      <xdr:col>11</xdr:col>
      <xdr:colOff>60325</xdr:colOff>
      <xdr:row>38</xdr:row>
      <xdr:rowOff>161472</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57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199</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4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27214</xdr:rowOff>
    </xdr:from>
    <xdr:to>
      <xdr:col>6</xdr:col>
      <xdr:colOff>171450</xdr:colOff>
      <xdr:row>36</xdr:row>
      <xdr:rowOff>128814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138991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51707</xdr:rowOff>
    </xdr:from>
    <xdr:to>
      <xdr:col>24</xdr:col>
      <xdr:colOff>76200</xdr:colOff>
      <xdr:row>39</xdr:row>
      <xdr:rowOff>153307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23784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100693</xdr:rowOff>
    </xdr:from>
    <xdr:to>
      <xdr:col>20</xdr:col>
      <xdr:colOff>38100</xdr:colOff>
      <xdr:row>40</xdr:row>
      <xdr:rowOff>30843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15620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87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100693</xdr:rowOff>
    </xdr:from>
    <xdr:to>
      <xdr:col>15</xdr:col>
      <xdr:colOff>149225</xdr:colOff>
      <xdr:row>40</xdr:row>
      <xdr:rowOff>30843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15620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87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166007</xdr:rowOff>
    </xdr:from>
    <xdr:to>
      <xdr:col>11</xdr:col>
      <xdr:colOff>60325</xdr:colOff>
      <xdr:row>42</xdr:row>
      <xdr:rowOff>96157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719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42</xdr:row>
      <xdr:rowOff>80934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28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2722</xdr:rowOff>
    </xdr:from>
    <xdr:to>
      <xdr:col>6</xdr:col>
      <xdr:colOff>171450</xdr:colOff>
      <xdr:row>37</xdr:row>
      <xdr:rowOff>104322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4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89099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3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地域包括支援センター運営事業、ふるさと彦根応援寄附事業に係る経費が増加となり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、経常経費に占める割合は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類似団体平均と比較すると依然として高い水準であることから、今年度についても、削減可能な支出について検討を重ねることで、経常的な物件費の抑制を図っていく。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78014</xdr:rowOff>
    </xdr:from>
    <xdr:to>
      <xdr:col>82</xdr:col>
      <xdr:colOff>107950</xdr:colOff>
      <xdr:row>21</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135414"/>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164391</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87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78014</xdr:rowOff>
    </xdr:from>
    <xdr:to>
      <xdr:col>82</xdr:col>
      <xdr:colOff>196850</xdr:colOff>
      <xdr:row>12</xdr:row>
      <xdr:rowOff>78014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13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143329</xdr:rowOff>
    </xdr:from>
    <xdr:to>
      <xdr:col>82</xdr:col>
      <xdr:colOff>107950</xdr:colOff>
      <xdr:row>17</xdr:row>
      <xdr:rowOff>15421</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886529"/>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41020</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41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24493</xdr:rowOff>
    </xdr:from>
    <xdr:to>
      <xdr:col>82</xdr:col>
      <xdr:colOff>158750</xdr:colOff>
      <xdr:row>15</xdr:row>
      <xdr:rowOff>126093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59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16</xdr:row>
      <xdr:rowOff>143329</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603500"/>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163286</xdr:rowOff>
    </xdr:from>
    <xdr:to>
      <xdr:col>78</xdr:col>
      <xdr:colOff>120650</xdr:colOff>
      <xdr:row>15</xdr:row>
      <xdr:rowOff>93436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103613</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332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15</xdr:row>
      <xdr:rowOff>140607</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6035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32657</xdr:rowOff>
    </xdr:from>
    <xdr:to>
      <xdr:col>74</xdr:col>
      <xdr:colOff>31750</xdr:colOff>
      <xdr:row>14</xdr:row>
      <xdr:rowOff>134257</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3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144434</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0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140607</xdr:rowOff>
    </xdr:from>
    <xdr:to>
      <xdr:col>69</xdr:col>
      <xdr:colOff>92075</xdr:colOff>
      <xdr:row>16</xdr:row>
      <xdr:rowOff>132443</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712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119743</xdr:rowOff>
    </xdr:from>
    <xdr:to>
      <xdr:col>69</xdr:col>
      <xdr:colOff>142875</xdr:colOff>
      <xdr:row>15</xdr:row>
      <xdr:rowOff>49893</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60070</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100693</xdr:rowOff>
    </xdr:from>
    <xdr:to>
      <xdr:col>65</xdr:col>
      <xdr:colOff>53975</xdr:colOff>
      <xdr:row>16</xdr:row>
      <xdr:rowOff>30843</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41020</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136071</xdr:rowOff>
    </xdr:from>
    <xdr:to>
      <xdr:col>82</xdr:col>
      <xdr:colOff>158750</xdr:colOff>
      <xdr:row>17</xdr:row>
      <xdr:rowOff>66221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108148</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851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92529</xdr:rowOff>
    </xdr:from>
    <xdr:to>
      <xdr:col>78</xdr:col>
      <xdr:colOff>120650</xdr:colOff>
      <xdr:row>17</xdr:row>
      <xdr:rowOff>22679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7456</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922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89807</xdr:rowOff>
    </xdr:from>
    <xdr:to>
      <xdr:col>69</xdr:col>
      <xdr:colOff>142875</xdr:colOff>
      <xdr:row>16</xdr:row>
      <xdr:rowOff>19957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4734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168020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扶助費については、障害福祉サービス等給付事業等が増加したことにより、経常経費に占める割合については、</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ポイントの増となった。</a:t>
          </a:r>
        </a:p>
        <a:p>
          <a:r>
            <a:rPr kumimoji="1" lang="ja-JP" altLang="en-US" sz="1200">
              <a:latin typeface="ＭＳ Ｐゴシック" panose="020B0600070205080204" pitchFamily="50" charset="-128"/>
              <a:ea typeface="ＭＳ Ｐゴシック" panose="020B0600070205080204" pitchFamily="50" charset="-128"/>
            </a:rPr>
            <a:t>　報酬改定や利用者の増など年々増加傾向にあるため、他の経費の抑制を図りつつ、歳入確保にも力を入れ、財源を確保する必要がある。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127000</xdr:rowOff>
    </xdr:from>
    <xdr:to>
      <xdr:col>24</xdr:col>
      <xdr:colOff>25400</xdr:colOff>
      <xdr:row>57</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55675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143527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44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56</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556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57150</xdr:rowOff>
    </xdr:from>
    <xdr:to>
      <xdr:col>20</xdr:col>
      <xdr:colOff>38100</xdr:colOff>
      <xdr:row>56</xdr:row>
      <xdr:rowOff>158750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143527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4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57</xdr:row>
      <xdr:rowOff>107950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6139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107950</xdr:rowOff>
    </xdr:from>
    <xdr:to>
      <xdr:col>11</xdr:col>
      <xdr:colOff>9525</xdr:colOff>
      <xdr:row>58</xdr:row>
      <xdr:rowOff>31750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8806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95250</xdr:rowOff>
    </xdr:from>
    <xdr:to>
      <xdr:col>11</xdr:col>
      <xdr:colOff>60325</xdr:colOff>
      <xdr:row>57</xdr:row>
      <xdr:rowOff>25400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35577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57150</xdr:rowOff>
    </xdr:from>
    <xdr:to>
      <xdr:col>6</xdr:col>
      <xdr:colOff>171450</xdr:colOff>
      <xdr:row>57</xdr:row>
      <xdr:rowOff>158750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168927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149877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76200</xdr:rowOff>
    </xdr:from>
    <xdr:to>
      <xdr:col>20</xdr:col>
      <xdr:colOff>38100</xdr:colOff>
      <xdr:row>56</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16527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57150</xdr:rowOff>
    </xdr:from>
    <xdr:to>
      <xdr:col>11</xdr:col>
      <xdr:colOff>60325</xdr:colOff>
      <xdr:row>57</xdr:row>
      <xdr:rowOff>158750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152400</xdr:rowOff>
    </xdr:from>
    <xdr:to>
      <xdr:col>6</xdr:col>
      <xdr:colOff>171450</xdr:colOff>
      <xdr:row>58</xdr:row>
      <xdr:rowOff>82550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67327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年度については、下水道事業会計の公営企業会計移行に伴い、繰出金の性質が変更となったことから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年度については、同水準で推移しているものの、依然として類似団体平均は上回っていることから、他の特別会計においても事務事業の見直しを行うことなどにより、繰出金の削減を図る必要がある。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59</xdr:row>
      <xdr:rowOff>129722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0151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101799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2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129722</xdr:rowOff>
    </xdr:from>
    <xdr:to>
      <xdr:col>82</xdr:col>
      <xdr:colOff>196850</xdr:colOff>
      <xdr:row>59</xdr:row>
      <xdr:rowOff>129722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2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80735</xdr:rowOff>
    </xdr:from>
    <xdr:to>
      <xdr:col>82</xdr:col>
      <xdr:colOff>107950</xdr:colOff>
      <xdr:row>57</xdr:row>
      <xdr:rowOff>124278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8533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15422</xdr:rowOff>
    </xdr:from>
    <xdr:to>
      <xdr:col>78</xdr:col>
      <xdr:colOff>69850</xdr:colOff>
      <xdr:row>57</xdr:row>
      <xdr:rowOff>80735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7880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15422</xdr:rowOff>
    </xdr:from>
    <xdr:to>
      <xdr:col>73</xdr:col>
      <xdr:colOff>180975</xdr:colOff>
      <xdr:row>57</xdr:row>
      <xdr:rowOff>156935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788072"/>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48985</xdr:rowOff>
    </xdr:from>
    <xdr:to>
      <xdr:col>74</xdr:col>
      <xdr:colOff>31750</xdr:colOff>
      <xdr:row>56</xdr:row>
      <xdr:rowOff>150585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160762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156935</xdr:rowOff>
    </xdr:from>
    <xdr:to>
      <xdr:col>69</xdr:col>
      <xdr:colOff>92075</xdr:colOff>
      <xdr:row>61</xdr:row>
      <xdr:rowOff>69850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929585"/>
          <a:ext cx="889000" cy="59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125185</xdr:rowOff>
    </xdr:from>
    <xdr:to>
      <xdr:col>69</xdr:col>
      <xdr:colOff>142875</xdr:colOff>
      <xdr:row>57</xdr:row>
      <xdr:rowOff>55335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65512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73478</xdr:rowOff>
    </xdr:from>
    <xdr:to>
      <xdr:col>65</xdr:col>
      <xdr:colOff>53975</xdr:colOff>
      <xdr:row>58</xdr:row>
      <xdr:rowOff>3628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13805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45555</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81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29935</xdr:rowOff>
    </xdr:from>
    <xdr:to>
      <xdr:col>78</xdr:col>
      <xdr:colOff>120650</xdr:colOff>
      <xdr:row>57</xdr:row>
      <xdr:rowOff>131535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136072</xdr:rowOff>
    </xdr:from>
    <xdr:to>
      <xdr:col>74</xdr:col>
      <xdr:colOff>31750</xdr:colOff>
      <xdr:row>57</xdr:row>
      <xdr:rowOff>66222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50999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106135</xdr:rowOff>
    </xdr:from>
    <xdr:to>
      <xdr:col>69</xdr:col>
      <xdr:colOff>142875</xdr:colOff>
      <xdr:row>58</xdr:row>
      <xdr:rowOff>36285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19050</xdr:rowOff>
    </xdr:from>
    <xdr:to>
      <xdr:col>65</xdr:col>
      <xdr:colOff>53975</xdr:colOff>
      <xdr:row>61</xdr:row>
      <xdr:rowOff>120650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105427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補助費については、消防業務とごみ収集・処理に関わる業務を直営で行っているため、一部事務組合への負担金が少なくなっていることと、平成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年度の間に補助金総額の削減を徹底して進めたことにより、類似団体平均と比較して低い数値と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また、子育て世帯の生活支援特別給付金の減により前年度から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ポイントの減となり、類似団体平均を下回った。</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111760</xdr:rowOff>
    </xdr:from>
    <xdr:to>
      <xdr:col>82</xdr:col>
      <xdr:colOff>107950</xdr:colOff>
      <xdr:row>40</xdr:row>
      <xdr:rowOff>81280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81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53357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81280</xdr:rowOff>
    </xdr:from>
    <xdr:to>
      <xdr:col>82</xdr:col>
      <xdr:colOff>196850</xdr:colOff>
      <xdr:row>40</xdr:row>
      <xdr:rowOff>81280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26687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111760</xdr:rowOff>
    </xdr:from>
    <xdr:to>
      <xdr:col>82</xdr:col>
      <xdr:colOff>196850</xdr:colOff>
      <xdr:row>32</xdr:row>
      <xdr:rowOff>111760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161290</xdr:rowOff>
    </xdr:from>
    <xdr:to>
      <xdr:col>82</xdr:col>
      <xdr:colOff>107950</xdr:colOff>
      <xdr:row>36</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61620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90187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09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118110</xdr:rowOff>
    </xdr:from>
    <xdr:to>
      <xdr:col>82</xdr:col>
      <xdr:colOff>158750</xdr:colOff>
      <xdr:row>36</xdr:row>
      <xdr:rowOff>48260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96520</xdr:rowOff>
    </xdr:from>
    <xdr:to>
      <xdr:col>78</xdr:col>
      <xdr:colOff>69850</xdr:colOff>
      <xdr:row>36</xdr:row>
      <xdr:rowOff>12700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9258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102870</xdr:rowOff>
    </xdr:from>
    <xdr:to>
      <xdr:col>78</xdr:col>
      <xdr:colOff>120650</xdr:colOff>
      <xdr:row>36</xdr:row>
      <xdr:rowOff>33020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43197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96520</xdr:rowOff>
    </xdr:from>
    <xdr:to>
      <xdr:col>73</xdr:col>
      <xdr:colOff>180975</xdr:colOff>
      <xdr:row>36</xdr:row>
      <xdr:rowOff>12700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59258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49530</xdr:rowOff>
    </xdr:from>
    <xdr:to>
      <xdr:col>74</xdr:col>
      <xdr:colOff>31750</xdr:colOff>
      <xdr:row>35</xdr:row>
      <xdr:rowOff>151130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135907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13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123190</xdr:rowOff>
    </xdr:from>
    <xdr:to>
      <xdr:col>69</xdr:col>
      <xdr:colOff>92075</xdr:colOff>
      <xdr:row>36</xdr:row>
      <xdr:rowOff>12700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5781040"/>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102870</xdr:rowOff>
    </xdr:from>
    <xdr:to>
      <xdr:col>69</xdr:col>
      <xdr:colOff>142875</xdr:colOff>
      <xdr:row>36</xdr:row>
      <xdr:rowOff>33020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43197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128287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127017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45720</xdr:rowOff>
    </xdr:from>
    <xdr:to>
      <xdr:col>74</xdr:col>
      <xdr:colOff>31750</xdr:colOff>
      <xdr:row>34</xdr:row>
      <xdr:rowOff>147320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157497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48277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72390</xdr:rowOff>
    </xdr:from>
    <xdr:to>
      <xdr:col>65</xdr:col>
      <xdr:colOff>53975</xdr:colOff>
      <xdr:row>34</xdr:row>
      <xdr:rowOff>2540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3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12717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49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公債費負担適正化計画に基づき、新規借入額の抑制や平成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年度および令和元年度において繰上償還を実施</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地方交付税の振り替わりである臨時財政対策債の借入に対する償還および近年の大型投資事業の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借入れに対する償還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により増加傾向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あり、類似団体平均と比較すると、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高い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割合となっている。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近年の大型投資事業の影響により公債費は増加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が見込まれるため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、今後の数値の推移に注視しながら財政運営を行う必要がある。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17599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651015"/>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161126</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17599</xdr:rowOff>
    </xdr:from>
    <xdr:to>
      <xdr:col>24</xdr:col>
      <xdr:colOff>114300</xdr:colOff>
      <xdr:row>81</xdr:row>
      <xdr:rowOff>17599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2902</xdr:rowOff>
    </xdr:from>
    <xdr:to>
      <xdr:col>24</xdr:col>
      <xdr:colOff>25400</xdr:colOff>
      <xdr:row>78</xdr:row>
      <xdr:rowOff>87812</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3987800" y="13376002"/>
          <a:ext cx="838200" cy="8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20882</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225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4355</xdr:rowOff>
    </xdr:from>
    <xdr:to>
      <xdr:col>24</xdr:col>
      <xdr:colOff>76200</xdr:colOff>
      <xdr:row>78</xdr:row>
      <xdr:rowOff>105955</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7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95976</xdr:rowOff>
    </xdr:from>
    <xdr:to>
      <xdr:col>19</xdr:col>
      <xdr:colOff>187325</xdr:colOff>
      <xdr:row>78</xdr:row>
      <xdr:rowOff>2902</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098800" y="13297626"/>
          <a:ext cx="8890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17418</xdr:rowOff>
    </xdr:from>
    <xdr:to>
      <xdr:col>20</xdr:col>
      <xdr:colOff>38100</xdr:colOff>
      <xdr:row>78</xdr:row>
      <xdr:rowOff>119018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103795</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76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95976</xdr:rowOff>
    </xdr:from>
    <xdr:to>
      <xdr:col>15</xdr:col>
      <xdr:colOff>98425</xdr:colOff>
      <xdr:row>77</xdr:row>
      <xdr:rowOff>148227</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329762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149679</xdr:rowOff>
    </xdr:from>
    <xdr:to>
      <xdr:col>15</xdr:col>
      <xdr:colOff>149225</xdr:colOff>
      <xdr:row>78</xdr:row>
      <xdr:rowOff>79829</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64606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141695</xdr:rowOff>
    </xdr:from>
    <xdr:to>
      <xdr:col>11</xdr:col>
      <xdr:colOff>9525</xdr:colOff>
      <xdr:row>77</xdr:row>
      <xdr:rowOff>148227</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a:off x="1320800" y="1334334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37012</xdr:rowOff>
    </xdr:from>
    <xdr:to>
      <xdr:col>11</xdr:col>
      <xdr:colOff>60325</xdr:colOff>
      <xdr:row>78</xdr:row>
      <xdr:rowOff>138612</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41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123389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9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10886</xdr:rowOff>
    </xdr:from>
    <xdr:to>
      <xdr:col>6</xdr:col>
      <xdr:colOff>171450</xdr:colOff>
      <xdr:row>78</xdr:row>
      <xdr:rowOff>112486</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383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97263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37012</xdr:rowOff>
    </xdr:from>
    <xdr:to>
      <xdr:col>24</xdr:col>
      <xdr:colOff>76200</xdr:colOff>
      <xdr:row>78</xdr:row>
      <xdr:rowOff>138612</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9089</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38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123552</xdr:rowOff>
    </xdr:from>
    <xdr:to>
      <xdr:col>20</xdr:col>
      <xdr:colOff>38100</xdr:colOff>
      <xdr:row>78</xdr:row>
      <xdr:rowOff>53702</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32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63879</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094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45176</xdr:rowOff>
    </xdr:from>
    <xdr:to>
      <xdr:col>15</xdr:col>
      <xdr:colOff>149225</xdr:colOff>
      <xdr:row>77</xdr:row>
      <xdr:rowOff>146776</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2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156953</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01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97427</xdr:rowOff>
    </xdr:from>
    <xdr:to>
      <xdr:col>11</xdr:col>
      <xdr:colOff>60325</xdr:colOff>
      <xdr:row>78</xdr:row>
      <xdr:rowOff>27577</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37754</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067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90895</xdr:rowOff>
    </xdr:from>
    <xdr:to>
      <xdr:col>6</xdr:col>
      <xdr:colOff>171450</xdr:colOff>
      <xdr:row>78</xdr:row>
      <xdr:rowOff>21045</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31222</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06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障害福祉サービス等給付事業等の増により扶助費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が増となったことと、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等が高い数値となっていることから、類似団体平均と比較して高い数値となっている。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今後については、削減可能な支出について検討を重ねることで、経常経費の抑制に努める必要がある。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155575</xdr:rowOff>
    </xdr:from>
    <xdr:to>
      <xdr:col>82</xdr:col>
      <xdr:colOff>107950</xdr:colOff>
      <xdr:row>80</xdr:row>
      <xdr:rowOff>121286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671425"/>
          <a:ext cx="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93363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809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121286</xdr:rowOff>
    </xdr:from>
    <xdr:to>
      <xdr:col>82</xdr:col>
      <xdr:colOff>196850</xdr:colOff>
      <xdr:row>80</xdr:row>
      <xdr:rowOff>121286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83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70502</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41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155575</xdr:rowOff>
    </xdr:from>
    <xdr:to>
      <xdr:col>82</xdr:col>
      <xdr:colOff>196850</xdr:colOff>
      <xdr:row>73</xdr:row>
      <xdr:rowOff>155575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67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86995</xdr:rowOff>
    </xdr:from>
    <xdr:to>
      <xdr:col>82</xdr:col>
      <xdr:colOff>107950</xdr:colOff>
      <xdr:row>77</xdr:row>
      <xdr:rowOff>167005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288645"/>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12717</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28714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167639</xdr:rowOff>
    </xdr:from>
    <xdr:to>
      <xdr:col>82</xdr:col>
      <xdr:colOff>158750</xdr:colOff>
      <xdr:row>76</xdr:row>
      <xdr:rowOff>97789</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02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69850</xdr:rowOff>
    </xdr:from>
    <xdr:to>
      <xdr:col>78</xdr:col>
      <xdr:colOff>69850</xdr:colOff>
      <xdr:row>77</xdr:row>
      <xdr:rowOff>86995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2928600"/>
          <a:ext cx="889000" cy="36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81915</xdr:rowOff>
    </xdr:from>
    <xdr:to>
      <xdr:col>78</xdr:col>
      <xdr:colOff>120650</xdr:colOff>
      <xdr:row>76</xdr:row>
      <xdr:rowOff>12064</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29406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22242</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709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69850</xdr:rowOff>
    </xdr:from>
    <xdr:to>
      <xdr:col>73</xdr:col>
      <xdr:colOff>180975</xdr:colOff>
      <xdr:row>78</xdr:row>
      <xdr:rowOff>104139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2928600"/>
          <a:ext cx="889000" cy="54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64770</xdr:rowOff>
    </xdr:from>
    <xdr:to>
      <xdr:col>74</xdr:col>
      <xdr:colOff>31750</xdr:colOff>
      <xdr:row>74</xdr:row>
      <xdr:rowOff>166370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275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5097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52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104139</xdr:rowOff>
    </xdr:from>
    <xdr:to>
      <xdr:col>69</xdr:col>
      <xdr:colOff>92075</xdr:colOff>
      <xdr:row>78</xdr:row>
      <xdr:rowOff>104139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3305789"/>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139065</xdr:rowOff>
    </xdr:from>
    <xdr:to>
      <xdr:col>65</xdr:col>
      <xdr:colOff>53975</xdr:colOff>
      <xdr:row>76</xdr:row>
      <xdr:rowOff>69214</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2997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79392</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76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3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88282</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28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36195</xdr:rowOff>
    </xdr:from>
    <xdr:to>
      <xdr:col>78</xdr:col>
      <xdr:colOff>120650</xdr:colOff>
      <xdr:row>77</xdr:row>
      <xdr:rowOff>137795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122572</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324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19050</xdr:rowOff>
    </xdr:from>
    <xdr:to>
      <xdr:col>74</xdr:col>
      <xdr:colOff>31750</xdr:colOff>
      <xdr:row>75</xdr:row>
      <xdr:rowOff>120650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105427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53339</xdr:rowOff>
    </xdr:from>
    <xdr:to>
      <xdr:col>69</xdr:col>
      <xdr:colOff>142875</xdr:colOff>
      <xdr:row>78</xdr:row>
      <xdr:rowOff>154939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139716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53339</xdr:rowOff>
    </xdr:from>
    <xdr:to>
      <xdr:col>65</xdr:col>
      <xdr:colOff>53975</xdr:colOff>
      <xdr:row>77</xdr:row>
      <xdr:rowOff>154939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139716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67160</xdr:rowOff>
    </xdr:from>
    <xdr:to>
      <xdr:col>29</xdr:col>
      <xdr:colOff>127000</xdr:colOff>
      <xdr:row>20</xdr:row>
      <xdr:rowOff>88900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343635"/>
          <a:ext cx="0" cy="1221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60977</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3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88900</xdr:rowOff>
    </xdr:from>
    <xdr:to>
      <xdr:col>30</xdr:col>
      <xdr:colOff>25400</xdr:colOff>
      <xdr:row>20</xdr:row>
      <xdr:rowOff>88900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655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153537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208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67160</xdr:rowOff>
    </xdr:from>
    <xdr:to>
      <xdr:col>30</xdr:col>
      <xdr:colOff>25400</xdr:colOff>
      <xdr:row>13</xdr:row>
      <xdr:rowOff>67160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3436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114777</xdr:rowOff>
    </xdr:from>
    <xdr:to>
      <xdr:col>29</xdr:col>
      <xdr:colOff>127000</xdr:colOff>
      <xdr:row>17</xdr:row>
      <xdr:rowOff>167584</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077052"/>
          <a:ext cx="647700" cy="52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111767</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3074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139690</xdr:rowOff>
    </xdr:from>
    <xdr:to>
      <xdr:col>29</xdr:col>
      <xdr:colOff>177800</xdr:colOff>
      <xdr:row>18</xdr:row>
      <xdr:rowOff>69840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1019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149753</xdr:rowOff>
    </xdr:from>
    <xdr:to>
      <xdr:col>26</xdr:col>
      <xdr:colOff>50800</xdr:colOff>
      <xdr:row>17</xdr:row>
      <xdr:rowOff>167584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112028"/>
          <a:ext cx="698500" cy="178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7582</xdr:rowOff>
    </xdr:from>
    <xdr:to>
      <xdr:col>26</xdr:col>
      <xdr:colOff>101600</xdr:colOff>
      <xdr:row>18</xdr:row>
      <xdr:rowOff>109182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141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93959</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227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149753</xdr:rowOff>
    </xdr:from>
    <xdr:to>
      <xdr:col>22</xdr:col>
      <xdr:colOff>114300</xdr:colOff>
      <xdr:row>17</xdr:row>
      <xdr:rowOff>163515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112028"/>
          <a:ext cx="698500" cy="13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19012</xdr:rowOff>
    </xdr:from>
    <xdr:to>
      <xdr:col>22</xdr:col>
      <xdr:colOff>165100</xdr:colOff>
      <xdr:row>18</xdr:row>
      <xdr:rowOff>120612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52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105389</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23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163515</xdr:rowOff>
    </xdr:from>
    <xdr:to>
      <xdr:col>18</xdr:col>
      <xdr:colOff>177800</xdr:colOff>
      <xdr:row>18</xdr:row>
      <xdr:rowOff>66954</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125790"/>
          <a:ext cx="698500" cy="74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91912</xdr:rowOff>
    </xdr:from>
    <xdr:to>
      <xdr:col>19</xdr:col>
      <xdr:colOff>38100</xdr:colOff>
      <xdr:row>19</xdr:row>
      <xdr:rowOff>22062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225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6840</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31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117241</xdr:rowOff>
    </xdr:from>
    <xdr:to>
      <xdr:col>15</xdr:col>
      <xdr:colOff>101600</xdr:colOff>
      <xdr:row>19</xdr:row>
      <xdr:rowOff>47391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2509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32168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33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63977</xdr:rowOff>
    </xdr:from>
    <xdr:to>
      <xdr:col>29</xdr:col>
      <xdr:colOff>177800</xdr:colOff>
      <xdr:row>17</xdr:row>
      <xdr:rowOff>165577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26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80504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87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116784</xdr:rowOff>
    </xdr:from>
    <xdr:to>
      <xdr:col>26</xdr:col>
      <xdr:colOff>101600</xdr:colOff>
      <xdr:row>18</xdr:row>
      <xdr:rowOff>46934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790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57111</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84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98953</xdr:rowOff>
    </xdr:from>
    <xdr:to>
      <xdr:col>22</xdr:col>
      <xdr:colOff>165100</xdr:colOff>
      <xdr:row>18</xdr:row>
      <xdr:rowOff>29103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6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39280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83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112715</xdr:rowOff>
    </xdr:from>
    <xdr:to>
      <xdr:col>19</xdr:col>
      <xdr:colOff>38100</xdr:colOff>
      <xdr:row>18</xdr:row>
      <xdr:rowOff>42865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74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53042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84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16154</xdr:rowOff>
    </xdr:from>
    <xdr:to>
      <xdr:col>15</xdr:col>
      <xdr:colOff>101600</xdr:colOff>
      <xdr:row>18</xdr:row>
      <xdr:rowOff>117754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49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127931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91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123891</xdr:rowOff>
    </xdr:from>
    <xdr:to>
      <xdr:col>29</xdr:col>
      <xdr:colOff>127000</xdr:colOff>
      <xdr:row>38</xdr:row>
      <xdr:rowOff>6710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391341"/>
          <a:ext cx="0" cy="10829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321687</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44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6710</xdr:rowOff>
    </xdr:from>
    <xdr:to>
      <xdr:col>30</xdr:col>
      <xdr:colOff>25400</xdr:colOff>
      <xdr:row>38</xdr:row>
      <xdr:rowOff>6710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74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210268</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613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123891</xdr:rowOff>
    </xdr:from>
    <xdr:to>
      <xdr:col>30</xdr:col>
      <xdr:colOff>25400</xdr:colOff>
      <xdr:row>34</xdr:row>
      <xdr:rowOff>123891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391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98334</xdr:rowOff>
    </xdr:from>
    <xdr:to>
      <xdr:col>29</xdr:col>
      <xdr:colOff>127000</xdr:colOff>
      <xdr:row>35</xdr:row>
      <xdr:rowOff>132029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708684"/>
          <a:ext cx="647700" cy="336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279209</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889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307132</xdr:rowOff>
    </xdr:from>
    <xdr:to>
      <xdr:col>29</xdr:col>
      <xdr:colOff>177800</xdr:colOff>
      <xdr:row>36</xdr:row>
      <xdr:rowOff>65832</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91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132029</xdr:rowOff>
    </xdr:from>
    <xdr:to>
      <xdr:col>26</xdr:col>
      <xdr:colOff>50800</xdr:colOff>
      <xdr:row>35</xdr:row>
      <xdr:rowOff>288346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742379"/>
          <a:ext cx="698500" cy="156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313258</xdr:rowOff>
    </xdr:from>
    <xdr:to>
      <xdr:col>26</xdr:col>
      <xdr:colOff>101600</xdr:colOff>
      <xdr:row>36</xdr:row>
      <xdr:rowOff>71958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923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56735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009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288346</xdr:rowOff>
    </xdr:from>
    <xdr:to>
      <xdr:col>22</xdr:col>
      <xdr:colOff>114300</xdr:colOff>
      <xdr:row>35</xdr:row>
      <xdr:rowOff>314955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898696"/>
          <a:ext cx="698500" cy="26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327751</xdr:rowOff>
    </xdr:from>
    <xdr:to>
      <xdr:col>22</xdr:col>
      <xdr:colOff>165100</xdr:colOff>
      <xdr:row>36</xdr:row>
      <xdr:rowOff>86451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71228</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024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314955</xdr:rowOff>
    </xdr:from>
    <xdr:to>
      <xdr:col>18</xdr:col>
      <xdr:colOff>177800</xdr:colOff>
      <xdr:row>36</xdr:row>
      <xdr:rowOff>80183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925305"/>
          <a:ext cx="698500" cy="108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17450</xdr:rowOff>
    </xdr:from>
    <xdr:to>
      <xdr:col>19</xdr:col>
      <xdr:colOff>38100</xdr:colOff>
      <xdr:row>36</xdr:row>
      <xdr:rowOff>119050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103827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0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27966</xdr:rowOff>
    </xdr:from>
    <xdr:to>
      <xdr:col>15</xdr:col>
      <xdr:colOff>101600</xdr:colOff>
      <xdr:row>36</xdr:row>
      <xdr:rowOff>129566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139743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75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47534</xdr:rowOff>
    </xdr:from>
    <xdr:to>
      <xdr:col>29</xdr:col>
      <xdr:colOff>177800</xdr:colOff>
      <xdr:row>35</xdr:row>
      <xdr:rowOff>149134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578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235511</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50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81229</xdr:rowOff>
    </xdr:from>
    <xdr:to>
      <xdr:col>26</xdr:col>
      <xdr:colOff>101600</xdr:colOff>
      <xdr:row>35</xdr:row>
      <xdr:rowOff>182829</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691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193006</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237546</xdr:rowOff>
    </xdr:from>
    <xdr:to>
      <xdr:col>22</xdr:col>
      <xdr:colOff>165100</xdr:colOff>
      <xdr:row>35</xdr:row>
      <xdr:rowOff>339146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4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6423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61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264155</xdr:rowOff>
    </xdr:from>
    <xdr:to>
      <xdr:col>19</xdr:col>
      <xdr:colOff>38100</xdr:colOff>
      <xdr:row>36</xdr:row>
      <xdr:rowOff>22855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7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33032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64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29383</xdr:rowOff>
    </xdr:from>
    <xdr:to>
      <xdr:col>15</xdr:col>
      <xdr:colOff>101600</xdr:colOff>
      <xdr:row>36</xdr:row>
      <xdr:rowOff>130983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982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115760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069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160045</xdr:rowOff>
    </xdr:from>
    <xdr:to>
      <xdr:col>24</xdr:col>
      <xdr:colOff>62865</xdr:colOff>
      <xdr:row>39</xdr:row>
      <xdr:rowOff>41745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2095"/>
          <a:ext cx="1270" cy="159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45572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3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41745</xdr:rowOff>
    </xdr:from>
    <xdr:to>
      <xdr:col>24</xdr:col>
      <xdr:colOff>152400</xdr:colOff>
      <xdr:row>39</xdr:row>
      <xdr:rowOff>41745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106722</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0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160045</xdr:rowOff>
    </xdr:from>
    <xdr:to>
      <xdr:col>24</xdr:col>
      <xdr:colOff>152400</xdr:colOff>
      <xdr:row>29</xdr:row>
      <xdr:rowOff>160045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2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120383</xdr:rowOff>
    </xdr:from>
    <xdr:to>
      <xdr:col>24</xdr:col>
      <xdr:colOff>63500</xdr:colOff>
      <xdr:row>33</xdr:row>
      <xdr:rowOff>155016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778233"/>
          <a:ext cx="838200" cy="3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26522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48095</xdr:rowOff>
    </xdr:from>
    <xdr:to>
      <xdr:col>24</xdr:col>
      <xdr:colOff>114300</xdr:colOff>
      <xdr:row>35</xdr:row>
      <xdr:rowOff>149695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74092</xdr:rowOff>
    </xdr:from>
    <xdr:to>
      <xdr:col>19</xdr:col>
      <xdr:colOff>177800</xdr:colOff>
      <xdr:row>33</xdr:row>
      <xdr:rowOff>155016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731942"/>
          <a:ext cx="889000" cy="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60439</xdr:rowOff>
    </xdr:from>
    <xdr:to>
      <xdr:col>20</xdr:col>
      <xdr:colOff>38100</xdr:colOff>
      <xdr:row>35</xdr:row>
      <xdr:rowOff>162039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153166</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74092</xdr:rowOff>
    </xdr:from>
    <xdr:to>
      <xdr:col>15</xdr:col>
      <xdr:colOff>50800</xdr:colOff>
      <xdr:row>34</xdr:row>
      <xdr:rowOff>44298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731942"/>
          <a:ext cx="889000" cy="1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61049</xdr:rowOff>
    </xdr:from>
    <xdr:to>
      <xdr:col>15</xdr:col>
      <xdr:colOff>101600</xdr:colOff>
      <xdr:row>35</xdr:row>
      <xdr:rowOff>162649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153776</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44298</xdr:rowOff>
    </xdr:from>
    <xdr:to>
      <xdr:col>10</xdr:col>
      <xdr:colOff>114300</xdr:colOff>
      <xdr:row>36</xdr:row>
      <xdr:rowOff>75692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73598"/>
          <a:ext cx="889000" cy="3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171005</xdr:rowOff>
    </xdr:from>
    <xdr:to>
      <xdr:col>10</xdr:col>
      <xdr:colOff>165100</xdr:colOff>
      <xdr:row>36</xdr:row>
      <xdr:rowOff>101155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92282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82309</xdr:rowOff>
    </xdr:from>
    <xdr:to>
      <xdr:col>6</xdr:col>
      <xdr:colOff>38100</xdr:colOff>
      <xdr:row>38</xdr:row>
      <xdr:rowOff>12458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3586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69583</xdr:rowOff>
    </xdr:from>
    <xdr:to>
      <xdr:col>24</xdr:col>
      <xdr:colOff>114300</xdr:colOff>
      <xdr:row>33</xdr:row>
      <xdr:rowOff>171183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2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92460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57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104216</xdr:rowOff>
    </xdr:from>
    <xdr:to>
      <xdr:col>20</xdr:col>
      <xdr:colOff>38100</xdr:colOff>
      <xdr:row>34</xdr:row>
      <xdr:rowOff>34366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6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50893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3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23292</xdr:rowOff>
    </xdr:from>
    <xdr:to>
      <xdr:col>15</xdr:col>
      <xdr:colOff>101600</xdr:colOff>
      <xdr:row>33</xdr:row>
      <xdr:rowOff>124892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68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141419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45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164948</xdr:rowOff>
    </xdr:from>
    <xdr:to>
      <xdr:col>10</xdr:col>
      <xdr:colOff>165100</xdr:colOff>
      <xdr:row>34</xdr:row>
      <xdr:rowOff>95098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2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111625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59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24892</xdr:rowOff>
    </xdr:from>
    <xdr:to>
      <xdr:col>6</xdr:col>
      <xdr:colOff>38100</xdr:colOff>
      <xdr:row>36</xdr:row>
      <xdr:rowOff>126492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9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143019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7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129707</xdr:rowOff>
    </xdr:from>
    <xdr:to>
      <xdr:col>24</xdr:col>
      <xdr:colOff>62865</xdr:colOff>
      <xdr:row>58</xdr:row>
      <xdr:rowOff>98127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30757"/>
          <a:ext cx="1270" cy="151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101954</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4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98127</xdr:rowOff>
    </xdr:from>
    <xdr:to>
      <xdr:col>24</xdr:col>
      <xdr:colOff>152400</xdr:colOff>
      <xdr:row>58</xdr:row>
      <xdr:rowOff>98127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2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76384</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0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129707</xdr:rowOff>
    </xdr:from>
    <xdr:to>
      <xdr:col>24</xdr:col>
      <xdr:colOff>152400</xdr:colOff>
      <xdr:row>49</xdr:row>
      <xdr:rowOff>129707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3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107990</xdr:rowOff>
    </xdr:from>
    <xdr:to>
      <xdr:col>24</xdr:col>
      <xdr:colOff>63500</xdr:colOff>
      <xdr:row>51</xdr:row>
      <xdr:rowOff>130294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8851940"/>
          <a:ext cx="838200" cy="2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28694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86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50267</xdr:rowOff>
    </xdr:from>
    <xdr:to>
      <xdr:col>24</xdr:col>
      <xdr:colOff>114300</xdr:colOff>
      <xdr:row>54</xdr:row>
      <xdr:rowOff>151867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30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130294</xdr:rowOff>
    </xdr:from>
    <xdr:to>
      <xdr:col>19</xdr:col>
      <xdr:colOff>177800</xdr:colOff>
      <xdr:row>53</xdr:row>
      <xdr:rowOff>10443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8874244"/>
          <a:ext cx="889000" cy="22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16140</xdr:rowOff>
    </xdr:from>
    <xdr:to>
      <xdr:col>20</xdr:col>
      <xdr:colOff>38100</xdr:colOff>
      <xdr:row>54</xdr:row>
      <xdr:rowOff>117740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27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108867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36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10443</xdr:rowOff>
    </xdr:from>
    <xdr:to>
      <xdr:col>15</xdr:col>
      <xdr:colOff>50800</xdr:colOff>
      <xdr:row>54</xdr:row>
      <xdr:rowOff>44569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097293"/>
          <a:ext cx="889000" cy="20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129950</xdr:rowOff>
    </xdr:from>
    <xdr:to>
      <xdr:col>15</xdr:col>
      <xdr:colOff>101600</xdr:colOff>
      <xdr:row>55</xdr:row>
      <xdr:rowOff>60100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38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51227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8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44569</xdr:rowOff>
    </xdr:from>
    <xdr:to>
      <xdr:col>10</xdr:col>
      <xdr:colOff>114300</xdr:colOff>
      <xdr:row>55</xdr:row>
      <xdr:rowOff>74516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302869"/>
          <a:ext cx="889000" cy="2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111041</xdr:rowOff>
    </xdr:from>
    <xdr:to>
      <xdr:col>10</xdr:col>
      <xdr:colOff>165100</xdr:colOff>
      <xdr:row>56</xdr:row>
      <xdr:rowOff>41191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32318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3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111760</xdr:rowOff>
    </xdr:from>
    <xdr:to>
      <xdr:col>6</xdr:col>
      <xdr:colOff>38100</xdr:colOff>
      <xdr:row>56</xdr:row>
      <xdr:rowOff>41910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33037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3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57190</xdr:rowOff>
    </xdr:from>
    <xdr:to>
      <xdr:col>24</xdr:col>
      <xdr:colOff>114300</xdr:colOff>
      <xdr:row>51</xdr:row>
      <xdr:rowOff>158790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880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80067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65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79494</xdr:rowOff>
    </xdr:from>
    <xdr:to>
      <xdr:col>20</xdr:col>
      <xdr:colOff>38100</xdr:colOff>
      <xdr:row>52</xdr:row>
      <xdr:rowOff>9644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82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50</xdr:row>
      <xdr:rowOff>26171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859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131093</xdr:rowOff>
    </xdr:from>
    <xdr:to>
      <xdr:col>15</xdr:col>
      <xdr:colOff>101600</xdr:colOff>
      <xdr:row>53</xdr:row>
      <xdr:rowOff>61243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04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77770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8821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165219</xdr:rowOff>
    </xdr:from>
    <xdr:to>
      <xdr:col>10</xdr:col>
      <xdr:colOff>165100</xdr:colOff>
      <xdr:row>54</xdr:row>
      <xdr:rowOff>95369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25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111896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02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23716</xdr:rowOff>
    </xdr:from>
    <xdr:to>
      <xdr:col>6</xdr:col>
      <xdr:colOff>38100</xdr:colOff>
      <xdr:row>55</xdr:row>
      <xdr:rowOff>125316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4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141843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22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170180</xdr:rowOff>
    </xdr:from>
    <xdr:to>
      <xdr:col>24</xdr:col>
      <xdr:colOff>62865</xdr:colOff>
      <xdr:row>78</xdr:row>
      <xdr:rowOff>18669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00230"/>
          <a:ext cx="1270" cy="1391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22496</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39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18669</xdr:rowOff>
    </xdr:from>
    <xdr:to>
      <xdr:col>24</xdr:col>
      <xdr:colOff>152400</xdr:colOff>
      <xdr:row>78</xdr:row>
      <xdr:rowOff>18669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39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116857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7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170180</xdr:rowOff>
    </xdr:from>
    <xdr:to>
      <xdr:col>24</xdr:col>
      <xdr:colOff>152400</xdr:colOff>
      <xdr:row>69</xdr:row>
      <xdr:rowOff>170180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0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152019</xdr:rowOff>
    </xdr:from>
    <xdr:to>
      <xdr:col>24</xdr:col>
      <xdr:colOff>63500</xdr:colOff>
      <xdr:row>77</xdr:row>
      <xdr:rowOff>167767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53669"/>
          <a:ext cx="838200" cy="1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80154</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7674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57277</xdr:rowOff>
    </xdr:from>
    <xdr:to>
      <xdr:col>24</xdr:col>
      <xdr:colOff>114300</xdr:colOff>
      <xdr:row>75</xdr:row>
      <xdr:rowOff>158877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291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39115</xdr:rowOff>
    </xdr:from>
    <xdr:to>
      <xdr:col>19</xdr:col>
      <xdr:colOff>177800</xdr:colOff>
      <xdr:row>77</xdr:row>
      <xdr:rowOff>167767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240765"/>
          <a:ext cx="889000" cy="1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78740</xdr:rowOff>
    </xdr:from>
    <xdr:to>
      <xdr:col>20</xdr:col>
      <xdr:colOff>38100</xdr:colOff>
      <xdr:row>76</xdr:row>
      <xdr:rowOff>8889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25417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71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39115</xdr:rowOff>
    </xdr:from>
    <xdr:to>
      <xdr:col>15</xdr:col>
      <xdr:colOff>50800</xdr:colOff>
      <xdr:row>78</xdr:row>
      <xdr:rowOff>110362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240765"/>
          <a:ext cx="889000" cy="24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87376</xdr:rowOff>
    </xdr:from>
    <xdr:to>
      <xdr:col>15</xdr:col>
      <xdr:colOff>101600</xdr:colOff>
      <xdr:row>76</xdr:row>
      <xdr:rowOff>17526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34053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2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110362</xdr:rowOff>
    </xdr:from>
    <xdr:to>
      <xdr:col>10</xdr:col>
      <xdr:colOff>114300</xdr:colOff>
      <xdr:row>78</xdr:row>
      <xdr:rowOff>114808</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83462"/>
          <a:ext cx="889000" cy="4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148717</xdr:rowOff>
    </xdr:from>
    <xdr:to>
      <xdr:col>10</xdr:col>
      <xdr:colOff>165100</xdr:colOff>
      <xdr:row>76</xdr:row>
      <xdr:rowOff>78867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95394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156463</xdr:rowOff>
    </xdr:from>
    <xdr:to>
      <xdr:col>6</xdr:col>
      <xdr:colOff>38100</xdr:colOff>
      <xdr:row>76</xdr:row>
      <xdr:rowOff>86613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01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103141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79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101219</xdr:rowOff>
    </xdr:from>
    <xdr:to>
      <xdr:col>24</xdr:col>
      <xdr:colOff>114300</xdr:colOff>
      <xdr:row>78</xdr:row>
      <xdr:rowOff>31369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16146</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1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116967</xdr:rowOff>
    </xdr:from>
    <xdr:to>
      <xdr:col>20</xdr:col>
      <xdr:colOff>38100</xdr:colOff>
      <xdr:row>78</xdr:row>
      <xdr:rowOff>47117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1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38244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1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159765</xdr:rowOff>
    </xdr:from>
    <xdr:to>
      <xdr:col>15</xdr:col>
      <xdr:colOff>101600</xdr:colOff>
      <xdr:row>77</xdr:row>
      <xdr:rowOff>89915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8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81042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28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59562</xdr:rowOff>
    </xdr:from>
    <xdr:to>
      <xdr:col>10</xdr:col>
      <xdr:colOff>165100</xdr:colOff>
      <xdr:row>78</xdr:row>
      <xdr:rowOff>161162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152289</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525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64008</xdr:rowOff>
    </xdr:from>
    <xdr:to>
      <xdr:col>6</xdr:col>
      <xdr:colOff>38100</xdr:colOff>
      <xdr:row>78</xdr:row>
      <xdr:rowOff>165608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3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156735</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29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123403</xdr:rowOff>
    </xdr:from>
    <xdr:to>
      <xdr:col>24</xdr:col>
      <xdr:colOff>62865</xdr:colOff>
      <xdr:row>97</xdr:row>
      <xdr:rowOff>140615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82453"/>
          <a:ext cx="1270" cy="1388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144442</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775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140615</xdr:rowOff>
    </xdr:from>
    <xdr:to>
      <xdr:col>24</xdr:col>
      <xdr:colOff>152400</xdr:colOff>
      <xdr:row>97</xdr:row>
      <xdr:rowOff>140615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77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70080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5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123403</xdr:rowOff>
    </xdr:from>
    <xdr:to>
      <xdr:col>24</xdr:col>
      <xdr:colOff>152400</xdr:colOff>
      <xdr:row>89</xdr:row>
      <xdr:rowOff>123403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8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14492</xdr:rowOff>
    </xdr:from>
    <xdr:to>
      <xdr:col>24</xdr:col>
      <xdr:colOff>63500</xdr:colOff>
      <xdr:row>94</xdr:row>
      <xdr:rowOff>67658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5959342"/>
          <a:ext cx="838200" cy="22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112264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05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133837</xdr:rowOff>
    </xdr:from>
    <xdr:to>
      <xdr:col>24</xdr:col>
      <xdr:colOff>114300</xdr:colOff>
      <xdr:row>94</xdr:row>
      <xdr:rowOff>63987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07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147374</xdr:rowOff>
    </xdr:from>
    <xdr:to>
      <xdr:col>19</xdr:col>
      <xdr:colOff>177800</xdr:colOff>
      <xdr:row>94</xdr:row>
      <xdr:rowOff>67658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5749324"/>
          <a:ext cx="889000" cy="434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66856</xdr:rowOff>
    </xdr:from>
    <xdr:to>
      <xdr:col>20</xdr:col>
      <xdr:colOff>38100</xdr:colOff>
      <xdr:row>95</xdr:row>
      <xdr:rowOff>168456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159583</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447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147374</xdr:rowOff>
    </xdr:from>
    <xdr:to>
      <xdr:col>15</xdr:col>
      <xdr:colOff>50800</xdr:colOff>
      <xdr:row>96</xdr:row>
      <xdr:rowOff>96985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5749324"/>
          <a:ext cx="889000" cy="8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11633</xdr:rowOff>
    </xdr:from>
    <xdr:to>
      <xdr:col>15</xdr:col>
      <xdr:colOff>101600</xdr:colOff>
      <xdr:row>93</xdr:row>
      <xdr:rowOff>113233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595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104360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049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96985</xdr:rowOff>
    </xdr:from>
    <xdr:to>
      <xdr:col>10</xdr:col>
      <xdr:colOff>114300</xdr:colOff>
      <xdr:row>96</xdr:row>
      <xdr:rowOff>160013</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56185"/>
          <a:ext cx="889000" cy="6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96084</xdr:rowOff>
    </xdr:from>
    <xdr:to>
      <xdr:col>10</xdr:col>
      <xdr:colOff>165100</xdr:colOff>
      <xdr:row>98</xdr:row>
      <xdr:rowOff>26234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72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17361</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81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49809</xdr:rowOff>
    </xdr:from>
    <xdr:to>
      <xdr:col>6</xdr:col>
      <xdr:colOff>38100</xdr:colOff>
      <xdr:row>98</xdr:row>
      <xdr:rowOff>151409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85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142536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94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135142</xdr:rowOff>
    </xdr:from>
    <xdr:to>
      <xdr:col>24</xdr:col>
      <xdr:colOff>114300</xdr:colOff>
      <xdr:row>93</xdr:row>
      <xdr:rowOff>65292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90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158019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759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16858</xdr:rowOff>
    </xdr:from>
    <xdr:to>
      <xdr:col>20</xdr:col>
      <xdr:colOff>38100</xdr:colOff>
      <xdr:row>94</xdr:row>
      <xdr:rowOff>118458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13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134985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908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96574</xdr:rowOff>
    </xdr:from>
    <xdr:to>
      <xdr:col>15</xdr:col>
      <xdr:colOff>101600</xdr:colOff>
      <xdr:row>92</xdr:row>
      <xdr:rowOff>26724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569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43251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473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46185</xdr:rowOff>
    </xdr:from>
    <xdr:to>
      <xdr:col>10</xdr:col>
      <xdr:colOff>165100</xdr:colOff>
      <xdr:row>96</xdr:row>
      <xdr:rowOff>147785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0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164312</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28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109213</xdr:rowOff>
    </xdr:from>
    <xdr:to>
      <xdr:col>6</xdr:col>
      <xdr:colOff>38100</xdr:colOff>
      <xdr:row>97</xdr:row>
      <xdr:rowOff>39363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6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55890</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4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143282</xdr:rowOff>
    </xdr:from>
    <xdr:to>
      <xdr:col>54</xdr:col>
      <xdr:colOff>189865</xdr:colOff>
      <xdr:row>38</xdr:row>
      <xdr:rowOff>53496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629682"/>
          <a:ext cx="1270" cy="938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57323</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57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53496</xdr:rowOff>
    </xdr:from>
    <xdr:to>
      <xdr:col>55</xdr:col>
      <xdr:colOff>88900</xdr:colOff>
      <xdr:row>38</xdr:row>
      <xdr:rowOff>53496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56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89959</xdr:rowOff>
    </xdr:from>
    <xdr:ext cx="599010"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40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143282</xdr:rowOff>
    </xdr:from>
    <xdr:to>
      <xdr:col>55</xdr:col>
      <xdr:colOff>88900</xdr:colOff>
      <xdr:row>32</xdr:row>
      <xdr:rowOff>143282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629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90954</xdr:rowOff>
    </xdr:from>
    <xdr:to>
      <xdr:col>55</xdr:col>
      <xdr:colOff>0</xdr:colOff>
      <xdr:row>36</xdr:row>
      <xdr:rowOff>105334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263154"/>
          <a:ext cx="838200" cy="14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15471</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016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164044</xdr:rowOff>
    </xdr:from>
    <xdr:to>
      <xdr:col>55</xdr:col>
      <xdr:colOff>50800</xdr:colOff>
      <xdr:row>36</xdr:row>
      <xdr:rowOff>94194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16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90954</xdr:rowOff>
    </xdr:from>
    <xdr:to>
      <xdr:col>50</xdr:col>
      <xdr:colOff>114300</xdr:colOff>
      <xdr:row>36</xdr:row>
      <xdr:rowOff>108883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6263154"/>
          <a:ext cx="889000" cy="1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151471</xdr:rowOff>
    </xdr:from>
    <xdr:to>
      <xdr:col>50</xdr:col>
      <xdr:colOff>165100</xdr:colOff>
      <xdr:row>36</xdr:row>
      <xdr:rowOff>81621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1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98148</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592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6731</xdr:rowOff>
    </xdr:from>
    <xdr:to>
      <xdr:col>45</xdr:col>
      <xdr:colOff>177800</xdr:colOff>
      <xdr:row>36</xdr:row>
      <xdr:rowOff>108883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7861300" y="5150231"/>
          <a:ext cx="889000" cy="113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170478</xdr:rowOff>
    </xdr:from>
    <xdr:to>
      <xdr:col>46</xdr:col>
      <xdr:colOff>38100</xdr:colOff>
      <xdr:row>36</xdr:row>
      <xdr:rowOff>100628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17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117155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594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6731</xdr:rowOff>
    </xdr:from>
    <xdr:to>
      <xdr:col>41</xdr:col>
      <xdr:colOff>50800</xdr:colOff>
      <xdr:row>38</xdr:row>
      <xdr:rowOff>39932</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5150231"/>
          <a:ext cx="889000" cy="140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123538</xdr:rowOff>
    </xdr:from>
    <xdr:to>
      <xdr:col>41</xdr:col>
      <xdr:colOff>101600</xdr:colOff>
      <xdr:row>30</xdr:row>
      <xdr:rowOff>53688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70215</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120469</xdr:rowOff>
    </xdr:from>
    <xdr:to>
      <xdr:col>36</xdr:col>
      <xdr:colOff>165100</xdr:colOff>
      <xdr:row>37</xdr:row>
      <xdr:rowOff>50619</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29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67146</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06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54534</xdr:rowOff>
    </xdr:from>
    <xdr:to>
      <xdr:col>55</xdr:col>
      <xdr:colOff>50800</xdr:colOff>
      <xdr:row>36</xdr:row>
      <xdr:rowOff>156134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22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32961</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20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40154</xdr:rowOff>
    </xdr:from>
    <xdr:to>
      <xdr:col>50</xdr:col>
      <xdr:colOff>165100</xdr:colOff>
      <xdr:row>36</xdr:row>
      <xdr:rowOff>141754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2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132881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30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58083</xdr:rowOff>
    </xdr:from>
    <xdr:to>
      <xdr:col>46</xdr:col>
      <xdr:colOff>38100</xdr:colOff>
      <xdr:row>36</xdr:row>
      <xdr:rowOff>159683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23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150810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32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127381</xdr:rowOff>
    </xdr:from>
    <xdr:to>
      <xdr:col>41</xdr:col>
      <xdr:colOff>101600</xdr:colOff>
      <xdr:row>30</xdr:row>
      <xdr:rowOff>57531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09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48658</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61795" y="519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160582</xdr:rowOff>
    </xdr:from>
    <xdr:to>
      <xdr:col>36</xdr:col>
      <xdr:colOff>165100</xdr:colOff>
      <xdr:row>38</xdr:row>
      <xdr:rowOff>90732</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50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81859</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659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102857</xdr:rowOff>
    </xdr:from>
    <xdr:to>
      <xdr:col>54</xdr:col>
      <xdr:colOff>189865</xdr:colOff>
      <xdr:row>58</xdr:row>
      <xdr:rowOff>34379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75357"/>
          <a:ext cx="1270" cy="1303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38206</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998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34379</xdr:rowOff>
    </xdr:from>
    <xdr:to>
      <xdr:col>55</xdr:col>
      <xdr:colOff>88900</xdr:colOff>
      <xdr:row>58</xdr:row>
      <xdr:rowOff>34379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997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49534</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50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102857</xdr:rowOff>
    </xdr:from>
    <xdr:to>
      <xdr:col>55</xdr:col>
      <xdr:colOff>88900</xdr:colOff>
      <xdr:row>50</xdr:row>
      <xdr:rowOff>102857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7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14922</xdr:rowOff>
    </xdr:from>
    <xdr:to>
      <xdr:col>55</xdr:col>
      <xdr:colOff>0</xdr:colOff>
      <xdr:row>55</xdr:row>
      <xdr:rowOff>92494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273222"/>
          <a:ext cx="838200" cy="24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45255</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303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22378</xdr:rowOff>
    </xdr:from>
    <xdr:to>
      <xdr:col>55</xdr:col>
      <xdr:colOff>50800</xdr:colOff>
      <xdr:row>55</xdr:row>
      <xdr:rowOff>123978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45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14922</xdr:rowOff>
    </xdr:from>
    <xdr:to>
      <xdr:col>50</xdr:col>
      <xdr:colOff>114300</xdr:colOff>
      <xdr:row>54</xdr:row>
      <xdr:rowOff>38253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273222"/>
          <a:ext cx="889000" cy="2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54470</xdr:rowOff>
    </xdr:from>
    <xdr:to>
      <xdr:col>50</xdr:col>
      <xdr:colOff>165100</xdr:colOff>
      <xdr:row>55</xdr:row>
      <xdr:rowOff>156070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48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147197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7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130759</xdr:rowOff>
    </xdr:from>
    <xdr:to>
      <xdr:col>45</xdr:col>
      <xdr:colOff>177800</xdr:colOff>
      <xdr:row>54</xdr:row>
      <xdr:rowOff>38253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046159"/>
          <a:ext cx="889000" cy="250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54394</xdr:rowOff>
    </xdr:from>
    <xdr:to>
      <xdr:col>46</xdr:col>
      <xdr:colOff>38100</xdr:colOff>
      <xdr:row>55</xdr:row>
      <xdr:rowOff>155994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4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147121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57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130759</xdr:rowOff>
    </xdr:from>
    <xdr:to>
      <xdr:col>41</xdr:col>
      <xdr:colOff>50800</xdr:colOff>
      <xdr:row>55</xdr:row>
      <xdr:rowOff>102260</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046159"/>
          <a:ext cx="889000" cy="485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134417</xdr:rowOff>
    </xdr:from>
    <xdr:to>
      <xdr:col>41</xdr:col>
      <xdr:colOff>101600</xdr:colOff>
      <xdr:row>55</xdr:row>
      <xdr:rowOff>64567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39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55694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8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8344</xdr:rowOff>
    </xdr:from>
    <xdr:to>
      <xdr:col>36</xdr:col>
      <xdr:colOff>165100</xdr:colOff>
      <xdr:row>54</xdr:row>
      <xdr:rowOff>109944</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26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126471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04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41694</xdr:rowOff>
    </xdr:from>
    <xdr:to>
      <xdr:col>55</xdr:col>
      <xdr:colOff>50800</xdr:colOff>
      <xdr:row>55</xdr:row>
      <xdr:rowOff>143294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4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20121</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44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135572</xdr:rowOff>
    </xdr:from>
    <xdr:to>
      <xdr:col>50</xdr:col>
      <xdr:colOff>165100</xdr:colOff>
      <xdr:row>54</xdr:row>
      <xdr:rowOff>65722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22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82249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899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158903</xdr:rowOff>
    </xdr:from>
    <xdr:to>
      <xdr:col>46</xdr:col>
      <xdr:colOff>38100</xdr:colOff>
      <xdr:row>54</xdr:row>
      <xdr:rowOff>89053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24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105580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02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79959</xdr:rowOff>
    </xdr:from>
    <xdr:to>
      <xdr:col>41</xdr:col>
      <xdr:colOff>101600</xdr:colOff>
      <xdr:row>53</xdr:row>
      <xdr:rowOff>10109</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899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26636</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877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51460</xdr:rowOff>
    </xdr:from>
    <xdr:to>
      <xdr:col>36</xdr:col>
      <xdr:colOff>165100</xdr:colOff>
      <xdr:row>55</xdr:row>
      <xdr:rowOff>153060</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48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144187</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57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157302</xdr:rowOff>
    </xdr:from>
    <xdr:to>
      <xdr:col>54</xdr:col>
      <xdr:colOff>189865</xdr:colOff>
      <xdr:row>78</xdr:row>
      <xdr:rowOff>136958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330252"/>
          <a:ext cx="1270" cy="117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140785</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13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136958</xdr:rowOff>
    </xdr:from>
    <xdr:to>
      <xdr:col>55</xdr:col>
      <xdr:colOff>88900</xdr:colOff>
      <xdr:row>78</xdr:row>
      <xdr:rowOff>136958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10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103979</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10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157302</xdr:rowOff>
    </xdr:from>
    <xdr:to>
      <xdr:col>55</xdr:col>
      <xdr:colOff>88900</xdr:colOff>
      <xdr:row>71</xdr:row>
      <xdr:rowOff>157302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33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113503</xdr:rowOff>
    </xdr:from>
    <xdr:to>
      <xdr:col>55</xdr:col>
      <xdr:colOff>0</xdr:colOff>
      <xdr:row>78</xdr:row>
      <xdr:rowOff>136958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486603"/>
          <a:ext cx="838200" cy="2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16268</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464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164841</xdr:rowOff>
    </xdr:from>
    <xdr:to>
      <xdr:col>55</xdr:col>
      <xdr:colOff>50800</xdr:colOff>
      <xdr:row>77</xdr:row>
      <xdr:rowOff>94991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19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113503</xdr:rowOff>
    </xdr:from>
    <xdr:to>
      <xdr:col>50</xdr:col>
      <xdr:colOff>114300</xdr:colOff>
      <xdr:row>78</xdr:row>
      <xdr:rowOff>116748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486603"/>
          <a:ext cx="889000" cy="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24617</xdr:rowOff>
    </xdr:from>
    <xdr:to>
      <xdr:col>50</xdr:col>
      <xdr:colOff>165100</xdr:colOff>
      <xdr:row>77</xdr:row>
      <xdr:rowOff>126217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2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142744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00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114486</xdr:rowOff>
    </xdr:from>
    <xdr:to>
      <xdr:col>45</xdr:col>
      <xdr:colOff>177800</xdr:colOff>
      <xdr:row>78</xdr:row>
      <xdr:rowOff>116748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487586"/>
          <a:ext cx="889000" cy="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164429</xdr:rowOff>
    </xdr:from>
    <xdr:to>
      <xdr:col>46</xdr:col>
      <xdr:colOff>38100</xdr:colOff>
      <xdr:row>77</xdr:row>
      <xdr:rowOff>94579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194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111106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6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7660</xdr:rowOff>
    </xdr:from>
    <xdr:to>
      <xdr:col>41</xdr:col>
      <xdr:colOff>50800</xdr:colOff>
      <xdr:row>78</xdr:row>
      <xdr:rowOff>114486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380760"/>
          <a:ext cx="889000" cy="10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71230</xdr:rowOff>
    </xdr:from>
    <xdr:to>
      <xdr:col>41</xdr:col>
      <xdr:colOff>101600</xdr:colOff>
      <xdr:row>77</xdr:row>
      <xdr:rowOff>1380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17906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87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49238</xdr:rowOff>
    </xdr:from>
    <xdr:to>
      <xdr:col>36</xdr:col>
      <xdr:colOff>165100</xdr:colOff>
      <xdr:row>75</xdr:row>
      <xdr:rowOff>150837</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29079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167365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68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86158</xdr:rowOff>
    </xdr:from>
    <xdr:to>
      <xdr:col>55</xdr:col>
      <xdr:colOff>50800</xdr:colOff>
      <xdr:row>79</xdr:row>
      <xdr:rowOff>16308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5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1085</xdr:rowOff>
    </xdr:from>
    <xdr:ext cx="378565"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741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62703</xdr:rowOff>
    </xdr:from>
    <xdr:to>
      <xdr:col>50</xdr:col>
      <xdr:colOff>165100</xdr:colOff>
      <xdr:row>78</xdr:row>
      <xdr:rowOff>164303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3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155430</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2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65948</xdr:rowOff>
    </xdr:from>
    <xdr:to>
      <xdr:col>46</xdr:col>
      <xdr:colOff>38100</xdr:colOff>
      <xdr:row>78</xdr:row>
      <xdr:rowOff>167548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3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158675</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53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63686</xdr:rowOff>
    </xdr:from>
    <xdr:to>
      <xdr:col>41</xdr:col>
      <xdr:colOff>101600</xdr:colOff>
      <xdr:row>78</xdr:row>
      <xdr:rowOff>165286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43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156413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52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128310</xdr:rowOff>
    </xdr:from>
    <xdr:to>
      <xdr:col>36</xdr:col>
      <xdr:colOff>165100</xdr:colOff>
      <xdr:row>78</xdr:row>
      <xdr:rowOff>58460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49587</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422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131738</xdr:rowOff>
    </xdr:from>
    <xdr:to>
      <xdr:col>54</xdr:col>
      <xdr:colOff>189865</xdr:colOff>
      <xdr:row>98</xdr:row>
      <xdr:rowOff>96799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562238"/>
          <a:ext cx="1270" cy="13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100626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0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96799</xdr:rowOff>
    </xdr:from>
    <xdr:to>
      <xdr:col>55</xdr:col>
      <xdr:colOff>88900</xdr:colOff>
      <xdr:row>98</xdr:row>
      <xdr:rowOff>96799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898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78415</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33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131738</xdr:rowOff>
    </xdr:from>
    <xdr:to>
      <xdr:col>55</xdr:col>
      <xdr:colOff>88900</xdr:colOff>
      <xdr:row>90</xdr:row>
      <xdr:rowOff>131738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56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2254</xdr:rowOff>
    </xdr:from>
    <xdr:to>
      <xdr:col>55</xdr:col>
      <xdr:colOff>0</xdr:colOff>
      <xdr:row>94</xdr:row>
      <xdr:rowOff>89788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5947104"/>
          <a:ext cx="838200" cy="25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70527</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5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92100</xdr:rowOff>
    </xdr:from>
    <xdr:to>
      <xdr:col>55</xdr:col>
      <xdr:colOff>50800</xdr:colOff>
      <xdr:row>96</xdr:row>
      <xdr:rowOff>22250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2254</xdr:rowOff>
    </xdr:from>
    <xdr:to>
      <xdr:col>50</xdr:col>
      <xdr:colOff>114300</xdr:colOff>
      <xdr:row>93</xdr:row>
      <xdr:rowOff>18466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5947104"/>
          <a:ext cx="889000" cy="1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114064</xdr:rowOff>
    </xdr:from>
    <xdr:to>
      <xdr:col>50</xdr:col>
      <xdr:colOff>165100</xdr:colOff>
      <xdr:row>96</xdr:row>
      <xdr:rowOff>44214</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0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35341</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49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89046</xdr:rowOff>
    </xdr:from>
    <xdr:to>
      <xdr:col>45</xdr:col>
      <xdr:colOff>177800</xdr:colOff>
      <xdr:row>93</xdr:row>
      <xdr:rowOff>18466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5519546"/>
          <a:ext cx="889000" cy="44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168948</xdr:rowOff>
    </xdr:from>
    <xdr:to>
      <xdr:col>46</xdr:col>
      <xdr:colOff>38100</xdr:colOff>
      <xdr:row>96</xdr:row>
      <xdr:rowOff>99098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90225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4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89046</xdr:rowOff>
    </xdr:from>
    <xdr:to>
      <xdr:col>41</xdr:col>
      <xdr:colOff>50800</xdr:colOff>
      <xdr:row>95</xdr:row>
      <xdr:rowOff>59728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5519546"/>
          <a:ext cx="889000" cy="82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77451</xdr:rowOff>
    </xdr:from>
    <xdr:to>
      <xdr:col>41</xdr:col>
      <xdr:colOff>101600</xdr:colOff>
      <xdr:row>96</xdr:row>
      <xdr:rowOff>7601</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170178</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4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156851</xdr:rowOff>
    </xdr:from>
    <xdr:to>
      <xdr:col>36</xdr:col>
      <xdr:colOff>165100</xdr:colOff>
      <xdr:row>96</xdr:row>
      <xdr:rowOff>87001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78128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53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38988</xdr:rowOff>
    </xdr:from>
    <xdr:to>
      <xdr:col>55</xdr:col>
      <xdr:colOff>50800</xdr:colOff>
      <xdr:row>94</xdr:row>
      <xdr:rowOff>140588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15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61865</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00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122904</xdr:rowOff>
    </xdr:from>
    <xdr:to>
      <xdr:col>50</xdr:col>
      <xdr:colOff>165100</xdr:colOff>
      <xdr:row>93</xdr:row>
      <xdr:rowOff>53054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58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69581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567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139116</xdr:rowOff>
    </xdr:from>
    <xdr:to>
      <xdr:col>46</xdr:col>
      <xdr:colOff>38100</xdr:colOff>
      <xdr:row>93</xdr:row>
      <xdr:rowOff>69266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591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85793</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568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38246</xdr:rowOff>
    </xdr:from>
    <xdr:to>
      <xdr:col>41</xdr:col>
      <xdr:colOff>101600</xdr:colOff>
      <xdr:row>90</xdr:row>
      <xdr:rowOff>139846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546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88</xdr:row>
      <xdr:rowOff>156373</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524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8928</xdr:rowOff>
    </xdr:from>
    <xdr:to>
      <xdr:col>36</xdr:col>
      <xdr:colOff>165100</xdr:colOff>
      <xdr:row>95</xdr:row>
      <xdr:rowOff>110528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2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127055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07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29020</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343970"/>
          <a:ext cx="1269" cy="138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147147</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11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29020</xdr:rowOff>
    </xdr:from>
    <xdr:to>
      <xdr:col>86</xdr:col>
      <xdr:colOff>25400</xdr:colOff>
      <xdr:row>31</xdr:row>
      <xdr:rowOff>29020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343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50626</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222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27749</xdr:rowOff>
    </xdr:from>
    <xdr:to>
      <xdr:col>85</xdr:col>
      <xdr:colOff>177800</xdr:colOff>
      <xdr:row>37</xdr:row>
      <xdr:rowOff>129349</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371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14796</xdr:rowOff>
    </xdr:from>
    <xdr:to>
      <xdr:col>81</xdr:col>
      <xdr:colOff>101600</xdr:colOff>
      <xdr:row>37</xdr:row>
      <xdr:rowOff>116396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35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132923</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13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37402</xdr:rowOff>
    </xdr:from>
    <xdr:to>
      <xdr:col>76</xdr:col>
      <xdr:colOff>114300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23952"/>
          <a:ext cx="889000" cy="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28893</xdr:rowOff>
    </xdr:from>
    <xdr:to>
      <xdr:col>76</xdr:col>
      <xdr:colOff>165100</xdr:colOff>
      <xdr:row>38</xdr:row>
      <xdr:rowOff>130493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3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147019</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19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16066</xdr:rowOff>
    </xdr:from>
    <xdr:to>
      <xdr:col>71</xdr:col>
      <xdr:colOff>177800</xdr:colOff>
      <xdr:row>39</xdr:row>
      <xdr:rowOff>37402</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02616"/>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317</xdr:rowOff>
    </xdr:from>
    <xdr:to>
      <xdr:col>72</xdr:col>
      <xdr:colOff>38100</xdr:colOff>
      <xdr:row>37</xdr:row>
      <xdr:rowOff>101917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343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118444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119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100140</xdr:rowOff>
    </xdr:from>
    <xdr:to>
      <xdr:col>67</xdr:col>
      <xdr:colOff>101600</xdr:colOff>
      <xdr:row>32</xdr:row>
      <xdr:rowOff>30290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541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30</xdr:row>
      <xdr:rowOff>46817</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519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158052</xdr:rowOff>
    </xdr:from>
    <xdr:to>
      <xdr:col>72</xdr:col>
      <xdr:colOff>38100</xdr:colOff>
      <xdr:row>39</xdr:row>
      <xdr:rowOff>88202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7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79329</xdr:rowOff>
    </xdr:from>
    <xdr:ext cx="313932"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46333" y="67658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136716</xdr:rowOff>
    </xdr:from>
    <xdr:to>
      <xdr:col>67</xdr:col>
      <xdr:colOff>101600</xdr:colOff>
      <xdr:row>39</xdr:row>
      <xdr:rowOff>66866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5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57993</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744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131775</xdr:rowOff>
    </xdr:from>
    <xdr:to>
      <xdr:col>85</xdr:col>
      <xdr:colOff>126364</xdr:colOff>
      <xdr:row>78</xdr:row>
      <xdr:rowOff>71958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304725"/>
          <a:ext cx="1269" cy="114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75785</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4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71958</xdr:rowOff>
    </xdr:from>
    <xdr:to>
      <xdr:col>86</xdr:col>
      <xdr:colOff>25400</xdr:colOff>
      <xdr:row>78</xdr:row>
      <xdr:rowOff>71958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45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78452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20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131775</xdr:rowOff>
    </xdr:from>
    <xdr:to>
      <xdr:col>86</xdr:col>
      <xdr:colOff>25400</xdr:colOff>
      <xdr:row>71</xdr:row>
      <xdr:rowOff>131775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30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6541</xdr:rowOff>
    </xdr:from>
    <xdr:to>
      <xdr:col>85</xdr:col>
      <xdr:colOff>127000</xdr:colOff>
      <xdr:row>75</xdr:row>
      <xdr:rowOff>67787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2865291"/>
          <a:ext cx="838200" cy="6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136256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652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113379</xdr:rowOff>
    </xdr:from>
    <xdr:to>
      <xdr:col>85</xdr:col>
      <xdr:colOff>177800</xdr:colOff>
      <xdr:row>75</xdr:row>
      <xdr:rowOff>43529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0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67787</xdr:rowOff>
    </xdr:from>
    <xdr:to>
      <xdr:col>81</xdr:col>
      <xdr:colOff>50800</xdr:colOff>
      <xdr:row>75</xdr:row>
      <xdr:rowOff>102095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926537"/>
          <a:ext cx="8890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112522</xdr:rowOff>
    </xdr:from>
    <xdr:to>
      <xdr:col>81</xdr:col>
      <xdr:colOff>101600</xdr:colOff>
      <xdr:row>75</xdr:row>
      <xdr:rowOff>42672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59199</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57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102095</xdr:rowOff>
    </xdr:from>
    <xdr:to>
      <xdr:col>76</xdr:col>
      <xdr:colOff>114300</xdr:colOff>
      <xdr:row>75</xdr:row>
      <xdr:rowOff>138652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2960845"/>
          <a:ext cx="889000" cy="3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113455</xdr:rowOff>
    </xdr:from>
    <xdr:to>
      <xdr:col>76</xdr:col>
      <xdr:colOff>165100</xdr:colOff>
      <xdr:row>75</xdr:row>
      <xdr:rowOff>43605</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60132</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57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84550</xdr:rowOff>
    </xdr:from>
    <xdr:to>
      <xdr:col>71</xdr:col>
      <xdr:colOff>177800</xdr:colOff>
      <xdr:row>75</xdr:row>
      <xdr:rowOff>138652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2943300"/>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157328</xdr:rowOff>
    </xdr:from>
    <xdr:to>
      <xdr:col>72</xdr:col>
      <xdr:colOff>38100</xdr:colOff>
      <xdr:row>75</xdr:row>
      <xdr:rowOff>87478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104005</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168510</xdr:rowOff>
    </xdr:from>
    <xdr:to>
      <xdr:col>67</xdr:col>
      <xdr:colOff>101600</xdr:colOff>
      <xdr:row>75</xdr:row>
      <xdr:rowOff>98660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115187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63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127191</xdr:rowOff>
    </xdr:from>
    <xdr:to>
      <xdr:col>85</xdr:col>
      <xdr:colOff>177800</xdr:colOff>
      <xdr:row>75</xdr:row>
      <xdr:rowOff>57341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81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105618</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79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16987</xdr:rowOff>
    </xdr:from>
    <xdr:to>
      <xdr:col>81</xdr:col>
      <xdr:colOff>101600</xdr:colOff>
      <xdr:row>75</xdr:row>
      <xdr:rowOff>118587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87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109714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96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51295</xdr:rowOff>
    </xdr:from>
    <xdr:to>
      <xdr:col>76</xdr:col>
      <xdr:colOff>165100</xdr:colOff>
      <xdr:row>75</xdr:row>
      <xdr:rowOff>152896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9100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144022</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00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87852</xdr:rowOff>
    </xdr:from>
    <xdr:to>
      <xdr:col>72</xdr:col>
      <xdr:colOff>38100</xdr:colOff>
      <xdr:row>76</xdr:row>
      <xdr:rowOff>18002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9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9129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03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33750</xdr:rowOff>
    </xdr:from>
    <xdr:to>
      <xdr:col>67</xdr:col>
      <xdr:colOff>101600</xdr:colOff>
      <xdr:row>75</xdr:row>
      <xdr:rowOff>135350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89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126477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98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138215</xdr:rowOff>
    </xdr:from>
    <xdr:to>
      <xdr:col>85</xdr:col>
      <xdr:colOff>126364</xdr:colOff>
      <xdr:row>98</xdr:row>
      <xdr:rowOff>140900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397265"/>
          <a:ext cx="1269" cy="1545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144727</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140900</xdr:rowOff>
    </xdr:from>
    <xdr:to>
      <xdr:col>86</xdr:col>
      <xdr:colOff>25400</xdr:colOff>
      <xdr:row>98</xdr:row>
      <xdr:rowOff>140900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84892</xdr:rowOff>
    </xdr:from>
    <xdr:ext cx="534377"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17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138215</xdr:rowOff>
    </xdr:from>
    <xdr:to>
      <xdr:col>86</xdr:col>
      <xdr:colOff>25400</xdr:colOff>
      <xdr:row>89</xdr:row>
      <xdr:rowOff>138215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39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53690</xdr:rowOff>
    </xdr:from>
    <xdr:to>
      <xdr:col>85</xdr:col>
      <xdr:colOff>127000</xdr:colOff>
      <xdr:row>97</xdr:row>
      <xdr:rowOff>86283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5481300" y="16684340"/>
          <a:ext cx="838200" cy="3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116215</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403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93338</xdr:rowOff>
    </xdr:from>
    <xdr:to>
      <xdr:col>85</xdr:col>
      <xdr:colOff>177800</xdr:colOff>
      <xdr:row>97</xdr:row>
      <xdr:rowOff>23488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5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154636</xdr:rowOff>
    </xdr:from>
    <xdr:to>
      <xdr:col>81</xdr:col>
      <xdr:colOff>50800</xdr:colOff>
      <xdr:row>97</xdr:row>
      <xdr:rowOff>86283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4592300" y="16442386"/>
          <a:ext cx="889000" cy="27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79451</xdr:rowOff>
    </xdr:from>
    <xdr:to>
      <xdr:col>81</xdr:col>
      <xdr:colOff>101600</xdr:colOff>
      <xdr:row>97</xdr:row>
      <xdr:rowOff>9601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53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26128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31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154636</xdr:rowOff>
    </xdr:from>
    <xdr:to>
      <xdr:col>76</xdr:col>
      <xdr:colOff>114300</xdr:colOff>
      <xdr:row>97</xdr:row>
      <xdr:rowOff>50946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442386"/>
          <a:ext cx="889000" cy="23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63545</xdr:rowOff>
    </xdr:from>
    <xdr:to>
      <xdr:col>76</xdr:col>
      <xdr:colOff>165100</xdr:colOff>
      <xdr:row>96</xdr:row>
      <xdr:rowOff>165145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156272</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61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50946</xdr:rowOff>
    </xdr:from>
    <xdr:to>
      <xdr:col>71</xdr:col>
      <xdr:colOff>177800</xdr:colOff>
      <xdr:row>97</xdr:row>
      <xdr:rowOff>160789</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681596"/>
          <a:ext cx="889000" cy="10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88348</xdr:rowOff>
    </xdr:from>
    <xdr:to>
      <xdr:col>72</xdr:col>
      <xdr:colOff>38100</xdr:colOff>
      <xdr:row>98</xdr:row>
      <xdr:rowOff>18498</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9625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8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72689</xdr:rowOff>
    </xdr:from>
    <xdr:to>
      <xdr:col>67</xdr:col>
      <xdr:colOff>101600</xdr:colOff>
      <xdr:row>97</xdr:row>
      <xdr:rowOff>2839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19366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3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2890</xdr:rowOff>
    </xdr:from>
    <xdr:to>
      <xdr:col>85</xdr:col>
      <xdr:colOff>177800</xdr:colOff>
      <xdr:row>97</xdr:row>
      <xdr:rowOff>104490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63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152767</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61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35483</xdr:rowOff>
    </xdr:from>
    <xdr:to>
      <xdr:col>81</xdr:col>
      <xdr:colOff>101600</xdr:colOff>
      <xdr:row>97</xdr:row>
      <xdr:rowOff>137083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66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128210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75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103836</xdr:rowOff>
    </xdr:from>
    <xdr:to>
      <xdr:col>76</xdr:col>
      <xdr:colOff>165100</xdr:colOff>
      <xdr:row>96</xdr:row>
      <xdr:rowOff>33986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39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50513</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16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xdr:rowOff>
    </xdr:from>
    <xdr:to>
      <xdr:col>72</xdr:col>
      <xdr:colOff>38100</xdr:colOff>
      <xdr:row>97</xdr:row>
      <xdr:rowOff>101746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63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118273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40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109989</xdr:rowOff>
    </xdr:from>
    <xdr:to>
      <xdr:col>67</xdr:col>
      <xdr:colOff>101600</xdr:colOff>
      <xdr:row>98</xdr:row>
      <xdr:rowOff>40139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74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31266</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83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60833</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375783"/>
          <a:ext cx="1269" cy="1409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7510</xdr:rowOff>
    </xdr:from>
    <xdr:ext cx="469744"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151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60833</xdr:rowOff>
    </xdr:from>
    <xdr:to>
      <xdr:col>116</xdr:col>
      <xdr:colOff>152400</xdr:colOff>
      <xdr:row>31</xdr:row>
      <xdr:rowOff>60833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37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105247</xdr:rowOff>
    </xdr:from>
    <xdr:to>
      <xdr:col>116</xdr:col>
      <xdr:colOff>63500</xdr:colOff>
      <xdr:row>33</xdr:row>
      <xdr:rowOff>145741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1323300" y="5763097"/>
          <a:ext cx="838200" cy="4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33200</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205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54773</xdr:rowOff>
    </xdr:from>
    <xdr:to>
      <xdr:col>116</xdr:col>
      <xdr:colOff>114300</xdr:colOff>
      <xdr:row>36</xdr:row>
      <xdr:rowOff>156373</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22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145741</xdr:rowOff>
    </xdr:from>
    <xdr:to>
      <xdr:col>111</xdr:col>
      <xdr:colOff>177800</xdr:colOff>
      <xdr:row>34</xdr:row>
      <xdr:rowOff>7602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0434300" y="5803591"/>
          <a:ext cx="889000" cy="3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57712</xdr:rowOff>
    </xdr:from>
    <xdr:to>
      <xdr:col>112</xdr:col>
      <xdr:colOff>38100</xdr:colOff>
      <xdr:row>36</xdr:row>
      <xdr:rowOff>159312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2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150439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3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7602</xdr:rowOff>
    </xdr:from>
    <xdr:to>
      <xdr:col>107</xdr:col>
      <xdr:colOff>50800</xdr:colOff>
      <xdr:row>34</xdr:row>
      <xdr:rowOff>62139</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9545300" y="5836902"/>
          <a:ext cx="889000" cy="5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115352</xdr:rowOff>
    </xdr:from>
    <xdr:to>
      <xdr:col>107</xdr:col>
      <xdr:colOff>101600</xdr:colOff>
      <xdr:row>37</xdr:row>
      <xdr:rowOff>45502</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28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36629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38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62139</xdr:rowOff>
    </xdr:from>
    <xdr:to>
      <xdr:col>102</xdr:col>
      <xdr:colOff>114300</xdr:colOff>
      <xdr:row>34</xdr:row>
      <xdr:rowOff>74223</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8656300" y="5891439"/>
          <a:ext cx="889000" cy="1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137233</xdr:rowOff>
    </xdr:from>
    <xdr:to>
      <xdr:col>102</xdr:col>
      <xdr:colOff>165100</xdr:colOff>
      <xdr:row>37</xdr:row>
      <xdr:rowOff>67383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58510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402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4481</xdr:rowOff>
    </xdr:from>
    <xdr:to>
      <xdr:col>98</xdr:col>
      <xdr:colOff>38100</xdr:colOff>
      <xdr:row>37</xdr:row>
      <xdr:rowOff>106081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34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97208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44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54447</xdr:rowOff>
    </xdr:from>
    <xdr:to>
      <xdr:col>116</xdr:col>
      <xdr:colOff>114300</xdr:colOff>
      <xdr:row>33</xdr:row>
      <xdr:rowOff>156047</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571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77324</xdr:rowOff>
    </xdr:from>
    <xdr:ext cx="469744"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556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94941</xdr:rowOff>
    </xdr:from>
    <xdr:to>
      <xdr:col>112</xdr:col>
      <xdr:colOff>38100</xdr:colOff>
      <xdr:row>34</xdr:row>
      <xdr:rowOff>25091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575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41618</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088428" y="552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128252</xdr:rowOff>
    </xdr:from>
    <xdr:to>
      <xdr:col>107</xdr:col>
      <xdr:colOff>101600</xdr:colOff>
      <xdr:row>34</xdr:row>
      <xdr:rowOff>58402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578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74929</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199428" y="556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11339</xdr:rowOff>
    </xdr:from>
    <xdr:to>
      <xdr:col>102</xdr:col>
      <xdr:colOff>165100</xdr:colOff>
      <xdr:row>34</xdr:row>
      <xdr:rowOff>112939</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584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129466</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10428" y="561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23423</xdr:rowOff>
    </xdr:from>
    <xdr:to>
      <xdr:col>98</xdr:col>
      <xdr:colOff>38100</xdr:colOff>
      <xdr:row>34</xdr:row>
      <xdr:rowOff>125023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585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141550</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21428" y="562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38659</xdr:rowOff>
    </xdr:from>
    <xdr:to>
      <xdr:col>116</xdr:col>
      <xdr:colOff>62864</xdr:colOff>
      <xdr:row>58</xdr:row>
      <xdr:rowOff>25000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782609"/>
          <a:ext cx="1269" cy="1186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28827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99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25000</xdr:rowOff>
    </xdr:from>
    <xdr:to>
      <xdr:col>116</xdr:col>
      <xdr:colOff>152400</xdr:colOff>
      <xdr:row>58</xdr:row>
      <xdr:rowOff>25000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996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156786</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55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38659</xdr:rowOff>
    </xdr:from>
    <xdr:to>
      <xdr:col>116</xdr:col>
      <xdr:colOff>152400</xdr:colOff>
      <xdr:row>51</xdr:row>
      <xdr:rowOff>38659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782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25000</xdr:rowOff>
    </xdr:from>
    <xdr:to>
      <xdr:col>116</xdr:col>
      <xdr:colOff>63500</xdr:colOff>
      <xdr:row>58</xdr:row>
      <xdr:rowOff>25057</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9969100"/>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61599</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491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38722</xdr:rowOff>
    </xdr:from>
    <xdr:to>
      <xdr:col>116</xdr:col>
      <xdr:colOff>114300</xdr:colOff>
      <xdr:row>56</xdr:row>
      <xdr:rowOff>140322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639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25057</xdr:rowOff>
    </xdr:from>
    <xdr:to>
      <xdr:col>111</xdr:col>
      <xdr:colOff>177800</xdr:colOff>
      <xdr:row>58</xdr:row>
      <xdr:rowOff>25171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9969157"/>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30721</xdr:rowOff>
    </xdr:from>
    <xdr:to>
      <xdr:col>112</xdr:col>
      <xdr:colOff>38100</xdr:colOff>
      <xdr:row>56</xdr:row>
      <xdr:rowOff>132321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63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148848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40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25171</xdr:rowOff>
    </xdr:from>
    <xdr:to>
      <xdr:col>107</xdr:col>
      <xdr:colOff>50800</xdr:colOff>
      <xdr:row>58</xdr:row>
      <xdr:rowOff>25171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99692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29064</xdr:rowOff>
    </xdr:from>
    <xdr:to>
      <xdr:col>107</xdr:col>
      <xdr:colOff>101600</xdr:colOff>
      <xdr:row>56</xdr:row>
      <xdr:rowOff>130664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147191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40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24885</xdr:rowOff>
    </xdr:from>
    <xdr:to>
      <xdr:col>102</xdr:col>
      <xdr:colOff>114300</xdr:colOff>
      <xdr:row>58</xdr:row>
      <xdr:rowOff>25171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9968985"/>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31521</xdr:rowOff>
    </xdr:from>
    <xdr:to>
      <xdr:col>102</xdr:col>
      <xdr:colOff>165100</xdr:colOff>
      <xdr:row>56</xdr:row>
      <xdr:rowOff>133121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149648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47752</xdr:rowOff>
    </xdr:from>
    <xdr:to>
      <xdr:col>98</xdr:col>
      <xdr:colOff>38100</xdr:colOff>
      <xdr:row>56</xdr:row>
      <xdr:rowOff>149352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165879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145650</xdr:rowOff>
    </xdr:from>
    <xdr:to>
      <xdr:col>116</xdr:col>
      <xdr:colOff>114300</xdr:colOff>
      <xdr:row>58</xdr:row>
      <xdr:rowOff>75800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9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60577</xdr:rowOff>
    </xdr:from>
    <xdr:ext cx="249299"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833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145707</xdr:rowOff>
    </xdr:from>
    <xdr:to>
      <xdr:col>112</xdr:col>
      <xdr:colOff>38100</xdr:colOff>
      <xdr:row>58</xdr:row>
      <xdr:rowOff>75857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991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66984</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98650" y="10011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145821</xdr:rowOff>
    </xdr:from>
    <xdr:to>
      <xdr:col>107</xdr:col>
      <xdr:colOff>101600</xdr:colOff>
      <xdr:row>58</xdr:row>
      <xdr:rowOff>75971</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67098</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309650" y="100111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145821</xdr:rowOff>
    </xdr:from>
    <xdr:to>
      <xdr:col>102</xdr:col>
      <xdr:colOff>165100</xdr:colOff>
      <xdr:row>58</xdr:row>
      <xdr:rowOff>75971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67098</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420650" y="100111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145535</xdr:rowOff>
    </xdr:from>
    <xdr:to>
      <xdr:col>98</xdr:col>
      <xdr:colOff>38100</xdr:colOff>
      <xdr:row>58</xdr:row>
      <xdr:rowOff>75685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66812</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531650" y="10010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1054</xdr:rowOff>
    </xdr:from>
    <xdr:to>
      <xdr:col>116</xdr:col>
      <xdr:colOff>62864</xdr:colOff>
      <xdr:row>78</xdr:row>
      <xdr:rowOff>10694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345454"/>
          <a:ext cx="1269" cy="1038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14521</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38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10694</xdr:rowOff>
    </xdr:from>
    <xdr:to>
      <xdr:col>116</xdr:col>
      <xdr:colOff>152400</xdr:colOff>
      <xdr:row>78</xdr:row>
      <xdr:rowOff>10694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383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119181</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12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1054</xdr:rowOff>
    </xdr:from>
    <xdr:to>
      <xdr:col>116</xdr:col>
      <xdr:colOff>152400</xdr:colOff>
      <xdr:row>72</xdr:row>
      <xdr:rowOff>1054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345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9665</xdr:rowOff>
    </xdr:from>
    <xdr:to>
      <xdr:col>116</xdr:col>
      <xdr:colOff>63500</xdr:colOff>
      <xdr:row>76</xdr:row>
      <xdr:rowOff>56871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3039865"/>
          <a:ext cx="838200" cy="4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27729</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715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4852</xdr:rowOff>
    </xdr:from>
    <xdr:to>
      <xdr:col>116</xdr:col>
      <xdr:colOff>114300</xdr:colOff>
      <xdr:row>75</xdr:row>
      <xdr:rowOff>106452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86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56871</xdr:rowOff>
    </xdr:from>
    <xdr:to>
      <xdr:col>111</xdr:col>
      <xdr:colOff>177800</xdr:colOff>
      <xdr:row>76</xdr:row>
      <xdr:rowOff>81598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87071"/>
          <a:ext cx="8890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60782</xdr:rowOff>
    </xdr:from>
    <xdr:to>
      <xdr:col>112</xdr:col>
      <xdr:colOff>38100</xdr:colOff>
      <xdr:row>75</xdr:row>
      <xdr:rowOff>162382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91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7459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69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81598</xdr:rowOff>
    </xdr:from>
    <xdr:to>
      <xdr:col>107</xdr:col>
      <xdr:colOff>50800</xdr:colOff>
      <xdr:row>76</xdr:row>
      <xdr:rowOff>101828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111798"/>
          <a:ext cx="889000" cy="2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86690</xdr:rowOff>
    </xdr:from>
    <xdr:to>
      <xdr:col>107</xdr:col>
      <xdr:colOff>101600</xdr:colOff>
      <xdr:row>76</xdr:row>
      <xdr:rowOff>16839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454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33367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720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140386</xdr:rowOff>
    </xdr:from>
    <xdr:to>
      <xdr:col>102</xdr:col>
      <xdr:colOff>114300</xdr:colOff>
      <xdr:row>76</xdr:row>
      <xdr:rowOff>101828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313336"/>
          <a:ext cx="889000" cy="81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136068</xdr:rowOff>
    </xdr:from>
    <xdr:to>
      <xdr:col>102</xdr:col>
      <xdr:colOff>165100</xdr:colOff>
      <xdr:row>76</xdr:row>
      <xdr:rowOff>66218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82745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77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1956</xdr:rowOff>
    </xdr:from>
    <xdr:to>
      <xdr:col>98</xdr:col>
      <xdr:colOff>38100</xdr:colOff>
      <xdr:row>73</xdr:row>
      <xdr:rowOff>103556</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94683</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61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130315</xdr:rowOff>
    </xdr:from>
    <xdr:to>
      <xdr:col>116</xdr:col>
      <xdr:colOff>114300</xdr:colOff>
      <xdr:row>76</xdr:row>
      <xdr:rowOff>60465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9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108742</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96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6071</xdr:rowOff>
    </xdr:from>
    <xdr:to>
      <xdr:col>112</xdr:col>
      <xdr:colOff>38100</xdr:colOff>
      <xdr:row>76</xdr:row>
      <xdr:rowOff>107671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3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98798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1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30798</xdr:rowOff>
    </xdr:from>
    <xdr:to>
      <xdr:col>107</xdr:col>
      <xdr:colOff>101600</xdr:colOff>
      <xdr:row>76</xdr:row>
      <xdr:rowOff>132398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123525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15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51028</xdr:rowOff>
    </xdr:from>
    <xdr:to>
      <xdr:col>102</xdr:col>
      <xdr:colOff>165100</xdr:colOff>
      <xdr:row>76</xdr:row>
      <xdr:rowOff>152628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8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143755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17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89586</xdr:rowOff>
    </xdr:from>
    <xdr:to>
      <xdr:col>98</xdr:col>
      <xdr:colOff>38100</xdr:colOff>
      <xdr:row>72</xdr:row>
      <xdr:rowOff>19736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26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36263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03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主なもの</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給料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や共済組合費等が増加し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ており前年度比で増となっている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消防業務とごみの収集・処理に関わる業務を直営で行っているため、直接の人件費は類似団体平均と比べ高くなる傾向にある。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地域包括支援センター運営事業、ふるさと彦根応援寄附事業に係る経費の増加が主な要因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扶助費については、生活困窮者の自立支援事業や次世代対策を重点施策として推進していることで、類似団体平均と比較し高い水準で推移している。また、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物価高騰対応重点支援給付金の増により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、全体として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補助費等については、国庫補助金の精算に伴う返還金の増加が主な要因。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公債費については、近年実施した大型事業にかかる市債元金償還金により増加している。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111,118
107,603
196.87
54,152,282
51,750,324
2,276,776
26,380,700
53,078,298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100511</xdr:rowOff>
    </xdr:from>
    <xdr:to>
      <xdr:col>24</xdr:col>
      <xdr:colOff>62865</xdr:colOff>
      <xdr:row>39</xdr:row>
      <xdr:rowOff>16147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44011"/>
          <a:ext cx="127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19974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06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16147</xdr:rowOff>
    </xdr:from>
    <xdr:to>
      <xdr:col>24</xdr:col>
      <xdr:colOff>152400</xdr:colOff>
      <xdr:row>39</xdr:row>
      <xdr:rowOff>16147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02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47188</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19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100511</xdr:rowOff>
    </xdr:from>
    <xdr:to>
      <xdr:col>24</xdr:col>
      <xdr:colOff>152400</xdr:colOff>
      <xdr:row>30</xdr:row>
      <xdr:rowOff>100511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4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87449</xdr:rowOff>
    </xdr:from>
    <xdr:to>
      <xdr:col>24</xdr:col>
      <xdr:colOff>63500</xdr:colOff>
      <xdr:row>34</xdr:row>
      <xdr:rowOff>105954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916749"/>
          <a:ext cx="8382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110870</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40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132443</xdr:rowOff>
    </xdr:from>
    <xdr:to>
      <xdr:col>24</xdr:col>
      <xdr:colOff>114300</xdr:colOff>
      <xdr:row>35</xdr:row>
      <xdr:rowOff>62593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78740</xdr:rowOff>
    </xdr:from>
    <xdr:to>
      <xdr:col>19</xdr:col>
      <xdr:colOff>177800</xdr:colOff>
      <xdr:row>34</xdr:row>
      <xdr:rowOff>105954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908040"/>
          <a:ext cx="8890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168366</xdr:rowOff>
    </xdr:from>
    <xdr:to>
      <xdr:col>20</xdr:col>
      <xdr:colOff>38100</xdr:colOff>
      <xdr:row>35</xdr:row>
      <xdr:rowOff>98516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89643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09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78740</xdr:rowOff>
    </xdr:from>
    <xdr:to>
      <xdr:col>15</xdr:col>
      <xdr:colOff>50800</xdr:colOff>
      <xdr:row>35</xdr:row>
      <xdr:rowOff>22678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908040"/>
          <a:ext cx="889000" cy="11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29573</xdr:rowOff>
    </xdr:from>
    <xdr:to>
      <xdr:col>15</xdr:col>
      <xdr:colOff>101600</xdr:colOff>
      <xdr:row>35</xdr:row>
      <xdr:rowOff>131173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122300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12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4173</xdr:rowOff>
    </xdr:from>
    <xdr:to>
      <xdr:col>10</xdr:col>
      <xdr:colOff>114300</xdr:colOff>
      <xdr:row>35</xdr:row>
      <xdr:rowOff>22678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004923"/>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81824</xdr:rowOff>
    </xdr:from>
    <xdr:to>
      <xdr:col>10</xdr:col>
      <xdr:colOff>165100</xdr:colOff>
      <xdr:row>36</xdr:row>
      <xdr:rowOff>11974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3101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78757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36649</xdr:rowOff>
    </xdr:from>
    <xdr:to>
      <xdr:col>24</xdr:col>
      <xdr:colOff>114300</xdr:colOff>
      <xdr:row>34</xdr:row>
      <xdr:rowOff>138249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86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59526</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71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55154</xdr:rowOff>
    </xdr:from>
    <xdr:to>
      <xdr:col>20</xdr:col>
      <xdr:colOff>38100</xdr:colOff>
      <xdr:row>34</xdr:row>
      <xdr:rowOff>156754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88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1831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65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27940</xdr:rowOff>
    </xdr:from>
    <xdr:to>
      <xdr:col>15</xdr:col>
      <xdr:colOff>101600</xdr:colOff>
      <xdr:row>34</xdr:row>
      <xdr:rowOff>129540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85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146067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63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143328</xdr:rowOff>
    </xdr:from>
    <xdr:to>
      <xdr:col>10</xdr:col>
      <xdr:colOff>165100</xdr:colOff>
      <xdr:row>35</xdr:row>
      <xdr:rowOff>73478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97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90005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74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124823</xdr:rowOff>
    </xdr:from>
    <xdr:to>
      <xdr:col>6</xdr:col>
      <xdr:colOff>38100</xdr:colOff>
      <xdr:row>35</xdr:row>
      <xdr:rowOff>54973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9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71500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72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7733</xdr:rowOff>
    </xdr:from>
    <xdr:to>
      <xdr:col>24</xdr:col>
      <xdr:colOff>62865</xdr:colOff>
      <xdr:row>59</xdr:row>
      <xdr:rowOff>84923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437483"/>
          <a:ext cx="1270" cy="7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88750</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84923</xdr:rowOff>
    </xdr:from>
    <xdr:to>
      <xdr:col>24</xdr:col>
      <xdr:colOff>152400</xdr:colOff>
      <xdr:row>59</xdr:row>
      <xdr:rowOff>84923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00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125860</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12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7733</xdr:rowOff>
    </xdr:from>
    <xdr:to>
      <xdr:col>24</xdr:col>
      <xdr:colOff>152400</xdr:colOff>
      <xdr:row>55</xdr:row>
      <xdr:rowOff>7733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43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160416</xdr:rowOff>
    </xdr:from>
    <xdr:to>
      <xdr:col>24</xdr:col>
      <xdr:colOff>63500</xdr:colOff>
      <xdr:row>58</xdr:row>
      <xdr:rowOff>3683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9933066"/>
          <a:ext cx="838200" cy="14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85717</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6869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62840</xdr:rowOff>
    </xdr:from>
    <xdr:to>
      <xdr:col>24</xdr:col>
      <xdr:colOff>114300</xdr:colOff>
      <xdr:row>57</xdr:row>
      <xdr:rowOff>164440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8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17682</xdr:rowOff>
    </xdr:from>
    <xdr:to>
      <xdr:col>19</xdr:col>
      <xdr:colOff>177800</xdr:colOff>
      <xdr:row>58</xdr:row>
      <xdr:rowOff>3683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9790332"/>
          <a:ext cx="889000" cy="15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59727</xdr:rowOff>
    </xdr:from>
    <xdr:to>
      <xdr:col>20</xdr:col>
      <xdr:colOff>38100</xdr:colOff>
      <xdr:row>57</xdr:row>
      <xdr:rowOff>161327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83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6404</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0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103842</xdr:rowOff>
    </xdr:from>
    <xdr:to>
      <xdr:col>15</xdr:col>
      <xdr:colOff>50800</xdr:colOff>
      <xdr:row>57</xdr:row>
      <xdr:rowOff>17682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8676342"/>
          <a:ext cx="889000" cy="11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40796</xdr:rowOff>
    </xdr:from>
    <xdr:to>
      <xdr:col>15</xdr:col>
      <xdr:colOff>101600</xdr:colOff>
      <xdr:row>57</xdr:row>
      <xdr:rowOff>142396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133523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90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103842</xdr:rowOff>
    </xdr:from>
    <xdr:to>
      <xdr:col>10</xdr:col>
      <xdr:colOff>114300</xdr:colOff>
      <xdr:row>58</xdr:row>
      <xdr:rowOff>31638</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flipV="1">
          <a:off x="1130300" y="8676342"/>
          <a:ext cx="889000" cy="129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74737</xdr:rowOff>
    </xdr:from>
    <xdr:to>
      <xdr:col>10</xdr:col>
      <xdr:colOff>165100</xdr:colOff>
      <xdr:row>52</xdr:row>
      <xdr:rowOff>4887</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167464</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19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73540</xdr:rowOff>
    </xdr:from>
    <xdr:to>
      <xdr:col>6</xdr:col>
      <xdr:colOff>38100</xdr:colOff>
      <xdr:row>58</xdr:row>
      <xdr:rowOff>3690</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8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20217</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962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109616</xdr:rowOff>
    </xdr:from>
    <xdr:to>
      <xdr:col>24</xdr:col>
      <xdr:colOff>114300</xdr:colOff>
      <xdr:row>58</xdr:row>
      <xdr:rowOff>39766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88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88043</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860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124333</xdr:rowOff>
    </xdr:from>
    <xdr:to>
      <xdr:col>20</xdr:col>
      <xdr:colOff>38100</xdr:colOff>
      <xdr:row>58</xdr:row>
      <xdr:rowOff>54483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89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45610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98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138332</xdr:rowOff>
    </xdr:from>
    <xdr:to>
      <xdr:col>15</xdr:col>
      <xdr:colOff>101600</xdr:colOff>
      <xdr:row>57</xdr:row>
      <xdr:rowOff>68482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7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85009</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51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53042</xdr:rowOff>
    </xdr:from>
    <xdr:to>
      <xdr:col>10</xdr:col>
      <xdr:colOff>165100</xdr:colOff>
      <xdr:row>50</xdr:row>
      <xdr:rowOff>154642</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862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171169</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19795" y="8400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152288</xdr:rowOff>
    </xdr:from>
    <xdr:to>
      <xdr:col>6</xdr:col>
      <xdr:colOff>38100</xdr:colOff>
      <xdr:row>58</xdr:row>
      <xdr:rowOff>82438</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992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73565</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1001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106476</xdr:rowOff>
    </xdr:from>
    <xdr:to>
      <xdr:col>24</xdr:col>
      <xdr:colOff>62865</xdr:colOff>
      <xdr:row>79</xdr:row>
      <xdr:rowOff>45346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79426"/>
          <a:ext cx="1270" cy="1310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49173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59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45346</xdr:rowOff>
    </xdr:from>
    <xdr:to>
      <xdr:col>24</xdr:col>
      <xdr:colOff>152400</xdr:colOff>
      <xdr:row>79</xdr:row>
      <xdr:rowOff>45346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58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53153</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2054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106476</xdr:rowOff>
    </xdr:from>
    <xdr:to>
      <xdr:col>24</xdr:col>
      <xdr:colOff>152400</xdr:colOff>
      <xdr:row>71</xdr:row>
      <xdr:rowOff>106476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7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90894</xdr:rowOff>
    </xdr:from>
    <xdr:to>
      <xdr:col>24</xdr:col>
      <xdr:colOff>63500</xdr:colOff>
      <xdr:row>76</xdr:row>
      <xdr:rowOff>95104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949644"/>
          <a:ext cx="838200" cy="17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85406</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9441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106979</xdr:rowOff>
    </xdr:from>
    <xdr:to>
      <xdr:col>24</xdr:col>
      <xdr:colOff>114300</xdr:colOff>
      <xdr:row>76</xdr:row>
      <xdr:rowOff>37130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9657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98781</xdr:rowOff>
    </xdr:from>
    <xdr:to>
      <xdr:col>19</xdr:col>
      <xdr:colOff>177800</xdr:colOff>
      <xdr:row>76</xdr:row>
      <xdr:rowOff>95104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908300" y="12957531"/>
          <a:ext cx="889000" cy="16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107017</xdr:rowOff>
    </xdr:from>
    <xdr:to>
      <xdr:col>20</xdr:col>
      <xdr:colOff>38100</xdr:colOff>
      <xdr:row>77</xdr:row>
      <xdr:rowOff>37167</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1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28294</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22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98781</xdr:rowOff>
    </xdr:from>
    <xdr:to>
      <xdr:col>15</xdr:col>
      <xdr:colOff>50800</xdr:colOff>
      <xdr:row>78</xdr:row>
      <xdr:rowOff>72110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2957531"/>
          <a:ext cx="889000" cy="48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110274</xdr:rowOff>
    </xdr:from>
    <xdr:to>
      <xdr:col>15</xdr:col>
      <xdr:colOff>101600</xdr:colOff>
      <xdr:row>76</xdr:row>
      <xdr:rowOff>40424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29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31551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06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72110</xdr:rowOff>
    </xdr:from>
    <xdr:to>
      <xdr:col>10</xdr:col>
      <xdr:colOff>114300</xdr:colOff>
      <xdr:row>79</xdr:row>
      <xdr:rowOff>14675</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445210"/>
          <a:ext cx="889000" cy="11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57925</xdr:rowOff>
    </xdr:from>
    <xdr:to>
      <xdr:col>10</xdr:col>
      <xdr:colOff>165100</xdr:colOff>
      <xdr:row>78</xdr:row>
      <xdr:rowOff>159525</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43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150652</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523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153860</xdr:rowOff>
    </xdr:from>
    <xdr:to>
      <xdr:col>6</xdr:col>
      <xdr:colOff>38100</xdr:colOff>
      <xdr:row>79</xdr:row>
      <xdr:rowOff>84010</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52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75137</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61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40094</xdr:rowOff>
    </xdr:from>
    <xdr:to>
      <xdr:col>24</xdr:col>
      <xdr:colOff>114300</xdr:colOff>
      <xdr:row>75</xdr:row>
      <xdr:rowOff>141694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89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62971</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75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44304</xdr:rowOff>
    </xdr:from>
    <xdr:to>
      <xdr:col>20</xdr:col>
      <xdr:colOff>38100</xdr:colOff>
      <xdr:row>76</xdr:row>
      <xdr:rowOff>145904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07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162431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849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47981</xdr:rowOff>
    </xdr:from>
    <xdr:to>
      <xdr:col>15</xdr:col>
      <xdr:colOff>101600</xdr:colOff>
      <xdr:row>75</xdr:row>
      <xdr:rowOff>149582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90673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166108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681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21310</xdr:rowOff>
    </xdr:from>
    <xdr:to>
      <xdr:col>10</xdr:col>
      <xdr:colOff>165100</xdr:colOff>
      <xdr:row>78</xdr:row>
      <xdr:rowOff>122910</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39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139437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3169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135325</xdr:rowOff>
    </xdr:from>
    <xdr:to>
      <xdr:col>6</xdr:col>
      <xdr:colOff>38100</xdr:colOff>
      <xdr:row>79</xdr:row>
      <xdr:rowOff>65475</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5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82002</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28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157302</xdr:rowOff>
    </xdr:from>
    <xdr:to>
      <xdr:col>24</xdr:col>
      <xdr:colOff>62865</xdr:colOff>
      <xdr:row>99</xdr:row>
      <xdr:rowOff>79084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87802"/>
          <a:ext cx="1270" cy="1464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82911</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0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79084</xdr:rowOff>
    </xdr:from>
    <xdr:to>
      <xdr:col>24</xdr:col>
      <xdr:colOff>152400</xdr:colOff>
      <xdr:row>99</xdr:row>
      <xdr:rowOff>79084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5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103979</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157302</xdr:rowOff>
    </xdr:from>
    <xdr:to>
      <xdr:col>24</xdr:col>
      <xdr:colOff>152400</xdr:colOff>
      <xdr:row>90</xdr:row>
      <xdr:rowOff>157302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87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76149</xdr:rowOff>
    </xdr:from>
    <xdr:to>
      <xdr:col>24</xdr:col>
      <xdr:colOff>63500</xdr:colOff>
      <xdr:row>94</xdr:row>
      <xdr:rowOff>26848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020999"/>
          <a:ext cx="838200" cy="12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118342</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406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139915</xdr:rowOff>
    </xdr:from>
    <xdr:to>
      <xdr:col>24</xdr:col>
      <xdr:colOff>114300</xdr:colOff>
      <xdr:row>96</xdr:row>
      <xdr:rowOff>70065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2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26848</xdr:rowOff>
    </xdr:from>
    <xdr:to>
      <xdr:col>19</xdr:col>
      <xdr:colOff>177800</xdr:colOff>
      <xdr:row>95</xdr:row>
      <xdr:rowOff>121869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143148"/>
          <a:ext cx="889000" cy="26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118618</xdr:rowOff>
    </xdr:from>
    <xdr:to>
      <xdr:col>20</xdr:col>
      <xdr:colOff>38100</xdr:colOff>
      <xdr:row>96</xdr:row>
      <xdr:rowOff>48768</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39895</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49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121869</xdr:rowOff>
    </xdr:from>
    <xdr:to>
      <xdr:col>15</xdr:col>
      <xdr:colOff>50800</xdr:colOff>
      <xdr:row>97</xdr:row>
      <xdr:rowOff>134556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409619"/>
          <a:ext cx="889000" cy="35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108789</xdr:rowOff>
    </xdr:from>
    <xdr:to>
      <xdr:col>15</xdr:col>
      <xdr:colOff>101600</xdr:colOff>
      <xdr:row>96</xdr:row>
      <xdr:rowOff>38939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39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30066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48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134556</xdr:rowOff>
    </xdr:from>
    <xdr:to>
      <xdr:col>10</xdr:col>
      <xdr:colOff>114300</xdr:colOff>
      <xdr:row>98</xdr:row>
      <xdr:rowOff>19419</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765206"/>
          <a:ext cx="889000" cy="5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87300</xdr:rowOff>
    </xdr:from>
    <xdr:to>
      <xdr:col>10</xdr:col>
      <xdr:colOff>165100</xdr:colOff>
      <xdr:row>98</xdr:row>
      <xdr:rowOff>17450</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71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8577</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81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143726</xdr:rowOff>
    </xdr:from>
    <xdr:to>
      <xdr:col>6</xdr:col>
      <xdr:colOff>38100</xdr:colOff>
      <xdr:row>98</xdr:row>
      <xdr:rowOff>73876</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77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65003</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86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25349</xdr:rowOff>
    </xdr:from>
    <xdr:to>
      <xdr:col>24</xdr:col>
      <xdr:colOff>114300</xdr:colOff>
      <xdr:row>93</xdr:row>
      <xdr:rowOff>126949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597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48226</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582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147498</xdr:rowOff>
    </xdr:from>
    <xdr:to>
      <xdr:col>20</xdr:col>
      <xdr:colOff>38100</xdr:colOff>
      <xdr:row>94</xdr:row>
      <xdr:rowOff>77648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09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94175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586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71069</xdr:rowOff>
    </xdr:from>
    <xdr:to>
      <xdr:col>15</xdr:col>
      <xdr:colOff>101600</xdr:colOff>
      <xdr:row>96</xdr:row>
      <xdr:rowOff>1219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3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17746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13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83756</xdr:rowOff>
    </xdr:from>
    <xdr:to>
      <xdr:col>10</xdr:col>
      <xdr:colOff>165100</xdr:colOff>
      <xdr:row>98</xdr:row>
      <xdr:rowOff>13906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71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30433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48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140069</xdr:rowOff>
    </xdr:from>
    <xdr:to>
      <xdr:col>6</xdr:col>
      <xdr:colOff>38100</xdr:colOff>
      <xdr:row>98</xdr:row>
      <xdr:rowOff>70219</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77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86746</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54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69931</xdr:rowOff>
    </xdr:from>
    <xdr:to>
      <xdr:col>54</xdr:col>
      <xdr:colOff>189865</xdr:colOff>
      <xdr:row>38</xdr:row>
      <xdr:rowOff>131196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13431"/>
          <a:ext cx="1270" cy="143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135023</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50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131196</xdr:rowOff>
    </xdr:from>
    <xdr:to>
      <xdr:col>55</xdr:col>
      <xdr:colOff>88900</xdr:colOff>
      <xdr:row>38</xdr:row>
      <xdr:rowOff>131196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4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16608</xdr:rowOff>
    </xdr:from>
    <xdr:ext cx="534377"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8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69931</xdr:rowOff>
    </xdr:from>
    <xdr:to>
      <xdr:col>55</xdr:col>
      <xdr:colOff>88900</xdr:colOff>
      <xdr:row>30</xdr:row>
      <xdr:rowOff>69931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1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121686</xdr:rowOff>
    </xdr:from>
    <xdr:to>
      <xdr:col>55</xdr:col>
      <xdr:colOff>0</xdr:colOff>
      <xdr:row>38</xdr:row>
      <xdr:rowOff>122144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636786"/>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90654</xdr:rowOff>
    </xdr:from>
    <xdr:ext cx="469744"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628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67777</xdr:rowOff>
    </xdr:from>
    <xdr:to>
      <xdr:col>55</xdr:col>
      <xdr:colOff>50800</xdr:colOff>
      <xdr:row>37</xdr:row>
      <xdr:rowOff>169377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1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89408</xdr:rowOff>
    </xdr:from>
    <xdr:to>
      <xdr:col>50</xdr:col>
      <xdr:colOff>114300</xdr:colOff>
      <xdr:row>38</xdr:row>
      <xdr:rowOff>122144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604508"/>
          <a:ext cx="8890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69332</xdr:rowOff>
    </xdr:from>
    <xdr:to>
      <xdr:col>50</xdr:col>
      <xdr:colOff>165100</xdr:colOff>
      <xdr:row>37</xdr:row>
      <xdr:rowOff>170932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16009</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04428" y="618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89408</xdr:rowOff>
    </xdr:from>
    <xdr:to>
      <xdr:col>45</xdr:col>
      <xdr:colOff>177800</xdr:colOff>
      <xdr:row>38</xdr:row>
      <xdr:rowOff>89682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604508"/>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65034</xdr:rowOff>
    </xdr:from>
    <xdr:to>
      <xdr:col>46</xdr:col>
      <xdr:colOff>38100</xdr:colOff>
      <xdr:row>37</xdr:row>
      <xdr:rowOff>166634</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11711</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5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89682</xdr:rowOff>
    </xdr:from>
    <xdr:to>
      <xdr:col>41</xdr:col>
      <xdr:colOff>50800</xdr:colOff>
      <xdr:row>38</xdr:row>
      <xdr:rowOff>90963</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604782"/>
          <a:ext cx="8890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61651</xdr:rowOff>
    </xdr:from>
    <xdr:to>
      <xdr:col>41</xdr:col>
      <xdr:colOff>101600</xdr:colOff>
      <xdr:row>37</xdr:row>
      <xdr:rowOff>163251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8328</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43271</xdr:rowOff>
    </xdr:from>
    <xdr:to>
      <xdr:col>36</xdr:col>
      <xdr:colOff>165100</xdr:colOff>
      <xdr:row>37</xdr:row>
      <xdr:rowOff>144871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161398</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37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70886</xdr:rowOff>
    </xdr:from>
    <xdr:to>
      <xdr:col>55</xdr:col>
      <xdr:colOff>50800</xdr:colOff>
      <xdr:row>39</xdr:row>
      <xdr:rowOff>1036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8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157263</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500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71344</xdr:rowOff>
    </xdr:from>
    <xdr:to>
      <xdr:col>50</xdr:col>
      <xdr:colOff>165100</xdr:colOff>
      <xdr:row>39</xdr:row>
      <xdr:rowOff>1494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58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164071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679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38608</xdr:rowOff>
    </xdr:from>
    <xdr:to>
      <xdr:col>46</xdr:col>
      <xdr:colOff>38100</xdr:colOff>
      <xdr:row>38</xdr:row>
      <xdr:rowOff>140208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131335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646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38882</xdr:rowOff>
    </xdr:from>
    <xdr:to>
      <xdr:col>41</xdr:col>
      <xdr:colOff>101600</xdr:colOff>
      <xdr:row>38</xdr:row>
      <xdr:rowOff>140482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5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131609</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46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40163</xdr:rowOff>
    </xdr:from>
    <xdr:to>
      <xdr:col>36</xdr:col>
      <xdr:colOff>165100</xdr:colOff>
      <xdr:row>38</xdr:row>
      <xdr:rowOff>141763</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55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132890</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64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104381</xdr:rowOff>
    </xdr:from>
    <xdr:to>
      <xdr:col>54</xdr:col>
      <xdr:colOff>189865</xdr:colOff>
      <xdr:row>57</xdr:row>
      <xdr:rowOff>109810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76881"/>
          <a:ext cx="1270" cy="120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113637</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988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109810</xdr:rowOff>
    </xdr:from>
    <xdr:to>
      <xdr:col>55</xdr:col>
      <xdr:colOff>88900</xdr:colOff>
      <xdr:row>57</xdr:row>
      <xdr:rowOff>109810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988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51058</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5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104381</xdr:rowOff>
    </xdr:from>
    <xdr:to>
      <xdr:col>55</xdr:col>
      <xdr:colOff>88900</xdr:colOff>
      <xdr:row>50</xdr:row>
      <xdr:rowOff>104381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76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156045</xdr:rowOff>
    </xdr:from>
    <xdr:to>
      <xdr:col>55</xdr:col>
      <xdr:colOff>0</xdr:colOff>
      <xdr:row>56</xdr:row>
      <xdr:rowOff>197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585795"/>
          <a:ext cx="838200" cy="1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166698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253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143821</xdr:rowOff>
    </xdr:from>
    <xdr:to>
      <xdr:col>55</xdr:col>
      <xdr:colOff>50800</xdr:colOff>
      <xdr:row>55</xdr:row>
      <xdr:rowOff>73971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40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125299</xdr:rowOff>
    </xdr:from>
    <xdr:to>
      <xdr:col>50</xdr:col>
      <xdr:colOff>114300</xdr:colOff>
      <xdr:row>56</xdr:row>
      <xdr:rowOff>197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555049"/>
          <a:ext cx="889000" cy="4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137592</xdr:rowOff>
    </xdr:from>
    <xdr:to>
      <xdr:col>50</xdr:col>
      <xdr:colOff>165100</xdr:colOff>
      <xdr:row>55</xdr:row>
      <xdr:rowOff>67742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395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53</xdr:row>
      <xdr:rowOff>84269</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171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125299</xdr:rowOff>
    </xdr:from>
    <xdr:to>
      <xdr:col>45</xdr:col>
      <xdr:colOff>177800</xdr:colOff>
      <xdr:row>55</xdr:row>
      <xdr:rowOff>158045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555049"/>
          <a:ext cx="889000" cy="3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152622</xdr:rowOff>
    </xdr:from>
    <xdr:to>
      <xdr:col>46</xdr:col>
      <xdr:colOff>38100</xdr:colOff>
      <xdr:row>55</xdr:row>
      <xdr:rowOff>82772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41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53</xdr:row>
      <xdr:rowOff>99299</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18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158045</xdr:rowOff>
    </xdr:from>
    <xdr:to>
      <xdr:col>41</xdr:col>
      <xdr:colOff>50800</xdr:colOff>
      <xdr:row>55</xdr:row>
      <xdr:rowOff>159531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587795"/>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40951</xdr:rowOff>
    </xdr:from>
    <xdr:to>
      <xdr:col>41</xdr:col>
      <xdr:colOff>101600</xdr:colOff>
      <xdr:row>55</xdr:row>
      <xdr:rowOff>142551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47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53</xdr:row>
      <xdr:rowOff>159078</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24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77241</xdr:rowOff>
    </xdr:from>
    <xdr:to>
      <xdr:col>36</xdr:col>
      <xdr:colOff>165100</xdr:colOff>
      <xdr:row>55</xdr:row>
      <xdr:rowOff>7391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3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23918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11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105245</xdr:rowOff>
    </xdr:from>
    <xdr:to>
      <xdr:col>55</xdr:col>
      <xdr:colOff>50800</xdr:colOff>
      <xdr:row>56</xdr:row>
      <xdr:rowOff>35395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53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83672</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51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120847</xdr:rowOff>
    </xdr:from>
    <xdr:to>
      <xdr:col>50</xdr:col>
      <xdr:colOff>165100</xdr:colOff>
      <xdr:row>56</xdr:row>
      <xdr:rowOff>50997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55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42124</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964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74499</xdr:rowOff>
    </xdr:from>
    <xdr:to>
      <xdr:col>46</xdr:col>
      <xdr:colOff>38100</xdr:colOff>
      <xdr:row>56</xdr:row>
      <xdr:rowOff>4649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50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167226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9596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107245</xdr:rowOff>
    </xdr:from>
    <xdr:to>
      <xdr:col>41</xdr:col>
      <xdr:colOff>101600</xdr:colOff>
      <xdr:row>56</xdr:row>
      <xdr:rowOff>37395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5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28522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9629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108731</xdr:rowOff>
    </xdr:from>
    <xdr:to>
      <xdr:col>36</xdr:col>
      <xdr:colOff>165100</xdr:colOff>
      <xdr:row>56</xdr:row>
      <xdr:rowOff>38881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53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30008</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963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137382</xdr:rowOff>
    </xdr:from>
    <xdr:to>
      <xdr:col>54</xdr:col>
      <xdr:colOff>189865</xdr:colOff>
      <xdr:row>79</xdr:row>
      <xdr:rowOff>30527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138882"/>
          <a:ext cx="1270" cy="143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34354</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7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30527</xdr:rowOff>
    </xdr:from>
    <xdr:to>
      <xdr:col>55</xdr:col>
      <xdr:colOff>88900</xdr:colOff>
      <xdr:row>79</xdr:row>
      <xdr:rowOff>30527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75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84059</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1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137382</xdr:rowOff>
    </xdr:from>
    <xdr:to>
      <xdr:col>55</xdr:col>
      <xdr:colOff>88900</xdr:colOff>
      <xdr:row>70</xdr:row>
      <xdr:rowOff>137382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13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80133</xdr:rowOff>
    </xdr:from>
    <xdr:to>
      <xdr:col>55</xdr:col>
      <xdr:colOff>0</xdr:colOff>
      <xdr:row>77</xdr:row>
      <xdr:rowOff>101557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281783"/>
          <a:ext cx="838200" cy="2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154035</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12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131158</xdr:rowOff>
    </xdr:from>
    <xdr:to>
      <xdr:col>55</xdr:col>
      <xdr:colOff>50800</xdr:colOff>
      <xdr:row>77</xdr:row>
      <xdr:rowOff>61308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16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96755</xdr:rowOff>
    </xdr:from>
    <xdr:to>
      <xdr:col>50</xdr:col>
      <xdr:colOff>114300</xdr:colOff>
      <xdr:row>77</xdr:row>
      <xdr:rowOff>101557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298405"/>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80834</xdr:rowOff>
    </xdr:from>
    <xdr:to>
      <xdr:col>50</xdr:col>
      <xdr:colOff>165100</xdr:colOff>
      <xdr:row>77</xdr:row>
      <xdr:rowOff>10984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1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27511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288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96755</xdr:rowOff>
    </xdr:from>
    <xdr:to>
      <xdr:col>45</xdr:col>
      <xdr:colOff>177800</xdr:colOff>
      <xdr:row>77</xdr:row>
      <xdr:rowOff>140450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298405"/>
          <a:ext cx="889000" cy="4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10914</xdr:rowOff>
    </xdr:from>
    <xdr:to>
      <xdr:col>46</xdr:col>
      <xdr:colOff>38100</xdr:colOff>
      <xdr:row>76</xdr:row>
      <xdr:rowOff>112514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129042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81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140450</xdr:rowOff>
    </xdr:from>
    <xdr:to>
      <xdr:col>41</xdr:col>
      <xdr:colOff>50800</xdr:colOff>
      <xdr:row>78</xdr:row>
      <xdr:rowOff>100447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342100"/>
          <a:ext cx="889000" cy="13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89650</xdr:rowOff>
    </xdr:from>
    <xdr:to>
      <xdr:col>41</xdr:col>
      <xdr:colOff>101600</xdr:colOff>
      <xdr:row>77</xdr:row>
      <xdr:rowOff>19800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36328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28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39326</xdr:rowOff>
    </xdr:from>
    <xdr:to>
      <xdr:col>36</xdr:col>
      <xdr:colOff>165100</xdr:colOff>
      <xdr:row>77</xdr:row>
      <xdr:rowOff>140926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24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157453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01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29333</xdr:rowOff>
    </xdr:from>
    <xdr:to>
      <xdr:col>55</xdr:col>
      <xdr:colOff>50800</xdr:colOff>
      <xdr:row>77</xdr:row>
      <xdr:rowOff>130933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3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7760</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20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50757</xdr:rowOff>
    </xdr:from>
    <xdr:to>
      <xdr:col>50</xdr:col>
      <xdr:colOff>165100</xdr:colOff>
      <xdr:row>77</xdr:row>
      <xdr:rowOff>152357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5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143484</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34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45955</xdr:rowOff>
    </xdr:from>
    <xdr:to>
      <xdr:col>46</xdr:col>
      <xdr:colOff>38100</xdr:colOff>
      <xdr:row>77</xdr:row>
      <xdr:rowOff>147555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138682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34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89650</xdr:rowOff>
    </xdr:from>
    <xdr:to>
      <xdr:col>41</xdr:col>
      <xdr:colOff>101600</xdr:colOff>
      <xdr:row>78</xdr:row>
      <xdr:rowOff>19800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2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10927</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38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49647</xdr:rowOff>
    </xdr:from>
    <xdr:to>
      <xdr:col>36</xdr:col>
      <xdr:colOff>165100</xdr:colOff>
      <xdr:row>78</xdr:row>
      <xdr:rowOff>151247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2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142374</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1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9740</xdr:rowOff>
    </xdr:from>
    <xdr:to>
      <xdr:col>54</xdr:col>
      <xdr:colOff>189865</xdr:colOff>
      <xdr:row>98</xdr:row>
      <xdr:rowOff>127375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0240"/>
          <a:ext cx="1270" cy="148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131202</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3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127375</xdr:rowOff>
    </xdr:from>
    <xdr:to>
      <xdr:col>55</xdr:col>
      <xdr:colOff>88900</xdr:colOff>
      <xdr:row>98</xdr:row>
      <xdr:rowOff>127375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127867</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1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9740</xdr:rowOff>
    </xdr:from>
    <xdr:to>
      <xdr:col>55</xdr:col>
      <xdr:colOff>88900</xdr:colOff>
      <xdr:row>90</xdr:row>
      <xdr:rowOff>9740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52223</xdr:rowOff>
    </xdr:from>
    <xdr:to>
      <xdr:col>55</xdr:col>
      <xdr:colOff>0</xdr:colOff>
      <xdr:row>95</xdr:row>
      <xdr:rowOff>159683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339973"/>
          <a:ext cx="838200" cy="10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11473</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0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33046</xdr:rowOff>
    </xdr:from>
    <xdr:to>
      <xdr:col>55</xdr:col>
      <xdr:colOff>50800</xdr:colOff>
      <xdr:row>96</xdr:row>
      <xdr:rowOff>134646</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49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52223</xdr:rowOff>
    </xdr:from>
    <xdr:to>
      <xdr:col>50</xdr:col>
      <xdr:colOff>114300</xdr:colOff>
      <xdr:row>95</xdr:row>
      <xdr:rowOff>91903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339973"/>
          <a:ext cx="889000" cy="3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42514</xdr:rowOff>
    </xdr:from>
    <xdr:to>
      <xdr:col>50</xdr:col>
      <xdr:colOff>165100</xdr:colOff>
      <xdr:row>96</xdr:row>
      <xdr:rowOff>144114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5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135241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59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91903</xdr:rowOff>
    </xdr:from>
    <xdr:to>
      <xdr:col>45</xdr:col>
      <xdr:colOff>177800</xdr:colOff>
      <xdr:row>95</xdr:row>
      <xdr:rowOff>136043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379653"/>
          <a:ext cx="889000" cy="4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55753</xdr:rowOff>
    </xdr:from>
    <xdr:to>
      <xdr:col>46</xdr:col>
      <xdr:colOff>38100</xdr:colOff>
      <xdr:row>96</xdr:row>
      <xdr:rowOff>157353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51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148480</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607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136043</xdr:rowOff>
    </xdr:from>
    <xdr:to>
      <xdr:col>41</xdr:col>
      <xdr:colOff>50800</xdr:colOff>
      <xdr:row>95</xdr:row>
      <xdr:rowOff>150121</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423793"/>
          <a:ext cx="889000" cy="1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70879</xdr:rowOff>
    </xdr:from>
    <xdr:to>
      <xdr:col>41</xdr:col>
      <xdr:colOff>101600</xdr:colOff>
      <xdr:row>97</xdr:row>
      <xdr:rowOff>1029</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53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163606</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62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94272</xdr:rowOff>
    </xdr:from>
    <xdr:to>
      <xdr:col>36</xdr:col>
      <xdr:colOff>165100</xdr:colOff>
      <xdr:row>95</xdr:row>
      <xdr:rowOff>24422</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2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40949</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598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108883</xdr:rowOff>
    </xdr:from>
    <xdr:to>
      <xdr:col>55</xdr:col>
      <xdr:colOff>50800</xdr:colOff>
      <xdr:row>96</xdr:row>
      <xdr:rowOff>39033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39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131760</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24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1423</xdr:rowOff>
    </xdr:from>
    <xdr:to>
      <xdr:col>50</xdr:col>
      <xdr:colOff>165100</xdr:colOff>
      <xdr:row>95</xdr:row>
      <xdr:rowOff>103023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28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119550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06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41103</xdr:rowOff>
    </xdr:from>
    <xdr:to>
      <xdr:col>46</xdr:col>
      <xdr:colOff>38100</xdr:colOff>
      <xdr:row>95</xdr:row>
      <xdr:rowOff>142703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32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159230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10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85243</xdr:rowOff>
    </xdr:from>
    <xdr:to>
      <xdr:col>41</xdr:col>
      <xdr:colOff>101600</xdr:colOff>
      <xdr:row>96</xdr:row>
      <xdr:rowOff>15393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37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31920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14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99321</xdr:rowOff>
    </xdr:from>
    <xdr:to>
      <xdr:col>36</xdr:col>
      <xdr:colOff>165100</xdr:colOff>
      <xdr:row>96</xdr:row>
      <xdr:rowOff>29471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3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20598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85369</xdr:rowOff>
    </xdr:from>
    <xdr:to>
      <xdr:col>85</xdr:col>
      <xdr:colOff>126364</xdr:colOff>
      <xdr:row>38</xdr:row>
      <xdr:rowOff>124231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28869"/>
          <a:ext cx="1269" cy="141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128058</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4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124231</xdr:rowOff>
    </xdr:from>
    <xdr:to>
      <xdr:col>86</xdr:col>
      <xdr:colOff>25400</xdr:colOff>
      <xdr:row>38</xdr:row>
      <xdr:rowOff>124231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3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32046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04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85369</xdr:rowOff>
    </xdr:from>
    <xdr:to>
      <xdr:col>86</xdr:col>
      <xdr:colOff>25400</xdr:colOff>
      <xdr:row>30</xdr:row>
      <xdr:rowOff>85369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2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38964</xdr:rowOff>
    </xdr:from>
    <xdr:to>
      <xdr:col>85</xdr:col>
      <xdr:colOff>127000</xdr:colOff>
      <xdr:row>36</xdr:row>
      <xdr:rowOff>70434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211164"/>
          <a:ext cx="838200" cy="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64050</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23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85623</xdr:rowOff>
    </xdr:from>
    <xdr:to>
      <xdr:col>85</xdr:col>
      <xdr:colOff>177800</xdr:colOff>
      <xdr:row>37</xdr:row>
      <xdr:rowOff>15773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70434</xdr:rowOff>
    </xdr:from>
    <xdr:to>
      <xdr:col>81</xdr:col>
      <xdr:colOff>50800</xdr:colOff>
      <xdr:row>36</xdr:row>
      <xdr:rowOff>132232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242634"/>
          <a:ext cx="889000" cy="6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145212</xdr:rowOff>
    </xdr:from>
    <xdr:to>
      <xdr:col>81</xdr:col>
      <xdr:colOff>101600</xdr:colOff>
      <xdr:row>37</xdr:row>
      <xdr:rowOff>75362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1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66489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41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127127</xdr:rowOff>
    </xdr:from>
    <xdr:to>
      <xdr:col>76</xdr:col>
      <xdr:colOff>114300</xdr:colOff>
      <xdr:row>36</xdr:row>
      <xdr:rowOff>132232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299327"/>
          <a:ext cx="8890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144678</xdr:rowOff>
    </xdr:from>
    <xdr:to>
      <xdr:col>76</xdr:col>
      <xdr:colOff>165100</xdr:colOff>
      <xdr:row>37</xdr:row>
      <xdr:rowOff>74828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65955</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4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127127</xdr:rowOff>
    </xdr:from>
    <xdr:to>
      <xdr:col>71</xdr:col>
      <xdr:colOff>177800</xdr:colOff>
      <xdr:row>36</xdr:row>
      <xdr:rowOff>160198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299327"/>
          <a:ext cx="889000" cy="3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69850</xdr:rowOff>
    </xdr:from>
    <xdr:to>
      <xdr:col>72</xdr:col>
      <xdr:colOff>38100</xdr:colOff>
      <xdr:row>37</xdr:row>
      <xdr:rowOff>0</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16527</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01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98349</xdr:rowOff>
    </xdr:from>
    <xdr:to>
      <xdr:col>67</xdr:col>
      <xdr:colOff>101600</xdr:colOff>
      <xdr:row>37</xdr:row>
      <xdr:rowOff>28499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45026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4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159614</xdr:rowOff>
    </xdr:from>
    <xdr:to>
      <xdr:col>85</xdr:col>
      <xdr:colOff>177800</xdr:colOff>
      <xdr:row>36</xdr:row>
      <xdr:rowOff>89764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1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11041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01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19634</xdr:rowOff>
    </xdr:from>
    <xdr:to>
      <xdr:col>81</xdr:col>
      <xdr:colOff>101600</xdr:colOff>
      <xdr:row>36</xdr:row>
      <xdr:rowOff>121234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19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137761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596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81432</xdr:rowOff>
    </xdr:from>
    <xdr:to>
      <xdr:col>76</xdr:col>
      <xdr:colOff>165100</xdr:colOff>
      <xdr:row>37</xdr:row>
      <xdr:rowOff>11582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2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28109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02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76327</xdr:rowOff>
    </xdr:from>
    <xdr:to>
      <xdr:col>72</xdr:col>
      <xdr:colOff>38100</xdr:colOff>
      <xdr:row>37</xdr:row>
      <xdr:rowOff>6477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2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169054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34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109398</xdr:rowOff>
    </xdr:from>
    <xdr:to>
      <xdr:col>67</xdr:col>
      <xdr:colOff>101600</xdr:colOff>
      <xdr:row>37</xdr:row>
      <xdr:rowOff>39548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28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30675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3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63005</xdr:rowOff>
    </xdr:from>
    <xdr:to>
      <xdr:col>85</xdr:col>
      <xdr:colOff>126364</xdr:colOff>
      <xdr:row>59</xdr:row>
      <xdr:rowOff>38042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35505"/>
          <a:ext cx="1269" cy="1518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41869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5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38042</xdr:rowOff>
    </xdr:from>
    <xdr:to>
      <xdr:col>86</xdr:col>
      <xdr:colOff>25400</xdr:colOff>
      <xdr:row>59</xdr:row>
      <xdr:rowOff>38042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5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9682</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1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63005</xdr:rowOff>
    </xdr:from>
    <xdr:to>
      <xdr:col>86</xdr:col>
      <xdr:colOff>25400</xdr:colOff>
      <xdr:row>50</xdr:row>
      <xdr:rowOff>63005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3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61107</xdr:rowOff>
    </xdr:from>
    <xdr:to>
      <xdr:col>85</xdr:col>
      <xdr:colOff>127000</xdr:colOff>
      <xdr:row>56</xdr:row>
      <xdr:rowOff>144226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319407"/>
          <a:ext cx="838200" cy="42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82814</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512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59937</xdr:rowOff>
    </xdr:from>
    <xdr:to>
      <xdr:col>85</xdr:col>
      <xdr:colOff>177800</xdr:colOff>
      <xdr:row>56</xdr:row>
      <xdr:rowOff>161537</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66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119011</xdr:rowOff>
    </xdr:from>
    <xdr:to>
      <xdr:col>81</xdr:col>
      <xdr:colOff>50800</xdr:colOff>
      <xdr:row>54</xdr:row>
      <xdr:rowOff>61107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205861"/>
          <a:ext cx="889000" cy="11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106502</xdr:rowOff>
    </xdr:from>
    <xdr:to>
      <xdr:col>81</xdr:col>
      <xdr:colOff>101600</xdr:colOff>
      <xdr:row>57</xdr:row>
      <xdr:rowOff>36652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70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27779</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80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52352</xdr:rowOff>
    </xdr:from>
    <xdr:to>
      <xdr:col>76</xdr:col>
      <xdr:colOff>114300</xdr:colOff>
      <xdr:row>53</xdr:row>
      <xdr:rowOff>119011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8967752"/>
          <a:ext cx="889000" cy="23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58222</xdr:rowOff>
    </xdr:from>
    <xdr:to>
      <xdr:col>76</xdr:col>
      <xdr:colOff>165100</xdr:colOff>
      <xdr:row>57</xdr:row>
      <xdr:rowOff>159822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830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150949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92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52352</xdr:rowOff>
    </xdr:from>
    <xdr:to>
      <xdr:col>71</xdr:col>
      <xdr:colOff>177800</xdr:colOff>
      <xdr:row>57</xdr:row>
      <xdr:rowOff>53678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8967752"/>
          <a:ext cx="889000" cy="85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62771</xdr:rowOff>
    </xdr:from>
    <xdr:to>
      <xdr:col>72</xdr:col>
      <xdr:colOff>38100</xdr:colOff>
      <xdr:row>56</xdr:row>
      <xdr:rowOff>164371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66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155498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75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141250</xdr:rowOff>
    </xdr:from>
    <xdr:to>
      <xdr:col>67</xdr:col>
      <xdr:colOff>101600</xdr:colOff>
      <xdr:row>57</xdr:row>
      <xdr:rowOff>71400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7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87927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51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93426</xdr:rowOff>
    </xdr:from>
    <xdr:to>
      <xdr:col>85</xdr:col>
      <xdr:colOff>177800</xdr:colOff>
      <xdr:row>57</xdr:row>
      <xdr:rowOff>23576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69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71853</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67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10307</xdr:rowOff>
    </xdr:from>
    <xdr:to>
      <xdr:col>81</xdr:col>
      <xdr:colOff>101600</xdr:colOff>
      <xdr:row>54</xdr:row>
      <xdr:rowOff>111907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26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128434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04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68211</xdr:rowOff>
    </xdr:from>
    <xdr:to>
      <xdr:col>76</xdr:col>
      <xdr:colOff>165100</xdr:colOff>
      <xdr:row>53</xdr:row>
      <xdr:rowOff>169811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15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14888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893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1552</xdr:rowOff>
    </xdr:from>
    <xdr:to>
      <xdr:col>72</xdr:col>
      <xdr:colOff>38100</xdr:colOff>
      <xdr:row>52</xdr:row>
      <xdr:rowOff>103152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891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50</xdr:row>
      <xdr:rowOff>119679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869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2878</xdr:rowOff>
    </xdr:from>
    <xdr:to>
      <xdr:col>67</xdr:col>
      <xdr:colOff>101600</xdr:colOff>
      <xdr:row>57</xdr:row>
      <xdr:rowOff>104478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95605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86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29019</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201969"/>
          <a:ext cx="1269" cy="138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147146</xdr:rowOff>
    </xdr:from>
    <xdr:ext cx="469744"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7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29019</xdr:rowOff>
    </xdr:from>
    <xdr:to>
      <xdr:col>86</xdr:col>
      <xdr:colOff>25400</xdr:colOff>
      <xdr:row>71</xdr:row>
      <xdr:rowOff>29019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20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50627</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08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27750</xdr:rowOff>
    </xdr:from>
    <xdr:to>
      <xdr:col>85</xdr:col>
      <xdr:colOff>177800</xdr:colOff>
      <xdr:row>77</xdr:row>
      <xdr:rowOff>129350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2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14796</xdr:rowOff>
    </xdr:from>
    <xdr:to>
      <xdr:col>81</xdr:col>
      <xdr:colOff>101600</xdr:colOff>
      <xdr:row>77</xdr:row>
      <xdr:rowOff>116396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2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132923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299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37401</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1951"/>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28893</xdr:rowOff>
    </xdr:from>
    <xdr:to>
      <xdr:col>76</xdr:col>
      <xdr:colOff>165100</xdr:colOff>
      <xdr:row>78</xdr:row>
      <xdr:rowOff>130493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0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147020</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177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16066</xdr:rowOff>
    </xdr:from>
    <xdr:to>
      <xdr:col>71</xdr:col>
      <xdr:colOff>177800</xdr:colOff>
      <xdr:row>79</xdr:row>
      <xdr:rowOff>37401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60616"/>
          <a:ext cx="889000" cy="2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318</xdr:rowOff>
    </xdr:from>
    <xdr:to>
      <xdr:col>72</xdr:col>
      <xdr:colOff>38100</xdr:colOff>
      <xdr:row>77</xdr:row>
      <xdr:rowOff>101918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20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118445</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297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100140</xdr:rowOff>
    </xdr:from>
    <xdr:to>
      <xdr:col>67</xdr:col>
      <xdr:colOff>101600</xdr:colOff>
      <xdr:row>72</xdr:row>
      <xdr:rowOff>30290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227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70</xdr:row>
      <xdr:rowOff>46817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204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158051</xdr:rowOff>
    </xdr:from>
    <xdr:to>
      <xdr:col>72</xdr:col>
      <xdr:colOff>38100</xdr:colOff>
      <xdr:row>79</xdr:row>
      <xdr:rowOff>88201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79328</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6238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136716</xdr:rowOff>
    </xdr:from>
    <xdr:to>
      <xdr:col>67</xdr:col>
      <xdr:colOff>101600</xdr:colOff>
      <xdr:row>79</xdr:row>
      <xdr:rowOff>66866</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0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57993</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02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131775</xdr:rowOff>
    </xdr:from>
    <xdr:to>
      <xdr:col>85</xdr:col>
      <xdr:colOff>126364</xdr:colOff>
      <xdr:row>98</xdr:row>
      <xdr:rowOff>71958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733725"/>
          <a:ext cx="1269" cy="114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75785</xdr:rowOff>
    </xdr:from>
    <xdr:ext cx="469744"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87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71958</xdr:rowOff>
    </xdr:from>
    <xdr:to>
      <xdr:col>86</xdr:col>
      <xdr:colOff>25400</xdr:colOff>
      <xdr:row>98</xdr:row>
      <xdr:rowOff>71958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87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78452</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50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67,416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131775</xdr:rowOff>
    </xdr:from>
    <xdr:to>
      <xdr:col>86</xdr:col>
      <xdr:colOff>25400</xdr:colOff>
      <xdr:row>91</xdr:row>
      <xdr:rowOff>131775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733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6541</xdr:rowOff>
    </xdr:from>
    <xdr:to>
      <xdr:col>85</xdr:col>
      <xdr:colOff>127000</xdr:colOff>
      <xdr:row>95</xdr:row>
      <xdr:rowOff>67787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294291"/>
          <a:ext cx="838200" cy="6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136256</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081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113379</xdr:rowOff>
    </xdr:from>
    <xdr:to>
      <xdr:col>85</xdr:col>
      <xdr:colOff>177800</xdr:colOff>
      <xdr:row>95</xdr:row>
      <xdr:rowOff>43529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2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67787</xdr:rowOff>
    </xdr:from>
    <xdr:to>
      <xdr:col>81</xdr:col>
      <xdr:colOff>50800</xdr:colOff>
      <xdr:row>95</xdr:row>
      <xdr:rowOff>102095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355537"/>
          <a:ext cx="8890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112522</xdr:rowOff>
    </xdr:from>
    <xdr:to>
      <xdr:col>81</xdr:col>
      <xdr:colOff>101600</xdr:colOff>
      <xdr:row>95</xdr:row>
      <xdr:rowOff>42672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59199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0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102095</xdr:rowOff>
    </xdr:from>
    <xdr:to>
      <xdr:col>76</xdr:col>
      <xdr:colOff>114300</xdr:colOff>
      <xdr:row>95</xdr:row>
      <xdr:rowOff>138652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389845"/>
          <a:ext cx="889000" cy="3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113436</xdr:rowOff>
    </xdr:from>
    <xdr:to>
      <xdr:col>76</xdr:col>
      <xdr:colOff>165100</xdr:colOff>
      <xdr:row>95</xdr:row>
      <xdr:rowOff>43586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60113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84550</xdr:rowOff>
    </xdr:from>
    <xdr:to>
      <xdr:col>71</xdr:col>
      <xdr:colOff>177800</xdr:colOff>
      <xdr:row>95</xdr:row>
      <xdr:rowOff>138652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372300"/>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157327</xdr:rowOff>
    </xdr:from>
    <xdr:to>
      <xdr:col>72</xdr:col>
      <xdr:colOff>38100</xdr:colOff>
      <xdr:row>95</xdr:row>
      <xdr:rowOff>87477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104004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168396</xdr:rowOff>
    </xdr:from>
    <xdr:to>
      <xdr:col>67</xdr:col>
      <xdr:colOff>101600</xdr:colOff>
      <xdr:row>95</xdr:row>
      <xdr:rowOff>98546</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115073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05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127191</xdr:rowOff>
    </xdr:from>
    <xdr:to>
      <xdr:col>85</xdr:col>
      <xdr:colOff>177800</xdr:colOff>
      <xdr:row>95</xdr:row>
      <xdr:rowOff>57341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24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105618</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22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16987</xdr:rowOff>
    </xdr:from>
    <xdr:to>
      <xdr:col>81</xdr:col>
      <xdr:colOff>101600</xdr:colOff>
      <xdr:row>95</xdr:row>
      <xdr:rowOff>118587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3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109714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39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51295</xdr:rowOff>
    </xdr:from>
    <xdr:to>
      <xdr:col>76</xdr:col>
      <xdr:colOff>165100</xdr:colOff>
      <xdr:row>95</xdr:row>
      <xdr:rowOff>152895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3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144022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43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87852</xdr:rowOff>
    </xdr:from>
    <xdr:to>
      <xdr:col>72</xdr:col>
      <xdr:colOff>38100</xdr:colOff>
      <xdr:row>96</xdr:row>
      <xdr:rowOff>18002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3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9129</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46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33750</xdr:rowOff>
    </xdr:from>
    <xdr:to>
      <xdr:col>67</xdr:col>
      <xdr:colOff>101600</xdr:colOff>
      <xdr:row>95</xdr:row>
      <xdr:rowOff>135350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3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126477</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41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167132</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482082"/>
          <a:ext cx="1269"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113809</xdr:rowOff>
    </xdr:from>
    <xdr:ext cx="469744"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25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167132</xdr:rowOff>
    </xdr:from>
    <xdr:to>
      <xdr:col>116</xdr:col>
      <xdr:colOff>152400</xdr:colOff>
      <xdr:row>31</xdr:row>
      <xdr:rowOff>167132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482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58742</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023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35864</xdr:rowOff>
    </xdr:from>
    <xdr:to>
      <xdr:col>116</xdr:col>
      <xdr:colOff>114300</xdr:colOff>
      <xdr:row>38</xdr:row>
      <xdr:rowOff>137464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5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43637</xdr:rowOff>
    </xdr:from>
    <xdr:to>
      <xdr:col>112</xdr:col>
      <xdr:colOff>38100</xdr:colOff>
      <xdr:row>38</xdr:row>
      <xdr:rowOff>145237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5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161764</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66333" y="6333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13462</xdr:rowOff>
    </xdr:from>
    <xdr:to>
      <xdr:col>107</xdr:col>
      <xdr:colOff>101600</xdr:colOff>
      <xdr:row>38</xdr:row>
      <xdr:rowOff>115062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131589</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5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60096</xdr:rowOff>
    </xdr:from>
    <xdr:to>
      <xdr:col>102</xdr:col>
      <xdr:colOff>165100</xdr:colOff>
      <xdr:row>38</xdr:row>
      <xdr:rowOff>161696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6773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3504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148336</xdr:rowOff>
    </xdr:from>
    <xdr:to>
      <xdr:col>98</xdr:col>
      <xdr:colOff>38100</xdr:colOff>
      <xdr:row>38</xdr:row>
      <xdr:rowOff>78486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95013</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17" y="626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14292</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293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主な要因</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総務費については、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職員退職手当基金積立金の増や、ふるさと納税額の増に伴い返礼品等関連経費が増となったことなどにより、前年度よりも増加している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民生費については、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国による住民税非課税世帯等臨時特別給付金の皆減があったものの、原油価格・物価高騰対策として支給した、電力・ガス・食料品等価格高騰支援給付金の増などにより、前年度よりも増加している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衛生費については、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ごみ焼却場整備事業の可燃物処分委託料の減や、新型コロナウイルスワクチン接種事業の実施に伴う事業費が減となったものの、ごみ焼却場整備事業に係る工事請負費の増や、新型コロナウイルスワクチン接種事業の国庫返還金の増など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、大きく増加している。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教育費については、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彦根市立図書館大規模改修事業における工事請負費が増となったものの、彦根市スポーツ・文化交流センター整備事業における建築工事の完了に伴う工事請負費の減などにより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、前年度よりも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公債費については、近年実施した大型の投資事業の財源とした公債費の償還が開始されたことに伴い、前年度よりも増加している。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財政調整基金残高は、令和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年度に引き続き、前年度と同程度で推移した。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実質収支額について、歳出においては、彦根市スポーツ・文化交流センター建築工事の完了により事業費が減少したものの、歳入においては、繰入金や寄附金などが増加する一方で、市債や地方交付税の減などにより、全体としては減少し、歳入の減少が歳出の減少を上回ったことから、全体として前年度より</a:t>
          </a:r>
          <a:r>
            <a:rPr kumimoji="1" lang="en-US" altLang="ja-JP" sz="1100">
              <a:latin typeface="ＭＳ Ｐゴシック" panose="020B0600070205080204" pitchFamily="50" charset="-128"/>
              <a:ea typeface="ＭＳ Ｐゴシック" panose="020B0600070205080204" pitchFamily="50" charset="-128"/>
            </a:rPr>
            <a:t>0.47</a:t>
          </a:r>
          <a:r>
            <a:rPr kumimoji="1" lang="ja-JP" altLang="en-US" sz="1100">
              <a:latin typeface="ＭＳ Ｐゴシック" panose="020B0600070205080204" pitchFamily="50" charset="-128"/>
              <a:ea typeface="ＭＳ Ｐゴシック" panose="020B0600070205080204" pitchFamily="50" charset="-128"/>
            </a:rPr>
            <a:t>ポイント減少し、実質単年度収支については赤字となった。</a:t>
          </a:r>
        </a:p>
        <a:p>
          <a:r>
            <a:rPr kumimoji="1" lang="ja-JP" altLang="en-US" sz="1100">
              <a:latin typeface="ＭＳ Ｐゴシック" panose="020B0600070205080204" pitchFamily="50" charset="-128"/>
              <a:ea typeface="ＭＳ Ｐゴシック" panose="020B0600070205080204" pitchFamily="50" charset="-128"/>
            </a:rPr>
            <a:t>　今後については、削減可能な支出について検討を重ね、既に着手している投資的経費等の実施についても、後年度負担に留意しながら効果的に財政運営を行う。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年度に引き続き、全会計において赤字は発生しておらず、良好な状態である。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病院事業会計においては、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抗がん剤等の高額な薬品の増加に伴い材料費が増加したこと等により、総費用が増加したことや新型コロナウイルス感染症に係る病床確保料の減少等により、単年実質収支が赤字となった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水道事業会計においては、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前年度と比較して総配水量は微増したものの、有収率が減少したことにより給水収益が減少となったが、長期前受金戻入の影響により実質収支が増となった。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下水道事業会計においては、総収支では黒字を保っているものの、経営の本体である営業収支では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億円超の損失を計上しており、営業外収支の黒字により全体収支の均衡を保っている状況である。令和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年度に策定した「彦根市公共下水道事業・第</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期経営計画」に基づき、中長期的な視点から運営を図っていく必要がある。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その他の事業会計も含めて、平成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年連続で全会計で黒字となったが、今後も経営状態に注意していく</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9" zoomScale="85" zoomScaleNormal="85"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54152282</v>
      </c>
      <c r="BO4" s="485"/>
      <c r="BP4" s="485"/>
      <c r="BQ4" s="485"/>
      <c r="BR4" s="485"/>
      <c r="BS4" s="485"/>
      <c r="BT4" s="485"/>
      <c r="BU4" s="486"/>
      <c r="BV4" s="484">
        <v>55179232</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8.6</v>
      </c>
      <c r="CU4" s="625"/>
      <c r="CV4" s="625"/>
      <c r="CW4" s="625"/>
      <c r="CX4" s="625"/>
      <c r="CY4" s="625"/>
      <c r="CZ4" s="625"/>
      <c r="DA4" s="626"/>
      <c r="DB4" s="624">
        <v>9.1</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51750324</v>
      </c>
      <c r="BO5" s="456"/>
      <c r="BP5" s="456"/>
      <c r="BQ5" s="456"/>
      <c r="BR5" s="456"/>
      <c r="BS5" s="456"/>
      <c r="BT5" s="456"/>
      <c r="BU5" s="457"/>
      <c r="BV5" s="455">
        <v>52658201</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97.1</v>
      </c>
      <c r="CU5" s="453"/>
      <c r="CV5" s="453"/>
      <c r="CW5" s="453"/>
      <c r="CX5" s="453"/>
      <c r="CY5" s="453"/>
      <c r="CZ5" s="453"/>
      <c r="DA5" s="454"/>
      <c r="DB5" s="452">
        <v>94.4</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2401958</v>
      </c>
      <c r="BO6" s="456"/>
      <c r="BP6" s="456"/>
      <c r="BQ6" s="456"/>
      <c r="BR6" s="456"/>
      <c r="BS6" s="456"/>
      <c r="BT6" s="456"/>
      <c r="BU6" s="457"/>
      <c r="BV6" s="455">
        <v>2521031</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98.1</v>
      </c>
      <c r="CU6" s="599"/>
      <c r="CV6" s="599"/>
      <c r="CW6" s="599"/>
      <c r="CX6" s="599"/>
      <c r="CY6" s="599"/>
      <c r="CZ6" s="599"/>
      <c r="DA6" s="600"/>
      <c r="DB6" s="598">
        <v>96.8</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125182</v>
      </c>
      <c r="BO7" s="456"/>
      <c r="BP7" s="456"/>
      <c r="BQ7" s="456"/>
      <c r="BR7" s="456"/>
      <c r="BS7" s="456"/>
      <c r="BT7" s="456"/>
      <c r="BU7" s="457"/>
      <c r="BV7" s="455">
        <v>169944</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26380700</v>
      </c>
      <c r="CU7" s="456"/>
      <c r="CV7" s="456"/>
      <c r="CW7" s="456"/>
      <c r="CX7" s="456"/>
      <c r="CY7" s="456"/>
      <c r="CZ7" s="456"/>
      <c r="DA7" s="457"/>
      <c r="DB7" s="455">
        <v>25831868</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2276776</v>
      </c>
      <c r="BO8" s="456"/>
      <c r="BP8" s="456"/>
      <c r="BQ8" s="456"/>
      <c r="BR8" s="456"/>
      <c r="BS8" s="456"/>
      <c r="BT8" s="456"/>
      <c r="BU8" s="457"/>
      <c r="BV8" s="455">
        <v>2351087</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0.75</v>
      </c>
      <c r="CU8" s="559"/>
      <c r="CV8" s="559"/>
      <c r="CW8" s="559"/>
      <c r="CX8" s="559"/>
      <c r="CY8" s="559"/>
      <c r="CZ8" s="559"/>
      <c r="DA8" s="560"/>
      <c r="DB8" s="558">
        <v>0.76</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113647</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104</v>
      </c>
      <c r="AV9" s="514"/>
      <c r="AW9" s="514"/>
      <c r="AX9" s="514"/>
      <c r="AY9" s="469" t="s">
        <v>111</v>
      </c>
      <c r="AZ9" s="470"/>
      <c r="BA9" s="470"/>
      <c r="BB9" s="470"/>
      <c r="BC9" s="470"/>
      <c r="BD9" s="470"/>
      <c r="BE9" s="470"/>
      <c r="BF9" s="470"/>
      <c r="BG9" s="470"/>
      <c r="BH9" s="470"/>
      <c r="BI9" s="470"/>
      <c r="BJ9" s="470"/>
      <c r="BK9" s="470"/>
      <c r="BL9" s="470"/>
      <c r="BM9" s="471"/>
      <c r="BN9" s="455">
        <v>-74311</v>
      </c>
      <c r="BO9" s="456"/>
      <c r="BP9" s="456"/>
      <c r="BQ9" s="456"/>
      <c r="BR9" s="456"/>
      <c r="BS9" s="456"/>
      <c r="BT9" s="456"/>
      <c r="BU9" s="457"/>
      <c r="BV9" s="455">
        <v>98746</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11.9</v>
      </c>
      <c r="CU9" s="453"/>
      <c r="CV9" s="453"/>
      <c r="CW9" s="453"/>
      <c r="CX9" s="453"/>
      <c r="CY9" s="453"/>
      <c r="CZ9" s="453"/>
      <c r="DA9" s="454"/>
      <c r="DB9" s="452">
        <v>11.3</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113679</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1200057</v>
      </c>
      <c r="BO10" s="456"/>
      <c r="BP10" s="456"/>
      <c r="BQ10" s="456"/>
      <c r="BR10" s="456"/>
      <c r="BS10" s="456"/>
      <c r="BT10" s="456"/>
      <c r="BU10" s="457"/>
      <c r="BV10" s="455">
        <v>1200054</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111118</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1291661</v>
      </c>
      <c r="BO12" s="456"/>
      <c r="BP12" s="456"/>
      <c r="BQ12" s="456"/>
      <c r="BR12" s="456"/>
      <c r="BS12" s="456"/>
      <c r="BT12" s="456"/>
      <c r="BU12" s="457"/>
      <c r="BV12" s="455">
        <v>755907</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107603</v>
      </c>
      <c r="S13" s="543"/>
      <c r="T13" s="543"/>
      <c r="U13" s="543"/>
      <c r="V13" s="544"/>
      <c r="W13" s="545" t="s">
        <v>131</v>
      </c>
      <c r="X13" s="441"/>
      <c r="Y13" s="441"/>
      <c r="Z13" s="441"/>
      <c r="AA13" s="441"/>
      <c r="AB13" s="442"/>
      <c r="AC13" s="408">
        <v>882</v>
      </c>
      <c r="AD13" s="409"/>
      <c r="AE13" s="409"/>
      <c r="AF13" s="409"/>
      <c r="AG13" s="410"/>
      <c r="AH13" s="408">
        <v>988</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-165915</v>
      </c>
      <c r="BO13" s="456"/>
      <c r="BP13" s="456"/>
      <c r="BQ13" s="456"/>
      <c r="BR13" s="456"/>
      <c r="BS13" s="456"/>
      <c r="BT13" s="456"/>
      <c r="BU13" s="457"/>
      <c r="BV13" s="455">
        <v>542893</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7.6</v>
      </c>
      <c r="CU13" s="453"/>
      <c r="CV13" s="453"/>
      <c r="CW13" s="453"/>
      <c r="CX13" s="453"/>
      <c r="CY13" s="453"/>
      <c r="CZ13" s="453"/>
      <c r="DA13" s="454"/>
      <c r="DB13" s="452">
        <v>6.9</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111648</v>
      </c>
      <c r="S14" s="543"/>
      <c r="T14" s="543"/>
      <c r="U14" s="543"/>
      <c r="V14" s="544"/>
      <c r="W14" s="546"/>
      <c r="X14" s="444"/>
      <c r="Y14" s="444"/>
      <c r="Z14" s="444"/>
      <c r="AA14" s="444"/>
      <c r="AB14" s="445"/>
      <c r="AC14" s="535">
        <v>1.6</v>
      </c>
      <c r="AD14" s="536"/>
      <c r="AE14" s="536"/>
      <c r="AF14" s="536"/>
      <c r="AG14" s="537"/>
      <c r="AH14" s="535">
        <v>1.9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59</v>
      </c>
      <c r="CU14" s="553"/>
      <c r="CV14" s="553"/>
      <c r="CW14" s="553"/>
      <c r="CX14" s="553"/>
      <c r="CY14" s="553"/>
      <c r="CZ14" s="553"/>
      <c r="DA14" s="554"/>
      <c r="DB14" s="552">
        <v>56.1</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108502</v>
      </c>
      <c r="S15" s="543"/>
      <c r="T15" s="543"/>
      <c r="U15" s="543"/>
      <c r="V15" s="544"/>
      <c r="W15" s="545" t="s">
        <v>137</v>
      </c>
      <c r="X15" s="441"/>
      <c r="Y15" s="441"/>
      <c r="Z15" s="441"/>
      <c r="AA15" s="441"/>
      <c r="AB15" s="442"/>
      <c r="AC15" s="408">
        <v>18526</v>
      </c>
      <c r="AD15" s="409"/>
      <c r="AE15" s="409"/>
      <c r="AF15" s="409"/>
      <c r="AG15" s="410"/>
      <c r="AH15" s="408">
        <v>18802</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16477863</v>
      </c>
      <c r="BO15" s="485"/>
      <c r="BP15" s="485"/>
      <c r="BQ15" s="485"/>
      <c r="BR15" s="485"/>
      <c r="BS15" s="485"/>
      <c r="BT15" s="485"/>
      <c r="BU15" s="486"/>
      <c r="BV15" s="484">
        <v>15622833</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34.5</v>
      </c>
      <c r="AD16" s="536"/>
      <c r="AE16" s="536"/>
      <c r="AF16" s="536"/>
      <c r="AG16" s="537"/>
      <c r="AH16" s="535">
        <v>35.200000000000003</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21584367</v>
      </c>
      <c r="BO16" s="456"/>
      <c r="BP16" s="456"/>
      <c r="BQ16" s="456"/>
      <c r="BR16" s="456"/>
      <c r="BS16" s="456"/>
      <c r="BT16" s="456"/>
      <c r="BU16" s="457"/>
      <c r="BV16" s="455">
        <v>21011507</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34325</v>
      </c>
      <c r="AD17" s="409"/>
      <c r="AE17" s="409"/>
      <c r="AF17" s="409"/>
      <c r="AG17" s="410"/>
      <c r="AH17" s="408">
        <v>33569</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20976355</v>
      </c>
      <c r="BO17" s="456"/>
      <c r="BP17" s="456"/>
      <c r="BQ17" s="456"/>
      <c r="BR17" s="456"/>
      <c r="BS17" s="456"/>
      <c r="BT17" s="456"/>
      <c r="BU17" s="457"/>
      <c r="BV17" s="455">
        <v>19857910</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196.87</v>
      </c>
      <c r="M18" s="508"/>
      <c r="N18" s="508"/>
      <c r="O18" s="508"/>
      <c r="P18" s="508"/>
      <c r="Q18" s="508"/>
      <c r="R18" s="509"/>
      <c r="S18" s="509"/>
      <c r="T18" s="509"/>
      <c r="U18" s="509"/>
      <c r="V18" s="510"/>
      <c r="W18" s="526"/>
      <c r="X18" s="527"/>
      <c r="Y18" s="527"/>
      <c r="Z18" s="527"/>
      <c r="AA18" s="527"/>
      <c r="AB18" s="551"/>
      <c r="AC18" s="425">
        <v>63.9</v>
      </c>
      <c r="AD18" s="426"/>
      <c r="AE18" s="426"/>
      <c r="AF18" s="426"/>
      <c r="AG18" s="511"/>
      <c r="AH18" s="425">
        <v>62.9</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26340642</v>
      </c>
      <c r="BO18" s="456"/>
      <c r="BP18" s="456"/>
      <c r="BQ18" s="456"/>
      <c r="BR18" s="456"/>
      <c r="BS18" s="456"/>
      <c r="BT18" s="456"/>
      <c r="BU18" s="457"/>
      <c r="BV18" s="455">
        <v>25610959</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577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35031030</v>
      </c>
      <c r="BO19" s="456"/>
      <c r="BP19" s="456"/>
      <c r="BQ19" s="456"/>
      <c r="BR19" s="456"/>
      <c r="BS19" s="456"/>
      <c r="BT19" s="456"/>
      <c r="BU19" s="457"/>
      <c r="BV19" s="455">
        <v>33968618</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48212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53078298</v>
      </c>
      <c r="BO22" s="485"/>
      <c r="BP22" s="485"/>
      <c r="BQ22" s="485"/>
      <c r="BR22" s="485"/>
      <c r="BS22" s="485"/>
      <c r="BT22" s="485"/>
      <c r="BU22" s="486"/>
      <c r="BV22" s="484">
        <v>53707806</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17641136</v>
      </c>
      <c r="BO23" s="456"/>
      <c r="BP23" s="456"/>
      <c r="BQ23" s="456"/>
      <c r="BR23" s="456"/>
      <c r="BS23" s="456"/>
      <c r="BT23" s="456"/>
      <c r="BU23" s="457"/>
      <c r="BV23" s="455">
        <v>18744482</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9250</v>
      </c>
      <c r="R24" s="409"/>
      <c r="S24" s="409"/>
      <c r="T24" s="409"/>
      <c r="U24" s="409"/>
      <c r="V24" s="410"/>
      <c r="W24" s="498"/>
      <c r="X24" s="435"/>
      <c r="Y24" s="436"/>
      <c r="Z24" s="411" t="s">
        <v>162</v>
      </c>
      <c r="AA24" s="412"/>
      <c r="AB24" s="412"/>
      <c r="AC24" s="412"/>
      <c r="AD24" s="412"/>
      <c r="AE24" s="412"/>
      <c r="AF24" s="412"/>
      <c r="AG24" s="413"/>
      <c r="AH24" s="408">
        <v>835</v>
      </c>
      <c r="AI24" s="409"/>
      <c r="AJ24" s="409"/>
      <c r="AK24" s="409"/>
      <c r="AL24" s="410"/>
      <c r="AM24" s="408">
        <v>2462415</v>
      </c>
      <c r="AN24" s="409"/>
      <c r="AO24" s="409"/>
      <c r="AP24" s="409"/>
      <c r="AQ24" s="409"/>
      <c r="AR24" s="410"/>
      <c r="AS24" s="408">
        <v>2949</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34318027</v>
      </c>
      <c r="BO24" s="456"/>
      <c r="BP24" s="456"/>
      <c r="BQ24" s="456"/>
      <c r="BR24" s="456"/>
      <c r="BS24" s="456"/>
      <c r="BT24" s="456"/>
      <c r="BU24" s="457"/>
      <c r="BV24" s="455">
        <v>33522765</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7700</v>
      </c>
      <c r="R25" s="409"/>
      <c r="S25" s="409"/>
      <c r="T25" s="409"/>
      <c r="U25" s="409"/>
      <c r="V25" s="410"/>
      <c r="W25" s="498"/>
      <c r="X25" s="435"/>
      <c r="Y25" s="436"/>
      <c r="Z25" s="411" t="s">
        <v>165</v>
      </c>
      <c r="AA25" s="412"/>
      <c r="AB25" s="412"/>
      <c r="AC25" s="412"/>
      <c r="AD25" s="412"/>
      <c r="AE25" s="412"/>
      <c r="AF25" s="412"/>
      <c r="AG25" s="413"/>
      <c r="AH25" s="408">
        <v>167</v>
      </c>
      <c r="AI25" s="409"/>
      <c r="AJ25" s="409"/>
      <c r="AK25" s="409"/>
      <c r="AL25" s="410"/>
      <c r="AM25" s="408">
        <v>476618</v>
      </c>
      <c r="AN25" s="409"/>
      <c r="AO25" s="409"/>
      <c r="AP25" s="409"/>
      <c r="AQ25" s="409"/>
      <c r="AR25" s="410"/>
      <c r="AS25" s="408">
        <v>2854</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8910272</v>
      </c>
      <c r="BO25" s="485"/>
      <c r="BP25" s="485"/>
      <c r="BQ25" s="485"/>
      <c r="BR25" s="485"/>
      <c r="BS25" s="485"/>
      <c r="BT25" s="485"/>
      <c r="BU25" s="486"/>
      <c r="BV25" s="484">
        <v>11699242</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7050</v>
      </c>
      <c r="R26" s="409"/>
      <c r="S26" s="409"/>
      <c r="T26" s="409"/>
      <c r="U26" s="409"/>
      <c r="V26" s="410"/>
      <c r="W26" s="498"/>
      <c r="X26" s="435"/>
      <c r="Y26" s="436"/>
      <c r="Z26" s="411" t="s">
        <v>168</v>
      </c>
      <c r="AA26" s="466"/>
      <c r="AB26" s="466"/>
      <c r="AC26" s="466"/>
      <c r="AD26" s="466"/>
      <c r="AE26" s="466"/>
      <c r="AF26" s="466"/>
      <c r="AG26" s="467"/>
      <c r="AH26" s="408">
        <v>19</v>
      </c>
      <c r="AI26" s="409"/>
      <c r="AJ26" s="409"/>
      <c r="AK26" s="409"/>
      <c r="AL26" s="410"/>
      <c r="AM26" s="408">
        <v>63954</v>
      </c>
      <c r="AN26" s="409"/>
      <c r="AO26" s="409"/>
      <c r="AP26" s="409"/>
      <c r="AQ26" s="409"/>
      <c r="AR26" s="410"/>
      <c r="AS26" s="408">
        <v>3366</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170</v>
      </c>
      <c r="F27" s="412"/>
      <c r="G27" s="412"/>
      <c r="H27" s="412"/>
      <c r="I27" s="412"/>
      <c r="J27" s="412"/>
      <c r="K27" s="413"/>
      <c r="L27" s="408">
        <v>1</v>
      </c>
      <c r="M27" s="409"/>
      <c r="N27" s="409"/>
      <c r="O27" s="409"/>
      <c r="P27" s="410"/>
      <c r="Q27" s="408">
        <v>5340</v>
      </c>
      <c r="R27" s="409"/>
      <c r="S27" s="409"/>
      <c r="T27" s="409"/>
      <c r="U27" s="409"/>
      <c r="V27" s="410"/>
      <c r="W27" s="498"/>
      <c r="X27" s="435"/>
      <c r="Y27" s="436"/>
      <c r="Z27" s="411" t="s">
        <v>171</v>
      </c>
      <c r="AA27" s="412"/>
      <c r="AB27" s="412"/>
      <c r="AC27" s="412"/>
      <c r="AD27" s="412"/>
      <c r="AE27" s="412"/>
      <c r="AF27" s="412"/>
      <c r="AG27" s="413"/>
      <c r="AH27" s="408">
        <v>86</v>
      </c>
      <c r="AI27" s="409"/>
      <c r="AJ27" s="409"/>
      <c r="AK27" s="409"/>
      <c r="AL27" s="410"/>
      <c r="AM27" s="408">
        <v>282164</v>
      </c>
      <c r="AN27" s="409"/>
      <c r="AO27" s="409"/>
      <c r="AP27" s="409"/>
      <c r="AQ27" s="409"/>
      <c r="AR27" s="410"/>
      <c r="AS27" s="408">
        <v>3281</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1163943</v>
      </c>
      <c r="BO27" s="490"/>
      <c r="BP27" s="490"/>
      <c r="BQ27" s="490"/>
      <c r="BR27" s="490"/>
      <c r="BS27" s="490"/>
      <c r="BT27" s="490"/>
      <c r="BU27" s="491"/>
      <c r="BV27" s="489">
        <v>1163943</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173</v>
      </c>
      <c r="F28" s="412"/>
      <c r="G28" s="412"/>
      <c r="H28" s="412"/>
      <c r="I28" s="412"/>
      <c r="J28" s="412"/>
      <c r="K28" s="413"/>
      <c r="L28" s="408">
        <v>1</v>
      </c>
      <c r="M28" s="409"/>
      <c r="N28" s="409"/>
      <c r="O28" s="409"/>
      <c r="P28" s="410"/>
      <c r="Q28" s="408">
        <v>4540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3068973</v>
      </c>
      <c r="BO28" s="485"/>
      <c r="BP28" s="485"/>
      <c r="BQ28" s="485"/>
      <c r="BR28" s="485"/>
      <c r="BS28" s="485"/>
      <c r="BT28" s="485"/>
      <c r="BU28" s="486"/>
      <c r="BV28" s="484">
        <v>3160577</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176</v>
      </c>
      <c r="F29" s="412"/>
      <c r="G29" s="412"/>
      <c r="H29" s="412"/>
      <c r="I29" s="412"/>
      <c r="J29" s="412"/>
      <c r="K29" s="413"/>
      <c r="L29" s="408">
        <v>22</v>
      </c>
      <c r="M29" s="409"/>
      <c r="N29" s="409"/>
      <c r="O29" s="409"/>
      <c r="P29" s="410"/>
      <c r="Q29" s="408">
        <v>4050</v>
      </c>
      <c r="R29" s="409"/>
      <c r="S29" s="409"/>
      <c r="T29" s="409"/>
      <c r="U29" s="409"/>
      <c r="V29" s="410"/>
      <c r="W29" s="499"/>
      <c r="X29" s="500"/>
      <c r="Y29" s="501"/>
      <c r="Z29" s="411" t="s">
        <v>177</v>
      </c>
      <c r="AA29" s="412"/>
      <c r="AB29" s="412"/>
      <c r="AC29" s="412"/>
      <c r="AD29" s="412"/>
      <c r="AE29" s="412"/>
      <c r="AF29" s="412"/>
      <c r="AG29" s="413"/>
      <c r="AH29" s="408">
        <v>921</v>
      </c>
      <c r="AI29" s="409"/>
      <c r="AJ29" s="409"/>
      <c r="AK29" s="409"/>
      <c r="AL29" s="410"/>
      <c r="AM29" s="408">
        <v>2744579</v>
      </c>
      <c r="AN29" s="409"/>
      <c r="AO29" s="409"/>
      <c r="AP29" s="409"/>
      <c r="AQ29" s="409"/>
      <c r="AR29" s="410"/>
      <c r="AS29" s="408">
        <v>2980</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487978</v>
      </c>
      <c r="BO29" s="456"/>
      <c r="BP29" s="456"/>
      <c r="BQ29" s="456"/>
      <c r="BR29" s="456"/>
      <c r="BS29" s="456"/>
      <c r="BT29" s="456"/>
      <c r="BU29" s="457"/>
      <c r="BV29" s="455">
        <v>487968</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98.7</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3987732</v>
      </c>
      <c r="BO30" s="490"/>
      <c r="BP30" s="490"/>
      <c r="BQ30" s="490"/>
      <c r="BR30" s="490"/>
      <c r="BS30" s="490"/>
      <c r="BT30" s="490"/>
      <c r="BU30" s="491"/>
      <c r="BV30" s="489">
        <v>3869270</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病院事業会計</v>
      </c>
      <c r="AP34" s="404"/>
      <c r="AQ34" s="404"/>
      <c r="AR34" s="404"/>
      <c r="AS34" s="404"/>
      <c r="AT34" s="404"/>
      <c r="AU34" s="404"/>
      <c r="AV34" s="404"/>
      <c r="AW34" s="404"/>
      <c r="AX34" s="404"/>
      <c r="AY34" s="404"/>
      <c r="AZ34" s="404"/>
      <c r="BA34" s="404"/>
      <c r="BB34" s="404"/>
      <c r="BC34" s="404"/>
      <c r="BD34" s="181"/>
      <c r="BE34" s="403">
        <f>IF(BG34="","",MAX(C34:D43,U34:V43,AM34:AN43)+1)</f>
        <v>9</v>
      </c>
      <c r="BF34" s="403"/>
      <c r="BG34" s="404" t="str">
        <f>IF('各会計、関係団体の財政状況及び健全化判断比率'!B34="","",'各会計、関係団体の財政状況及び健全化判断比率'!B34)</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彦根愛知犬上広域行政組合（一般会計）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19</v>
      </c>
      <c r="CP34" s="403"/>
      <c r="CQ34" s="404" t="str">
        <f>IF('各会計、関係団体の財政状況及び健全化判断比率'!BS7="","",'各会計、関係団体の財政状況及び健全化判断比率'!BS7)</f>
        <v>夢京橋</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休日急病診療所事業特別会計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彦根市犬上郡営林組合（一般会計）</v>
      </c>
      <c r="BZ35" s="404"/>
      <c r="CA35" s="404"/>
      <c r="CB35" s="404"/>
      <c r="CC35" s="404"/>
      <c r="CD35" s="404"/>
      <c r="CE35" s="404"/>
      <c r="CF35" s="404"/>
      <c r="CG35" s="404"/>
      <c r="CH35" s="404"/>
      <c r="CI35" s="404"/>
      <c r="CJ35" s="404"/>
      <c r="CK35" s="404"/>
      <c r="CL35" s="404"/>
      <c r="CM35" s="404"/>
      <c r="CN35" s="181"/>
      <c r="CO35" s="403">
        <f t="shared" ref="CO35:CO43" si="3">IF(CQ35="","",CO34+1)</f>
        <v>20</v>
      </c>
      <c r="CP35" s="403"/>
      <c r="CQ35" s="404" t="str">
        <f>IF('各会計、関係団体の財政状況及び健全化判断比率'!BS8="","",'各会計、関係団体の財政状況及び健全化判断比率'!BS8)</f>
        <v>彦根総合地方卸売市場</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IF('各会計、関係団体の財政状況及び健全化判断比率'!B33="","",'各会計、関係団体の財政状況及び健全化判断比率'!B33)</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彦根市米原市山林組合（一般会計）</v>
      </c>
      <c r="BZ36" s="404"/>
      <c r="CA36" s="404"/>
      <c r="CB36" s="404"/>
      <c r="CC36" s="404"/>
      <c r="CD36" s="404"/>
      <c r="CE36" s="404"/>
      <c r="CF36" s="404"/>
      <c r="CG36" s="404"/>
      <c r="CH36" s="404"/>
      <c r="CI36" s="404"/>
      <c r="CJ36" s="404"/>
      <c r="CK36" s="404"/>
      <c r="CL36" s="404"/>
      <c r="CM36" s="404"/>
      <c r="CN36" s="181"/>
      <c r="CO36" s="403">
        <f t="shared" si="3"/>
        <v>21</v>
      </c>
      <c r="CP36" s="403"/>
      <c r="CQ36" s="404" t="str">
        <f>IF('各会計、関係団体の財政状況及び健全化判断比率'!BS9="","",'各会計、関係団体の財政状況及び健全化判断比率'!BS9)</f>
        <v>四番町スクエア</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滋賀県市町村職員研修センター（一般会計）</v>
      </c>
      <c r="BZ37" s="404"/>
      <c r="CA37" s="404"/>
      <c r="CB37" s="404"/>
      <c r="CC37" s="404"/>
      <c r="CD37" s="404"/>
      <c r="CE37" s="404"/>
      <c r="CF37" s="404"/>
      <c r="CG37" s="404"/>
      <c r="CH37" s="404"/>
      <c r="CI37" s="404"/>
      <c r="CJ37" s="404"/>
      <c r="CK37" s="404"/>
      <c r="CL37" s="404"/>
      <c r="CM37" s="404"/>
      <c r="CN37" s="181"/>
      <c r="CO37" s="403">
        <f t="shared" si="3"/>
        <v>22</v>
      </c>
      <c r="CP37" s="403"/>
      <c r="CQ37" s="404" t="str">
        <f>IF('各会計、関係団体の財政状況及び健全化判断比率'!BS10="","",'各会計、関係団体の財政状況及び健全化判断比率'!BS10)</f>
        <v>彦根市事業公社</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滋賀県後期高齢者医療広域連合（一般会計）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15</v>
      </c>
      <c r="BX39" s="403"/>
      <c r="BY39" s="404" t="str">
        <f>IF('各会計、関係団体の財政状況及び健全化判断比率'!B73="","",'各会計、関係団体の財政状況及び健全化判断比率'!B73)</f>
        <v>滋賀県後期高齢者医療広域連合（後期高齢者医療特別会計）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16</v>
      </c>
      <c r="BX40" s="403"/>
      <c r="BY40" s="404" t="str">
        <f>IF('各会計、関係団体の財政状況及び健全化判断比率'!B74="","",'各会計、関係団体の財政状況及び健全化判断比率'!B74)</f>
        <v>大滝山林組合（一般会計）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17</v>
      </c>
      <c r="BX41" s="403"/>
      <c r="BY41" s="404" t="str">
        <f>IF('各会計、関係団体の財政状況及び健全化判断比率'!B75="","",'各会計、関係団体の財政状況及び健全化判断比率'!B75)</f>
        <v>大滝山林組合（林産物栽培特別会計）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18</v>
      </c>
      <c r="BX42" s="403"/>
      <c r="BY42" s="404" t="str">
        <f>IF('各会計、関係団体の財政状況及び健全化判断比率'!B76="","",'各会計、関係団体の財政状況及び健全化判断比率'!B76)</f>
        <v>大滝山林組合（高取山森林空間利活用特別会計）</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D+JVgyVA8S3xBMBpn/kMcTAZYQM8+av3qraOm6ERGH/1JRca+JNHHEf+wv5eWWScvgZCbjrfzm/aX1lMewCWQQ==" saltValue="ONKauNyTGfUJXC+r92gTc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048576"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87" t="s">
        <v>535</v>
      </c>
      <c r="D34" s="1187"/>
      <c r="E34" s="1188"/>
      <c r="F34" s="32">
        <v>5.48</v>
      </c>
      <c r="G34" s="33">
        <v>11.61</v>
      </c>
      <c r="H34" s="33">
        <v>17.03</v>
      </c>
      <c r="I34" s="33">
        <v>22.66</v>
      </c>
      <c r="J34" s="34">
        <v>22.95</v>
      </c>
      <c r="K34" s="22"/>
      <c r="L34" s="22"/>
      <c r="M34" s="22"/>
      <c r="N34" s="22"/>
      <c r="O34" s="22"/>
      <c r="P34" s="22"/>
    </row>
    <row r="35" spans="1:16" ht="39" customHeight="1" x14ac:dyDescent="0.15">
      <c r="A35" s="22"/>
      <c r="B35" s="35"/>
      <c r="C35" s="1181" t="s">
        <v>536</v>
      </c>
      <c r="D35" s="1182"/>
      <c r="E35" s="1183"/>
      <c r="F35" s="36">
        <v>17.21</v>
      </c>
      <c r="G35" s="37">
        <v>15.29</v>
      </c>
      <c r="H35" s="37">
        <v>14.19</v>
      </c>
      <c r="I35" s="37">
        <v>14.4</v>
      </c>
      <c r="J35" s="38">
        <v>14.42</v>
      </c>
      <c r="K35" s="22"/>
      <c r="L35" s="22"/>
      <c r="M35" s="22"/>
      <c r="N35" s="22"/>
      <c r="O35" s="22"/>
      <c r="P35" s="22"/>
    </row>
    <row r="36" spans="1:16" ht="39" customHeight="1" x14ac:dyDescent="0.15">
      <c r="A36" s="22"/>
      <c r="B36" s="35"/>
      <c r="C36" s="1181" t="s">
        <v>537</v>
      </c>
      <c r="D36" s="1182"/>
      <c r="E36" s="1183"/>
      <c r="F36" s="36">
        <v>4.4800000000000004</v>
      </c>
      <c r="G36" s="37">
        <v>2.62</v>
      </c>
      <c r="H36" s="37">
        <v>8.44</v>
      </c>
      <c r="I36" s="37">
        <v>8.9600000000000009</v>
      </c>
      <c r="J36" s="38">
        <v>8.5399999999999991</v>
      </c>
      <c r="K36" s="22"/>
      <c r="L36" s="22"/>
      <c r="M36" s="22"/>
      <c r="N36" s="22"/>
      <c r="O36" s="22"/>
      <c r="P36" s="22"/>
    </row>
    <row r="37" spans="1:16" ht="39" customHeight="1" x14ac:dyDescent="0.15">
      <c r="A37" s="22"/>
      <c r="B37" s="35"/>
      <c r="C37" s="1181" t="s">
        <v>538</v>
      </c>
      <c r="D37" s="1182"/>
      <c r="E37" s="1183"/>
      <c r="F37" s="36" t="s">
        <v>490</v>
      </c>
      <c r="G37" s="37">
        <v>2.5</v>
      </c>
      <c r="H37" s="37">
        <v>3.24</v>
      </c>
      <c r="I37" s="37">
        <v>3.99</v>
      </c>
      <c r="J37" s="38">
        <v>4.63</v>
      </c>
      <c r="K37" s="22"/>
      <c r="L37" s="22"/>
      <c r="M37" s="22"/>
      <c r="N37" s="22"/>
      <c r="O37" s="22"/>
      <c r="P37" s="22"/>
    </row>
    <row r="38" spans="1:16" ht="39" customHeight="1" x14ac:dyDescent="0.15">
      <c r="A38" s="22"/>
      <c r="B38" s="35"/>
      <c r="C38" s="1181" t="s">
        <v>539</v>
      </c>
      <c r="D38" s="1182"/>
      <c r="E38" s="1183"/>
      <c r="F38" s="36">
        <v>0.18</v>
      </c>
      <c r="G38" s="37">
        <v>0.12</v>
      </c>
      <c r="H38" s="37">
        <v>0.43</v>
      </c>
      <c r="I38" s="37">
        <v>0.18</v>
      </c>
      <c r="J38" s="38">
        <v>0.14000000000000001</v>
      </c>
      <c r="K38" s="22"/>
      <c r="L38" s="22"/>
      <c r="M38" s="22"/>
      <c r="N38" s="22"/>
      <c r="O38" s="22"/>
      <c r="P38" s="22"/>
    </row>
    <row r="39" spans="1:16" ht="39" customHeight="1" x14ac:dyDescent="0.15">
      <c r="A39" s="22"/>
      <c r="B39" s="35"/>
      <c r="C39" s="1181" t="s">
        <v>540</v>
      </c>
      <c r="D39" s="1182"/>
      <c r="E39" s="1183"/>
      <c r="F39" s="36">
        <v>7.0000000000000007E-2</v>
      </c>
      <c r="G39" s="37">
        <v>0.08</v>
      </c>
      <c r="H39" s="37">
        <v>7.0000000000000007E-2</v>
      </c>
      <c r="I39" s="37">
        <v>0.09</v>
      </c>
      <c r="J39" s="38">
        <v>0.1</v>
      </c>
      <c r="K39" s="22"/>
      <c r="L39" s="22"/>
      <c r="M39" s="22"/>
      <c r="N39" s="22"/>
      <c r="O39" s="22"/>
      <c r="P39" s="22"/>
    </row>
    <row r="40" spans="1:16" ht="39" customHeight="1" x14ac:dyDescent="0.15">
      <c r="A40" s="22"/>
      <c r="B40" s="35"/>
      <c r="C40" s="1181" t="s">
        <v>541</v>
      </c>
      <c r="D40" s="1182"/>
      <c r="E40" s="1183"/>
      <c r="F40" s="36">
        <v>0.06</v>
      </c>
      <c r="G40" s="37">
        <v>0</v>
      </c>
      <c r="H40" s="37">
        <v>0</v>
      </c>
      <c r="I40" s="37">
        <v>0.13</v>
      </c>
      <c r="J40" s="38">
        <v>0.08</v>
      </c>
      <c r="K40" s="22"/>
      <c r="L40" s="22"/>
      <c r="M40" s="22"/>
      <c r="N40" s="22"/>
      <c r="O40" s="22"/>
      <c r="P40" s="22"/>
    </row>
    <row r="41" spans="1:16" ht="39" customHeight="1" x14ac:dyDescent="0.15">
      <c r="A41" s="22"/>
      <c r="B41" s="35"/>
      <c r="C41" s="1181" t="s">
        <v>542</v>
      </c>
      <c r="D41" s="1182"/>
      <c r="E41" s="1183"/>
      <c r="F41" s="36">
        <v>0</v>
      </c>
      <c r="G41" s="37">
        <v>0</v>
      </c>
      <c r="H41" s="37">
        <v>0</v>
      </c>
      <c r="I41" s="37">
        <v>0</v>
      </c>
      <c r="J41" s="38">
        <v>0.05</v>
      </c>
      <c r="K41" s="22"/>
      <c r="L41" s="22"/>
      <c r="M41" s="22"/>
      <c r="N41" s="22"/>
      <c r="O41" s="22"/>
      <c r="P41" s="22"/>
    </row>
    <row r="42" spans="1:16" ht="39" customHeight="1" x14ac:dyDescent="0.15">
      <c r="A42" s="22"/>
      <c r="B42" s="39"/>
      <c r="C42" s="1181" t="s">
        <v>543</v>
      </c>
      <c r="D42" s="1182"/>
      <c r="E42" s="1183"/>
      <c r="F42" s="36" t="s">
        <v>490</v>
      </c>
      <c r="G42" s="37" t="s">
        <v>490</v>
      </c>
      <c r="H42" s="37" t="s">
        <v>490</v>
      </c>
      <c r="I42" s="37" t="s">
        <v>490</v>
      </c>
      <c r="J42" s="38" t="s">
        <v>490</v>
      </c>
      <c r="K42" s="22"/>
      <c r="L42" s="22"/>
      <c r="M42" s="22"/>
      <c r="N42" s="22"/>
      <c r="O42" s="22"/>
      <c r="P42" s="22"/>
    </row>
    <row r="43" spans="1:16" ht="39" customHeight="1" thickBot="1" x14ac:dyDescent="0.2">
      <c r="A43" s="22"/>
      <c r="B43" s="40"/>
      <c r="C43" s="1184" t="s">
        <v>544</v>
      </c>
      <c r="D43" s="1185"/>
      <c r="E43" s="1186"/>
      <c r="F43" s="41">
        <v>0.44</v>
      </c>
      <c r="G43" s="42">
        <v>0</v>
      </c>
      <c r="H43" s="42">
        <v>0.28000000000000003</v>
      </c>
      <c r="I43" s="42">
        <v>0.41</v>
      </c>
      <c r="J43" s="43">
        <v>0.04</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kMYD4g7uGeleCH+wxfe38EMIiJlwXkAXRRJCpmTkjIRnZSWW2rGQPFvhcAgWe1RIizCervWffq+JXATXQ9Wdg==" saltValue="nH1inytBMZQ8oh45NtNJ9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3"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3457</v>
      </c>
      <c r="L45" s="60">
        <v>3491</v>
      </c>
      <c r="M45" s="60">
        <v>3687</v>
      </c>
      <c r="N45" s="60">
        <v>3883</v>
      </c>
      <c r="O45" s="61">
        <v>4221</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490</v>
      </c>
      <c r="L46" s="64" t="s">
        <v>490</v>
      </c>
      <c r="M46" s="64" t="s">
        <v>490</v>
      </c>
      <c r="N46" s="64" t="s">
        <v>490</v>
      </c>
      <c r="O46" s="65" t="s">
        <v>490</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490</v>
      </c>
      <c r="L47" s="64" t="s">
        <v>490</v>
      </c>
      <c r="M47" s="64" t="s">
        <v>490</v>
      </c>
      <c r="N47" s="64" t="s">
        <v>490</v>
      </c>
      <c r="O47" s="65" t="s">
        <v>490</v>
      </c>
      <c r="P47" s="48"/>
      <c r="Q47" s="48"/>
      <c r="R47" s="48"/>
      <c r="S47" s="48"/>
      <c r="T47" s="48"/>
      <c r="U47" s="48"/>
    </row>
    <row r="48" spans="1:21" ht="30.75" customHeight="1" x14ac:dyDescent="0.15">
      <c r="A48" s="48"/>
      <c r="B48" s="1214"/>
      <c r="C48" s="1215"/>
      <c r="D48" s="62"/>
      <c r="E48" s="1191" t="s">
        <v>13</v>
      </c>
      <c r="F48" s="1191"/>
      <c r="G48" s="1191"/>
      <c r="H48" s="1191"/>
      <c r="I48" s="1191"/>
      <c r="J48" s="1192"/>
      <c r="K48" s="63">
        <v>2898</v>
      </c>
      <c r="L48" s="64">
        <v>2938</v>
      </c>
      <c r="M48" s="64">
        <v>2753</v>
      </c>
      <c r="N48" s="64">
        <v>2918</v>
      </c>
      <c r="O48" s="65">
        <v>2850</v>
      </c>
      <c r="P48" s="48"/>
      <c r="Q48" s="48"/>
      <c r="R48" s="48"/>
      <c r="S48" s="48"/>
      <c r="T48" s="48"/>
      <c r="U48" s="48"/>
    </row>
    <row r="49" spans="1:21" ht="30.75" customHeight="1" x14ac:dyDescent="0.15">
      <c r="A49" s="48"/>
      <c r="B49" s="1214"/>
      <c r="C49" s="1215"/>
      <c r="D49" s="62"/>
      <c r="E49" s="1191" t="s">
        <v>14</v>
      </c>
      <c r="F49" s="1191"/>
      <c r="G49" s="1191"/>
      <c r="H49" s="1191"/>
      <c r="I49" s="1191"/>
      <c r="J49" s="1192"/>
      <c r="K49" s="63">
        <v>1</v>
      </c>
      <c r="L49" s="64">
        <v>1</v>
      </c>
      <c r="M49" s="64">
        <v>0</v>
      </c>
      <c r="N49" s="64">
        <v>0</v>
      </c>
      <c r="O49" s="65">
        <v>0</v>
      </c>
      <c r="P49" s="48"/>
      <c r="Q49" s="48"/>
      <c r="R49" s="48"/>
      <c r="S49" s="48"/>
      <c r="T49" s="48"/>
      <c r="U49" s="48"/>
    </row>
    <row r="50" spans="1:21" ht="30.75" customHeight="1" x14ac:dyDescent="0.15">
      <c r="A50" s="48"/>
      <c r="B50" s="1214"/>
      <c r="C50" s="1215"/>
      <c r="D50" s="62"/>
      <c r="E50" s="1191" t="s">
        <v>15</v>
      </c>
      <c r="F50" s="1191"/>
      <c r="G50" s="1191"/>
      <c r="H50" s="1191"/>
      <c r="I50" s="1191"/>
      <c r="J50" s="1192"/>
      <c r="K50" s="63">
        <v>2</v>
      </c>
      <c r="L50" s="64">
        <v>2</v>
      </c>
      <c r="M50" s="64">
        <v>2</v>
      </c>
      <c r="N50" s="64" t="s">
        <v>490</v>
      </c>
      <c r="O50" s="65" t="s">
        <v>490</v>
      </c>
      <c r="P50" s="48"/>
      <c r="Q50" s="48"/>
      <c r="R50" s="48"/>
      <c r="S50" s="48"/>
      <c r="T50" s="48"/>
      <c r="U50" s="48"/>
    </row>
    <row r="51" spans="1:21" ht="30.75" customHeight="1" x14ac:dyDescent="0.15">
      <c r="A51" s="48"/>
      <c r="B51" s="1216"/>
      <c r="C51" s="1217"/>
      <c r="D51" s="66"/>
      <c r="E51" s="1191" t="s">
        <v>16</v>
      </c>
      <c r="F51" s="1191"/>
      <c r="G51" s="1191"/>
      <c r="H51" s="1191"/>
      <c r="I51" s="1191"/>
      <c r="J51" s="1192"/>
      <c r="K51" s="63" t="s">
        <v>490</v>
      </c>
      <c r="L51" s="64">
        <v>4</v>
      </c>
      <c r="M51" s="64" t="s">
        <v>490</v>
      </c>
      <c r="N51" s="64" t="s">
        <v>490</v>
      </c>
      <c r="O51" s="65" t="s">
        <v>490</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5253</v>
      </c>
      <c r="L52" s="64">
        <v>5069</v>
      </c>
      <c r="M52" s="64">
        <v>5019</v>
      </c>
      <c r="N52" s="64">
        <v>4999</v>
      </c>
      <c r="O52" s="65">
        <v>5197</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1105</v>
      </c>
      <c r="L53" s="69">
        <v>1367</v>
      </c>
      <c r="M53" s="69">
        <v>1423</v>
      </c>
      <c r="N53" s="69">
        <v>1802</v>
      </c>
      <c r="O53" s="70">
        <v>1874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550</v>
      </c>
      <c r="L58" s="84" t="s">
        <v>550</v>
      </c>
      <c r="M58" s="84" t="s">
        <v>550</v>
      </c>
      <c r="N58" s="84" t="s">
        <v>550</v>
      </c>
      <c r="O58" s="85" t="s">
        <v>550</v>
      </c>
    </row>
    <row r="59" spans="1:21" ht="31.5" customHeight="1" x14ac:dyDescent="0.15">
      <c r="B59" s="1199"/>
      <c r="C59" s="1200"/>
      <c r="D59" s="1206" t="s">
        <v>26</v>
      </c>
      <c r="E59" s="1207"/>
      <c r="F59" s="1207"/>
      <c r="G59" s="1207"/>
      <c r="H59" s="1207"/>
      <c r="I59" s="1207"/>
      <c r="J59" s="1208"/>
      <c r="K59" s="86" t="s">
        <v>550</v>
      </c>
      <c r="L59" s="87" t="s">
        <v>550</v>
      </c>
      <c r="M59" s="87" t="s">
        <v>550</v>
      </c>
      <c r="N59" s="87" t="s">
        <v>550</v>
      </c>
      <c r="O59" s="88" t="s">
        <v>550</v>
      </c>
    </row>
    <row r="60" spans="1:21" ht="31.5" customHeight="1" thickBot="1" x14ac:dyDescent="0.2">
      <c r="B60" s="1201"/>
      <c r="C60" s="1202"/>
      <c r="D60" s="1209" t="s">
        <v>27</v>
      </c>
      <c r="E60" s="1210"/>
      <c r="F60" s="1210"/>
      <c r="G60" s="1210"/>
      <c r="H60" s="1210"/>
      <c r="I60" s="1210"/>
      <c r="J60" s="1211"/>
      <c r="K60" s="89" t="s">
        <v>550</v>
      </c>
      <c r="L60" s="90" t="s">
        <v>550</v>
      </c>
      <c r="M60" s="90" t="s">
        <v>550</v>
      </c>
      <c r="N60" s="90" t="s">
        <v>550</v>
      </c>
      <c r="O60" s="91" t="s">
        <v>550</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2AydnZr2l/xF6rVCUZiscOPVEDX7a7pqxYOO1gUdxKChr3rqmTfjnTFU0A8OrJ1YnSDZEWKXMN+jdEL/K6eBw==" saltValue="TITWIHiFatUCSvquJdf6W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232" t="s">
        <v>30</v>
      </c>
      <c r="C41" s="1233"/>
      <c r="D41" s="105"/>
      <c r="E41" s="1234" t="s">
        <v>31</v>
      </c>
      <c r="F41" s="1234"/>
      <c r="G41" s="1234"/>
      <c r="H41" s="1235"/>
      <c r="I41" s="355">
        <v>41980</v>
      </c>
      <c r="J41" s="356">
        <v>47728</v>
      </c>
      <c r="K41" s="356">
        <v>51504</v>
      </c>
      <c r="L41" s="356">
        <v>53708</v>
      </c>
      <c r="M41" s="357">
        <v>53078</v>
      </c>
    </row>
    <row r="42" spans="2:13" ht="27.75" customHeight="1" x14ac:dyDescent="0.15">
      <c r="B42" s="1222"/>
      <c r="C42" s="1223"/>
      <c r="D42" s="106"/>
      <c r="E42" s="1226" t="s">
        <v>32</v>
      </c>
      <c r="F42" s="1226"/>
      <c r="G42" s="1226"/>
      <c r="H42" s="1227"/>
      <c r="I42" s="358">
        <v>4</v>
      </c>
      <c r="J42" s="359">
        <v>2</v>
      </c>
      <c r="K42" s="359" t="s">
        <v>490</v>
      </c>
      <c r="L42" s="359" t="s">
        <v>490</v>
      </c>
      <c r="M42" s="360" t="s">
        <v>490</v>
      </c>
    </row>
    <row r="43" spans="2:13" ht="27.75" customHeight="1" x14ac:dyDescent="0.15">
      <c r="B43" s="1222"/>
      <c r="C43" s="1223"/>
      <c r="D43" s="106"/>
      <c r="E43" s="1226" t="s">
        <v>33</v>
      </c>
      <c r="F43" s="1226"/>
      <c r="G43" s="1226"/>
      <c r="H43" s="1227"/>
      <c r="I43" s="358">
        <v>35893</v>
      </c>
      <c r="J43" s="359">
        <v>32505</v>
      </c>
      <c r="K43" s="359">
        <v>28998</v>
      </c>
      <c r="L43" s="359">
        <v>28185</v>
      </c>
      <c r="M43" s="360">
        <v>27392</v>
      </c>
    </row>
    <row r="44" spans="2:13" ht="27.75" customHeight="1" x14ac:dyDescent="0.15">
      <c r="B44" s="1222"/>
      <c r="C44" s="1223"/>
      <c r="D44" s="106"/>
      <c r="E44" s="1226" t="s">
        <v>34</v>
      </c>
      <c r="F44" s="1226"/>
      <c r="G44" s="1226"/>
      <c r="H44" s="1227"/>
      <c r="I44" s="358">
        <v>2</v>
      </c>
      <c r="J44" s="359">
        <v>1</v>
      </c>
      <c r="K44" s="359">
        <v>1</v>
      </c>
      <c r="L44" s="359">
        <v>0</v>
      </c>
      <c r="M44" s="360">
        <v>0</v>
      </c>
    </row>
    <row r="45" spans="2:13" ht="27.75" customHeight="1" x14ac:dyDescent="0.15">
      <c r="B45" s="1222"/>
      <c r="C45" s="1223"/>
      <c r="D45" s="106"/>
      <c r="E45" s="1226" t="s">
        <v>35</v>
      </c>
      <c r="F45" s="1226"/>
      <c r="G45" s="1226"/>
      <c r="H45" s="1227"/>
      <c r="I45" s="358">
        <v>5417</v>
      </c>
      <c r="J45" s="359">
        <v>5005</v>
      </c>
      <c r="K45" s="359">
        <v>4979</v>
      </c>
      <c r="L45" s="359">
        <v>5004</v>
      </c>
      <c r="M45" s="360">
        <v>5397</v>
      </c>
    </row>
    <row r="46" spans="2:13" ht="27.75" customHeight="1" x14ac:dyDescent="0.15">
      <c r="B46" s="1222"/>
      <c r="C46" s="1223"/>
      <c r="D46" s="107"/>
      <c r="E46" s="1226" t="s">
        <v>36</v>
      </c>
      <c r="F46" s="1226"/>
      <c r="G46" s="1226"/>
      <c r="H46" s="1227"/>
      <c r="I46" s="358">
        <v>0</v>
      </c>
      <c r="J46" s="359" t="s">
        <v>490</v>
      </c>
      <c r="K46" s="359" t="s">
        <v>490</v>
      </c>
      <c r="L46" s="359" t="s">
        <v>490</v>
      </c>
      <c r="M46" s="360" t="s">
        <v>490</v>
      </c>
    </row>
    <row r="47" spans="2:13" ht="27.75" customHeight="1" x14ac:dyDescent="0.15">
      <c r="B47" s="1222"/>
      <c r="C47" s="1223"/>
      <c r="D47" s="108"/>
      <c r="E47" s="1236" t="s">
        <v>37</v>
      </c>
      <c r="F47" s="1237"/>
      <c r="G47" s="1237"/>
      <c r="H47" s="1238"/>
      <c r="I47" s="358" t="s">
        <v>490</v>
      </c>
      <c r="J47" s="359" t="s">
        <v>490</v>
      </c>
      <c r="K47" s="359" t="s">
        <v>490</v>
      </c>
      <c r="L47" s="359" t="s">
        <v>490</v>
      </c>
      <c r="M47" s="360" t="s">
        <v>490</v>
      </c>
    </row>
    <row r="48" spans="2:13" ht="27.75" customHeight="1" x14ac:dyDescent="0.15">
      <c r="B48" s="1222"/>
      <c r="C48" s="1223"/>
      <c r="D48" s="106"/>
      <c r="E48" s="1226" t="s">
        <v>38</v>
      </c>
      <c r="F48" s="1226"/>
      <c r="G48" s="1226"/>
      <c r="H48" s="1227"/>
      <c r="I48" s="358" t="s">
        <v>490</v>
      </c>
      <c r="J48" s="359" t="s">
        <v>490</v>
      </c>
      <c r="K48" s="359" t="s">
        <v>490</v>
      </c>
      <c r="L48" s="359" t="s">
        <v>490</v>
      </c>
      <c r="M48" s="360" t="s">
        <v>490</v>
      </c>
    </row>
    <row r="49" spans="2:13" ht="27.75" customHeight="1" x14ac:dyDescent="0.15">
      <c r="B49" s="1224"/>
      <c r="C49" s="1225"/>
      <c r="D49" s="106"/>
      <c r="E49" s="1226" t="s">
        <v>39</v>
      </c>
      <c r="F49" s="1226"/>
      <c r="G49" s="1226"/>
      <c r="H49" s="1227"/>
      <c r="I49" s="358" t="s">
        <v>490</v>
      </c>
      <c r="J49" s="359" t="s">
        <v>490</v>
      </c>
      <c r="K49" s="359" t="s">
        <v>490</v>
      </c>
      <c r="L49" s="359" t="s">
        <v>490</v>
      </c>
      <c r="M49" s="360" t="s">
        <v>490</v>
      </c>
    </row>
    <row r="50" spans="2:13" ht="27.75" customHeight="1" x14ac:dyDescent="0.15">
      <c r="B50" s="1220" t="s">
        <v>40</v>
      </c>
      <c r="C50" s="1221"/>
      <c r="D50" s="109"/>
      <c r="E50" s="1226" t="s">
        <v>41</v>
      </c>
      <c r="F50" s="1226"/>
      <c r="G50" s="1226"/>
      <c r="H50" s="1227"/>
      <c r="I50" s="358">
        <v>8464</v>
      </c>
      <c r="J50" s="359">
        <v>8019</v>
      </c>
      <c r="K50" s="359">
        <v>8692</v>
      </c>
      <c r="L50" s="359">
        <v>9389</v>
      </c>
      <c r="M50" s="360">
        <v>9199</v>
      </c>
    </row>
    <row r="51" spans="2:13" ht="27.75" customHeight="1" x14ac:dyDescent="0.15">
      <c r="B51" s="1222"/>
      <c r="C51" s="1223"/>
      <c r="D51" s="106"/>
      <c r="E51" s="1226" t="s">
        <v>42</v>
      </c>
      <c r="F51" s="1226"/>
      <c r="G51" s="1226"/>
      <c r="H51" s="1227"/>
      <c r="I51" s="358">
        <v>12753</v>
      </c>
      <c r="J51" s="359">
        <v>12373</v>
      </c>
      <c r="K51" s="359">
        <v>11710</v>
      </c>
      <c r="L51" s="359">
        <v>11639</v>
      </c>
      <c r="M51" s="360">
        <v>11605</v>
      </c>
    </row>
    <row r="52" spans="2:13" ht="27.75" customHeight="1" x14ac:dyDescent="0.15">
      <c r="B52" s="1224"/>
      <c r="C52" s="1225"/>
      <c r="D52" s="106"/>
      <c r="E52" s="1226" t="s">
        <v>43</v>
      </c>
      <c r="F52" s="1226"/>
      <c r="G52" s="1226"/>
      <c r="H52" s="1227"/>
      <c r="I52" s="358">
        <v>53208</v>
      </c>
      <c r="J52" s="359">
        <v>54842</v>
      </c>
      <c r="K52" s="359">
        <v>54353</v>
      </c>
      <c r="L52" s="359">
        <v>53548</v>
      </c>
      <c r="M52" s="360">
        <v>51878</v>
      </c>
    </row>
    <row r="53" spans="2:13" ht="27.75" customHeight="1" thickBot="1" x14ac:dyDescent="0.2">
      <c r="B53" s="1228" t="s">
        <v>19</v>
      </c>
      <c r="C53" s="1229"/>
      <c r="D53" s="110"/>
      <c r="E53" s="1230" t="s">
        <v>44</v>
      </c>
      <c r="F53" s="1230"/>
      <c r="G53" s="1230"/>
      <c r="H53" s="1231"/>
      <c r="I53" s="361">
        <v>8871</v>
      </c>
      <c r="J53" s="362">
        <v>10006</v>
      </c>
      <c r="K53" s="362">
        <v>10727</v>
      </c>
      <c r="L53" s="362">
        <v>12321</v>
      </c>
      <c r="M53" s="363">
        <v>13185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tx4Tlw17PeNjcxeZu6FLdJ24pV+D/mX4/Q3cpTqk8pLMlp95YeZR21uolD4teGaFXoS1+E42TN17oNVaQOC7gA==" saltValue="P/hJNjMxqtYS7wD9y/BSL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I64"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44" t="s">
        <v>46</v>
      </c>
      <c r="D55" s="1244"/>
      <c r="E55" s="1245"/>
      <c r="F55" s="122">
        <v>2716</v>
      </c>
      <c r="G55" s="122">
        <v>3161</v>
      </c>
      <c r="H55" s="123">
        <v>3069</v>
      </c>
    </row>
    <row r="56" spans="2:8" ht="52.5" customHeight="1" x14ac:dyDescent="0.15">
      <c r="B56" s="124"/>
      <c r="C56" s="1246" t="s">
        <v>47</v>
      </c>
      <c r="D56" s="1246"/>
      <c r="E56" s="1247"/>
      <c r="F56" s="125">
        <v>488</v>
      </c>
      <c r="G56" s="125">
        <v>488</v>
      </c>
      <c r="H56" s="126">
        <v>488</v>
      </c>
    </row>
    <row r="57" spans="2:8" ht="53.25" customHeight="1" x14ac:dyDescent="0.15">
      <c r="B57" s="124"/>
      <c r="C57" s="1248" t="s">
        <v>48</v>
      </c>
      <c r="D57" s="1248"/>
      <c r="E57" s="1249"/>
      <c r="F57" s="127">
        <v>3859</v>
      </c>
      <c r="G57" s="127">
        <v>3869</v>
      </c>
      <c r="H57" s="128">
        <v>3988</v>
      </c>
    </row>
    <row r="58" spans="2:8" ht="45.75" customHeight="1" x14ac:dyDescent="0.15">
      <c r="B58" s="129"/>
      <c r="C58" s="1250" t="s">
        <v>552</v>
      </c>
      <c r="D58" s="1251"/>
      <c r="E58" s="1252"/>
      <c r="F58" s="130">
        <v>1519</v>
      </c>
      <c r="G58" s="130">
        <v>1522</v>
      </c>
      <c r="H58" s="131">
        <v>1486</v>
      </c>
    </row>
    <row r="59" spans="2:8" ht="45.75" customHeight="1" x14ac:dyDescent="0.15">
      <c r="B59" s="129"/>
      <c r="C59" s="1250" t="s">
        <v>555</v>
      </c>
      <c r="D59" s="1251"/>
      <c r="E59" s="1252"/>
      <c r="F59" s="130">
        <v>471</v>
      </c>
      <c r="G59" s="130">
        <v>485</v>
      </c>
      <c r="H59" s="131">
        <v>604</v>
      </c>
    </row>
    <row r="60" spans="2:8" ht="45.75" customHeight="1" x14ac:dyDescent="0.15">
      <c r="B60" s="129"/>
      <c r="C60" s="1250" t="s">
        <v>553</v>
      </c>
      <c r="D60" s="1251"/>
      <c r="E60" s="1252"/>
      <c r="F60" s="130">
        <v>338</v>
      </c>
      <c r="G60" s="130">
        <v>396</v>
      </c>
      <c r="H60" s="131">
        <v>418</v>
      </c>
    </row>
    <row r="61" spans="2:8" ht="45.75" customHeight="1" x14ac:dyDescent="0.15">
      <c r="B61" s="129"/>
      <c r="C61" s="1250" t="s">
        <v>554</v>
      </c>
      <c r="D61" s="1251"/>
      <c r="E61" s="1252"/>
      <c r="F61" s="130">
        <v>309</v>
      </c>
      <c r="G61" s="130">
        <v>325</v>
      </c>
      <c r="H61" s="131">
        <v>348</v>
      </c>
    </row>
    <row r="62" spans="2:8" ht="45.75" customHeight="1" thickBot="1" x14ac:dyDescent="0.2">
      <c r="B62" s="132"/>
      <c r="C62" s="1239" t="s">
        <v>556</v>
      </c>
      <c r="D62" s="1240"/>
      <c r="E62" s="1241"/>
      <c r="F62" s="133">
        <v>201</v>
      </c>
      <c r="G62" s="133">
        <v>251</v>
      </c>
      <c r="H62" s="134">
        <v>301</v>
      </c>
    </row>
    <row r="63" spans="2:8" ht="52.5" customHeight="1" thickBot="1" x14ac:dyDescent="0.2">
      <c r="B63" s="135"/>
      <c r="C63" s="1242" t="s">
        <v>49</v>
      </c>
      <c r="D63" s="1242"/>
      <c r="E63" s="1243"/>
      <c r="F63" s="136">
        <v>7063</v>
      </c>
      <c r="G63" s="136">
        <v>7518</v>
      </c>
      <c r="H63" s="137">
        <v>7545</v>
      </c>
    </row>
    <row r="64" spans="2:8" x14ac:dyDescent="0.15"/>
  </sheetData>
  <sheetProtection algorithmName="SHA-512" hashValue="WOxMLQNcENBqsiowPc2IGn6fezVSFctYjiYg3Xf4Uf5gYF+iaQnjYQo0OcDV5RTgKmtsQqoAdEp1OfjU7PX2sA==" saltValue="IXtAnCFKkdRHXLua6n8COQ==" spinCount="100000" sheet="1" objects="1" scenarios="1"/>
  <mergeCells count="9">
    <mergeCell ref="C62:E62"/>
    <mergeCell ref="C63:E63"/>
    <mergeCell ref="C55:E55"/>
    <mergeCell ref="C56:E56"/>
    <mergeCell ref="C57:E57"/>
    <mergeCell ref="C58:E58"/>
    <mergeCell ref="C59:E59"/>
    <mergeCell ref="C60:E60"/>
    <mergeCell ref="C61:E61"/>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8F73C-8F18-4596-BAB2-67B3124E41B0}">
  <sheetPr>
    <pageSetUpPr fitToPage="1"/>
  </sheetPr>
  <dimension ref="A1:DE85"/>
  <sheetViews>
    <sheetView showGridLines="0" tabSelected="1" topLeftCell="C1" zoomScale="84" zoomScaleNormal="84" zoomScaleSheetLayoutView="55" workbookViewId="0">
      <selection activeCell="AN43" sqref="AN43:DC47"/>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573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574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5" t="s">
        <v>582</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x14ac:dyDescent="0.15">
      <c r="B44" s="372"/>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x14ac:dyDescent="0.15">
      <c r="B45" s="372"/>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x14ac:dyDescent="0.15">
      <c r="B46" s="372"/>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x14ac:dyDescent="0.15">
      <c r="B47" s="372"/>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575</v>
      </c>
    </row>
    <row r="50" spans="1:109" x14ac:dyDescent="0.15">
      <c r="B50" s="372"/>
      <c r="G50" s="1264"/>
      <c r="H50" s="1264"/>
      <c r="I50" s="1264"/>
      <c r="J50" s="1264"/>
      <c r="K50" s="382"/>
      <c r="L50" s="382"/>
      <c r="M50" s="383"/>
      <c r="N50" s="383"/>
      <c r="AN50" s="1265"/>
      <c r="AO50" s="1266"/>
      <c r="AP50" s="1266"/>
      <c r="AQ50" s="1266"/>
      <c r="AR50" s="1266"/>
      <c r="AS50" s="1266"/>
      <c r="AT50" s="1266"/>
      <c r="AU50" s="1266"/>
      <c r="AV50" s="1266"/>
      <c r="AW50" s="1266"/>
      <c r="AX50" s="1266"/>
      <c r="AY50" s="1266"/>
      <c r="AZ50" s="1266"/>
      <c r="BA50" s="1266"/>
      <c r="BB50" s="1266"/>
      <c r="BC50" s="1266"/>
      <c r="BD50" s="1266"/>
      <c r="BE50" s="1266"/>
      <c r="BF50" s="1266"/>
      <c r="BG50" s="1266"/>
      <c r="BH50" s="1266"/>
      <c r="BI50" s="1266"/>
      <c r="BJ50" s="1266"/>
      <c r="BK50" s="1266"/>
      <c r="BL50" s="1266"/>
      <c r="BM50" s="1266"/>
      <c r="BN50" s="1266"/>
      <c r="BO50" s="1267"/>
      <c r="BP50" s="1268" t="s">
        <v>528</v>
      </c>
      <c r="BQ50" s="1268"/>
      <c r="BR50" s="1268"/>
      <c r="BS50" s="1268"/>
      <c r="BT50" s="1268"/>
      <c r="BU50" s="1268"/>
      <c r="BV50" s="1268"/>
      <c r="BW50" s="1268"/>
      <c r="BX50" s="1268" t="s">
        <v>529</v>
      </c>
      <c r="BY50" s="1268"/>
      <c r="BZ50" s="1268"/>
      <c r="CA50" s="1268"/>
      <c r="CB50" s="1268"/>
      <c r="CC50" s="1268"/>
      <c r="CD50" s="1268"/>
      <c r="CE50" s="1268"/>
      <c r="CF50" s="1268" t="s">
        <v>530</v>
      </c>
      <c r="CG50" s="1268"/>
      <c r="CH50" s="1268"/>
      <c r="CI50" s="1268"/>
      <c r="CJ50" s="1268"/>
      <c r="CK50" s="1268"/>
      <c r="CL50" s="1268"/>
      <c r="CM50" s="1268"/>
      <c r="CN50" s="1268" t="s">
        <v>531</v>
      </c>
      <c r="CO50" s="1268"/>
      <c r="CP50" s="1268"/>
      <c r="CQ50" s="1268"/>
      <c r="CR50" s="1268"/>
      <c r="CS50" s="1268"/>
      <c r="CT50" s="1268"/>
      <c r="CU50" s="1268"/>
      <c r="CV50" s="1268" t="s">
        <v>532</v>
      </c>
      <c r="CW50" s="1268"/>
      <c r="CX50" s="1268"/>
      <c r="CY50" s="1268"/>
      <c r="CZ50" s="1268"/>
      <c r="DA50" s="1268"/>
      <c r="DB50" s="1268"/>
      <c r="DC50" s="1268"/>
    </row>
    <row r="51" spans="1:109" ht="13.5" customHeight="1" x14ac:dyDescent="0.15">
      <c r="B51" s="372"/>
      <c r="G51" s="1269"/>
      <c r="H51" s="1269"/>
      <c r="I51" s="1272"/>
      <c r="J51" s="1272"/>
      <c r="K51" s="1270"/>
      <c r="L51" s="1270"/>
      <c r="M51" s="1270"/>
      <c r="N51" s="1270"/>
      <c r="AM51" s="381"/>
      <c r="AN51" s="1271" t="s">
        <v>576</v>
      </c>
      <c r="AO51" s="1271"/>
      <c r="AP51" s="1271"/>
      <c r="AQ51" s="1271"/>
      <c r="AR51" s="1271"/>
      <c r="AS51" s="1271"/>
      <c r="AT51" s="1271"/>
      <c r="AU51" s="1271"/>
      <c r="AV51" s="1271"/>
      <c r="AW51" s="1271"/>
      <c r="AX51" s="1271"/>
      <c r="AY51" s="1271"/>
      <c r="AZ51" s="1271"/>
      <c r="BA51" s="1271"/>
      <c r="BB51" s="1271" t="s">
        <v>577</v>
      </c>
      <c r="BC51" s="1271"/>
      <c r="BD51" s="1271"/>
      <c r="BE51" s="1271"/>
      <c r="BF51" s="1271"/>
      <c r="BG51" s="1271"/>
      <c r="BH51" s="1271"/>
      <c r="BI51" s="1271"/>
      <c r="BJ51" s="1271"/>
      <c r="BK51" s="1271"/>
      <c r="BL51" s="1271"/>
      <c r="BM51" s="1271"/>
      <c r="BN51" s="1271"/>
      <c r="BO51" s="1271"/>
      <c r="BP51" s="1253"/>
      <c r="BQ51" s="1254"/>
      <c r="BR51" s="1254"/>
      <c r="BS51" s="1254"/>
      <c r="BT51" s="1254"/>
      <c r="BU51" s="1254"/>
      <c r="BV51" s="1254"/>
      <c r="BW51" s="1254"/>
      <c r="BX51" s="1253"/>
      <c r="BY51" s="1254"/>
      <c r="BZ51" s="1254"/>
      <c r="CA51" s="1254"/>
      <c r="CB51" s="1254"/>
      <c r="CC51" s="1254"/>
      <c r="CD51" s="1254"/>
      <c r="CE51" s="1254"/>
      <c r="CF51" s="1254">
        <v>47.3</v>
      </c>
      <c r="CG51" s="1254"/>
      <c r="CH51" s="1254"/>
      <c r="CI51" s="1254"/>
      <c r="CJ51" s="1254"/>
      <c r="CK51" s="1254"/>
      <c r="CL51" s="1254"/>
      <c r="CM51" s="1254"/>
      <c r="CN51" s="1254">
        <v>56.1</v>
      </c>
      <c r="CO51" s="1254"/>
      <c r="CP51" s="1254"/>
      <c r="CQ51" s="1254"/>
      <c r="CR51" s="1254"/>
      <c r="CS51" s="1254"/>
      <c r="CT51" s="1254"/>
      <c r="CU51" s="1254"/>
      <c r="CV51" s="1254">
        <v>59</v>
      </c>
      <c r="CW51" s="1254"/>
      <c r="CX51" s="1254"/>
      <c r="CY51" s="1254"/>
      <c r="CZ51" s="1254"/>
      <c r="DA51" s="1254"/>
      <c r="DB51" s="1254"/>
      <c r="DC51" s="1254"/>
    </row>
    <row r="52" spans="1:109" x14ac:dyDescent="0.15">
      <c r="B52" s="372"/>
      <c r="G52" s="1269"/>
      <c r="H52" s="1269"/>
      <c r="I52" s="1272"/>
      <c r="J52" s="1272"/>
      <c r="K52" s="1270"/>
      <c r="L52" s="1270"/>
      <c r="M52" s="1270"/>
      <c r="N52" s="1270"/>
      <c r="AM52" s="381"/>
      <c r="AN52" s="1271"/>
      <c r="AO52" s="1271"/>
      <c r="AP52" s="1271"/>
      <c r="AQ52" s="1271"/>
      <c r="AR52" s="1271"/>
      <c r="AS52" s="1271"/>
      <c r="AT52" s="1271"/>
      <c r="AU52" s="1271"/>
      <c r="AV52" s="1271"/>
      <c r="AW52" s="1271"/>
      <c r="AX52" s="1271"/>
      <c r="AY52" s="1271"/>
      <c r="AZ52" s="1271"/>
      <c r="BA52" s="1271"/>
      <c r="BB52" s="1271"/>
      <c r="BC52" s="1271"/>
      <c r="BD52" s="1271"/>
      <c r="BE52" s="1271"/>
      <c r="BF52" s="1271"/>
      <c r="BG52" s="1271"/>
      <c r="BH52" s="1271"/>
      <c r="BI52" s="1271"/>
      <c r="BJ52" s="1271"/>
      <c r="BK52" s="1271"/>
      <c r="BL52" s="1271"/>
      <c r="BM52" s="1271"/>
      <c r="BN52" s="1271"/>
      <c r="BO52" s="1271"/>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x14ac:dyDescent="0.15">
      <c r="A53" s="380"/>
      <c r="B53" s="372"/>
      <c r="G53" s="1269"/>
      <c r="H53" s="1269"/>
      <c r="I53" s="1264"/>
      <c r="J53" s="1264"/>
      <c r="K53" s="1270"/>
      <c r="L53" s="1270"/>
      <c r="M53" s="1270"/>
      <c r="N53" s="1270"/>
      <c r="AM53" s="381"/>
      <c r="AN53" s="1271"/>
      <c r="AO53" s="1271"/>
      <c r="AP53" s="1271"/>
      <c r="AQ53" s="1271"/>
      <c r="AR53" s="1271"/>
      <c r="AS53" s="1271"/>
      <c r="AT53" s="1271"/>
      <c r="AU53" s="1271"/>
      <c r="AV53" s="1271"/>
      <c r="AW53" s="1271"/>
      <c r="AX53" s="1271"/>
      <c r="AY53" s="1271"/>
      <c r="AZ53" s="1271"/>
      <c r="BA53" s="1271"/>
      <c r="BB53" s="1271" t="s">
        <v>578</v>
      </c>
      <c r="BC53" s="1271"/>
      <c r="BD53" s="1271"/>
      <c r="BE53" s="1271"/>
      <c r="BF53" s="1271"/>
      <c r="BG53" s="1271"/>
      <c r="BH53" s="1271"/>
      <c r="BI53" s="1271"/>
      <c r="BJ53" s="1271"/>
      <c r="BK53" s="1271"/>
      <c r="BL53" s="1271"/>
      <c r="BM53" s="1271"/>
      <c r="BN53" s="1271"/>
      <c r="BO53" s="1271"/>
      <c r="BP53" s="1253"/>
      <c r="BQ53" s="1254"/>
      <c r="BR53" s="1254"/>
      <c r="BS53" s="1254"/>
      <c r="BT53" s="1254"/>
      <c r="BU53" s="1254"/>
      <c r="BV53" s="1254"/>
      <c r="BW53" s="1254"/>
      <c r="BX53" s="1253"/>
      <c r="BY53" s="1254"/>
      <c r="BZ53" s="1254"/>
      <c r="CA53" s="1254"/>
      <c r="CB53" s="1254"/>
      <c r="CC53" s="1254"/>
      <c r="CD53" s="1254"/>
      <c r="CE53" s="1254"/>
      <c r="CF53" s="1254">
        <v>57</v>
      </c>
      <c r="CG53" s="1254"/>
      <c r="CH53" s="1254"/>
      <c r="CI53" s="1254"/>
      <c r="CJ53" s="1254"/>
      <c r="CK53" s="1254"/>
      <c r="CL53" s="1254"/>
      <c r="CM53" s="1254"/>
      <c r="CN53" s="1254">
        <v>57.2</v>
      </c>
      <c r="CO53" s="1254"/>
      <c r="CP53" s="1254"/>
      <c r="CQ53" s="1254"/>
      <c r="CR53" s="1254"/>
      <c r="CS53" s="1254"/>
      <c r="CT53" s="1254"/>
      <c r="CU53" s="1254"/>
      <c r="CV53" s="1254">
        <v>57.9</v>
      </c>
      <c r="CW53" s="1254"/>
      <c r="CX53" s="1254"/>
      <c r="CY53" s="1254"/>
      <c r="CZ53" s="1254"/>
      <c r="DA53" s="1254"/>
      <c r="DB53" s="1254"/>
      <c r="DC53" s="1254"/>
    </row>
    <row r="54" spans="1:109" x14ac:dyDescent="0.15">
      <c r="A54" s="380"/>
      <c r="B54" s="372"/>
      <c r="G54" s="1269"/>
      <c r="H54" s="1269"/>
      <c r="I54" s="1264"/>
      <c r="J54" s="1264"/>
      <c r="K54" s="1270"/>
      <c r="L54" s="1270"/>
      <c r="M54" s="1270"/>
      <c r="N54" s="1270"/>
      <c r="AM54" s="381"/>
      <c r="AN54" s="1271"/>
      <c r="AO54" s="1271"/>
      <c r="AP54" s="1271"/>
      <c r="AQ54" s="1271"/>
      <c r="AR54" s="1271"/>
      <c r="AS54" s="1271"/>
      <c r="AT54" s="1271"/>
      <c r="AU54" s="1271"/>
      <c r="AV54" s="1271"/>
      <c r="AW54" s="1271"/>
      <c r="AX54" s="1271"/>
      <c r="AY54" s="1271"/>
      <c r="AZ54" s="1271"/>
      <c r="BA54" s="1271"/>
      <c r="BB54" s="1271"/>
      <c r="BC54" s="1271"/>
      <c r="BD54" s="1271"/>
      <c r="BE54" s="1271"/>
      <c r="BF54" s="1271"/>
      <c r="BG54" s="1271"/>
      <c r="BH54" s="1271"/>
      <c r="BI54" s="1271"/>
      <c r="BJ54" s="1271"/>
      <c r="BK54" s="1271"/>
      <c r="BL54" s="1271"/>
      <c r="BM54" s="1271"/>
      <c r="BN54" s="1271"/>
      <c r="BO54" s="1271"/>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x14ac:dyDescent="0.15">
      <c r="A55" s="380"/>
      <c r="B55" s="372"/>
      <c r="G55" s="1264"/>
      <c r="H55" s="1264"/>
      <c r="I55" s="1264"/>
      <c r="J55" s="1264"/>
      <c r="K55" s="1270"/>
      <c r="L55" s="1270"/>
      <c r="M55" s="1270"/>
      <c r="N55" s="1270"/>
      <c r="AN55" s="1268" t="s">
        <v>579</v>
      </c>
      <c r="AO55" s="1268"/>
      <c r="AP55" s="1268"/>
      <c r="AQ55" s="1268"/>
      <c r="AR55" s="1268"/>
      <c r="AS55" s="1268"/>
      <c r="AT55" s="1268"/>
      <c r="AU55" s="1268"/>
      <c r="AV55" s="1268"/>
      <c r="AW55" s="1268"/>
      <c r="AX55" s="1268"/>
      <c r="AY55" s="1268"/>
      <c r="AZ55" s="1268"/>
      <c r="BA55" s="1268"/>
      <c r="BB55" s="1271" t="s">
        <v>577</v>
      </c>
      <c r="BC55" s="1271"/>
      <c r="BD55" s="1271"/>
      <c r="BE55" s="1271"/>
      <c r="BF55" s="1271"/>
      <c r="BG55" s="1271"/>
      <c r="BH55" s="1271"/>
      <c r="BI55" s="1271"/>
      <c r="BJ55" s="1271"/>
      <c r="BK55" s="1271"/>
      <c r="BL55" s="1271"/>
      <c r="BM55" s="1271"/>
      <c r="BN55" s="1271"/>
      <c r="BO55" s="1271"/>
      <c r="BP55" s="1253"/>
      <c r="BQ55" s="1254"/>
      <c r="BR55" s="1254"/>
      <c r="BS55" s="1254"/>
      <c r="BT55" s="1254"/>
      <c r="BU55" s="1254"/>
      <c r="BV55" s="1254"/>
      <c r="BW55" s="1254"/>
      <c r="BX55" s="1253"/>
      <c r="BY55" s="1254"/>
      <c r="BZ55" s="1254"/>
      <c r="CA55" s="1254"/>
      <c r="CB55" s="1254"/>
      <c r="CC55" s="1254"/>
      <c r="CD55" s="1254"/>
      <c r="CE55" s="1254"/>
      <c r="CF55" s="1254">
        <v>4.0999999999999996</v>
      </c>
      <c r="CG55" s="1254"/>
      <c r="CH55" s="1254"/>
      <c r="CI55" s="1254"/>
      <c r="CJ55" s="1254"/>
      <c r="CK55" s="1254"/>
      <c r="CL55" s="1254"/>
      <c r="CM55" s="1254"/>
      <c r="CN55" s="1254">
        <v>0</v>
      </c>
      <c r="CO55" s="1254"/>
      <c r="CP55" s="1254"/>
      <c r="CQ55" s="1254"/>
      <c r="CR55" s="1254"/>
      <c r="CS55" s="1254"/>
      <c r="CT55" s="1254"/>
      <c r="CU55" s="1254"/>
      <c r="CV55" s="1254">
        <v>0</v>
      </c>
      <c r="CW55" s="1254"/>
      <c r="CX55" s="1254"/>
      <c r="CY55" s="1254"/>
      <c r="CZ55" s="1254"/>
      <c r="DA55" s="1254"/>
      <c r="DB55" s="1254"/>
      <c r="DC55" s="1254"/>
    </row>
    <row r="56" spans="1:109" x14ac:dyDescent="0.15">
      <c r="A56" s="380"/>
      <c r="B56" s="372"/>
      <c r="G56" s="1264"/>
      <c r="H56" s="1264"/>
      <c r="I56" s="1264"/>
      <c r="J56" s="1264"/>
      <c r="K56" s="1270"/>
      <c r="L56" s="1270"/>
      <c r="M56" s="1270"/>
      <c r="N56" s="1270"/>
      <c r="AN56" s="1268"/>
      <c r="AO56" s="1268"/>
      <c r="AP56" s="1268"/>
      <c r="AQ56" s="1268"/>
      <c r="AR56" s="1268"/>
      <c r="AS56" s="1268"/>
      <c r="AT56" s="1268"/>
      <c r="AU56" s="1268"/>
      <c r="AV56" s="1268"/>
      <c r="AW56" s="1268"/>
      <c r="AX56" s="1268"/>
      <c r="AY56" s="1268"/>
      <c r="AZ56" s="1268"/>
      <c r="BA56" s="1268"/>
      <c r="BB56" s="1271"/>
      <c r="BC56" s="1271"/>
      <c r="BD56" s="1271"/>
      <c r="BE56" s="1271"/>
      <c r="BF56" s="1271"/>
      <c r="BG56" s="1271"/>
      <c r="BH56" s="1271"/>
      <c r="BI56" s="1271"/>
      <c r="BJ56" s="1271"/>
      <c r="BK56" s="1271"/>
      <c r="BL56" s="1271"/>
      <c r="BM56" s="1271"/>
      <c r="BN56" s="1271"/>
      <c r="BO56" s="1271"/>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380" customFormat="1" x14ac:dyDescent="0.15">
      <c r="B57" s="384"/>
      <c r="G57" s="1264"/>
      <c r="H57" s="1264"/>
      <c r="I57" s="1273"/>
      <c r="J57" s="1273"/>
      <c r="K57" s="1270"/>
      <c r="L57" s="1270"/>
      <c r="M57" s="1270"/>
      <c r="N57" s="1270"/>
      <c r="AM57" s="366"/>
      <c r="AN57" s="1268"/>
      <c r="AO57" s="1268"/>
      <c r="AP57" s="1268"/>
      <c r="AQ57" s="1268"/>
      <c r="AR57" s="1268"/>
      <c r="AS57" s="1268"/>
      <c r="AT57" s="1268"/>
      <c r="AU57" s="1268"/>
      <c r="AV57" s="1268"/>
      <c r="AW57" s="1268"/>
      <c r="AX57" s="1268"/>
      <c r="AY57" s="1268"/>
      <c r="AZ57" s="1268"/>
      <c r="BA57" s="1268"/>
      <c r="BB57" s="1271" t="s">
        <v>578</v>
      </c>
      <c r="BC57" s="1271"/>
      <c r="BD57" s="1271"/>
      <c r="BE57" s="1271"/>
      <c r="BF57" s="1271"/>
      <c r="BG57" s="1271"/>
      <c r="BH57" s="1271"/>
      <c r="BI57" s="1271"/>
      <c r="BJ57" s="1271"/>
      <c r="BK57" s="1271"/>
      <c r="BL57" s="1271"/>
      <c r="BM57" s="1271"/>
      <c r="BN57" s="1271"/>
      <c r="BO57" s="1271"/>
      <c r="BP57" s="1253"/>
      <c r="BQ57" s="1254"/>
      <c r="BR57" s="1254"/>
      <c r="BS57" s="1254"/>
      <c r="BT57" s="1254"/>
      <c r="BU57" s="1254"/>
      <c r="BV57" s="1254"/>
      <c r="BW57" s="1254"/>
      <c r="BX57" s="1253"/>
      <c r="BY57" s="1254"/>
      <c r="BZ57" s="1254"/>
      <c r="CA57" s="1254"/>
      <c r="CB57" s="1254"/>
      <c r="CC57" s="1254"/>
      <c r="CD57" s="1254"/>
      <c r="CE57" s="1254"/>
      <c r="CF57" s="1254">
        <v>62.8</v>
      </c>
      <c r="CG57" s="1254"/>
      <c r="CH57" s="1254"/>
      <c r="CI57" s="1254"/>
      <c r="CJ57" s="1254"/>
      <c r="CK57" s="1254"/>
      <c r="CL57" s="1254"/>
      <c r="CM57" s="1254"/>
      <c r="CN57" s="1254">
        <v>64</v>
      </c>
      <c r="CO57" s="1254"/>
      <c r="CP57" s="1254"/>
      <c r="CQ57" s="1254"/>
      <c r="CR57" s="1254"/>
      <c r="CS57" s="1254"/>
      <c r="CT57" s="1254"/>
      <c r="CU57" s="1254"/>
      <c r="CV57" s="1254">
        <v>64.400000000000006</v>
      </c>
      <c r="CW57" s="1254"/>
      <c r="CX57" s="1254"/>
      <c r="CY57" s="1254"/>
      <c r="CZ57" s="1254"/>
      <c r="DA57" s="1254"/>
      <c r="DB57" s="1254"/>
      <c r="DC57" s="1254"/>
      <c r="DD57" s="385"/>
      <c r="DE57" s="384"/>
    </row>
    <row r="58" spans="1:109" s="380" customFormat="1" x14ac:dyDescent="0.15">
      <c r="A58" s="366"/>
      <c r="B58" s="384"/>
      <c r="G58" s="1264"/>
      <c r="H58" s="1264"/>
      <c r="I58" s="1273"/>
      <c r="J58" s="1273"/>
      <c r="K58" s="1270"/>
      <c r="L58" s="1270"/>
      <c r="M58" s="1270"/>
      <c r="N58" s="1270"/>
      <c r="AM58" s="366"/>
      <c r="AN58" s="1268"/>
      <c r="AO58" s="1268"/>
      <c r="AP58" s="1268"/>
      <c r="AQ58" s="1268"/>
      <c r="AR58" s="1268"/>
      <c r="AS58" s="1268"/>
      <c r="AT58" s="1268"/>
      <c r="AU58" s="1268"/>
      <c r="AV58" s="1268"/>
      <c r="AW58" s="1268"/>
      <c r="AX58" s="1268"/>
      <c r="AY58" s="1268"/>
      <c r="AZ58" s="1268"/>
      <c r="BA58" s="1268"/>
      <c r="BB58" s="1271"/>
      <c r="BC58" s="1271"/>
      <c r="BD58" s="1271"/>
      <c r="BE58" s="1271"/>
      <c r="BF58" s="1271"/>
      <c r="BG58" s="1271"/>
      <c r="BH58" s="1271"/>
      <c r="BI58" s="1271"/>
      <c r="BJ58" s="1271"/>
      <c r="BK58" s="1271"/>
      <c r="BL58" s="1271"/>
      <c r="BM58" s="1271"/>
      <c r="BN58" s="1271"/>
      <c r="BO58" s="1271"/>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580</v>
      </c>
    </row>
    <row r="64" spans="1:109" x14ac:dyDescent="0.15">
      <c r="B64" s="372"/>
      <c r="G64" s="379"/>
      <c r="I64" s="392"/>
      <c r="J64" s="392"/>
      <c r="K64" s="392"/>
      <c r="L64" s="392"/>
      <c r="M64" s="392"/>
      <c r="N64" s="393"/>
      <c r="AM64" s="379"/>
      <c r="AN64" s="379" t="s">
        <v>574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74" t="s">
        <v>583</v>
      </c>
      <c r="AO65" s="1275"/>
      <c r="AP65" s="1275"/>
      <c r="AQ65" s="1275"/>
      <c r="AR65" s="1275"/>
      <c r="AS65" s="1275"/>
      <c r="AT65" s="1275"/>
      <c r="AU65" s="1275"/>
      <c r="AV65" s="1275"/>
      <c r="AW65" s="1275"/>
      <c r="AX65" s="1275"/>
      <c r="AY65" s="1275"/>
      <c r="AZ65" s="1275"/>
      <c r="BA65" s="1275"/>
      <c r="BB65" s="1275"/>
      <c r="BC65" s="1275"/>
      <c r="BD65" s="1275"/>
      <c r="BE65" s="1275"/>
      <c r="BF65" s="1275"/>
      <c r="BG65" s="1275"/>
      <c r="BH65" s="1275"/>
      <c r="BI65" s="1275"/>
      <c r="BJ65" s="1275"/>
      <c r="BK65" s="1275"/>
      <c r="BL65" s="1275"/>
      <c r="BM65" s="1275"/>
      <c r="BN65" s="1275"/>
      <c r="BO65" s="1275"/>
      <c r="BP65" s="1275"/>
      <c r="BQ65" s="1275"/>
      <c r="BR65" s="1275"/>
      <c r="BS65" s="1275"/>
      <c r="BT65" s="1275"/>
      <c r="BU65" s="1275"/>
      <c r="BV65" s="1275"/>
      <c r="BW65" s="1275"/>
      <c r="BX65" s="1275"/>
      <c r="BY65" s="1275"/>
      <c r="BZ65" s="1275"/>
      <c r="CA65" s="1275"/>
      <c r="CB65" s="1275"/>
      <c r="CC65" s="1275"/>
      <c r="CD65" s="1275"/>
      <c r="CE65" s="1275"/>
      <c r="CF65" s="1275"/>
      <c r="CG65" s="1275"/>
      <c r="CH65" s="1275"/>
      <c r="CI65" s="1275"/>
      <c r="CJ65" s="1275"/>
      <c r="CK65" s="1275"/>
      <c r="CL65" s="1275"/>
      <c r="CM65" s="1275"/>
      <c r="CN65" s="1275"/>
      <c r="CO65" s="1275"/>
      <c r="CP65" s="1275"/>
      <c r="CQ65" s="1275"/>
      <c r="CR65" s="1275"/>
      <c r="CS65" s="1275"/>
      <c r="CT65" s="1275"/>
      <c r="CU65" s="1275"/>
      <c r="CV65" s="1275"/>
      <c r="CW65" s="1275"/>
      <c r="CX65" s="1275"/>
      <c r="CY65" s="1275"/>
      <c r="CZ65" s="1275"/>
      <c r="DA65" s="1275"/>
      <c r="DB65" s="1275"/>
      <c r="DC65" s="1276"/>
    </row>
    <row r="66" spans="2:107" x14ac:dyDescent="0.15">
      <c r="B66" s="372"/>
      <c r="AN66" s="1277"/>
      <c r="AO66" s="1278"/>
      <c r="AP66" s="1278"/>
      <c r="AQ66" s="1278"/>
      <c r="AR66" s="1278"/>
      <c r="AS66" s="1278"/>
      <c r="AT66" s="1278"/>
      <c r="AU66" s="1278"/>
      <c r="AV66" s="1278"/>
      <c r="AW66" s="1278"/>
      <c r="AX66" s="1278"/>
      <c r="AY66" s="1278"/>
      <c r="AZ66" s="1278"/>
      <c r="BA66" s="1278"/>
      <c r="BB66" s="1278"/>
      <c r="BC66" s="1278"/>
      <c r="BD66" s="1278"/>
      <c r="BE66" s="1278"/>
      <c r="BF66" s="1278"/>
      <c r="BG66" s="1278"/>
      <c r="BH66" s="1278"/>
      <c r="BI66" s="1278"/>
      <c r="BJ66" s="1278"/>
      <c r="BK66" s="1278"/>
      <c r="BL66" s="1278"/>
      <c r="BM66" s="1278"/>
      <c r="BN66" s="1278"/>
      <c r="BO66" s="1278"/>
      <c r="BP66" s="1278"/>
      <c r="BQ66" s="1278"/>
      <c r="BR66" s="1278"/>
      <c r="BS66" s="1278"/>
      <c r="BT66" s="1278"/>
      <c r="BU66" s="1278"/>
      <c r="BV66" s="1278"/>
      <c r="BW66" s="1278"/>
      <c r="BX66" s="1278"/>
      <c r="BY66" s="1278"/>
      <c r="BZ66" s="1278"/>
      <c r="CA66" s="1278"/>
      <c r="CB66" s="1278"/>
      <c r="CC66" s="1278"/>
      <c r="CD66" s="1278"/>
      <c r="CE66" s="1278"/>
      <c r="CF66" s="1278"/>
      <c r="CG66" s="1278"/>
      <c r="CH66" s="1278"/>
      <c r="CI66" s="1278"/>
      <c r="CJ66" s="1278"/>
      <c r="CK66" s="1278"/>
      <c r="CL66" s="1278"/>
      <c r="CM66" s="1278"/>
      <c r="CN66" s="1278"/>
      <c r="CO66" s="1278"/>
      <c r="CP66" s="1278"/>
      <c r="CQ66" s="1278"/>
      <c r="CR66" s="1278"/>
      <c r="CS66" s="1278"/>
      <c r="CT66" s="1278"/>
      <c r="CU66" s="1278"/>
      <c r="CV66" s="1278"/>
      <c r="CW66" s="1278"/>
      <c r="CX66" s="1278"/>
      <c r="CY66" s="1278"/>
      <c r="CZ66" s="1278"/>
      <c r="DA66" s="1278"/>
      <c r="DB66" s="1278"/>
      <c r="DC66" s="1279"/>
    </row>
    <row r="67" spans="2:107" x14ac:dyDescent="0.15">
      <c r="B67" s="372"/>
      <c r="AN67" s="1277"/>
      <c r="AO67" s="1278"/>
      <c r="AP67" s="1278"/>
      <c r="AQ67" s="1278"/>
      <c r="AR67" s="1278"/>
      <c r="AS67" s="1278"/>
      <c r="AT67" s="1278"/>
      <c r="AU67" s="1278"/>
      <c r="AV67" s="1278"/>
      <c r="AW67" s="1278"/>
      <c r="AX67" s="1278"/>
      <c r="AY67" s="1278"/>
      <c r="AZ67" s="1278"/>
      <c r="BA67" s="1278"/>
      <c r="BB67" s="1278"/>
      <c r="BC67" s="1278"/>
      <c r="BD67" s="1278"/>
      <c r="BE67" s="1278"/>
      <c r="BF67" s="1278"/>
      <c r="BG67" s="1278"/>
      <c r="BH67" s="1278"/>
      <c r="BI67" s="1278"/>
      <c r="BJ67" s="1278"/>
      <c r="BK67" s="1278"/>
      <c r="BL67" s="1278"/>
      <c r="BM67" s="1278"/>
      <c r="BN67" s="1278"/>
      <c r="BO67" s="1278"/>
      <c r="BP67" s="1278"/>
      <c r="BQ67" s="1278"/>
      <c r="BR67" s="1278"/>
      <c r="BS67" s="1278"/>
      <c r="BT67" s="1278"/>
      <c r="BU67" s="1278"/>
      <c r="BV67" s="1278"/>
      <c r="BW67" s="1278"/>
      <c r="BX67" s="1278"/>
      <c r="BY67" s="1278"/>
      <c r="BZ67" s="1278"/>
      <c r="CA67" s="1278"/>
      <c r="CB67" s="1278"/>
      <c r="CC67" s="1278"/>
      <c r="CD67" s="1278"/>
      <c r="CE67" s="1278"/>
      <c r="CF67" s="1278"/>
      <c r="CG67" s="1278"/>
      <c r="CH67" s="1278"/>
      <c r="CI67" s="1278"/>
      <c r="CJ67" s="1278"/>
      <c r="CK67" s="1278"/>
      <c r="CL67" s="1278"/>
      <c r="CM67" s="1278"/>
      <c r="CN67" s="1278"/>
      <c r="CO67" s="1278"/>
      <c r="CP67" s="1278"/>
      <c r="CQ67" s="1278"/>
      <c r="CR67" s="1278"/>
      <c r="CS67" s="1278"/>
      <c r="CT67" s="1278"/>
      <c r="CU67" s="1278"/>
      <c r="CV67" s="1278"/>
      <c r="CW67" s="1278"/>
      <c r="CX67" s="1278"/>
      <c r="CY67" s="1278"/>
      <c r="CZ67" s="1278"/>
      <c r="DA67" s="1278"/>
      <c r="DB67" s="1278"/>
      <c r="DC67" s="1279"/>
    </row>
    <row r="68" spans="2:107" x14ac:dyDescent="0.15">
      <c r="B68" s="372"/>
      <c r="AN68" s="1277"/>
      <c r="AO68" s="1278"/>
      <c r="AP68" s="1278"/>
      <c r="AQ68" s="1278"/>
      <c r="AR68" s="1278"/>
      <c r="AS68" s="1278"/>
      <c r="AT68" s="1278"/>
      <c r="AU68" s="1278"/>
      <c r="AV68" s="1278"/>
      <c r="AW68" s="1278"/>
      <c r="AX68" s="1278"/>
      <c r="AY68" s="1278"/>
      <c r="AZ68" s="1278"/>
      <c r="BA68" s="1278"/>
      <c r="BB68" s="1278"/>
      <c r="BC68" s="1278"/>
      <c r="BD68" s="1278"/>
      <c r="BE68" s="1278"/>
      <c r="BF68" s="1278"/>
      <c r="BG68" s="1278"/>
      <c r="BH68" s="1278"/>
      <c r="BI68" s="1278"/>
      <c r="BJ68" s="1278"/>
      <c r="BK68" s="1278"/>
      <c r="BL68" s="1278"/>
      <c r="BM68" s="1278"/>
      <c r="BN68" s="1278"/>
      <c r="BO68" s="1278"/>
      <c r="BP68" s="1278"/>
      <c r="BQ68" s="1278"/>
      <c r="BR68" s="1278"/>
      <c r="BS68" s="1278"/>
      <c r="BT68" s="1278"/>
      <c r="BU68" s="1278"/>
      <c r="BV68" s="1278"/>
      <c r="BW68" s="1278"/>
      <c r="BX68" s="1278"/>
      <c r="BY68" s="1278"/>
      <c r="BZ68" s="1278"/>
      <c r="CA68" s="1278"/>
      <c r="CB68" s="1278"/>
      <c r="CC68" s="1278"/>
      <c r="CD68" s="1278"/>
      <c r="CE68" s="1278"/>
      <c r="CF68" s="1278"/>
      <c r="CG68" s="1278"/>
      <c r="CH68" s="1278"/>
      <c r="CI68" s="1278"/>
      <c r="CJ68" s="1278"/>
      <c r="CK68" s="1278"/>
      <c r="CL68" s="1278"/>
      <c r="CM68" s="1278"/>
      <c r="CN68" s="1278"/>
      <c r="CO68" s="1278"/>
      <c r="CP68" s="1278"/>
      <c r="CQ68" s="1278"/>
      <c r="CR68" s="1278"/>
      <c r="CS68" s="1278"/>
      <c r="CT68" s="1278"/>
      <c r="CU68" s="1278"/>
      <c r="CV68" s="1278"/>
      <c r="CW68" s="1278"/>
      <c r="CX68" s="1278"/>
      <c r="CY68" s="1278"/>
      <c r="CZ68" s="1278"/>
      <c r="DA68" s="1278"/>
      <c r="DB68" s="1278"/>
      <c r="DC68" s="1279"/>
    </row>
    <row r="69" spans="2:107" x14ac:dyDescent="0.15">
      <c r="B69" s="372"/>
      <c r="AN69" s="1280"/>
      <c r="AO69" s="1281"/>
      <c r="AP69" s="1281"/>
      <c r="AQ69" s="1281"/>
      <c r="AR69" s="1281"/>
      <c r="AS69" s="1281"/>
      <c r="AT69" s="1281"/>
      <c r="AU69" s="1281"/>
      <c r="AV69" s="1281"/>
      <c r="AW69" s="1281"/>
      <c r="AX69" s="1281"/>
      <c r="AY69" s="1281"/>
      <c r="AZ69" s="1281"/>
      <c r="BA69" s="1281"/>
      <c r="BB69" s="1281"/>
      <c r="BC69" s="1281"/>
      <c r="BD69" s="1281"/>
      <c r="BE69" s="1281"/>
      <c r="BF69" s="1281"/>
      <c r="BG69" s="1281"/>
      <c r="BH69" s="1281"/>
      <c r="BI69" s="1281"/>
      <c r="BJ69" s="1281"/>
      <c r="BK69" s="1281"/>
      <c r="BL69" s="1281"/>
      <c r="BM69" s="1281"/>
      <c r="BN69" s="1281"/>
      <c r="BO69" s="1281"/>
      <c r="BP69" s="1281"/>
      <c r="BQ69" s="1281"/>
      <c r="BR69" s="1281"/>
      <c r="BS69" s="1281"/>
      <c r="BT69" s="1281"/>
      <c r="BU69" s="1281"/>
      <c r="BV69" s="1281"/>
      <c r="BW69" s="1281"/>
      <c r="BX69" s="1281"/>
      <c r="BY69" s="1281"/>
      <c r="BZ69" s="1281"/>
      <c r="CA69" s="1281"/>
      <c r="CB69" s="1281"/>
      <c r="CC69" s="1281"/>
      <c r="CD69" s="1281"/>
      <c r="CE69" s="1281"/>
      <c r="CF69" s="1281"/>
      <c r="CG69" s="1281"/>
      <c r="CH69" s="1281"/>
      <c r="CI69" s="1281"/>
      <c r="CJ69" s="1281"/>
      <c r="CK69" s="1281"/>
      <c r="CL69" s="1281"/>
      <c r="CM69" s="1281"/>
      <c r="CN69" s="1281"/>
      <c r="CO69" s="1281"/>
      <c r="CP69" s="1281"/>
      <c r="CQ69" s="1281"/>
      <c r="CR69" s="1281"/>
      <c r="CS69" s="1281"/>
      <c r="CT69" s="1281"/>
      <c r="CU69" s="1281"/>
      <c r="CV69" s="1281"/>
      <c r="CW69" s="1281"/>
      <c r="CX69" s="1281"/>
      <c r="CY69" s="1281"/>
      <c r="CZ69" s="1281"/>
      <c r="DA69" s="1281"/>
      <c r="DB69" s="1281"/>
      <c r="DC69" s="1282"/>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575</v>
      </c>
    </row>
    <row r="72" spans="2:107" x14ac:dyDescent="0.15">
      <c r="B72" s="372"/>
      <c r="G72" s="1264"/>
      <c r="H72" s="1264"/>
      <c r="I72" s="1264"/>
      <c r="J72" s="1264"/>
      <c r="K72" s="382"/>
      <c r="L72" s="382"/>
      <c r="M72" s="383"/>
      <c r="N72" s="383"/>
      <c r="AN72" s="1265"/>
      <c r="AO72" s="1266"/>
      <c r="AP72" s="1266"/>
      <c r="AQ72" s="1266"/>
      <c r="AR72" s="1266"/>
      <c r="AS72" s="1266"/>
      <c r="AT72" s="1266"/>
      <c r="AU72" s="1266"/>
      <c r="AV72" s="1266"/>
      <c r="AW72" s="1266"/>
      <c r="AX72" s="1266"/>
      <c r="AY72" s="1266"/>
      <c r="AZ72" s="1266"/>
      <c r="BA72" s="1266"/>
      <c r="BB72" s="1266"/>
      <c r="BC72" s="1266"/>
      <c r="BD72" s="1266"/>
      <c r="BE72" s="1266"/>
      <c r="BF72" s="1266"/>
      <c r="BG72" s="1266"/>
      <c r="BH72" s="1266"/>
      <c r="BI72" s="1266"/>
      <c r="BJ72" s="1266"/>
      <c r="BK72" s="1266"/>
      <c r="BL72" s="1266"/>
      <c r="BM72" s="1266"/>
      <c r="BN72" s="1266"/>
      <c r="BO72" s="1267"/>
      <c r="BP72" s="1268" t="s">
        <v>528</v>
      </c>
      <c r="BQ72" s="1268"/>
      <c r="BR72" s="1268"/>
      <c r="BS72" s="1268"/>
      <c r="BT72" s="1268"/>
      <c r="BU72" s="1268"/>
      <c r="BV72" s="1268"/>
      <c r="BW72" s="1268"/>
      <c r="BX72" s="1268" t="s">
        <v>529</v>
      </c>
      <c r="BY72" s="1268"/>
      <c r="BZ72" s="1268"/>
      <c r="CA72" s="1268"/>
      <c r="CB72" s="1268"/>
      <c r="CC72" s="1268"/>
      <c r="CD72" s="1268"/>
      <c r="CE72" s="1268"/>
      <c r="CF72" s="1268" t="s">
        <v>530</v>
      </c>
      <c r="CG72" s="1268"/>
      <c r="CH72" s="1268"/>
      <c r="CI72" s="1268"/>
      <c r="CJ72" s="1268"/>
      <c r="CK72" s="1268"/>
      <c r="CL72" s="1268"/>
      <c r="CM72" s="1268"/>
      <c r="CN72" s="1268" t="s">
        <v>531</v>
      </c>
      <c r="CO72" s="1268"/>
      <c r="CP72" s="1268"/>
      <c r="CQ72" s="1268"/>
      <c r="CR72" s="1268"/>
      <c r="CS72" s="1268"/>
      <c r="CT72" s="1268"/>
      <c r="CU72" s="1268"/>
      <c r="CV72" s="1268" t="s">
        <v>532</v>
      </c>
      <c r="CW72" s="1268"/>
      <c r="CX72" s="1268"/>
      <c r="CY72" s="1268"/>
      <c r="CZ72" s="1268"/>
      <c r="DA72" s="1268"/>
      <c r="DB72" s="1268"/>
      <c r="DC72" s="1268"/>
    </row>
    <row r="73" spans="2:107" x14ac:dyDescent="0.15">
      <c r="B73" s="372"/>
      <c r="G73" s="1269"/>
      <c r="H73" s="1269"/>
      <c r="I73" s="1269"/>
      <c r="J73" s="1269"/>
      <c r="K73" s="1283"/>
      <c r="L73" s="1283"/>
      <c r="M73" s="1283"/>
      <c r="N73" s="1283"/>
      <c r="AM73" s="381"/>
      <c r="AN73" s="1271" t="s">
        <v>576</v>
      </c>
      <c r="AO73" s="1271"/>
      <c r="AP73" s="1271"/>
      <c r="AQ73" s="1271"/>
      <c r="AR73" s="1271"/>
      <c r="AS73" s="1271"/>
      <c r="AT73" s="1271"/>
      <c r="AU73" s="1271"/>
      <c r="AV73" s="1271"/>
      <c r="AW73" s="1271"/>
      <c r="AX73" s="1271"/>
      <c r="AY73" s="1271"/>
      <c r="AZ73" s="1271"/>
      <c r="BA73" s="1271"/>
      <c r="BB73" s="1271" t="s">
        <v>577</v>
      </c>
      <c r="BC73" s="1271"/>
      <c r="BD73" s="1271"/>
      <c r="BE73" s="1271"/>
      <c r="BF73" s="1271"/>
      <c r="BG73" s="1271"/>
      <c r="BH73" s="1271"/>
      <c r="BI73" s="1271"/>
      <c r="BJ73" s="1271"/>
      <c r="BK73" s="1271"/>
      <c r="BL73" s="1271"/>
      <c r="BM73" s="1271"/>
      <c r="BN73" s="1271"/>
      <c r="BO73" s="1271"/>
      <c r="BP73" s="1254">
        <v>42.9</v>
      </c>
      <c r="BQ73" s="1254"/>
      <c r="BR73" s="1254"/>
      <c r="BS73" s="1254"/>
      <c r="BT73" s="1254"/>
      <c r="BU73" s="1254"/>
      <c r="BV73" s="1254"/>
      <c r="BW73" s="1254"/>
      <c r="BX73" s="1254">
        <v>46.7</v>
      </c>
      <c r="BY73" s="1254"/>
      <c r="BZ73" s="1254"/>
      <c r="CA73" s="1254"/>
      <c r="CB73" s="1254"/>
      <c r="CC73" s="1254"/>
      <c r="CD73" s="1254"/>
      <c r="CE73" s="1254"/>
      <c r="CF73" s="1254">
        <v>47.3</v>
      </c>
      <c r="CG73" s="1254"/>
      <c r="CH73" s="1254"/>
      <c r="CI73" s="1254"/>
      <c r="CJ73" s="1254"/>
      <c r="CK73" s="1254"/>
      <c r="CL73" s="1254"/>
      <c r="CM73" s="1254"/>
      <c r="CN73" s="1254">
        <v>56.1</v>
      </c>
      <c r="CO73" s="1254"/>
      <c r="CP73" s="1254"/>
      <c r="CQ73" s="1254"/>
      <c r="CR73" s="1254"/>
      <c r="CS73" s="1254"/>
      <c r="CT73" s="1254"/>
      <c r="CU73" s="1254"/>
      <c r="CV73" s="1254">
        <v>59</v>
      </c>
      <c r="CW73" s="1254"/>
      <c r="CX73" s="1254"/>
      <c r="CY73" s="1254"/>
      <c r="CZ73" s="1254"/>
      <c r="DA73" s="1254"/>
      <c r="DB73" s="1254"/>
      <c r="DC73" s="1254"/>
    </row>
    <row r="74" spans="2:107" x14ac:dyDescent="0.15">
      <c r="B74" s="372"/>
      <c r="G74" s="1269"/>
      <c r="H74" s="1269"/>
      <c r="I74" s="1269"/>
      <c r="J74" s="1269"/>
      <c r="K74" s="1283"/>
      <c r="L74" s="1283"/>
      <c r="M74" s="1283"/>
      <c r="N74" s="1283"/>
      <c r="AM74" s="381"/>
      <c r="AN74" s="1271"/>
      <c r="AO74" s="1271"/>
      <c r="AP74" s="1271"/>
      <c r="AQ74" s="1271"/>
      <c r="AR74" s="1271"/>
      <c r="AS74" s="1271"/>
      <c r="AT74" s="1271"/>
      <c r="AU74" s="1271"/>
      <c r="AV74" s="1271"/>
      <c r="AW74" s="1271"/>
      <c r="AX74" s="1271"/>
      <c r="AY74" s="1271"/>
      <c r="AZ74" s="1271"/>
      <c r="BA74" s="1271"/>
      <c r="BB74" s="1271"/>
      <c r="BC74" s="1271"/>
      <c r="BD74" s="1271"/>
      <c r="BE74" s="1271"/>
      <c r="BF74" s="1271"/>
      <c r="BG74" s="1271"/>
      <c r="BH74" s="1271"/>
      <c r="BI74" s="1271"/>
      <c r="BJ74" s="1271"/>
      <c r="BK74" s="1271"/>
      <c r="BL74" s="1271"/>
      <c r="BM74" s="1271"/>
      <c r="BN74" s="1271"/>
      <c r="BO74" s="1271"/>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x14ac:dyDescent="0.15">
      <c r="B75" s="372"/>
      <c r="G75" s="1269"/>
      <c r="H75" s="1269"/>
      <c r="I75" s="1264"/>
      <c r="J75" s="1264"/>
      <c r="K75" s="1270"/>
      <c r="L75" s="1270"/>
      <c r="M75" s="1270"/>
      <c r="N75" s="1270"/>
      <c r="AM75" s="381"/>
      <c r="AN75" s="1271"/>
      <c r="AO75" s="1271"/>
      <c r="AP75" s="1271"/>
      <c r="AQ75" s="1271"/>
      <c r="AR75" s="1271"/>
      <c r="AS75" s="1271"/>
      <c r="AT75" s="1271"/>
      <c r="AU75" s="1271"/>
      <c r="AV75" s="1271"/>
      <c r="AW75" s="1271"/>
      <c r="AX75" s="1271"/>
      <c r="AY75" s="1271"/>
      <c r="AZ75" s="1271"/>
      <c r="BA75" s="1271"/>
      <c r="BB75" s="1271" t="s">
        <v>581</v>
      </c>
      <c r="BC75" s="1271"/>
      <c r="BD75" s="1271"/>
      <c r="BE75" s="1271"/>
      <c r="BF75" s="1271"/>
      <c r="BG75" s="1271"/>
      <c r="BH75" s="1271"/>
      <c r="BI75" s="1271"/>
      <c r="BJ75" s="1271"/>
      <c r="BK75" s="1271"/>
      <c r="BL75" s="1271"/>
      <c r="BM75" s="1271"/>
      <c r="BN75" s="1271"/>
      <c r="BO75" s="1271"/>
      <c r="BP75" s="1254">
        <v>7.3</v>
      </c>
      <c r="BQ75" s="1254"/>
      <c r="BR75" s="1254"/>
      <c r="BS75" s="1254"/>
      <c r="BT75" s="1254"/>
      <c r="BU75" s="1254"/>
      <c r="BV75" s="1254"/>
      <c r="BW75" s="1254"/>
      <c r="BX75" s="1254">
        <v>6.6</v>
      </c>
      <c r="BY75" s="1254"/>
      <c r="BZ75" s="1254"/>
      <c r="CA75" s="1254"/>
      <c r="CB75" s="1254"/>
      <c r="CC75" s="1254"/>
      <c r="CD75" s="1254"/>
      <c r="CE75" s="1254"/>
      <c r="CF75" s="1254">
        <v>6</v>
      </c>
      <c r="CG75" s="1254"/>
      <c r="CH75" s="1254"/>
      <c r="CI75" s="1254"/>
      <c r="CJ75" s="1254"/>
      <c r="CK75" s="1254"/>
      <c r="CL75" s="1254"/>
      <c r="CM75" s="1254"/>
      <c r="CN75" s="1254">
        <v>6.9</v>
      </c>
      <c r="CO75" s="1254"/>
      <c r="CP75" s="1254"/>
      <c r="CQ75" s="1254"/>
      <c r="CR75" s="1254"/>
      <c r="CS75" s="1254"/>
      <c r="CT75" s="1254"/>
      <c r="CU75" s="1254"/>
      <c r="CV75" s="1254">
        <v>7.6</v>
      </c>
      <c r="CW75" s="1254"/>
      <c r="CX75" s="1254"/>
      <c r="CY75" s="1254"/>
      <c r="CZ75" s="1254"/>
      <c r="DA75" s="1254"/>
      <c r="DB75" s="1254"/>
      <c r="DC75" s="1254"/>
    </row>
    <row r="76" spans="2:107" x14ac:dyDescent="0.15">
      <c r="B76" s="372"/>
      <c r="G76" s="1269"/>
      <c r="H76" s="1269"/>
      <c r="I76" s="1264"/>
      <c r="J76" s="1264"/>
      <c r="K76" s="1270"/>
      <c r="L76" s="1270"/>
      <c r="M76" s="1270"/>
      <c r="N76" s="1270"/>
      <c r="AM76" s="381"/>
      <c r="AN76" s="1271"/>
      <c r="AO76" s="1271"/>
      <c r="AP76" s="1271"/>
      <c r="AQ76" s="1271"/>
      <c r="AR76" s="1271"/>
      <c r="AS76" s="1271"/>
      <c r="AT76" s="1271"/>
      <c r="AU76" s="1271"/>
      <c r="AV76" s="1271"/>
      <c r="AW76" s="1271"/>
      <c r="AX76" s="1271"/>
      <c r="AY76" s="1271"/>
      <c r="AZ76" s="1271"/>
      <c r="BA76" s="1271"/>
      <c r="BB76" s="1271"/>
      <c r="BC76" s="1271"/>
      <c r="BD76" s="1271"/>
      <c r="BE76" s="1271"/>
      <c r="BF76" s="1271"/>
      <c r="BG76" s="1271"/>
      <c r="BH76" s="1271"/>
      <c r="BI76" s="1271"/>
      <c r="BJ76" s="1271"/>
      <c r="BK76" s="1271"/>
      <c r="BL76" s="1271"/>
      <c r="BM76" s="1271"/>
      <c r="BN76" s="1271"/>
      <c r="BO76" s="1271"/>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x14ac:dyDescent="0.15">
      <c r="B77" s="372"/>
      <c r="G77" s="1264"/>
      <c r="H77" s="1264"/>
      <c r="I77" s="1264"/>
      <c r="J77" s="1264"/>
      <c r="K77" s="1283"/>
      <c r="L77" s="1283"/>
      <c r="M77" s="1283"/>
      <c r="N77" s="1283"/>
      <c r="AN77" s="1268" t="s">
        <v>579</v>
      </c>
      <c r="AO77" s="1268"/>
      <c r="AP77" s="1268"/>
      <c r="AQ77" s="1268"/>
      <c r="AR77" s="1268"/>
      <c r="AS77" s="1268"/>
      <c r="AT77" s="1268"/>
      <c r="AU77" s="1268"/>
      <c r="AV77" s="1268"/>
      <c r="AW77" s="1268"/>
      <c r="AX77" s="1268"/>
      <c r="AY77" s="1268"/>
      <c r="AZ77" s="1268"/>
      <c r="BA77" s="1268"/>
      <c r="BB77" s="1271" t="s">
        <v>577</v>
      </c>
      <c r="BC77" s="1271"/>
      <c r="BD77" s="1271"/>
      <c r="BE77" s="1271"/>
      <c r="BF77" s="1271"/>
      <c r="BG77" s="1271"/>
      <c r="BH77" s="1271"/>
      <c r="BI77" s="1271"/>
      <c r="BJ77" s="1271"/>
      <c r="BK77" s="1271"/>
      <c r="BL77" s="1271"/>
      <c r="BM77" s="1271"/>
      <c r="BN77" s="1271"/>
      <c r="BO77" s="1271"/>
      <c r="BP77" s="1254">
        <v>0.5</v>
      </c>
      <c r="BQ77" s="1254"/>
      <c r="BR77" s="1254"/>
      <c r="BS77" s="1254"/>
      <c r="BT77" s="1254"/>
      <c r="BU77" s="1254"/>
      <c r="BV77" s="1254"/>
      <c r="BW77" s="1254"/>
      <c r="BX77" s="1254">
        <v>5.9</v>
      </c>
      <c r="BY77" s="1254"/>
      <c r="BZ77" s="1254"/>
      <c r="CA77" s="1254"/>
      <c r="CB77" s="1254"/>
      <c r="CC77" s="1254"/>
      <c r="CD77" s="1254"/>
      <c r="CE77" s="1254"/>
      <c r="CF77" s="1254">
        <v>4.0999999999999996</v>
      </c>
      <c r="CG77" s="1254"/>
      <c r="CH77" s="1254"/>
      <c r="CI77" s="1254"/>
      <c r="CJ77" s="1254"/>
      <c r="CK77" s="1254"/>
      <c r="CL77" s="1254"/>
      <c r="CM77" s="1254"/>
      <c r="CN77" s="1254">
        <v>0</v>
      </c>
      <c r="CO77" s="1254"/>
      <c r="CP77" s="1254"/>
      <c r="CQ77" s="1254"/>
      <c r="CR77" s="1254"/>
      <c r="CS77" s="1254"/>
      <c r="CT77" s="1254"/>
      <c r="CU77" s="1254"/>
      <c r="CV77" s="1254">
        <v>0</v>
      </c>
      <c r="CW77" s="1254"/>
      <c r="CX77" s="1254"/>
      <c r="CY77" s="1254"/>
      <c r="CZ77" s="1254"/>
      <c r="DA77" s="1254"/>
      <c r="DB77" s="1254"/>
      <c r="DC77" s="1254"/>
    </row>
    <row r="78" spans="2:107" x14ac:dyDescent="0.15">
      <c r="B78" s="372"/>
      <c r="G78" s="1264"/>
      <c r="H78" s="1264"/>
      <c r="I78" s="1264"/>
      <c r="J78" s="1264"/>
      <c r="K78" s="1283"/>
      <c r="L78" s="1283"/>
      <c r="M78" s="1283"/>
      <c r="N78" s="1283"/>
      <c r="AN78" s="1268"/>
      <c r="AO78" s="1268"/>
      <c r="AP78" s="1268"/>
      <c r="AQ78" s="1268"/>
      <c r="AR78" s="1268"/>
      <c r="AS78" s="1268"/>
      <c r="AT78" s="1268"/>
      <c r="AU78" s="1268"/>
      <c r="AV78" s="1268"/>
      <c r="AW78" s="1268"/>
      <c r="AX78" s="1268"/>
      <c r="AY78" s="1268"/>
      <c r="AZ78" s="1268"/>
      <c r="BA78" s="1268"/>
      <c r="BB78" s="1271"/>
      <c r="BC78" s="1271"/>
      <c r="BD78" s="1271"/>
      <c r="BE78" s="1271"/>
      <c r="BF78" s="1271"/>
      <c r="BG78" s="1271"/>
      <c r="BH78" s="1271"/>
      <c r="BI78" s="1271"/>
      <c r="BJ78" s="1271"/>
      <c r="BK78" s="1271"/>
      <c r="BL78" s="1271"/>
      <c r="BM78" s="1271"/>
      <c r="BN78" s="1271"/>
      <c r="BO78" s="1271"/>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x14ac:dyDescent="0.15">
      <c r="B79" s="372"/>
      <c r="G79" s="1264"/>
      <c r="H79" s="1264"/>
      <c r="I79" s="1273"/>
      <c r="J79" s="1273"/>
      <c r="K79" s="1284"/>
      <c r="L79" s="1284"/>
      <c r="M79" s="1284"/>
      <c r="N79" s="1284"/>
      <c r="AN79" s="1268"/>
      <c r="AO79" s="1268"/>
      <c r="AP79" s="1268"/>
      <c r="AQ79" s="1268"/>
      <c r="AR79" s="1268"/>
      <c r="AS79" s="1268"/>
      <c r="AT79" s="1268"/>
      <c r="AU79" s="1268"/>
      <c r="AV79" s="1268"/>
      <c r="AW79" s="1268"/>
      <c r="AX79" s="1268"/>
      <c r="AY79" s="1268"/>
      <c r="AZ79" s="1268"/>
      <c r="BA79" s="1268"/>
      <c r="BB79" s="1271" t="s">
        <v>581</v>
      </c>
      <c r="BC79" s="1271"/>
      <c r="BD79" s="1271"/>
      <c r="BE79" s="1271"/>
      <c r="BF79" s="1271"/>
      <c r="BG79" s="1271"/>
      <c r="BH79" s="1271"/>
      <c r="BI79" s="1271"/>
      <c r="BJ79" s="1271"/>
      <c r="BK79" s="1271"/>
      <c r="BL79" s="1271"/>
      <c r="BM79" s="1271"/>
      <c r="BN79" s="1271"/>
      <c r="BO79" s="1271"/>
      <c r="BP79" s="1254">
        <v>5.0999999999999996</v>
      </c>
      <c r="BQ79" s="1254"/>
      <c r="BR79" s="1254"/>
      <c r="BS79" s="1254"/>
      <c r="BT79" s="1254"/>
      <c r="BU79" s="1254"/>
      <c r="BV79" s="1254"/>
      <c r="BW79" s="1254"/>
      <c r="BX79" s="1254">
        <v>5.2</v>
      </c>
      <c r="BY79" s="1254"/>
      <c r="BZ79" s="1254"/>
      <c r="CA79" s="1254"/>
      <c r="CB79" s="1254"/>
      <c r="CC79" s="1254"/>
      <c r="CD79" s="1254"/>
      <c r="CE79" s="1254"/>
      <c r="CF79" s="1254">
        <v>5.0999999999999996</v>
      </c>
      <c r="CG79" s="1254"/>
      <c r="CH79" s="1254"/>
      <c r="CI79" s="1254"/>
      <c r="CJ79" s="1254"/>
      <c r="CK79" s="1254"/>
      <c r="CL79" s="1254"/>
      <c r="CM79" s="1254"/>
      <c r="CN79" s="1254">
        <v>5.2</v>
      </c>
      <c r="CO79" s="1254"/>
      <c r="CP79" s="1254"/>
      <c r="CQ79" s="1254"/>
      <c r="CR79" s="1254"/>
      <c r="CS79" s="1254"/>
      <c r="CT79" s="1254"/>
      <c r="CU79" s="1254"/>
      <c r="CV79" s="1254">
        <v>5.2</v>
      </c>
      <c r="CW79" s="1254"/>
      <c r="CX79" s="1254"/>
      <c r="CY79" s="1254"/>
      <c r="CZ79" s="1254"/>
      <c r="DA79" s="1254"/>
      <c r="DB79" s="1254"/>
      <c r="DC79" s="1254"/>
    </row>
    <row r="80" spans="2:107" x14ac:dyDescent="0.15">
      <c r="B80" s="372"/>
      <c r="G80" s="1264"/>
      <c r="H80" s="1264"/>
      <c r="I80" s="1273"/>
      <c r="J80" s="1273"/>
      <c r="K80" s="1284"/>
      <c r="L80" s="1284"/>
      <c r="M80" s="1284"/>
      <c r="N80" s="1284"/>
      <c r="AN80" s="1268"/>
      <c r="AO80" s="1268"/>
      <c r="AP80" s="1268"/>
      <c r="AQ80" s="1268"/>
      <c r="AR80" s="1268"/>
      <c r="AS80" s="1268"/>
      <c r="AT80" s="1268"/>
      <c r="AU80" s="1268"/>
      <c r="AV80" s="1268"/>
      <c r="AW80" s="1268"/>
      <c r="AX80" s="1268"/>
      <c r="AY80" s="1268"/>
      <c r="AZ80" s="1268"/>
      <c r="BA80" s="1268"/>
      <c r="BB80" s="1271"/>
      <c r="BC80" s="1271"/>
      <c r="BD80" s="1271"/>
      <c r="BE80" s="1271"/>
      <c r="BF80" s="1271"/>
      <c r="BG80" s="1271"/>
      <c r="BH80" s="1271"/>
      <c r="BI80" s="1271"/>
      <c r="BJ80" s="1271"/>
      <c r="BK80" s="1271"/>
      <c r="BL80" s="1271"/>
      <c r="BM80" s="1271"/>
      <c r="BN80" s="1271"/>
      <c r="BO80" s="1271"/>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kEsFWxuwlwhMXmQ5W7W/x61NHmxBhp5Zk1B8xjZj56yAB0Ev6U+GT/hr6cCMWmwsyEe4UbaVCVZbRZMwuNEscQ==" saltValue="zydquGLUW5lKOiTzlg3qB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E8225-2FDF-4DD8-B6A1-D714A84F5F4A}">
  <sheetPr>
    <pageSetUpPr fitToPage="1"/>
  </sheetPr>
  <dimension ref="A1:DR125"/>
  <sheetViews>
    <sheetView showGridLines="0" topLeftCell="A61" zoomScale="55" zoomScaleNormal="55" zoomScaleSheetLayoutView="70" workbookViewId="0">
      <selection activeCell="AN43" sqref="AN43:DC4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478</v>
      </c>
    </row>
  </sheetData>
  <sheetProtection algorithmName="SHA-512" hashValue="BBZd1Xqdvh4/ViEI3Af4LNWXikUbMaiqa6fmP4kQdmEvquX/UHJcwcxnAyVaE0/kTg1TRLsRCCEUuevtytbJyg==" saltValue="4ICKyJH0GHDBzjrlbjh97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CC36-3A1B-4808-BCEF-E63999FC89B5}">
  <sheetPr>
    <pageSetUpPr fitToPage="1"/>
  </sheetPr>
  <dimension ref="A1:DR125"/>
  <sheetViews>
    <sheetView showGridLines="0" zoomScale="55" zoomScaleNormal="55" zoomScaleSheetLayoutView="55" workbookViewId="0">
      <selection activeCell="AN43" sqref="AN43:DC4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478</v>
      </c>
    </row>
  </sheetData>
  <sheetProtection algorithmName="SHA-512" hashValue="J+f8WnfWMirJeDlcPeciSpsQyiLkBAD1k4dBkCwnAcCYNXTvHKWtXrWAzF0A1N50TLxsC6LmlAuisyTwHjCWEA==" saltValue="3ROfW0niZTjJxUiQJjka7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527</v>
      </c>
      <c r="G2" s="151"/>
      <c r="H2" s="152"/>
    </row>
    <row r="3" spans="1:8" x14ac:dyDescent="0.15">
      <c r="A3" s="148" t="s">
        <v>520</v>
      </c>
      <c r="B3" s="153"/>
      <c r="C3" s="154"/>
      <c r="D3" s="155">
        <v>49448</v>
      </c>
      <c r="E3" s="156"/>
      <c r="F3" s="157">
        <v>66343</v>
      </c>
      <c r="G3" s="158"/>
      <c r="H3" s="159"/>
    </row>
    <row r="4" spans="1:8" x14ac:dyDescent="0.15">
      <c r="A4" s="160"/>
      <c r="B4" s="161"/>
      <c r="C4" s="162"/>
      <c r="D4" s="163">
        <v>30413</v>
      </c>
      <c r="E4" s="164"/>
      <c r="F4" s="165">
        <v>34529</v>
      </c>
      <c r="G4" s="166"/>
      <c r="H4" s="167"/>
    </row>
    <row r="5" spans="1:8" x14ac:dyDescent="0.15">
      <c r="A5" s="148" t="s">
        <v>522</v>
      </c>
      <c r="B5" s="153"/>
      <c r="C5" s="154"/>
      <c r="D5" s="155">
        <v>87704</v>
      </c>
      <c r="E5" s="156"/>
      <c r="F5" s="157">
        <v>56416</v>
      </c>
      <c r="G5" s="158"/>
      <c r="H5" s="159"/>
    </row>
    <row r="6" spans="1:8" x14ac:dyDescent="0.15">
      <c r="A6" s="160"/>
      <c r="B6" s="161"/>
      <c r="C6" s="162"/>
      <c r="D6" s="163">
        <v>57550</v>
      </c>
      <c r="E6" s="164"/>
      <c r="F6" s="165">
        <v>32623</v>
      </c>
      <c r="G6" s="166"/>
      <c r="H6" s="167"/>
    </row>
    <row r="7" spans="1:8" x14ac:dyDescent="0.15">
      <c r="A7" s="148" t="s">
        <v>523</v>
      </c>
      <c r="B7" s="153"/>
      <c r="C7" s="154"/>
      <c r="D7" s="155">
        <v>67988</v>
      </c>
      <c r="E7" s="156"/>
      <c r="F7" s="157">
        <v>49217</v>
      </c>
      <c r="G7" s="158"/>
      <c r="H7" s="159"/>
    </row>
    <row r="8" spans="1:8" x14ac:dyDescent="0.15">
      <c r="A8" s="160"/>
      <c r="B8" s="161"/>
      <c r="C8" s="162"/>
      <c r="D8" s="163">
        <v>41202</v>
      </c>
      <c r="E8" s="164"/>
      <c r="F8" s="165">
        <v>27232</v>
      </c>
      <c r="G8" s="166"/>
      <c r="H8" s="167"/>
    </row>
    <row r="9" spans="1:8" x14ac:dyDescent="0.15">
      <c r="A9" s="148" t="s">
        <v>524</v>
      </c>
      <c r="B9" s="153"/>
      <c r="C9" s="154"/>
      <c r="D9" s="155">
        <v>69825</v>
      </c>
      <c r="E9" s="156"/>
      <c r="F9" s="157">
        <v>49211</v>
      </c>
      <c r="G9" s="158"/>
      <c r="H9" s="159"/>
    </row>
    <row r="10" spans="1:8" x14ac:dyDescent="0.15">
      <c r="A10" s="160"/>
      <c r="B10" s="161"/>
      <c r="C10" s="162"/>
      <c r="D10" s="163">
        <v>39583</v>
      </c>
      <c r="E10" s="164"/>
      <c r="F10" s="165">
        <v>28367</v>
      </c>
      <c r="G10" s="166"/>
      <c r="H10" s="167"/>
    </row>
    <row r="11" spans="1:8" x14ac:dyDescent="0.15">
      <c r="A11" s="148" t="s">
        <v>525</v>
      </c>
      <c r="B11" s="153"/>
      <c r="C11" s="154"/>
      <c r="D11" s="155">
        <v>50217</v>
      </c>
      <c r="E11" s="156"/>
      <c r="F11" s="157">
        <v>51738</v>
      </c>
      <c r="G11" s="158"/>
      <c r="H11" s="159"/>
    </row>
    <row r="12" spans="1:8" x14ac:dyDescent="0.15">
      <c r="A12" s="160"/>
      <c r="B12" s="161"/>
      <c r="C12" s="168"/>
      <c r="D12" s="163">
        <v>28919</v>
      </c>
      <c r="E12" s="164"/>
      <c r="F12" s="165">
        <v>30360</v>
      </c>
      <c r="G12" s="166"/>
      <c r="H12" s="167"/>
    </row>
    <row r="13" spans="1:8" x14ac:dyDescent="0.15">
      <c r="A13" s="148"/>
      <c r="B13" s="153"/>
      <c r="C13" s="169"/>
      <c r="D13" s="170">
        <v>65036</v>
      </c>
      <c r="E13" s="171"/>
      <c r="F13" s="172">
        <v>54585</v>
      </c>
      <c r="G13" s="173"/>
      <c r="H13" s="159"/>
    </row>
    <row r="14" spans="1:8" x14ac:dyDescent="0.15">
      <c r="A14" s="160"/>
      <c r="B14" s="161"/>
      <c r="C14" s="162"/>
      <c r="D14" s="163">
        <v>39533</v>
      </c>
      <c r="E14" s="164"/>
      <c r="F14" s="165">
        <v>30622</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4.55</v>
      </c>
      <c r="C19" s="174">
        <f>ROUND(VALUE(SUBSTITUTE(実質収支比率等に係る経年分析!G$48,"▲","-")),2)</f>
        <v>2.62</v>
      </c>
      <c r="D19" s="174">
        <f>ROUND(VALUE(SUBSTITUTE(実質収支比率等に係る経年分析!H$48,"▲","-")),2)</f>
        <v>8.4499999999999993</v>
      </c>
      <c r="E19" s="174">
        <f>ROUND(VALUE(SUBSTITUTE(実質収支比率等に係る経年分析!I$48,"▲","-")),2)</f>
        <v>9.1</v>
      </c>
      <c r="F19" s="174">
        <f>ROUND(VALUE(SUBSTITUTE(実質収支比率等に係る経年分析!J$48,"▲","-")),2)</f>
        <v>8.6300000000000008</v>
      </c>
    </row>
    <row r="20" spans="1:11" x14ac:dyDescent="0.15">
      <c r="A20" s="174" t="s">
        <v>53</v>
      </c>
      <c r="B20" s="174">
        <f>ROUND(VALUE(SUBSTITUTE(実質収支比率等に係る経年分析!F$47,"▲","-")),2)</f>
        <v>11.31</v>
      </c>
      <c r="C20" s="174">
        <f>ROUND(VALUE(SUBSTITUTE(実質収支比率等に係る経年分析!G$47,"▲","-")),2)</f>
        <v>10.54</v>
      </c>
      <c r="D20" s="174">
        <f>ROUND(VALUE(SUBSTITUTE(実質収支比率等に係る経年分析!H$47,"▲","-")),2)</f>
        <v>10.19</v>
      </c>
      <c r="E20" s="174">
        <f>ROUND(VALUE(SUBSTITUTE(実質収支比率等に係る経年分析!I$47,"▲","-")),2)</f>
        <v>12.24</v>
      </c>
      <c r="F20" s="174">
        <f>ROUND(VALUE(SUBSTITUTE(実質収支比率等に係る経年分析!J$47,"▲","-")),2)</f>
        <v>11.63</v>
      </c>
    </row>
    <row r="21" spans="1:11" x14ac:dyDescent="0.15">
      <c r="A21" s="174" t="s">
        <v>54</v>
      </c>
      <c r="B21" s="174">
        <f>IF(ISNUMBER(VALUE(SUBSTITUTE(実質収支比率等に係る経年分析!F$49,"▲","-"))),ROUND(VALUE(SUBSTITUTE(実質収支比率等に係る経年分析!F$49,"▲","-")),2),NA())</f>
        <v>2.2200000000000002</v>
      </c>
      <c r="C21" s="174">
        <f>IF(ISNUMBER(VALUE(SUBSTITUTE(実質収支比率等に係る経年分析!G$49,"▲","-"))),ROUND(VALUE(SUBSTITUTE(実質収支比率等に係る経年分析!G$49,"▲","-")),2),NA())</f>
        <v>-2.23</v>
      </c>
      <c r="D21" s="174">
        <f>IF(ISNUMBER(VALUE(SUBSTITUTE(実質収支比率等に係る経年分析!H$49,"▲","-"))),ROUND(VALUE(SUBSTITUTE(実質収支比率等に係る経年分析!H$49,"▲","-")),2),NA())</f>
        <v>6.11</v>
      </c>
      <c r="E21" s="174">
        <f>IF(ISNUMBER(VALUE(SUBSTITUTE(実質収支比率等に係る経年分析!I$49,"▲","-"))),ROUND(VALUE(SUBSTITUTE(実質収支比率等に係る経年分析!I$49,"▲","-")),2),NA())</f>
        <v>2.1</v>
      </c>
      <c r="F21" s="174">
        <f>IF(ISNUMBER(VALUE(SUBSTITUTE(実質収支比率等に係る経年分析!J$49,"▲","-"))),ROUND(VALUE(SUBSTITUTE(実質収支比率等に係る経年分析!J$49,"▲","-")),2),NA())</f>
        <v>-0.63</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0.44</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0.28000000000000003</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0.41</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0.04</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農業集落排水事業特別会計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0.05</v>
      </c>
    </row>
    <row r="30" spans="1:11" x14ac:dyDescent="0.15">
      <c r="A30" s="175" t="str">
        <f>IF(連結実質赤字比率に係る赤字・黒字の構成分析!C$40="",NA(),連結実質赤字比率に係る赤字・黒字の構成分析!C$40)</f>
        <v>休日急病診療所事業特別会計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0.08</v>
      </c>
    </row>
    <row r="31" spans="1:11" x14ac:dyDescent="0.15">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7.0000000000000007E-2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7.0000000000000007E-2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0.09</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0.14000000000000001</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3.24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3.99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4.63</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4.4800000000000004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2.62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8.44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8.9600000000000009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8.5399999999999991</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17.21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15.29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14.19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14.4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14.42</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5.48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11.61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17.03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22.66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22.95</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5253</v>
      </c>
      <c r="E42" s="176"/>
      <c r="F42" s="176"/>
      <c r="G42" s="176">
        <f>'実質公債費比率（分子）の構造'!L$52</f>
        <v>5069</v>
      </c>
      <c r="H42" s="176"/>
      <c r="I42" s="176"/>
      <c r="J42" s="176">
        <f>'実質公債費比率（分子）の構造'!M$52</f>
        <v>5019</v>
      </c>
      <c r="K42" s="176"/>
      <c r="L42" s="176"/>
      <c r="M42" s="176">
        <f>'実質公債費比率（分子）の構造'!N$52</f>
        <v>4999</v>
      </c>
      <c r="N42" s="176"/>
      <c r="O42" s="176"/>
      <c r="P42" s="176">
        <f>'実質公債費比率（分子）の構造'!O$52</f>
        <v>5197</v>
      </c>
    </row>
    <row r="43" spans="1:16" x14ac:dyDescent="0.15">
      <c r="A43" s="176" t="s">
        <v>16</v>
      </c>
      <c r="B43" s="176" t="str">
        <f>'実質公債費比率（分子）の構造'!K$51</f>
        <v>-</v>
      </c>
      <c r="C43" s="176"/>
      <c r="D43" s="176"/>
      <c r="E43" s="176">
        <f>'実質公債費比率（分子）の構造'!L$51</f>
        <v>4</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2</v>
      </c>
      <c r="C44" s="176"/>
      <c r="D44" s="176"/>
      <c r="E44" s="176">
        <f>'実質公債費比率（分子）の構造'!L$50</f>
        <v>2</v>
      </c>
      <c r="F44" s="176"/>
      <c r="G44" s="176"/>
      <c r="H44" s="176">
        <f>'実質公債費比率（分子）の構造'!M$50</f>
        <v>2</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1</v>
      </c>
      <c r="C45" s="176"/>
      <c r="D45" s="176"/>
      <c r="E45" s="176">
        <f>'実質公債費比率（分子）の構造'!L$49</f>
        <v>1</v>
      </c>
      <c r="F45" s="176"/>
      <c r="G45" s="176"/>
      <c r="H45" s="176">
        <f>'実質公債費比率（分子）の構造'!M$49</f>
        <v>0</v>
      </c>
      <c r="I45" s="176"/>
      <c r="J45" s="176"/>
      <c r="K45" s="176">
        <f>'実質公債費比率（分子）の構造'!N$49</f>
        <v>0</v>
      </c>
      <c r="L45" s="176"/>
      <c r="M45" s="176"/>
      <c r="N45" s="176">
        <f>'実質公債費比率（分子）の構造'!O$49</f>
        <v>0</v>
      </c>
      <c r="O45" s="176"/>
      <c r="P45" s="176"/>
    </row>
    <row r="46" spans="1:16" x14ac:dyDescent="0.15">
      <c r="A46" s="176" t="s">
        <v>64</v>
      </c>
      <c r="B46" s="176">
        <f>'実質公債費比率（分子）の構造'!K$48</f>
        <v>2898</v>
      </c>
      <c r="C46" s="176"/>
      <c r="D46" s="176"/>
      <c r="E46" s="176">
        <f>'実質公債費比率（分子）の構造'!L$48</f>
        <v>2938</v>
      </c>
      <c r="F46" s="176"/>
      <c r="G46" s="176"/>
      <c r="H46" s="176">
        <f>'実質公債費比率（分子）の構造'!M$48</f>
        <v>2753</v>
      </c>
      <c r="I46" s="176"/>
      <c r="J46" s="176"/>
      <c r="K46" s="176">
        <f>'実質公債費比率（分子）の構造'!N$48</f>
        <v>2918</v>
      </c>
      <c r="L46" s="176"/>
      <c r="M46" s="176"/>
      <c r="N46" s="176">
        <f>'実質公債費比率（分子）の構造'!O$48</f>
        <v>2850</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3457</v>
      </c>
      <c r="C49" s="176"/>
      <c r="D49" s="176"/>
      <c r="E49" s="176">
        <f>'実質公債費比率（分子）の構造'!L$45</f>
        <v>3491</v>
      </c>
      <c r="F49" s="176"/>
      <c r="G49" s="176"/>
      <c r="H49" s="176">
        <f>'実質公債費比率（分子）の構造'!M$45</f>
        <v>3687</v>
      </c>
      <c r="I49" s="176"/>
      <c r="J49" s="176"/>
      <c r="K49" s="176">
        <f>'実質公債費比率（分子）の構造'!N$45</f>
        <v>3883</v>
      </c>
      <c r="L49" s="176"/>
      <c r="M49" s="176"/>
      <c r="N49" s="176">
        <f>'実質公債費比率（分子）の構造'!O$45</f>
        <v>4221</v>
      </c>
      <c r="O49" s="176"/>
      <c r="P49" s="176"/>
    </row>
    <row r="50" spans="1:16" x14ac:dyDescent="0.15">
      <c r="A50" s="176" t="s">
        <v>67</v>
      </c>
      <c r="B50" s="176" t="e">
        <f>NA()</f>
        <v>#N/A</v>
      </c>
      <c r="C50" s="176">
        <f>IF(ISNUMBER('実質公債費比率（分子）の構造'!K$53),'実質公債費比率（分子）の構造'!K$53,NA())</f>
        <v>1105</v>
      </c>
      <c r="D50" s="176" t="e">
        <f>NA()</f>
        <v>#N/A</v>
      </c>
      <c r="E50" s="176" t="e">
        <f>NA()</f>
        <v>#N/A</v>
      </c>
      <c r="F50" s="176">
        <f>IF(ISNUMBER('実質公債費比率（分子）の構造'!L$53),'実質公債費比率（分子）の構造'!L$53,NA())</f>
        <v>1367</v>
      </c>
      <c r="G50" s="176" t="e">
        <f>NA()</f>
        <v>#N/A</v>
      </c>
      <c r="H50" s="176" t="e">
        <f>NA()</f>
        <v>#N/A</v>
      </c>
      <c r="I50" s="176">
        <f>IF(ISNUMBER('実質公債費比率（分子）の構造'!M$53),'実質公債費比率（分子）の構造'!M$53,NA())</f>
        <v>1423</v>
      </c>
      <c r="J50" s="176" t="e">
        <f>NA()</f>
        <v>#N/A</v>
      </c>
      <c r="K50" s="176" t="e">
        <f>NA()</f>
        <v>#N/A</v>
      </c>
      <c r="L50" s="176">
        <f>IF(ISNUMBER('実質公債費比率（分子）の構造'!N$53),'実質公債費比率（分子）の構造'!N$53,NA())</f>
        <v>1802</v>
      </c>
      <c r="M50" s="176" t="e">
        <f>NA()</f>
        <v>#N/A</v>
      </c>
      <c r="N50" s="176" t="e">
        <f>NA()</f>
        <v>#N/A</v>
      </c>
      <c r="O50" s="176">
        <f>IF(ISNUMBER('実質公債費比率（分子）の構造'!O$53),'実質公債費比率（分子）の構造'!O$53,NA())</f>
        <v>1874</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53208</v>
      </c>
      <c r="E56" s="175"/>
      <c r="F56" s="175"/>
      <c r="G56" s="175">
        <f>'将来負担比率（分子）の構造'!J$52</f>
        <v>54842</v>
      </c>
      <c r="H56" s="175"/>
      <c r="I56" s="175"/>
      <c r="J56" s="175">
        <f>'将来負担比率（分子）の構造'!K$52</f>
        <v>54353</v>
      </c>
      <c r="K56" s="175"/>
      <c r="L56" s="175"/>
      <c r="M56" s="175">
        <f>'将来負担比率（分子）の構造'!L$52</f>
        <v>53548</v>
      </c>
      <c r="N56" s="175"/>
      <c r="O56" s="175"/>
      <c r="P56" s="175">
        <f>'将来負担比率（分子）の構造'!M$52</f>
        <v>51878</v>
      </c>
    </row>
    <row r="57" spans="1:16" x14ac:dyDescent="0.15">
      <c r="A57" s="175" t="s">
        <v>42</v>
      </c>
      <c r="B57" s="175"/>
      <c r="C57" s="175"/>
      <c r="D57" s="175">
        <f>'将来負担比率（分子）の構造'!I$51</f>
        <v>12753</v>
      </c>
      <c r="E57" s="175"/>
      <c r="F57" s="175"/>
      <c r="G57" s="175">
        <f>'将来負担比率（分子）の構造'!J$51</f>
        <v>12373</v>
      </c>
      <c r="H57" s="175"/>
      <c r="I57" s="175"/>
      <c r="J57" s="175">
        <f>'将来負担比率（分子）の構造'!K$51</f>
        <v>11710</v>
      </c>
      <c r="K57" s="175"/>
      <c r="L57" s="175"/>
      <c r="M57" s="175">
        <f>'将来負担比率（分子）の構造'!L$51</f>
        <v>11639</v>
      </c>
      <c r="N57" s="175"/>
      <c r="O57" s="175"/>
      <c r="P57" s="175">
        <f>'将来負担比率（分子）の構造'!M$51</f>
        <v>11605</v>
      </c>
    </row>
    <row r="58" spans="1:16" x14ac:dyDescent="0.15">
      <c r="A58" s="175" t="s">
        <v>41</v>
      </c>
      <c r="B58" s="175"/>
      <c r="C58" s="175"/>
      <c r="D58" s="175">
        <f>'将来負担比率（分子）の構造'!I$50</f>
        <v>8464</v>
      </c>
      <c r="E58" s="175"/>
      <c r="F58" s="175"/>
      <c r="G58" s="175">
        <f>'将来負担比率（分子）の構造'!J$50</f>
        <v>8019</v>
      </c>
      <c r="H58" s="175"/>
      <c r="I58" s="175"/>
      <c r="J58" s="175">
        <f>'将来負担比率（分子）の構造'!K$50</f>
        <v>8692</v>
      </c>
      <c r="K58" s="175"/>
      <c r="L58" s="175"/>
      <c r="M58" s="175">
        <f>'将来負担比率（分子）の構造'!L$50</f>
        <v>9389</v>
      </c>
      <c r="N58" s="175"/>
      <c r="O58" s="175"/>
      <c r="P58" s="175">
        <f>'将来負担比率（分子）の構造'!M$50</f>
        <v>9199</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0</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5417</v>
      </c>
      <c r="C62" s="175"/>
      <c r="D62" s="175"/>
      <c r="E62" s="175">
        <f>'将来負担比率（分子）の構造'!J$45</f>
        <v>5005</v>
      </c>
      <c r="F62" s="175"/>
      <c r="G62" s="175"/>
      <c r="H62" s="175">
        <f>'将来負担比率（分子）の構造'!K$45</f>
        <v>4979</v>
      </c>
      <c r="I62" s="175"/>
      <c r="J62" s="175"/>
      <c r="K62" s="175">
        <f>'将来負担比率（分子）の構造'!L$45</f>
        <v>5004</v>
      </c>
      <c r="L62" s="175"/>
      <c r="M62" s="175"/>
      <c r="N62" s="175">
        <f>'将来負担比率（分子）の構造'!M$45</f>
        <v>5397</v>
      </c>
      <c r="O62" s="175"/>
      <c r="P62" s="175"/>
    </row>
    <row r="63" spans="1:16" x14ac:dyDescent="0.15">
      <c r="A63" s="175" t="s">
        <v>34</v>
      </c>
      <c r="B63" s="175">
        <f>'将来負担比率（分子）の構造'!I$44</f>
        <v>2</v>
      </c>
      <c r="C63" s="175"/>
      <c r="D63" s="175"/>
      <c r="E63" s="175">
        <f>'将来負担比率（分子）の構造'!J$44</f>
        <v>1</v>
      </c>
      <c r="F63" s="175"/>
      <c r="G63" s="175"/>
      <c r="H63" s="175">
        <f>'将来負担比率（分子）の構造'!K$44</f>
        <v>1</v>
      </c>
      <c r="I63" s="175"/>
      <c r="J63" s="175"/>
      <c r="K63" s="175">
        <f>'将来負担比率（分子）の構造'!L$44</f>
        <v>0</v>
      </c>
      <c r="L63" s="175"/>
      <c r="M63" s="175"/>
      <c r="N63" s="175">
        <f>'将来負担比率（分子）の構造'!M$44</f>
        <v>0</v>
      </c>
      <c r="O63" s="175"/>
      <c r="P63" s="175"/>
    </row>
    <row r="64" spans="1:16" x14ac:dyDescent="0.15">
      <c r="A64" s="175" t="s">
        <v>33</v>
      </c>
      <c r="B64" s="175">
        <f>'将来負担比率（分子）の構造'!I$43</f>
        <v>35893</v>
      </c>
      <c r="C64" s="175"/>
      <c r="D64" s="175"/>
      <c r="E64" s="175">
        <f>'将来負担比率（分子）の構造'!J$43</f>
        <v>32505</v>
      </c>
      <c r="F64" s="175"/>
      <c r="G64" s="175"/>
      <c r="H64" s="175">
        <f>'将来負担比率（分子）の構造'!K$43</f>
        <v>28998</v>
      </c>
      <c r="I64" s="175"/>
      <c r="J64" s="175"/>
      <c r="K64" s="175">
        <f>'将来負担比率（分子）の構造'!L$43</f>
        <v>28185</v>
      </c>
      <c r="L64" s="175"/>
      <c r="M64" s="175"/>
      <c r="N64" s="175">
        <f>'将来負担比率（分子）の構造'!M$43</f>
        <v>27392</v>
      </c>
      <c r="O64" s="175"/>
      <c r="P64" s="175"/>
    </row>
    <row r="65" spans="1:16" x14ac:dyDescent="0.15">
      <c r="A65" s="175" t="s">
        <v>32</v>
      </c>
      <c r="B65" s="175">
        <f>'将来負担比率（分子）の構造'!I$42</f>
        <v>4</v>
      </c>
      <c r="C65" s="175"/>
      <c r="D65" s="175"/>
      <c r="E65" s="175">
        <f>'将来負担比率（分子）の構造'!J$42</f>
        <v>2</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41980</v>
      </c>
      <c r="C66" s="175"/>
      <c r="D66" s="175"/>
      <c r="E66" s="175">
        <f>'将来負担比率（分子）の構造'!J$41</f>
        <v>47728</v>
      </c>
      <c r="F66" s="175"/>
      <c r="G66" s="175"/>
      <c r="H66" s="175">
        <f>'将来負担比率（分子）の構造'!K$41</f>
        <v>51504</v>
      </c>
      <c r="I66" s="175"/>
      <c r="J66" s="175"/>
      <c r="K66" s="175">
        <f>'将来負担比率（分子）の構造'!L$41</f>
        <v>53708</v>
      </c>
      <c r="L66" s="175"/>
      <c r="M66" s="175"/>
      <c r="N66" s="175">
        <f>'将来負担比率（分子）の構造'!M$41</f>
        <v>53078</v>
      </c>
      <c r="O66" s="175"/>
      <c r="P66" s="175"/>
    </row>
    <row r="67" spans="1:16" x14ac:dyDescent="0.15">
      <c r="A67" s="175" t="s">
        <v>71</v>
      </c>
      <c r="B67" s="175" t="e">
        <f>NA()</f>
        <v>#N/A</v>
      </c>
      <c r="C67" s="175">
        <f>IF(ISNUMBER('将来負担比率（分子）の構造'!I$53), IF('将来負担比率（分子）の構造'!I$53 &lt; 0, 0, '将来負担比率（分子）の構造'!I$53), NA())</f>
        <v>8871</v>
      </c>
      <c r="D67" s="175" t="e">
        <f>NA()</f>
        <v>#N/A</v>
      </c>
      <c r="E67" s="175" t="e">
        <f>NA()</f>
        <v>#N/A</v>
      </c>
      <c r="F67" s="175">
        <f>IF(ISNUMBER('将来負担比率（分子）の構造'!J$53), IF('将来負担比率（分子）の構造'!J$53 &lt; 0, 0, '将来負担比率（分子）の構造'!J$53), NA())</f>
        <v>10006</v>
      </c>
      <c r="G67" s="175" t="e">
        <f>NA()</f>
        <v>#N/A</v>
      </c>
      <c r="H67" s="175" t="e">
        <f>NA()</f>
        <v>#N/A</v>
      </c>
      <c r="I67" s="175">
        <f>IF(ISNUMBER('将来負担比率（分子）の構造'!K$53), IF('将来負担比率（分子）の構造'!K$53 &lt; 0, 0, '将来負担比率（分子）の構造'!K$53), NA())</f>
        <v>10727</v>
      </c>
      <c r="J67" s="175" t="e">
        <f>NA()</f>
        <v>#N/A</v>
      </c>
      <c r="K67" s="175" t="e">
        <f>NA()</f>
        <v>#N/A</v>
      </c>
      <c r="L67" s="175">
        <f>IF(ISNUMBER('将来負担比率（分子）の構造'!L$53), IF('将来負担比率（分子）の構造'!L$53 &lt; 0, 0, '将来負担比率（分子）の構造'!L$53), NA())</f>
        <v>12321</v>
      </c>
      <c r="M67" s="175" t="e">
        <f>NA()</f>
        <v>#N/A</v>
      </c>
      <c r="N67" s="175" t="e">
        <f>NA()</f>
        <v>#N/A</v>
      </c>
      <c r="O67" s="175">
        <f>IF(ISNUMBER('将来負担比率（分子）の構造'!M$53), IF('将来負担比率（分子）の構造'!M$53 &lt; 0, 0, '将来負担比率（分子）の構造'!M$53), NA())</f>
        <v>13185</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2716</v>
      </c>
      <c r="C72" s="179">
        <f>基金残高に係る経年分析!G55</f>
        <v>3161</v>
      </c>
      <c r="D72" s="179">
        <f>基金残高に係る経年分析!H55</f>
        <v>3069</v>
      </c>
    </row>
    <row r="73" spans="1:16" x14ac:dyDescent="0.15">
      <c r="A73" s="178" t="s">
        <v>74</v>
      </c>
      <c r="B73" s="179">
        <f>基金残高に係る経年分析!F56</f>
        <v>488</v>
      </c>
      <c r="C73" s="179">
        <f>基金残高に係る経年分析!G56</f>
        <v>488</v>
      </c>
      <c r="D73" s="179">
        <f>基金残高に係る経年分析!H56</f>
        <v>488</v>
      </c>
    </row>
    <row r="74" spans="1:16" x14ac:dyDescent="0.15">
      <c r="A74" s="178" t="s">
        <v>75</v>
      </c>
      <c r="B74" s="179">
        <f>基金残高に係る経年分析!F57</f>
        <v>3859</v>
      </c>
      <c r="C74" s="179">
        <f>基金残高に係る経年分析!G57</f>
        <v>3869</v>
      </c>
      <c r="D74" s="179">
        <f>基金残高に係る経年分析!H57</f>
        <v>3988</v>
      </c>
    </row>
  </sheetData>
  <sheetProtection algorithmName="SHA-512" hashValue="Kx10LqzyoybQkOuwPIVH8Qxzgm4yj0L+KeINajg8C5SebLP2/VV+jzl/YBHCxv9tCbYlfg28S0u3xXCmo7wbdw==" saltValue="T5uBoDD+r2wzrVXJ1eGKG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3"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19202176</v>
      </c>
      <c r="S5" s="713"/>
      <c r="T5" s="713"/>
      <c r="U5" s="713"/>
      <c r="V5" s="713"/>
      <c r="W5" s="713"/>
      <c r="X5" s="713"/>
      <c r="Y5" s="738"/>
      <c r="Z5" s="751">
        <v>35.5</v>
      </c>
      <c r="AA5" s="751"/>
      <c r="AB5" s="751"/>
      <c r="AC5" s="751"/>
      <c r="AD5" s="752">
        <v>17896278</v>
      </c>
      <c r="AE5" s="752"/>
      <c r="AF5" s="752"/>
      <c r="AG5" s="752"/>
      <c r="AH5" s="752"/>
      <c r="AI5" s="752"/>
      <c r="AJ5" s="752"/>
      <c r="AK5" s="752"/>
      <c r="AL5" s="739">
        <v>66.599999999999994</v>
      </c>
      <c r="AM5" s="721"/>
      <c r="AN5" s="721"/>
      <c r="AO5" s="740"/>
      <c r="AP5" s="715" t="s">
        <v>216</v>
      </c>
      <c r="AQ5" s="716"/>
      <c r="AR5" s="716"/>
      <c r="AS5" s="716"/>
      <c r="AT5" s="716"/>
      <c r="AU5" s="716"/>
      <c r="AV5" s="716"/>
      <c r="AW5" s="716"/>
      <c r="AX5" s="716"/>
      <c r="AY5" s="716"/>
      <c r="AZ5" s="716"/>
      <c r="BA5" s="716"/>
      <c r="BB5" s="716"/>
      <c r="BC5" s="716"/>
      <c r="BD5" s="716"/>
      <c r="BE5" s="716"/>
      <c r="BF5" s="717"/>
      <c r="BG5" s="657">
        <v>17889971</v>
      </c>
      <c r="BH5" s="658"/>
      <c r="BI5" s="658"/>
      <c r="BJ5" s="658"/>
      <c r="BK5" s="658"/>
      <c r="BL5" s="658"/>
      <c r="BM5" s="658"/>
      <c r="BN5" s="659"/>
      <c r="BO5" s="695">
        <v>93.2</v>
      </c>
      <c r="BP5" s="695"/>
      <c r="BQ5" s="695"/>
      <c r="BR5" s="695"/>
      <c r="BS5" s="696">
        <v>513449</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298335</v>
      </c>
      <c r="S6" s="658"/>
      <c r="T6" s="658"/>
      <c r="U6" s="658"/>
      <c r="V6" s="658"/>
      <c r="W6" s="658"/>
      <c r="X6" s="658"/>
      <c r="Y6" s="659"/>
      <c r="Z6" s="695">
        <v>0.6</v>
      </c>
      <c r="AA6" s="695"/>
      <c r="AB6" s="695"/>
      <c r="AC6" s="695"/>
      <c r="AD6" s="696">
        <v>298335</v>
      </c>
      <c r="AE6" s="696"/>
      <c r="AF6" s="696"/>
      <c r="AG6" s="696"/>
      <c r="AH6" s="696"/>
      <c r="AI6" s="696"/>
      <c r="AJ6" s="696"/>
      <c r="AK6" s="696"/>
      <c r="AL6" s="660">
        <v>1.1000000000000001</v>
      </c>
      <c r="AM6" s="661"/>
      <c r="AN6" s="661"/>
      <c r="AO6" s="697"/>
      <c r="AP6" s="654" t="s">
        <v>221</v>
      </c>
      <c r="AQ6" s="655"/>
      <c r="AR6" s="655"/>
      <c r="AS6" s="655"/>
      <c r="AT6" s="655"/>
      <c r="AU6" s="655"/>
      <c r="AV6" s="655"/>
      <c r="AW6" s="655"/>
      <c r="AX6" s="655"/>
      <c r="AY6" s="655"/>
      <c r="AZ6" s="655"/>
      <c r="BA6" s="655"/>
      <c r="BB6" s="655"/>
      <c r="BC6" s="655"/>
      <c r="BD6" s="655"/>
      <c r="BE6" s="655"/>
      <c r="BF6" s="656"/>
      <c r="BG6" s="657">
        <v>17889971</v>
      </c>
      <c r="BH6" s="658"/>
      <c r="BI6" s="658"/>
      <c r="BJ6" s="658"/>
      <c r="BK6" s="658"/>
      <c r="BL6" s="658"/>
      <c r="BM6" s="658"/>
      <c r="BN6" s="659"/>
      <c r="BO6" s="695">
        <v>93.2</v>
      </c>
      <c r="BP6" s="695"/>
      <c r="BQ6" s="695"/>
      <c r="BR6" s="695"/>
      <c r="BS6" s="696">
        <v>513449</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288633</v>
      </c>
      <c r="CS6" s="658"/>
      <c r="CT6" s="658"/>
      <c r="CU6" s="658"/>
      <c r="CV6" s="658"/>
      <c r="CW6" s="658"/>
      <c r="CX6" s="658"/>
      <c r="CY6" s="659"/>
      <c r="CZ6" s="739">
        <v>0.6</v>
      </c>
      <c r="DA6" s="721"/>
      <c r="DB6" s="721"/>
      <c r="DC6" s="741"/>
      <c r="DD6" s="663" t="s">
        <v>122</v>
      </c>
      <c r="DE6" s="658"/>
      <c r="DF6" s="658"/>
      <c r="DG6" s="658"/>
      <c r="DH6" s="658"/>
      <c r="DI6" s="658"/>
      <c r="DJ6" s="658"/>
      <c r="DK6" s="658"/>
      <c r="DL6" s="658"/>
      <c r="DM6" s="658"/>
      <c r="DN6" s="658"/>
      <c r="DO6" s="658"/>
      <c r="DP6" s="659"/>
      <c r="DQ6" s="663">
        <v>288531</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7605</v>
      </c>
      <c r="S7" s="658"/>
      <c r="T7" s="658"/>
      <c r="U7" s="658"/>
      <c r="V7" s="658"/>
      <c r="W7" s="658"/>
      <c r="X7" s="658"/>
      <c r="Y7" s="659"/>
      <c r="Z7" s="695">
        <v>0</v>
      </c>
      <c r="AA7" s="695"/>
      <c r="AB7" s="695"/>
      <c r="AC7" s="695"/>
      <c r="AD7" s="696">
        <v>7605</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8540332</v>
      </c>
      <c r="BH7" s="658"/>
      <c r="BI7" s="658"/>
      <c r="BJ7" s="658"/>
      <c r="BK7" s="658"/>
      <c r="BL7" s="658"/>
      <c r="BM7" s="658"/>
      <c r="BN7" s="659"/>
      <c r="BO7" s="695">
        <v>44.5</v>
      </c>
      <c r="BP7" s="695"/>
      <c r="BQ7" s="695"/>
      <c r="BR7" s="695"/>
      <c r="BS7" s="696">
        <v>513449</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6205611</v>
      </c>
      <c r="CS7" s="658"/>
      <c r="CT7" s="658"/>
      <c r="CU7" s="658"/>
      <c r="CV7" s="658"/>
      <c r="CW7" s="658"/>
      <c r="CX7" s="658"/>
      <c r="CY7" s="659"/>
      <c r="CZ7" s="695">
        <v>12</v>
      </c>
      <c r="DA7" s="695"/>
      <c r="DB7" s="695"/>
      <c r="DC7" s="695"/>
      <c r="DD7" s="663">
        <v>182618</v>
      </c>
      <c r="DE7" s="658"/>
      <c r="DF7" s="658"/>
      <c r="DG7" s="658"/>
      <c r="DH7" s="658"/>
      <c r="DI7" s="658"/>
      <c r="DJ7" s="658"/>
      <c r="DK7" s="658"/>
      <c r="DL7" s="658"/>
      <c r="DM7" s="658"/>
      <c r="DN7" s="658"/>
      <c r="DO7" s="658"/>
      <c r="DP7" s="659"/>
      <c r="DQ7" s="663">
        <v>5418549</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108719</v>
      </c>
      <c r="S8" s="658"/>
      <c r="T8" s="658"/>
      <c r="U8" s="658"/>
      <c r="V8" s="658"/>
      <c r="W8" s="658"/>
      <c r="X8" s="658"/>
      <c r="Y8" s="659"/>
      <c r="Z8" s="695">
        <v>0.2</v>
      </c>
      <c r="AA8" s="695"/>
      <c r="AB8" s="695"/>
      <c r="AC8" s="695"/>
      <c r="AD8" s="696">
        <v>108719</v>
      </c>
      <c r="AE8" s="696"/>
      <c r="AF8" s="696"/>
      <c r="AG8" s="696"/>
      <c r="AH8" s="696"/>
      <c r="AI8" s="696"/>
      <c r="AJ8" s="696"/>
      <c r="AK8" s="696"/>
      <c r="AL8" s="660">
        <v>0.4</v>
      </c>
      <c r="AM8" s="661"/>
      <c r="AN8" s="661"/>
      <c r="AO8" s="697"/>
      <c r="AP8" s="654" t="s">
        <v>227</v>
      </c>
      <c r="AQ8" s="655"/>
      <c r="AR8" s="655"/>
      <c r="AS8" s="655"/>
      <c r="AT8" s="655"/>
      <c r="AU8" s="655"/>
      <c r="AV8" s="655"/>
      <c r="AW8" s="655"/>
      <c r="AX8" s="655"/>
      <c r="AY8" s="655"/>
      <c r="AZ8" s="655"/>
      <c r="BA8" s="655"/>
      <c r="BB8" s="655"/>
      <c r="BC8" s="655"/>
      <c r="BD8" s="655"/>
      <c r="BE8" s="655"/>
      <c r="BF8" s="656"/>
      <c r="BG8" s="657">
        <v>209826</v>
      </c>
      <c r="BH8" s="658"/>
      <c r="BI8" s="658"/>
      <c r="BJ8" s="658"/>
      <c r="BK8" s="658"/>
      <c r="BL8" s="658"/>
      <c r="BM8" s="658"/>
      <c r="BN8" s="659"/>
      <c r="BO8" s="695">
        <v>1.1000000000000001</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19285902</v>
      </c>
      <c r="CS8" s="658"/>
      <c r="CT8" s="658"/>
      <c r="CU8" s="658"/>
      <c r="CV8" s="658"/>
      <c r="CW8" s="658"/>
      <c r="CX8" s="658"/>
      <c r="CY8" s="659"/>
      <c r="CZ8" s="695">
        <v>37.299999999999997</v>
      </c>
      <c r="DA8" s="695"/>
      <c r="DB8" s="695"/>
      <c r="DC8" s="695"/>
      <c r="DD8" s="663">
        <v>510913</v>
      </c>
      <c r="DE8" s="658"/>
      <c r="DF8" s="658"/>
      <c r="DG8" s="658"/>
      <c r="DH8" s="658"/>
      <c r="DI8" s="658"/>
      <c r="DJ8" s="658"/>
      <c r="DK8" s="658"/>
      <c r="DL8" s="658"/>
      <c r="DM8" s="658"/>
      <c r="DN8" s="658"/>
      <c r="DO8" s="658"/>
      <c r="DP8" s="659"/>
      <c r="DQ8" s="663">
        <v>8973551</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119359</v>
      </c>
      <c r="S9" s="658"/>
      <c r="T9" s="658"/>
      <c r="U9" s="658"/>
      <c r="V9" s="658"/>
      <c r="W9" s="658"/>
      <c r="X9" s="658"/>
      <c r="Y9" s="659"/>
      <c r="Z9" s="695">
        <v>0.2</v>
      </c>
      <c r="AA9" s="695"/>
      <c r="AB9" s="695"/>
      <c r="AC9" s="695"/>
      <c r="AD9" s="696">
        <v>119359</v>
      </c>
      <c r="AE9" s="696"/>
      <c r="AF9" s="696"/>
      <c r="AG9" s="696"/>
      <c r="AH9" s="696"/>
      <c r="AI9" s="696"/>
      <c r="AJ9" s="696"/>
      <c r="AK9" s="696"/>
      <c r="AL9" s="660">
        <v>0.4</v>
      </c>
      <c r="AM9" s="661"/>
      <c r="AN9" s="661"/>
      <c r="AO9" s="697"/>
      <c r="AP9" s="654" t="s">
        <v>230</v>
      </c>
      <c r="AQ9" s="655"/>
      <c r="AR9" s="655"/>
      <c r="AS9" s="655"/>
      <c r="AT9" s="655"/>
      <c r="AU9" s="655"/>
      <c r="AV9" s="655"/>
      <c r="AW9" s="655"/>
      <c r="AX9" s="655"/>
      <c r="AY9" s="655"/>
      <c r="AZ9" s="655"/>
      <c r="BA9" s="655"/>
      <c r="BB9" s="655"/>
      <c r="BC9" s="655"/>
      <c r="BD9" s="655"/>
      <c r="BE9" s="655"/>
      <c r="BF9" s="656"/>
      <c r="BG9" s="657">
        <v>6137589</v>
      </c>
      <c r="BH9" s="658"/>
      <c r="BI9" s="658"/>
      <c r="BJ9" s="658"/>
      <c r="BK9" s="658"/>
      <c r="BL9" s="658"/>
      <c r="BM9" s="658"/>
      <c r="BN9" s="659"/>
      <c r="BO9" s="695">
        <v>32</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6241289</v>
      </c>
      <c r="CS9" s="658"/>
      <c r="CT9" s="658"/>
      <c r="CU9" s="658"/>
      <c r="CV9" s="658"/>
      <c r="CW9" s="658"/>
      <c r="CX9" s="658"/>
      <c r="CY9" s="659"/>
      <c r="CZ9" s="695">
        <v>12.1</v>
      </c>
      <c r="DA9" s="695"/>
      <c r="DB9" s="695"/>
      <c r="DC9" s="695"/>
      <c r="DD9" s="663">
        <v>1559926</v>
      </c>
      <c r="DE9" s="658"/>
      <c r="DF9" s="658"/>
      <c r="DG9" s="658"/>
      <c r="DH9" s="658"/>
      <c r="DI9" s="658"/>
      <c r="DJ9" s="658"/>
      <c r="DK9" s="658"/>
      <c r="DL9" s="658"/>
      <c r="DM9" s="658"/>
      <c r="DN9" s="658"/>
      <c r="DO9" s="658"/>
      <c r="DP9" s="659"/>
      <c r="DQ9" s="663">
        <v>3781786</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346902</v>
      </c>
      <c r="BH10" s="658"/>
      <c r="BI10" s="658"/>
      <c r="BJ10" s="658"/>
      <c r="BK10" s="658"/>
      <c r="BL10" s="658"/>
      <c r="BM10" s="658"/>
      <c r="BN10" s="659"/>
      <c r="BO10" s="695">
        <v>1.8</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21893</v>
      </c>
      <c r="CS10" s="658"/>
      <c r="CT10" s="658"/>
      <c r="CU10" s="658"/>
      <c r="CV10" s="658"/>
      <c r="CW10" s="658"/>
      <c r="CX10" s="658"/>
      <c r="CY10" s="659"/>
      <c r="CZ10" s="695">
        <v>0</v>
      </c>
      <c r="DA10" s="695"/>
      <c r="DB10" s="695"/>
      <c r="DC10" s="695"/>
      <c r="DD10" s="663">
        <v>272</v>
      </c>
      <c r="DE10" s="658"/>
      <c r="DF10" s="658"/>
      <c r="DG10" s="658"/>
      <c r="DH10" s="658"/>
      <c r="DI10" s="658"/>
      <c r="DJ10" s="658"/>
      <c r="DK10" s="658"/>
      <c r="DL10" s="658"/>
      <c r="DM10" s="658"/>
      <c r="DN10" s="658"/>
      <c r="DO10" s="658"/>
      <c r="DP10" s="659"/>
      <c r="DQ10" s="663">
        <v>21684</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2679420</v>
      </c>
      <c r="S11" s="658"/>
      <c r="T11" s="658"/>
      <c r="U11" s="658"/>
      <c r="V11" s="658"/>
      <c r="W11" s="658"/>
      <c r="X11" s="658"/>
      <c r="Y11" s="659"/>
      <c r="Z11" s="660">
        <v>4.9000000000000004</v>
      </c>
      <c r="AA11" s="661"/>
      <c r="AB11" s="661"/>
      <c r="AC11" s="662"/>
      <c r="AD11" s="663">
        <v>2679420</v>
      </c>
      <c r="AE11" s="658"/>
      <c r="AF11" s="658"/>
      <c r="AG11" s="658"/>
      <c r="AH11" s="658"/>
      <c r="AI11" s="658"/>
      <c r="AJ11" s="658"/>
      <c r="AK11" s="659"/>
      <c r="AL11" s="660">
        <v>10</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1846015</v>
      </c>
      <c r="BH11" s="658"/>
      <c r="BI11" s="658"/>
      <c r="BJ11" s="658"/>
      <c r="BK11" s="658"/>
      <c r="BL11" s="658"/>
      <c r="BM11" s="658"/>
      <c r="BN11" s="659"/>
      <c r="BO11" s="695">
        <v>9.6</v>
      </c>
      <c r="BP11" s="695"/>
      <c r="BQ11" s="695"/>
      <c r="BR11" s="695"/>
      <c r="BS11" s="696">
        <v>513449</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746046</v>
      </c>
      <c r="CS11" s="658"/>
      <c r="CT11" s="658"/>
      <c r="CU11" s="658"/>
      <c r="CV11" s="658"/>
      <c r="CW11" s="658"/>
      <c r="CX11" s="658"/>
      <c r="CY11" s="659"/>
      <c r="CZ11" s="695">
        <v>1.4</v>
      </c>
      <c r="DA11" s="695"/>
      <c r="DB11" s="695"/>
      <c r="DC11" s="695"/>
      <c r="DD11" s="663">
        <v>172125</v>
      </c>
      <c r="DE11" s="658"/>
      <c r="DF11" s="658"/>
      <c r="DG11" s="658"/>
      <c r="DH11" s="658"/>
      <c r="DI11" s="658"/>
      <c r="DJ11" s="658"/>
      <c r="DK11" s="658"/>
      <c r="DL11" s="658"/>
      <c r="DM11" s="658"/>
      <c r="DN11" s="658"/>
      <c r="DO11" s="658"/>
      <c r="DP11" s="659"/>
      <c r="DQ11" s="663">
        <v>534127</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v>9057</v>
      </c>
      <c r="S12" s="658"/>
      <c r="T12" s="658"/>
      <c r="U12" s="658"/>
      <c r="V12" s="658"/>
      <c r="W12" s="658"/>
      <c r="X12" s="658"/>
      <c r="Y12" s="659"/>
      <c r="Z12" s="695">
        <v>0</v>
      </c>
      <c r="AA12" s="695"/>
      <c r="AB12" s="695"/>
      <c r="AC12" s="695"/>
      <c r="AD12" s="696">
        <v>9057</v>
      </c>
      <c r="AE12" s="696"/>
      <c r="AF12" s="696"/>
      <c r="AG12" s="696"/>
      <c r="AH12" s="696"/>
      <c r="AI12" s="696"/>
      <c r="AJ12" s="696"/>
      <c r="AK12" s="696"/>
      <c r="AL12" s="660">
        <v>0</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8118844</v>
      </c>
      <c r="BH12" s="658"/>
      <c r="BI12" s="658"/>
      <c r="BJ12" s="658"/>
      <c r="BK12" s="658"/>
      <c r="BL12" s="658"/>
      <c r="BM12" s="658"/>
      <c r="BN12" s="659"/>
      <c r="BO12" s="695">
        <v>42.3</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1230481</v>
      </c>
      <c r="CS12" s="658"/>
      <c r="CT12" s="658"/>
      <c r="CU12" s="658"/>
      <c r="CV12" s="658"/>
      <c r="CW12" s="658"/>
      <c r="CX12" s="658"/>
      <c r="CY12" s="659"/>
      <c r="CZ12" s="695">
        <v>2.4</v>
      </c>
      <c r="DA12" s="695"/>
      <c r="DB12" s="695"/>
      <c r="DC12" s="695"/>
      <c r="DD12" s="663">
        <v>21122</v>
      </c>
      <c r="DE12" s="658"/>
      <c r="DF12" s="658"/>
      <c r="DG12" s="658"/>
      <c r="DH12" s="658"/>
      <c r="DI12" s="658"/>
      <c r="DJ12" s="658"/>
      <c r="DK12" s="658"/>
      <c r="DL12" s="658"/>
      <c r="DM12" s="658"/>
      <c r="DN12" s="658"/>
      <c r="DO12" s="658"/>
      <c r="DP12" s="659"/>
      <c r="DQ12" s="663">
        <v>924889</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8096297</v>
      </c>
      <c r="BH13" s="658"/>
      <c r="BI13" s="658"/>
      <c r="BJ13" s="658"/>
      <c r="BK13" s="658"/>
      <c r="BL13" s="658"/>
      <c r="BM13" s="658"/>
      <c r="BN13" s="659"/>
      <c r="BO13" s="695">
        <v>42.2</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5550443</v>
      </c>
      <c r="CS13" s="658"/>
      <c r="CT13" s="658"/>
      <c r="CU13" s="658"/>
      <c r="CV13" s="658"/>
      <c r="CW13" s="658"/>
      <c r="CX13" s="658"/>
      <c r="CY13" s="659"/>
      <c r="CZ13" s="695">
        <v>10.7</v>
      </c>
      <c r="DA13" s="695"/>
      <c r="DB13" s="695"/>
      <c r="DC13" s="695"/>
      <c r="DD13" s="663">
        <v>2095784</v>
      </c>
      <c r="DE13" s="658"/>
      <c r="DF13" s="658"/>
      <c r="DG13" s="658"/>
      <c r="DH13" s="658"/>
      <c r="DI13" s="658"/>
      <c r="DJ13" s="658"/>
      <c r="DK13" s="658"/>
      <c r="DL13" s="658"/>
      <c r="DM13" s="658"/>
      <c r="DN13" s="658"/>
      <c r="DO13" s="658"/>
      <c r="DP13" s="659"/>
      <c r="DQ13" s="663">
        <v>3617625</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v>4399</v>
      </c>
      <c r="S14" s="658"/>
      <c r="T14" s="658"/>
      <c r="U14" s="658"/>
      <c r="V14" s="658"/>
      <c r="W14" s="658"/>
      <c r="X14" s="658"/>
      <c r="Y14" s="659"/>
      <c r="Z14" s="695">
        <v>0</v>
      </c>
      <c r="AA14" s="695"/>
      <c r="AB14" s="695"/>
      <c r="AC14" s="695"/>
      <c r="AD14" s="696">
        <v>4399</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395399</v>
      </c>
      <c r="BH14" s="658"/>
      <c r="BI14" s="658"/>
      <c r="BJ14" s="658"/>
      <c r="BK14" s="658"/>
      <c r="BL14" s="658"/>
      <c r="BM14" s="658"/>
      <c r="BN14" s="659"/>
      <c r="BO14" s="695">
        <v>2.1</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1869206</v>
      </c>
      <c r="CS14" s="658"/>
      <c r="CT14" s="658"/>
      <c r="CU14" s="658"/>
      <c r="CV14" s="658"/>
      <c r="CW14" s="658"/>
      <c r="CX14" s="658"/>
      <c r="CY14" s="659"/>
      <c r="CZ14" s="695">
        <v>3.6</v>
      </c>
      <c r="DA14" s="695"/>
      <c r="DB14" s="695"/>
      <c r="DC14" s="695"/>
      <c r="DD14" s="663">
        <v>205801</v>
      </c>
      <c r="DE14" s="658"/>
      <c r="DF14" s="658"/>
      <c r="DG14" s="658"/>
      <c r="DH14" s="658"/>
      <c r="DI14" s="658"/>
      <c r="DJ14" s="658"/>
      <c r="DK14" s="658"/>
      <c r="DL14" s="658"/>
      <c r="DM14" s="658"/>
      <c r="DN14" s="658"/>
      <c r="DO14" s="658"/>
      <c r="DP14" s="659"/>
      <c r="DQ14" s="663">
        <v>1243527</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835396</v>
      </c>
      <c r="BH15" s="658"/>
      <c r="BI15" s="658"/>
      <c r="BJ15" s="658"/>
      <c r="BK15" s="658"/>
      <c r="BL15" s="658"/>
      <c r="BM15" s="658"/>
      <c r="BN15" s="659"/>
      <c r="BO15" s="695">
        <v>4.4000000000000004</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6089453</v>
      </c>
      <c r="CS15" s="658"/>
      <c r="CT15" s="658"/>
      <c r="CU15" s="658"/>
      <c r="CV15" s="658"/>
      <c r="CW15" s="658"/>
      <c r="CX15" s="658"/>
      <c r="CY15" s="659"/>
      <c r="CZ15" s="695">
        <v>11.8</v>
      </c>
      <c r="DA15" s="695"/>
      <c r="DB15" s="695"/>
      <c r="DC15" s="695"/>
      <c r="DD15" s="663">
        <v>831423</v>
      </c>
      <c r="DE15" s="658"/>
      <c r="DF15" s="658"/>
      <c r="DG15" s="658"/>
      <c r="DH15" s="658"/>
      <c r="DI15" s="658"/>
      <c r="DJ15" s="658"/>
      <c r="DK15" s="658"/>
      <c r="DL15" s="658"/>
      <c r="DM15" s="658"/>
      <c r="DN15" s="658"/>
      <c r="DO15" s="658"/>
      <c r="DP15" s="659"/>
      <c r="DQ15" s="663">
        <v>3645914</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52531</v>
      </c>
      <c r="S16" s="658"/>
      <c r="T16" s="658"/>
      <c r="U16" s="658"/>
      <c r="V16" s="658"/>
      <c r="W16" s="658"/>
      <c r="X16" s="658"/>
      <c r="Y16" s="659"/>
      <c r="Z16" s="695">
        <v>0.1</v>
      </c>
      <c r="AA16" s="695"/>
      <c r="AB16" s="695"/>
      <c r="AC16" s="695"/>
      <c r="AD16" s="696">
        <v>52531</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322850</v>
      </c>
      <c r="S17" s="658"/>
      <c r="T17" s="658"/>
      <c r="U17" s="658"/>
      <c r="V17" s="658"/>
      <c r="W17" s="658"/>
      <c r="X17" s="658"/>
      <c r="Y17" s="659"/>
      <c r="Z17" s="695">
        <v>0.6</v>
      </c>
      <c r="AA17" s="695"/>
      <c r="AB17" s="695"/>
      <c r="AC17" s="695"/>
      <c r="AD17" s="696">
        <v>322850</v>
      </c>
      <c r="AE17" s="696"/>
      <c r="AF17" s="696"/>
      <c r="AG17" s="696"/>
      <c r="AH17" s="696"/>
      <c r="AI17" s="696"/>
      <c r="AJ17" s="696"/>
      <c r="AK17" s="696"/>
      <c r="AL17" s="660">
        <v>1.2</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4221367</v>
      </c>
      <c r="CS17" s="658"/>
      <c r="CT17" s="658"/>
      <c r="CU17" s="658"/>
      <c r="CV17" s="658"/>
      <c r="CW17" s="658"/>
      <c r="CX17" s="658"/>
      <c r="CY17" s="659"/>
      <c r="CZ17" s="695">
        <v>8.1999999999999993</v>
      </c>
      <c r="DA17" s="695"/>
      <c r="DB17" s="695"/>
      <c r="DC17" s="695"/>
      <c r="DD17" s="663" t="s">
        <v>122</v>
      </c>
      <c r="DE17" s="658"/>
      <c r="DF17" s="658"/>
      <c r="DG17" s="658"/>
      <c r="DH17" s="658"/>
      <c r="DI17" s="658"/>
      <c r="DJ17" s="658"/>
      <c r="DK17" s="658"/>
      <c r="DL17" s="658"/>
      <c r="DM17" s="658"/>
      <c r="DN17" s="658"/>
      <c r="DO17" s="658"/>
      <c r="DP17" s="659"/>
      <c r="DQ17" s="663">
        <v>4178889</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140042</v>
      </c>
      <c r="S18" s="658"/>
      <c r="T18" s="658"/>
      <c r="U18" s="658"/>
      <c r="V18" s="658"/>
      <c r="W18" s="658"/>
      <c r="X18" s="658"/>
      <c r="Y18" s="659"/>
      <c r="Z18" s="695">
        <v>0.3</v>
      </c>
      <c r="AA18" s="695"/>
      <c r="AB18" s="695"/>
      <c r="AC18" s="695"/>
      <c r="AD18" s="696">
        <v>140042</v>
      </c>
      <c r="AE18" s="696"/>
      <c r="AF18" s="696"/>
      <c r="AG18" s="696"/>
      <c r="AH18" s="696"/>
      <c r="AI18" s="696"/>
      <c r="AJ18" s="696"/>
      <c r="AK18" s="696"/>
      <c r="AL18" s="660">
        <v>0.5</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128681</v>
      </c>
      <c r="S19" s="658"/>
      <c r="T19" s="658"/>
      <c r="U19" s="658"/>
      <c r="V19" s="658"/>
      <c r="W19" s="658"/>
      <c r="X19" s="658"/>
      <c r="Y19" s="659"/>
      <c r="Z19" s="695">
        <v>0.2</v>
      </c>
      <c r="AA19" s="695"/>
      <c r="AB19" s="695"/>
      <c r="AC19" s="695"/>
      <c r="AD19" s="696">
        <v>128681</v>
      </c>
      <c r="AE19" s="696"/>
      <c r="AF19" s="696"/>
      <c r="AG19" s="696"/>
      <c r="AH19" s="696"/>
      <c r="AI19" s="696"/>
      <c r="AJ19" s="696"/>
      <c r="AK19" s="696"/>
      <c r="AL19" s="660">
        <v>0.5</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1312205</v>
      </c>
      <c r="BH19" s="658"/>
      <c r="BI19" s="658"/>
      <c r="BJ19" s="658"/>
      <c r="BK19" s="658"/>
      <c r="BL19" s="658"/>
      <c r="BM19" s="658"/>
      <c r="BN19" s="659"/>
      <c r="BO19" s="695">
        <v>6.8</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11361</v>
      </c>
      <c r="S20" s="658"/>
      <c r="T20" s="658"/>
      <c r="U20" s="658"/>
      <c r="V20" s="658"/>
      <c r="W20" s="658"/>
      <c r="X20" s="658"/>
      <c r="Y20" s="659"/>
      <c r="Z20" s="695">
        <v>0</v>
      </c>
      <c r="AA20" s="695"/>
      <c r="AB20" s="695"/>
      <c r="AC20" s="695"/>
      <c r="AD20" s="696">
        <v>11361</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1312205</v>
      </c>
      <c r="BH20" s="658"/>
      <c r="BI20" s="658"/>
      <c r="BJ20" s="658"/>
      <c r="BK20" s="658"/>
      <c r="BL20" s="658"/>
      <c r="BM20" s="658"/>
      <c r="BN20" s="659"/>
      <c r="BO20" s="695">
        <v>6.8</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51750324</v>
      </c>
      <c r="CS20" s="658"/>
      <c r="CT20" s="658"/>
      <c r="CU20" s="658"/>
      <c r="CV20" s="658"/>
      <c r="CW20" s="658"/>
      <c r="CX20" s="658"/>
      <c r="CY20" s="659"/>
      <c r="CZ20" s="695">
        <v>100</v>
      </c>
      <c r="DA20" s="695"/>
      <c r="DB20" s="695"/>
      <c r="DC20" s="695"/>
      <c r="DD20" s="663">
        <v>5579984</v>
      </c>
      <c r="DE20" s="658"/>
      <c r="DF20" s="658"/>
      <c r="DG20" s="658"/>
      <c r="DH20" s="658"/>
      <c r="DI20" s="658"/>
      <c r="DJ20" s="658"/>
      <c r="DK20" s="658"/>
      <c r="DL20" s="658"/>
      <c r="DM20" s="658"/>
      <c r="DN20" s="658"/>
      <c r="DO20" s="658"/>
      <c r="DP20" s="659"/>
      <c r="DQ20" s="663">
        <v>32629072</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6121526</v>
      </c>
      <c r="S21" s="658"/>
      <c r="T21" s="658"/>
      <c r="U21" s="658"/>
      <c r="V21" s="658"/>
      <c r="W21" s="658"/>
      <c r="X21" s="658"/>
      <c r="Y21" s="659"/>
      <c r="Z21" s="695">
        <v>11.3</v>
      </c>
      <c r="AA21" s="695"/>
      <c r="AB21" s="695"/>
      <c r="AC21" s="695"/>
      <c r="AD21" s="696">
        <v>5140484</v>
      </c>
      <c r="AE21" s="696"/>
      <c r="AF21" s="696"/>
      <c r="AG21" s="696"/>
      <c r="AH21" s="696"/>
      <c r="AI21" s="696"/>
      <c r="AJ21" s="696"/>
      <c r="AK21" s="696"/>
      <c r="AL21" s="660">
        <v>19.100000000000001</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6307</v>
      </c>
      <c r="BH21" s="658"/>
      <c r="BI21" s="658"/>
      <c r="BJ21" s="658"/>
      <c r="BK21" s="658"/>
      <c r="BL21" s="658"/>
      <c r="BM21" s="658"/>
      <c r="BN21" s="659"/>
      <c r="BO21" s="695">
        <v>0</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5140484</v>
      </c>
      <c r="S22" s="658"/>
      <c r="T22" s="658"/>
      <c r="U22" s="658"/>
      <c r="V22" s="658"/>
      <c r="W22" s="658"/>
      <c r="X22" s="658"/>
      <c r="Y22" s="659"/>
      <c r="Z22" s="695">
        <v>9.5</v>
      </c>
      <c r="AA22" s="695"/>
      <c r="AB22" s="695"/>
      <c r="AC22" s="695"/>
      <c r="AD22" s="696">
        <v>5140484</v>
      </c>
      <c r="AE22" s="696"/>
      <c r="AF22" s="696"/>
      <c r="AG22" s="696"/>
      <c r="AH22" s="696"/>
      <c r="AI22" s="696"/>
      <c r="AJ22" s="696"/>
      <c r="AK22" s="696"/>
      <c r="AL22" s="660">
        <v>19.100000000000001</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981042</v>
      </c>
      <c r="S23" s="658"/>
      <c r="T23" s="658"/>
      <c r="U23" s="658"/>
      <c r="V23" s="658"/>
      <c r="W23" s="658"/>
      <c r="X23" s="658"/>
      <c r="Y23" s="659"/>
      <c r="Z23" s="695">
        <v>1.8</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v>1305898</v>
      </c>
      <c r="BH23" s="658"/>
      <c r="BI23" s="658"/>
      <c r="BJ23" s="658"/>
      <c r="BK23" s="658"/>
      <c r="BL23" s="658"/>
      <c r="BM23" s="658"/>
      <c r="BN23" s="659"/>
      <c r="BO23" s="695">
        <v>6.8</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25232703</v>
      </c>
      <c r="CS24" s="713"/>
      <c r="CT24" s="713"/>
      <c r="CU24" s="713"/>
      <c r="CV24" s="713"/>
      <c r="CW24" s="713"/>
      <c r="CX24" s="713"/>
      <c r="CY24" s="738"/>
      <c r="CZ24" s="739">
        <v>48.8</v>
      </c>
      <c r="DA24" s="721"/>
      <c r="DB24" s="721"/>
      <c r="DC24" s="741"/>
      <c r="DD24" s="737">
        <v>15441508</v>
      </c>
      <c r="DE24" s="713"/>
      <c r="DF24" s="713"/>
      <c r="DG24" s="713"/>
      <c r="DH24" s="713"/>
      <c r="DI24" s="713"/>
      <c r="DJ24" s="713"/>
      <c r="DK24" s="738"/>
      <c r="DL24" s="737">
        <v>14207538</v>
      </c>
      <c r="DM24" s="713"/>
      <c r="DN24" s="713"/>
      <c r="DO24" s="713"/>
      <c r="DP24" s="713"/>
      <c r="DQ24" s="713"/>
      <c r="DR24" s="713"/>
      <c r="DS24" s="713"/>
      <c r="DT24" s="713"/>
      <c r="DU24" s="713"/>
      <c r="DV24" s="738"/>
      <c r="DW24" s="739">
        <v>52.4</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29066019</v>
      </c>
      <c r="S25" s="658"/>
      <c r="T25" s="658"/>
      <c r="U25" s="658"/>
      <c r="V25" s="658"/>
      <c r="W25" s="658"/>
      <c r="X25" s="658"/>
      <c r="Y25" s="659"/>
      <c r="Z25" s="695">
        <v>53.7</v>
      </c>
      <c r="AA25" s="695"/>
      <c r="AB25" s="695"/>
      <c r="AC25" s="695"/>
      <c r="AD25" s="696">
        <v>26779079</v>
      </c>
      <c r="AE25" s="696"/>
      <c r="AF25" s="696"/>
      <c r="AG25" s="696"/>
      <c r="AH25" s="696"/>
      <c r="AI25" s="696"/>
      <c r="AJ25" s="696"/>
      <c r="AK25" s="696"/>
      <c r="AL25" s="660">
        <v>99.7</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8334605</v>
      </c>
      <c r="CS25" s="670"/>
      <c r="CT25" s="670"/>
      <c r="CU25" s="670"/>
      <c r="CV25" s="670"/>
      <c r="CW25" s="670"/>
      <c r="CX25" s="670"/>
      <c r="CY25" s="671"/>
      <c r="CZ25" s="660">
        <v>16.100000000000001</v>
      </c>
      <c r="DA25" s="672"/>
      <c r="DB25" s="672"/>
      <c r="DC25" s="673"/>
      <c r="DD25" s="663">
        <v>7043603</v>
      </c>
      <c r="DE25" s="670"/>
      <c r="DF25" s="670"/>
      <c r="DG25" s="670"/>
      <c r="DH25" s="670"/>
      <c r="DI25" s="670"/>
      <c r="DJ25" s="670"/>
      <c r="DK25" s="671"/>
      <c r="DL25" s="663">
        <v>6865255</v>
      </c>
      <c r="DM25" s="670"/>
      <c r="DN25" s="670"/>
      <c r="DO25" s="670"/>
      <c r="DP25" s="670"/>
      <c r="DQ25" s="670"/>
      <c r="DR25" s="670"/>
      <c r="DS25" s="670"/>
      <c r="DT25" s="670"/>
      <c r="DU25" s="670"/>
      <c r="DV25" s="671"/>
      <c r="DW25" s="660">
        <v>25.3</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9252</v>
      </c>
      <c r="S26" s="658"/>
      <c r="T26" s="658"/>
      <c r="U26" s="658"/>
      <c r="V26" s="658"/>
      <c r="W26" s="658"/>
      <c r="X26" s="658"/>
      <c r="Y26" s="659"/>
      <c r="Z26" s="695">
        <v>0</v>
      </c>
      <c r="AA26" s="695"/>
      <c r="AB26" s="695"/>
      <c r="AC26" s="695"/>
      <c r="AD26" s="696">
        <v>9252</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6182337</v>
      </c>
      <c r="CS26" s="658"/>
      <c r="CT26" s="658"/>
      <c r="CU26" s="658"/>
      <c r="CV26" s="658"/>
      <c r="CW26" s="658"/>
      <c r="CX26" s="658"/>
      <c r="CY26" s="659"/>
      <c r="CZ26" s="660">
        <v>11.9</v>
      </c>
      <c r="DA26" s="672"/>
      <c r="DB26" s="672"/>
      <c r="DC26" s="673"/>
      <c r="DD26" s="663">
        <v>5086726</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817126</v>
      </c>
      <c r="S27" s="658"/>
      <c r="T27" s="658"/>
      <c r="U27" s="658"/>
      <c r="V27" s="658"/>
      <c r="W27" s="658"/>
      <c r="X27" s="658"/>
      <c r="Y27" s="659"/>
      <c r="Z27" s="695">
        <v>1.5</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19202176</v>
      </c>
      <c r="BH27" s="658"/>
      <c r="BI27" s="658"/>
      <c r="BJ27" s="658"/>
      <c r="BK27" s="658"/>
      <c r="BL27" s="658"/>
      <c r="BM27" s="658"/>
      <c r="BN27" s="659"/>
      <c r="BO27" s="695">
        <v>100</v>
      </c>
      <c r="BP27" s="695"/>
      <c r="BQ27" s="695"/>
      <c r="BR27" s="695"/>
      <c r="BS27" s="696">
        <v>513449</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12676731</v>
      </c>
      <c r="CS27" s="670"/>
      <c r="CT27" s="670"/>
      <c r="CU27" s="670"/>
      <c r="CV27" s="670"/>
      <c r="CW27" s="670"/>
      <c r="CX27" s="670"/>
      <c r="CY27" s="671"/>
      <c r="CZ27" s="660">
        <v>24.5</v>
      </c>
      <c r="DA27" s="672"/>
      <c r="DB27" s="672"/>
      <c r="DC27" s="673"/>
      <c r="DD27" s="663">
        <v>4219016</v>
      </c>
      <c r="DE27" s="670"/>
      <c r="DF27" s="670"/>
      <c r="DG27" s="670"/>
      <c r="DH27" s="670"/>
      <c r="DI27" s="670"/>
      <c r="DJ27" s="670"/>
      <c r="DK27" s="671"/>
      <c r="DL27" s="663">
        <v>3163394</v>
      </c>
      <c r="DM27" s="670"/>
      <c r="DN27" s="670"/>
      <c r="DO27" s="670"/>
      <c r="DP27" s="670"/>
      <c r="DQ27" s="670"/>
      <c r="DR27" s="670"/>
      <c r="DS27" s="670"/>
      <c r="DT27" s="670"/>
      <c r="DU27" s="670"/>
      <c r="DV27" s="671"/>
      <c r="DW27" s="660">
        <v>11.7</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1024459</v>
      </c>
      <c r="S28" s="658"/>
      <c r="T28" s="658"/>
      <c r="U28" s="658"/>
      <c r="V28" s="658"/>
      <c r="W28" s="658"/>
      <c r="X28" s="658"/>
      <c r="Y28" s="659"/>
      <c r="Z28" s="695">
        <v>1.9</v>
      </c>
      <c r="AA28" s="695"/>
      <c r="AB28" s="695"/>
      <c r="AC28" s="695"/>
      <c r="AD28" s="696">
        <v>39901</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4221367</v>
      </c>
      <c r="CS28" s="658"/>
      <c r="CT28" s="658"/>
      <c r="CU28" s="658"/>
      <c r="CV28" s="658"/>
      <c r="CW28" s="658"/>
      <c r="CX28" s="658"/>
      <c r="CY28" s="659"/>
      <c r="CZ28" s="660">
        <v>8.1999999999999993</v>
      </c>
      <c r="DA28" s="672"/>
      <c r="DB28" s="672"/>
      <c r="DC28" s="673"/>
      <c r="DD28" s="663">
        <v>4178889</v>
      </c>
      <c r="DE28" s="658"/>
      <c r="DF28" s="658"/>
      <c r="DG28" s="658"/>
      <c r="DH28" s="658"/>
      <c r="DI28" s="658"/>
      <c r="DJ28" s="658"/>
      <c r="DK28" s="659"/>
      <c r="DL28" s="663">
        <v>4178889</v>
      </c>
      <c r="DM28" s="658"/>
      <c r="DN28" s="658"/>
      <c r="DO28" s="658"/>
      <c r="DP28" s="658"/>
      <c r="DQ28" s="658"/>
      <c r="DR28" s="658"/>
      <c r="DS28" s="658"/>
      <c r="DT28" s="658"/>
      <c r="DU28" s="658"/>
      <c r="DV28" s="659"/>
      <c r="DW28" s="660">
        <v>15.4</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297919</v>
      </c>
      <c r="S29" s="658"/>
      <c r="T29" s="658"/>
      <c r="U29" s="658"/>
      <c r="V29" s="658"/>
      <c r="W29" s="658"/>
      <c r="X29" s="658"/>
      <c r="Y29" s="659"/>
      <c r="Z29" s="695">
        <v>0.6</v>
      </c>
      <c r="AA29" s="695"/>
      <c r="AB29" s="695"/>
      <c r="AC29" s="695"/>
      <c r="AD29" s="696">
        <v>1160</v>
      </c>
      <c r="AE29" s="696"/>
      <c r="AF29" s="696"/>
      <c r="AG29" s="696"/>
      <c r="AH29" s="696"/>
      <c r="AI29" s="696"/>
      <c r="AJ29" s="696"/>
      <c r="AK29" s="696"/>
      <c r="AL29" s="660">
        <v>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4221357</v>
      </c>
      <c r="CS29" s="670"/>
      <c r="CT29" s="670"/>
      <c r="CU29" s="670"/>
      <c r="CV29" s="670"/>
      <c r="CW29" s="670"/>
      <c r="CX29" s="670"/>
      <c r="CY29" s="671"/>
      <c r="CZ29" s="660">
        <v>8.1999999999999993</v>
      </c>
      <c r="DA29" s="672"/>
      <c r="DB29" s="672"/>
      <c r="DC29" s="673"/>
      <c r="DD29" s="663">
        <v>4178879</v>
      </c>
      <c r="DE29" s="670"/>
      <c r="DF29" s="670"/>
      <c r="DG29" s="670"/>
      <c r="DH29" s="670"/>
      <c r="DI29" s="670"/>
      <c r="DJ29" s="670"/>
      <c r="DK29" s="671"/>
      <c r="DL29" s="663">
        <v>4178879</v>
      </c>
      <c r="DM29" s="670"/>
      <c r="DN29" s="670"/>
      <c r="DO29" s="670"/>
      <c r="DP29" s="670"/>
      <c r="DQ29" s="670"/>
      <c r="DR29" s="670"/>
      <c r="DS29" s="670"/>
      <c r="DT29" s="670"/>
      <c r="DU29" s="670"/>
      <c r="DV29" s="671"/>
      <c r="DW29" s="660">
        <v>15.4</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9438856</v>
      </c>
      <c r="S30" s="658"/>
      <c r="T30" s="658"/>
      <c r="U30" s="658"/>
      <c r="V30" s="658"/>
      <c r="W30" s="658"/>
      <c r="X30" s="658"/>
      <c r="Y30" s="659"/>
      <c r="Z30" s="695">
        <v>17.399999999999999</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4014069</v>
      </c>
      <c r="CS30" s="658"/>
      <c r="CT30" s="658"/>
      <c r="CU30" s="658"/>
      <c r="CV30" s="658"/>
      <c r="CW30" s="658"/>
      <c r="CX30" s="658"/>
      <c r="CY30" s="659"/>
      <c r="CZ30" s="660">
        <v>7.8</v>
      </c>
      <c r="DA30" s="672"/>
      <c r="DB30" s="672"/>
      <c r="DC30" s="673"/>
      <c r="DD30" s="663">
        <v>3971672</v>
      </c>
      <c r="DE30" s="658"/>
      <c r="DF30" s="658"/>
      <c r="DG30" s="658"/>
      <c r="DH30" s="658"/>
      <c r="DI30" s="658"/>
      <c r="DJ30" s="658"/>
      <c r="DK30" s="659"/>
      <c r="DL30" s="663">
        <v>3971672</v>
      </c>
      <c r="DM30" s="658"/>
      <c r="DN30" s="658"/>
      <c r="DO30" s="658"/>
      <c r="DP30" s="658"/>
      <c r="DQ30" s="658"/>
      <c r="DR30" s="658"/>
      <c r="DS30" s="658"/>
      <c r="DT30" s="658"/>
      <c r="DU30" s="658"/>
      <c r="DV30" s="659"/>
      <c r="DW30" s="660">
        <v>14.6</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99.5</v>
      </c>
      <c r="BH31" s="720"/>
      <c r="BI31" s="720"/>
      <c r="BJ31" s="720"/>
      <c r="BK31" s="720"/>
      <c r="BL31" s="720"/>
      <c r="BM31" s="721">
        <v>98.3</v>
      </c>
      <c r="BN31" s="720"/>
      <c r="BO31" s="720"/>
      <c r="BP31" s="720"/>
      <c r="BQ31" s="722"/>
      <c r="BR31" s="719">
        <v>99.5</v>
      </c>
      <c r="BS31" s="720"/>
      <c r="BT31" s="720"/>
      <c r="BU31" s="720"/>
      <c r="BV31" s="720"/>
      <c r="BW31" s="720"/>
      <c r="BX31" s="721">
        <v>98.2</v>
      </c>
      <c r="BY31" s="720"/>
      <c r="BZ31" s="720"/>
      <c r="CA31" s="720"/>
      <c r="CB31" s="722"/>
      <c r="CD31" s="678"/>
      <c r="CE31" s="679"/>
      <c r="CF31" s="654" t="s">
        <v>300</v>
      </c>
      <c r="CG31" s="655"/>
      <c r="CH31" s="655"/>
      <c r="CI31" s="655"/>
      <c r="CJ31" s="655"/>
      <c r="CK31" s="655"/>
      <c r="CL31" s="655"/>
      <c r="CM31" s="655"/>
      <c r="CN31" s="655"/>
      <c r="CO31" s="655"/>
      <c r="CP31" s="655"/>
      <c r="CQ31" s="656"/>
      <c r="CR31" s="657">
        <v>207288</v>
      </c>
      <c r="CS31" s="670"/>
      <c r="CT31" s="670"/>
      <c r="CU31" s="670"/>
      <c r="CV31" s="670"/>
      <c r="CW31" s="670"/>
      <c r="CX31" s="670"/>
      <c r="CY31" s="671"/>
      <c r="CZ31" s="660">
        <v>0.4</v>
      </c>
      <c r="DA31" s="672"/>
      <c r="DB31" s="672"/>
      <c r="DC31" s="673"/>
      <c r="DD31" s="663">
        <v>207207</v>
      </c>
      <c r="DE31" s="670"/>
      <c r="DF31" s="670"/>
      <c r="DG31" s="670"/>
      <c r="DH31" s="670"/>
      <c r="DI31" s="670"/>
      <c r="DJ31" s="670"/>
      <c r="DK31" s="671"/>
      <c r="DL31" s="663">
        <v>207207</v>
      </c>
      <c r="DM31" s="670"/>
      <c r="DN31" s="670"/>
      <c r="DO31" s="670"/>
      <c r="DP31" s="670"/>
      <c r="DQ31" s="670"/>
      <c r="DR31" s="670"/>
      <c r="DS31" s="670"/>
      <c r="DT31" s="670"/>
      <c r="DU31" s="670"/>
      <c r="DV31" s="671"/>
      <c r="DW31" s="660">
        <v>0.8</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3411032</v>
      </c>
      <c r="S32" s="658"/>
      <c r="T32" s="658"/>
      <c r="U32" s="658"/>
      <c r="V32" s="658"/>
      <c r="W32" s="658"/>
      <c r="X32" s="658"/>
      <c r="Y32" s="659"/>
      <c r="Z32" s="695">
        <v>6.3</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99.5</v>
      </c>
      <c r="BH32" s="670"/>
      <c r="BI32" s="670"/>
      <c r="BJ32" s="670"/>
      <c r="BK32" s="670"/>
      <c r="BL32" s="670"/>
      <c r="BM32" s="661">
        <v>99</v>
      </c>
      <c r="BN32" s="670"/>
      <c r="BO32" s="670"/>
      <c r="BP32" s="670"/>
      <c r="BQ32" s="693"/>
      <c r="BR32" s="723">
        <v>99.5</v>
      </c>
      <c r="BS32" s="670"/>
      <c r="BT32" s="670"/>
      <c r="BU32" s="670"/>
      <c r="BV32" s="670"/>
      <c r="BW32" s="670"/>
      <c r="BX32" s="661">
        <v>99.1</v>
      </c>
      <c r="BY32" s="670"/>
      <c r="BZ32" s="670"/>
      <c r="CA32" s="670"/>
      <c r="CB32" s="693"/>
      <c r="CD32" s="680"/>
      <c r="CE32" s="681"/>
      <c r="CF32" s="654" t="s">
        <v>304</v>
      </c>
      <c r="CG32" s="655"/>
      <c r="CH32" s="655"/>
      <c r="CI32" s="655"/>
      <c r="CJ32" s="655"/>
      <c r="CK32" s="655"/>
      <c r="CL32" s="655"/>
      <c r="CM32" s="655"/>
      <c r="CN32" s="655"/>
      <c r="CO32" s="655"/>
      <c r="CP32" s="655"/>
      <c r="CQ32" s="656"/>
      <c r="CR32" s="657">
        <v>10</v>
      </c>
      <c r="CS32" s="658"/>
      <c r="CT32" s="658"/>
      <c r="CU32" s="658"/>
      <c r="CV32" s="658"/>
      <c r="CW32" s="658"/>
      <c r="CX32" s="658"/>
      <c r="CY32" s="659"/>
      <c r="CZ32" s="660">
        <v>0</v>
      </c>
      <c r="DA32" s="672"/>
      <c r="DB32" s="672"/>
      <c r="DC32" s="673"/>
      <c r="DD32" s="663">
        <v>10</v>
      </c>
      <c r="DE32" s="658"/>
      <c r="DF32" s="658"/>
      <c r="DG32" s="658"/>
      <c r="DH32" s="658"/>
      <c r="DI32" s="658"/>
      <c r="DJ32" s="658"/>
      <c r="DK32" s="659"/>
      <c r="DL32" s="663">
        <v>10</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104660</v>
      </c>
      <c r="S33" s="658"/>
      <c r="T33" s="658"/>
      <c r="U33" s="658"/>
      <c r="V33" s="658"/>
      <c r="W33" s="658"/>
      <c r="X33" s="658"/>
      <c r="Y33" s="659"/>
      <c r="Z33" s="695">
        <v>0.2</v>
      </c>
      <c r="AA33" s="695"/>
      <c r="AB33" s="695"/>
      <c r="AC33" s="695"/>
      <c r="AD33" s="696">
        <v>14851</v>
      </c>
      <c r="AE33" s="696"/>
      <c r="AF33" s="696"/>
      <c r="AG33" s="696"/>
      <c r="AH33" s="696"/>
      <c r="AI33" s="696"/>
      <c r="AJ33" s="696"/>
      <c r="AK33" s="696"/>
      <c r="AL33" s="660">
        <v>0.1</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99.4</v>
      </c>
      <c r="BH33" s="642"/>
      <c r="BI33" s="642"/>
      <c r="BJ33" s="642"/>
      <c r="BK33" s="642"/>
      <c r="BL33" s="642"/>
      <c r="BM33" s="688">
        <v>97.5</v>
      </c>
      <c r="BN33" s="642"/>
      <c r="BO33" s="642"/>
      <c r="BP33" s="642"/>
      <c r="BQ33" s="705"/>
      <c r="BR33" s="718">
        <v>99.4</v>
      </c>
      <c r="BS33" s="642"/>
      <c r="BT33" s="642"/>
      <c r="BU33" s="642"/>
      <c r="BV33" s="642"/>
      <c r="BW33" s="642"/>
      <c r="BX33" s="688">
        <v>97.3</v>
      </c>
      <c r="BY33" s="642"/>
      <c r="BZ33" s="642"/>
      <c r="CA33" s="642"/>
      <c r="CB33" s="705"/>
      <c r="CD33" s="654" t="s">
        <v>307</v>
      </c>
      <c r="CE33" s="655"/>
      <c r="CF33" s="655"/>
      <c r="CG33" s="655"/>
      <c r="CH33" s="655"/>
      <c r="CI33" s="655"/>
      <c r="CJ33" s="655"/>
      <c r="CK33" s="655"/>
      <c r="CL33" s="655"/>
      <c r="CM33" s="655"/>
      <c r="CN33" s="655"/>
      <c r="CO33" s="655"/>
      <c r="CP33" s="655"/>
      <c r="CQ33" s="656"/>
      <c r="CR33" s="657">
        <v>20937637</v>
      </c>
      <c r="CS33" s="670"/>
      <c r="CT33" s="670"/>
      <c r="CU33" s="670"/>
      <c r="CV33" s="670"/>
      <c r="CW33" s="670"/>
      <c r="CX33" s="670"/>
      <c r="CY33" s="671"/>
      <c r="CZ33" s="660">
        <v>40.5</v>
      </c>
      <c r="DA33" s="672"/>
      <c r="DB33" s="672"/>
      <c r="DC33" s="673"/>
      <c r="DD33" s="663">
        <v>16275937</v>
      </c>
      <c r="DE33" s="670"/>
      <c r="DF33" s="670"/>
      <c r="DG33" s="670"/>
      <c r="DH33" s="670"/>
      <c r="DI33" s="670"/>
      <c r="DJ33" s="670"/>
      <c r="DK33" s="671"/>
      <c r="DL33" s="663">
        <v>12133104</v>
      </c>
      <c r="DM33" s="670"/>
      <c r="DN33" s="670"/>
      <c r="DO33" s="670"/>
      <c r="DP33" s="670"/>
      <c r="DQ33" s="670"/>
      <c r="DR33" s="670"/>
      <c r="DS33" s="670"/>
      <c r="DT33" s="670"/>
      <c r="DU33" s="670"/>
      <c r="DV33" s="671"/>
      <c r="DW33" s="660">
        <v>44.7</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1110027</v>
      </c>
      <c r="S34" s="658"/>
      <c r="T34" s="658"/>
      <c r="U34" s="658"/>
      <c r="V34" s="658"/>
      <c r="W34" s="658"/>
      <c r="X34" s="658"/>
      <c r="Y34" s="659"/>
      <c r="Z34" s="695">
        <v>2</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9080672</v>
      </c>
      <c r="CS34" s="658"/>
      <c r="CT34" s="658"/>
      <c r="CU34" s="658"/>
      <c r="CV34" s="658"/>
      <c r="CW34" s="658"/>
      <c r="CX34" s="658"/>
      <c r="CY34" s="659"/>
      <c r="CZ34" s="660">
        <v>17.5</v>
      </c>
      <c r="DA34" s="672"/>
      <c r="DB34" s="672"/>
      <c r="DC34" s="673"/>
      <c r="DD34" s="663">
        <v>6138115</v>
      </c>
      <c r="DE34" s="658"/>
      <c r="DF34" s="658"/>
      <c r="DG34" s="658"/>
      <c r="DH34" s="658"/>
      <c r="DI34" s="658"/>
      <c r="DJ34" s="658"/>
      <c r="DK34" s="659"/>
      <c r="DL34" s="663">
        <v>5140425</v>
      </c>
      <c r="DM34" s="658"/>
      <c r="DN34" s="658"/>
      <c r="DO34" s="658"/>
      <c r="DP34" s="658"/>
      <c r="DQ34" s="658"/>
      <c r="DR34" s="658"/>
      <c r="DS34" s="658"/>
      <c r="DT34" s="658"/>
      <c r="DU34" s="658"/>
      <c r="DV34" s="659"/>
      <c r="DW34" s="660">
        <v>19</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2006652</v>
      </c>
      <c r="S35" s="658"/>
      <c r="T35" s="658"/>
      <c r="U35" s="658"/>
      <c r="V35" s="658"/>
      <c r="W35" s="658"/>
      <c r="X35" s="658"/>
      <c r="Y35" s="659"/>
      <c r="Z35" s="695">
        <v>3.7</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205893</v>
      </c>
      <c r="CS35" s="670"/>
      <c r="CT35" s="670"/>
      <c r="CU35" s="670"/>
      <c r="CV35" s="670"/>
      <c r="CW35" s="670"/>
      <c r="CX35" s="670"/>
      <c r="CY35" s="671"/>
      <c r="CZ35" s="660">
        <v>0.4</v>
      </c>
      <c r="DA35" s="672"/>
      <c r="DB35" s="672"/>
      <c r="DC35" s="673"/>
      <c r="DD35" s="663">
        <v>169431</v>
      </c>
      <c r="DE35" s="670"/>
      <c r="DF35" s="670"/>
      <c r="DG35" s="670"/>
      <c r="DH35" s="670"/>
      <c r="DI35" s="670"/>
      <c r="DJ35" s="670"/>
      <c r="DK35" s="671"/>
      <c r="DL35" s="663">
        <v>167508</v>
      </c>
      <c r="DM35" s="670"/>
      <c r="DN35" s="670"/>
      <c r="DO35" s="670"/>
      <c r="DP35" s="670"/>
      <c r="DQ35" s="670"/>
      <c r="DR35" s="670"/>
      <c r="DS35" s="670"/>
      <c r="DT35" s="670"/>
      <c r="DU35" s="670"/>
      <c r="DV35" s="671"/>
      <c r="DW35" s="660">
        <v>0.6</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2521031</v>
      </c>
      <c r="S36" s="658"/>
      <c r="T36" s="658"/>
      <c r="U36" s="658"/>
      <c r="V36" s="658"/>
      <c r="W36" s="658"/>
      <c r="X36" s="658"/>
      <c r="Y36" s="659"/>
      <c r="Z36" s="695">
        <v>4.7</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7415627</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39531</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5184385</v>
      </c>
      <c r="CS36" s="658"/>
      <c r="CT36" s="658"/>
      <c r="CU36" s="658"/>
      <c r="CV36" s="658"/>
      <c r="CW36" s="658"/>
      <c r="CX36" s="658"/>
      <c r="CY36" s="659"/>
      <c r="CZ36" s="660">
        <v>10</v>
      </c>
      <c r="DA36" s="672"/>
      <c r="DB36" s="672"/>
      <c r="DC36" s="673"/>
      <c r="DD36" s="663">
        <v>4689452</v>
      </c>
      <c r="DE36" s="658"/>
      <c r="DF36" s="658"/>
      <c r="DG36" s="658"/>
      <c r="DH36" s="658"/>
      <c r="DI36" s="658"/>
      <c r="DJ36" s="658"/>
      <c r="DK36" s="659"/>
      <c r="DL36" s="663">
        <v>3185563</v>
      </c>
      <c r="DM36" s="658"/>
      <c r="DN36" s="658"/>
      <c r="DO36" s="658"/>
      <c r="DP36" s="658"/>
      <c r="DQ36" s="658"/>
      <c r="DR36" s="658"/>
      <c r="DS36" s="658"/>
      <c r="DT36" s="658"/>
      <c r="DU36" s="658"/>
      <c r="DV36" s="659"/>
      <c r="DW36" s="660">
        <v>11.7</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960688</v>
      </c>
      <c r="S37" s="658"/>
      <c r="T37" s="658"/>
      <c r="U37" s="658"/>
      <c r="V37" s="658"/>
      <c r="W37" s="658"/>
      <c r="X37" s="658"/>
      <c r="Y37" s="659"/>
      <c r="Z37" s="695">
        <v>1.8</v>
      </c>
      <c r="AA37" s="695"/>
      <c r="AB37" s="695"/>
      <c r="AC37" s="695"/>
      <c r="AD37" s="696">
        <v>14087</v>
      </c>
      <c r="AE37" s="696"/>
      <c r="AF37" s="696"/>
      <c r="AG37" s="696"/>
      <c r="AH37" s="696"/>
      <c r="AI37" s="696"/>
      <c r="AJ37" s="696"/>
      <c r="AK37" s="696"/>
      <c r="AL37" s="660">
        <v>0.1</v>
      </c>
      <c r="AM37" s="661"/>
      <c r="AN37" s="661"/>
      <c r="AO37" s="697"/>
      <c r="AQ37" s="690" t="s">
        <v>319</v>
      </c>
      <c r="AR37" s="691"/>
      <c r="AS37" s="691"/>
      <c r="AT37" s="691"/>
      <c r="AU37" s="691"/>
      <c r="AV37" s="691"/>
      <c r="AW37" s="691"/>
      <c r="AX37" s="691"/>
      <c r="AY37" s="692"/>
      <c r="AZ37" s="657">
        <v>2508745</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-3605</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231459</v>
      </c>
      <c r="CS37" s="670"/>
      <c r="CT37" s="670"/>
      <c r="CU37" s="670"/>
      <c r="CV37" s="670"/>
      <c r="CW37" s="670"/>
      <c r="CX37" s="670"/>
      <c r="CY37" s="671"/>
      <c r="CZ37" s="660">
        <v>0.4</v>
      </c>
      <c r="DA37" s="672"/>
      <c r="DB37" s="672"/>
      <c r="DC37" s="673"/>
      <c r="DD37" s="663">
        <v>231459</v>
      </c>
      <c r="DE37" s="670"/>
      <c r="DF37" s="670"/>
      <c r="DG37" s="670"/>
      <c r="DH37" s="670"/>
      <c r="DI37" s="670"/>
      <c r="DJ37" s="670"/>
      <c r="DK37" s="671"/>
      <c r="DL37" s="663">
        <v>189687</v>
      </c>
      <c r="DM37" s="670"/>
      <c r="DN37" s="670"/>
      <c r="DO37" s="670"/>
      <c r="DP37" s="670"/>
      <c r="DQ37" s="670"/>
      <c r="DR37" s="670"/>
      <c r="DS37" s="670"/>
      <c r="DT37" s="670"/>
      <c r="DU37" s="670"/>
      <c r="DV37" s="671"/>
      <c r="DW37" s="660">
        <v>0.7</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3384561</v>
      </c>
      <c r="S38" s="658"/>
      <c r="T38" s="658"/>
      <c r="U38" s="658"/>
      <c r="V38" s="658"/>
      <c r="W38" s="658"/>
      <c r="X38" s="658"/>
      <c r="Y38" s="659"/>
      <c r="Z38" s="695">
        <v>6.3</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1264991</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12781</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3823929</v>
      </c>
      <c r="CS38" s="658"/>
      <c r="CT38" s="658"/>
      <c r="CU38" s="658"/>
      <c r="CV38" s="658"/>
      <c r="CW38" s="658"/>
      <c r="CX38" s="658"/>
      <c r="CY38" s="659"/>
      <c r="CZ38" s="660">
        <v>7.4</v>
      </c>
      <c r="DA38" s="672"/>
      <c r="DB38" s="672"/>
      <c r="DC38" s="673"/>
      <c r="DD38" s="663">
        <v>3193688</v>
      </c>
      <c r="DE38" s="658"/>
      <c r="DF38" s="658"/>
      <c r="DG38" s="658"/>
      <c r="DH38" s="658"/>
      <c r="DI38" s="658"/>
      <c r="DJ38" s="658"/>
      <c r="DK38" s="659"/>
      <c r="DL38" s="663">
        <v>2950295</v>
      </c>
      <c r="DM38" s="658"/>
      <c r="DN38" s="658"/>
      <c r="DO38" s="658"/>
      <c r="DP38" s="658"/>
      <c r="DQ38" s="658"/>
      <c r="DR38" s="658"/>
      <c r="DS38" s="658"/>
      <c r="DT38" s="658"/>
      <c r="DU38" s="658"/>
      <c r="DV38" s="659"/>
      <c r="DW38" s="660">
        <v>10.9</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28442</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19185</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1946276</v>
      </c>
      <c r="CS39" s="670"/>
      <c r="CT39" s="670"/>
      <c r="CU39" s="670"/>
      <c r="CV39" s="670"/>
      <c r="CW39" s="670"/>
      <c r="CX39" s="670"/>
      <c r="CY39" s="671"/>
      <c r="CZ39" s="660">
        <v>3.8</v>
      </c>
      <c r="DA39" s="672"/>
      <c r="DB39" s="672"/>
      <c r="DC39" s="673"/>
      <c r="DD39" s="663">
        <v>1389538</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v>263861</v>
      </c>
      <c r="S40" s="658"/>
      <c r="T40" s="658"/>
      <c r="U40" s="658"/>
      <c r="V40" s="658"/>
      <c r="W40" s="658"/>
      <c r="X40" s="658"/>
      <c r="Y40" s="659"/>
      <c r="Z40" s="695">
        <v>0.5</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96</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696482</v>
      </c>
      <c r="CS40" s="658"/>
      <c r="CT40" s="658"/>
      <c r="CU40" s="658"/>
      <c r="CV40" s="658"/>
      <c r="CW40" s="658"/>
      <c r="CX40" s="658"/>
      <c r="CY40" s="659"/>
      <c r="CZ40" s="660">
        <v>1.3</v>
      </c>
      <c r="DA40" s="672"/>
      <c r="DB40" s="672"/>
      <c r="DC40" s="673"/>
      <c r="DD40" s="663">
        <v>695713</v>
      </c>
      <c r="DE40" s="658"/>
      <c r="DF40" s="658"/>
      <c r="DG40" s="658"/>
      <c r="DH40" s="658"/>
      <c r="DI40" s="658"/>
      <c r="DJ40" s="658"/>
      <c r="DK40" s="659"/>
      <c r="DL40" s="663">
        <v>689313</v>
      </c>
      <c r="DM40" s="658"/>
      <c r="DN40" s="658"/>
      <c r="DO40" s="658"/>
      <c r="DP40" s="658"/>
      <c r="DQ40" s="658"/>
      <c r="DR40" s="658"/>
      <c r="DS40" s="658"/>
      <c r="DT40" s="658"/>
      <c r="DU40" s="658"/>
      <c r="DV40" s="659"/>
      <c r="DW40" s="660">
        <v>2.5</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54152282</v>
      </c>
      <c r="S41" s="682"/>
      <c r="T41" s="682"/>
      <c r="U41" s="682"/>
      <c r="V41" s="682"/>
      <c r="W41" s="682"/>
      <c r="X41" s="682"/>
      <c r="Y41" s="685"/>
      <c r="Z41" s="686">
        <v>100</v>
      </c>
      <c r="AA41" s="686"/>
      <c r="AB41" s="686"/>
      <c r="AC41" s="686"/>
      <c r="AD41" s="687">
        <v>26858330</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794758</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2818691</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359</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5579984</v>
      </c>
      <c r="CS42" s="670"/>
      <c r="CT42" s="670"/>
      <c r="CU42" s="670"/>
      <c r="CV42" s="670"/>
      <c r="CW42" s="670"/>
      <c r="CX42" s="670"/>
      <c r="CY42" s="671"/>
      <c r="CZ42" s="660">
        <v>10.8</v>
      </c>
      <c r="DA42" s="672"/>
      <c r="DB42" s="672"/>
      <c r="DC42" s="673"/>
      <c r="DD42" s="663">
        <v>911627</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342</v>
      </c>
      <c r="CD43" s="654" t="s">
        <v>343</v>
      </c>
      <c r="CE43" s="655"/>
      <c r="CF43" s="655"/>
      <c r="CG43" s="655"/>
      <c r="CH43" s="655"/>
      <c r="CI43" s="655"/>
      <c r="CJ43" s="655"/>
      <c r="CK43" s="655"/>
      <c r="CL43" s="655"/>
      <c r="CM43" s="655"/>
      <c r="CN43" s="655"/>
      <c r="CO43" s="655"/>
      <c r="CP43" s="655"/>
      <c r="CQ43" s="656"/>
      <c r="CR43" s="657">
        <v>87232</v>
      </c>
      <c r="CS43" s="670"/>
      <c r="CT43" s="670"/>
      <c r="CU43" s="670"/>
      <c r="CV43" s="670"/>
      <c r="CW43" s="670"/>
      <c r="CX43" s="670"/>
      <c r="CY43" s="671"/>
      <c r="CZ43" s="660">
        <v>0.2</v>
      </c>
      <c r="DA43" s="672"/>
      <c r="DB43" s="672"/>
      <c r="DC43" s="673"/>
      <c r="DD43" s="663">
        <v>87232</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5579984</v>
      </c>
      <c r="CS44" s="658"/>
      <c r="CT44" s="658"/>
      <c r="CU44" s="658"/>
      <c r="CV44" s="658"/>
      <c r="CW44" s="658"/>
      <c r="CX44" s="658"/>
      <c r="CY44" s="659"/>
      <c r="CZ44" s="660">
        <v>10.8</v>
      </c>
      <c r="DA44" s="661"/>
      <c r="DB44" s="661"/>
      <c r="DC44" s="662"/>
      <c r="DD44" s="663">
        <v>911627</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2118650</v>
      </c>
      <c r="CS45" s="670"/>
      <c r="CT45" s="670"/>
      <c r="CU45" s="670"/>
      <c r="CV45" s="670"/>
      <c r="CW45" s="670"/>
      <c r="CX45" s="670"/>
      <c r="CY45" s="671"/>
      <c r="CZ45" s="660">
        <v>4.0999999999999996</v>
      </c>
      <c r="DA45" s="672"/>
      <c r="DB45" s="672"/>
      <c r="DC45" s="673"/>
      <c r="DD45" s="663">
        <v>175910</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348</v>
      </c>
      <c r="CG46" s="655"/>
      <c r="CH46" s="655"/>
      <c r="CI46" s="655"/>
      <c r="CJ46" s="655"/>
      <c r="CK46" s="655"/>
      <c r="CL46" s="655"/>
      <c r="CM46" s="655"/>
      <c r="CN46" s="655"/>
      <c r="CO46" s="655"/>
      <c r="CP46" s="655"/>
      <c r="CQ46" s="656"/>
      <c r="CR46" s="657">
        <v>3213473</v>
      </c>
      <c r="CS46" s="658"/>
      <c r="CT46" s="658"/>
      <c r="CU46" s="658"/>
      <c r="CV46" s="658"/>
      <c r="CW46" s="658"/>
      <c r="CX46" s="658"/>
      <c r="CY46" s="659"/>
      <c r="CZ46" s="660">
        <v>6.2</v>
      </c>
      <c r="DA46" s="661"/>
      <c r="DB46" s="661"/>
      <c r="DC46" s="662"/>
      <c r="DD46" s="663">
        <v>672956</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351</v>
      </c>
      <c r="CE49" s="639"/>
      <c r="CF49" s="639"/>
      <c r="CG49" s="639"/>
      <c r="CH49" s="639"/>
      <c r="CI49" s="639"/>
      <c r="CJ49" s="639"/>
      <c r="CK49" s="639"/>
      <c r="CL49" s="639"/>
      <c r="CM49" s="639"/>
      <c r="CN49" s="639"/>
      <c r="CO49" s="639"/>
      <c r="CP49" s="639"/>
      <c r="CQ49" s="640"/>
      <c r="CR49" s="641">
        <v>51750324</v>
      </c>
      <c r="CS49" s="642"/>
      <c r="CT49" s="642"/>
      <c r="CU49" s="642"/>
      <c r="CV49" s="642"/>
      <c r="CW49" s="642"/>
      <c r="CX49" s="642"/>
      <c r="CY49" s="643"/>
      <c r="CZ49" s="644">
        <v>100</v>
      </c>
      <c r="DA49" s="645"/>
      <c r="DB49" s="645"/>
      <c r="DC49" s="646"/>
      <c r="DD49" s="647">
        <v>32629072</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lcxbDKyVandRWVVmUx9Ojf3X5vEkvoaxrTCd00BaJ7taFV+BpJy582jhVcJ5LGlIp+wau1D+2AIcNf8GLyAEGA==" saltValue="rtxSlKl4oi3mkD/QvglH3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76" zoomScale="40" zoomScaleNormal="40" zoomScaleSheetLayoutView="70" workbookViewId="0">
      <selection activeCell="AF64" sqref="AF64"/>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374</v>
      </c>
      <c r="C7" s="1084"/>
      <c r="D7" s="1084"/>
      <c r="E7" s="1084"/>
      <c r="F7" s="1084"/>
      <c r="G7" s="1084"/>
      <c r="H7" s="1084"/>
      <c r="I7" s="1084"/>
      <c r="J7" s="1084"/>
      <c r="K7" s="1084"/>
      <c r="L7" s="1084"/>
      <c r="M7" s="1084"/>
      <c r="N7" s="1084"/>
      <c r="O7" s="1084"/>
      <c r="P7" s="1085"/>
      <c r="Q7" s="1138">
        <v>54074</v>
      </c>
      <c r="R7" s="1139"/>
      <c r="S7" s="1139"/>
      <c r="T7" s="1139"/>
      <c r="U7" s="1139"/>
      <c r="V7" s="1139">
        <v>51696</v>
      </c>
      <c r="W7" s="1139"/>
      <c r="X7" s="1139"/>
      <c r="Y7" s="1139"/>
      <c r="Z7" s="1139"/>
      <c r="AA7" s="1139">
        <v>2379</v>
      </c>
      <c r="AB7" s="1139"/>
      <c r="AC7" s="1139"/>
      <c r="AD7" s="1139"/>
      <c r="AE7" s="1140"/>
      <c r="AF7" s="1141">
        <v>2254</v>
      </c>
      <c r="AG7" s="1142"/>
      <c r="AH7" s="1142"/>
      <c r="AI7" s="1142"/>
      <c r="AJ7" s="1143"/>
      <c r="AK7" s="1144">
        <v>2007</v>
      </c>
      <c r="AL7" s="1145"/>
      <c r="AM7" s="1145"/>
      <c r="AN7" s="1145"/>
      <c r="AO7" s="1145"/>
      <c r="AP7" s="1145">
        <v>53078</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566</v>
      </c>
      <c r="BT7" s="1136"/>
      <c r="BU7" s="1136"/>
      <c r="BV7" s="1136"/>
      <c r="BW7" s="1136"/>
      <c r="BX7" s="1136"/>
      <c r="BY7" s="1136"/>
      <c r="BZ7" s="1136"/>
      <c r="CA7" s="1136"/>
      <c r="CB7" s="1136"/>
      <c r="CC7" s="1136"/>
      <c r="CD7" s="1136"/>
      <c r="CE7" s="1136"/>
      <c r="CF7" s="1136"/>
      <c r="CG7" s="1148"/>
      <c r="CH7" s="1132" t="s">
        <v>570</v>
      </c>
      <c r="CI7" s="1133"/>
      <c r="CJ7" s="1133"/>
      <c r="CK7" s="1133"/>
      <c r="CL7" s="1134"/>
      <c r="CM7" s="1132">
        <v>12</v>
      </c>
      <c r="CN7" s="1133"/>
      <c r="CO7" s="1133"/>
      <c r="CP7" s="1133"/>
      <c r="CQ7" s="1134"/>
      <c r="CR7" s="1132">
        <v>4</v>
      </c>
      <c r="CS7" s="1133"/>
      <c r="CT7" s="1133"/>
      <c r="CU7" s="1133"/>
      <c r="CV7" s="1134"/>
      <c r="CW7" s="1132" t="s">
        <v>490</v>
      </c>
      <c r="CX7" s="1133"/>
      <c r="CY7" s="1133"/>
      <c r="CZ7" s="1133"/>
      <c r="DA7" s="1134"/>
      <c r="DB7" s="1132" t="s">
        <v>490</v>
      </c>
      <c r="DC7" s="1133"/>
      <c r="DD7" s="1133"/>
      <c r="DE7" s="1133"/>
      <c r="DF7" s="1134"/>
      <c r="DG7" s="1132" t="s">
        <v>490</v>
      </c>
      <c r="DH7" s="1133"/>
      <c r="DI7" s="1133"/>
      <c r="DJ7" s="1133"/>
      <c r="DK7" s="1134"/>
      <c r="DL7" s="1132" t="s">
        <v>490</v>
      </c>
      <c r="DM7" s="1133"/>
      <c r="DN7" s="1133"/>
      <c r="DO7" s="1133"/>
      <c r="DP7" s="1134"/>
      <c r="DQ7" s="1132" t="s">
        <v>490</v>
      </c>
      <c r="DR7" s="1133"/>
      <c r="DS7" s="1133"/>
      <c r="DT7" s="1133"/>
      <c r="DU7" s="1134"/>
      <c r="DV7" s="1135" t="s">
        <v>571</v>
      </c>
      <c r="DW7" s="1136"/>
      <c r="DX7" s="1136"/>
      <c r="DY7" s="1136"/>
      <c r="DZ7" s="1137"/>
      <c r="EA7" s="234"/>
    </row>
    <row r="8" spans="1:131" s="235" customFormat="1" ht="26.25" customHeight="1" x14ac:dyDescent="0.15">
      <c r="A8" s="238">
        <v>2</v>
      </c>
      <c r="B8" s="1066" t="s">
        <v>375</v>
      </c>
      <c r="C8" s="1067"/>
      <c r="D8" s="1067"/>
      <c r="E8" s="1067"/>
      <c r="F8" s="1067"/>
      <c r="G8" s="1067"/>
      <c r="H8" s="1067"/>
      <c r="I8" s="1067"/>
      <c r="J8" s="1067"/>
      <c r="K8" s="1067"/>
      <c r="L8" s="1067"/>
      <c r="M8" s="1067"/>
      <c r="N8" s="1067"/>
      <c r="O8" s="1067"/>
      <c r="P8" s="1068"/>
      <c r="Q8" s="1074">
        <v>108</v>
      </c>
      <c r="R8" s="1075"/>
      <c r="S8" s="1075"/>
      <c r="T8" s="1075"/>
      <c r="U8" s="1075"/>
      <c r="V8" s="1075">
        <v>85</v>
      </c>
      <c r="W8" s="1075"/>
      <c r="X8" s="1075"/>
      <c r="Y8" s="1075"/>
      <c r="Z8" s="1075"/>
      <c r="AA8" s="1075">
        <v>23</v>
      </c>
      <c r="AB8" s="1075"/>
      <c r="AC8" s="1075"/>
      <c r="AD8" s="1075"/>
      <c r="AE8" s="1076"/>
      <c r="AF8" s="1071">
        <v>23</v>
      </c>
      <c r="AG8" s="1072"/>
      <c r="AH8" s="1072"/>
      <c r="AI8" s="1072"/>
      <c r="AJ8" s="1073"/>
      <c r="AK8" s="1116">
        <v>8</v>
      </c>
      <c r="AL8" s="1117"/>
      <c r="AM8" s="1117"/>
      <c r="AN8" s="1117"/>
      <c r="AO8" s="1117"/>
      <c r="AP8" s="1117" t="s">
        <v>550</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567</v>
      </c>
      <c r="BT8" s="1029"/>
      <c r="BU8" s="1029"/>
      <c r="BV8" s="1029"/>
      <c r="BW8" s="1029"/>
      <c r="BX8" s="1029"/>
      <c r="BY8" s="1029"/>
      <c r="BZ8" s="1029"/>
      <c r="CA8" s="1029"/>
      <c r="CB8" s="1029"/>
      <c r="CC8" s="1029"/>
      <c r="CD8" s="1029"/>
      <c r="CE8" s="1029"/>
      <c r="CF8" s="1029"/>
      <c r="CG8" s="1050"/>
      <c r="CH8" s="1025" t="s">
        <v>572</v>
      </c>
      <c r="CI8" s="1026"/>
      <c r="CJ8" s="1026"/>
      <c r="CK8" s="1026"/>
      <c r="CL8" s="1027"/>
      <c r="CM8" s="1025">
        <v>445</v>
      </c>
      <c r="CN8" s="1026"/>
      <c r="CO8" s="1026"/>
      <c r="CP8" s="1026"/>
      <c r="CQ8" s="1027"/>
      <c r="CR8" s="1025">
        <v>204</v>
      </c>
      <c r="CS8" s="1026"/>
      <c r="CT8" s="1026"/>
      <c r="CU8" s="1026"/>
      <c r="CV8" s="1027"/>
      <c r="CW8" s="1025">
        <v>13</v>
      </c>
      <c r="CX8" s="1026"/>
      <c r="CY8" s="1026"/>
      <c r="CZ8" s="1026"/>
      <c r="DA8" s="1027"/>
      <c r="DB8" s="1025" t="s">
        <v>490</v>
      </c>
      <c r="DC8" s="1026"/>
      <c r="DD8" s="1026"/>
      <c r="DE8" s="1026"/>
      <c r="DF8" s="1027"/>
      <c r="DG8" s="1025" t="s">
        <v>490</v>
      </c>
      <c r="DH8" s="1026"/>
      <c r="DI8" s="1026"/>
      <c r="DJ8" s="1026"/>
      <c r="DK8" s="1027"/>
      <c r="DL8" s="1025" t="s">
        <v>490</v>
      </c>
      <c r="DM8" s="1026"/>
      <c r="DN8" s="1026"/>
      <c r="DO8" s="1026"/>
      <c r="DP8" s="1027"/>
      <c r="DQ8" s="1025" t="s">
        <v>490</v>
      </c>
      <c r="DR8" s="1026"/>
      <c r="DS8" s="1026"/>
      <c r="DT8" s="1026"/>
      <c r="DU8" s="1027"/>
      <c r="DV8" s="1028" t="s">
        <v>490</v>
      </c>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568</v>
      </c>
      <c r="BT9" s="1029"/>
      <c r="BU9" s="1029"/>
      <c r="BV9" s="1029"/>
      <c r="BW9" s="1029"/>
      <c r="BX9" s="1029"/>
      <c r="BY9" s="1029"/>
      <c r="BZ9" s="1029"/>
      <c r="CA9" s="1029"/>
      <c r="CB9" s="1029"/>
      <c r="CC9" s="1029"/>
      <c r="CD9" s="1029"/>
      <c r="CE9" s="1029"/>
      <c r="CF9" s="1029"/>
      <c r="CG9" s="1050"/>
      <c r="CH9" s="1025">
        <v>12</v>
      </c>
      <c r="CI9" s="1026"/>
      <c r="CJ9" s="1026"/>
      <c r="CK9" s="1026"/>
      <c r="CL9" s="1027"/>
      <c r="CM9" s="1025">
        <v>30</v>
      </c>
      <c r="CN9" s="1026"/>
      <c r="CO9" s="1026"/>
      <c r="CP9" s="1026"/>
      <c r="CQ9" s="1027"/>
      <c r="CR9" s="1025">
        <v>40</v>
      </c>
      <c r="CS9" s="1026"/>
      <c r="CT9" s="1026"/>
      <c r="CU9" s="1026"/>
      <c r="CV9" s="1027"/>
      <c r="CW9" s="1025" t="s">
        <v>490</v>
      </c>
      <c r="CX9" s="1026"/>
      <c r="CY9" s="1026"/>
      <c r="CZ9" s="1026"/>
      <c r="DA9" s="1027"/>
      <c r="DB9" s="1025">
        <v>27</v>
      </c>
      <c r="DC9" s="1026"/>
      <c r="DD9" s="1026"/>
      <c r="DE9" s="1026"/>
      <c r="DF9" s="1027"/>
      <c r="DG9" s="1025" t="s">
        <v>490</v>
      </c>
      <c r="DH9" s="1026"/>
      <c r="DI9" s="1026"/>
      <c r="DJ9" s="1026"/>
      <c r="DK9" s="1027"/>
      <c r="DL9" s="1025" t="s">
        <v>490</v>
      </c>
      <c r="DM9" s="1026"/>
      <c r="DN9" s="1026"/>
      <c r="DO9" s="1026"/>
      <c r="DP9" s="1027"/>
      <c r="DQ9" s="1025" t="s">
        <v>490</v>
      </c>
      <c r="DR9" s="1026"/>
      <c r="DS9" s="1026"/>
      <c r="DT9" s="1026"/>
      <c r="DU9" s="1027"/>
      <c r="DV9" s="1028" t="s">
        <v>490</v>
      </c>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569</v>
      </c>
      <c r="BT10" s="1029"/>
      <c r="BU10" s="1029"/>
      <c r="BV10" s="1029"/>
      <c r="BW10" s="1029"/>
      <c r="BX10" s="1029"/>
      <c r="BY10" s="1029"/>
      <c r="BZ10" s="1029"/>
      <c r="CA10" s="1029"/>
      <c r="CB10" s="1029"/>
      <c r="CC10" s="1029"/>
      <c r="CD10" s="1029"/>
      <c r="CE10" s="1029"/>
      <c r="CF10" s="1029"/>
      <c r="CG10" s="1050"/>
      <c r="CH10" s="1025">
        <v>-3</v>
      </c>
      <c r="CI10" s="1026"/>
      <c r="CJ10" s="1026"/>
      <c r="CK10" s="1026"/>
      <c r="CL10" s="1027"/>
      <c r="CM10" s="1025">
        <v>201</v>
      </c>
      <c r="CN10" s="1026"/>
      <c r="CO10" s="1026"/>
      <c r="CP10" s="1026"/>
      <c r="CQ10" s="1027"/>
      <c r="CR10" s="1025">
        <v>15</v>
      </c>
      <c r="CS10" s="1026"/>
      <c r="CT10" s="1026"/>
      <c r="CU10" s="1026"/>
      <c r="CV10" s="1027"/>
      <c r="CW10" s="1025" t="s">
        <v>550</v>
      </c>
      <c r="CX10" s="1026"/>
      <c r="CY10" s="1026"/>
      <c r="CZ10" s="1026"/>
      <c r="DA10" s="1027"/>
      <c r="DB10" s="1025" t="s">
        <v>550</v>
      </c>
      <c r="DC10" s="1026"/>
      <c r="DD10" s="1026"/>
      <c r="DE10" s="1026"/>
      <c r="DF10" s="1027"/>
      <c r="DG10" s="1025" t="s">
        <v>550</v>
      </c>
      <c r="DH10" s="1026"/>
      <c r="DI10" s="1026"/>
      <c r="DJ10" s="1026"/>
      <c r="DK10" s="1027"/>
      <c r="DL10" s="1025" t="s">
        <v>550</v>
      </c>
      <c r="DM10" s="1026"/>
      <c r="DN10" s="1026"/>
      <c r="DO10" s="1026"/>
      <c r="DP10" s="1027"/>
      <c r="DQ10" s="1025" t="s">
        <v>550</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377</v>
      </c>
      <c r="B23" s="973" t="s">
        <v>378</v>
      </c>
      <c r="C23" s="974"/>
      <c r="D23" s="974"/>
      <c r="E23" s="974"/>
      <c r="F23" s="974"/>
      <c r="G23" s="974"/>
      <c r="H23" s="974"/>
      <c r="I23" s="974"/>
      <c r="J23" s="974"/>
      <c r="K23" s="974"/>
      <c r="L23" s="974"/>
      <c r="M23" s="974"/>
      <c r="N23" s="974"/>
      <c r="O23" s="974"/>
      <c r="P23" s="984"/>
      <c r="Q23" s="1103">
        <v>54174</v>
      </c>
      <c r="R23" s="1097"/>
      <c r="S23" s="1097"/>
      <c r="T23" s="1097"/>
      <c r="U23" s="1097"/>
      <c r="V23" s="1097">
        <v>51772</v>
      </c>
      <c r="W23" s="1097"/>
      <c r="X23" s="1097"/>
      <c r="Y23" s="1097"/>
      <c r="Z23" s="1097"/>
      <c r="AA23" s="1097">
        <v>2402</v>
      </c>
      <c r="AB23" s="1097"/>
      <c r="AC23" s="1097"/>
      <c r="AD23" s="1097"/>
      <c r="AE23" s="1104"/>
      <c r="AF23" s="1105">
        <v>2277</v>
      </c>
      <c r="AG23" s="1097"/>
      <c r="AH23" s="1097"/>
      <c r="AI23" s="1097"/>
      <c r="AJ23" s="1106"/>
      <c r="AK23" s="1107"/>
      <c r="AL23" s="1108"/>
      <c r="AM23" s="1108"/>
      <c r="AN23" s="1108"/>
      <c r="AO23" s="1108"/>
      <c r="AP23" s="1097">
        <v>53078</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389</v>
      </c>
      <c r="C28" s="1084"/>
      <c r="D28" s="1084"/>
      <c r="E28" s="1084"/>
      <c r="F28" s="1084"/>
      <c r="G28" s="1084"/>
      <c r="H28" s="1084"/>
      <c r="I28" s="1084"/>
      <c r="J28" s="1084"/>
      <c r="K28" s="1084"/>
      <c r="L28" s="1084"/>
      <c r="M28" s="1084"/>
      <c r="N28" s="1084"/>
      <c r="O28" s="1084"/>
      <c r="P28" s="1085"/>
      <c r="Q28" s="1086">
        <v>9956</v>
      </c>
      <c r="R28" s="1087"/>
      <c r="S28" s="1087"/>
      <c r="T28" s="1087"/>
      <c r="U28" s="1087"/>
      <c r="V28" s="1087">
        <v>9916</v>
      </c>
      <c r="W28" s="1087"/>
      <c r="X28" s="1087"/>
      <c r="Y28" s="1087"/>
      <c r="Z28" s="1087"/>
      <c r="AA28" s="1087">
        <v>40</v>
      </c>
      <c r="AB28" s="1087"/>
      <c r="AC28" s="1087"/>
      <c r="AD28" s="1087"/>
      <c r="AE28" s="1088"/>
      <c r="AF28" s="1089">
        <v>40</v>
      </c>
      <c r="AG28" s="1087"/>
      <c r="AH28" s="1087"/>
      <c r="AI28" s="1087"/>
      <c r="AJ28" s="1090"/>
      <c r="AK28" s="1078">
        <v>795</v>
      </c>
      <c r="AL28" s="1079"/>
      <c r="AM28" s="1079"/>
      <c r="AN28" s="1079"/>
      <c r="AO28" s="1079"/>
      <c r="AP28" s="1079" t="s">
        <v>550</v>
      </c>
      <c r="AQ28" s="1079"/>
      <c r="AR28" s="1079"/>
      <c r="AS28" s="1079"/>
      <c r="AT28" s="1079"/>
      <c r="AU28" s="1079" t="s">
        <v>550</v>
      </c>
      <c r="AV28" s="1079"/>
      <c r="AW28" s="1079"/>
      <c r="AX28" s="1079"/>
      <c r="AY28" s="1079"/>
      <c r="AZ28" s="1080" t="s">
        <v>550</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390</v>
      </c>
      <c r="C29" s="1067"/>
      <c r="D29" s="1067"/>
      <c r="E29" s="1067"/>
      <c r="F29" s="1067"/>
      <c r="G29" s="1067"/>
      <c r="H29" s="1067"/>
      <c r="I29" s="1067"/>
      <c r="J29" s="1067"/>
      <c r="K29" s="1067"/>
      <c r="L29" s="1067"/>
      <c r="M29" s="1067"/>
      <c r="N29" s="1067"/>
      <c r="O29" s="1067"/>
      <c r="P29" s="1068"/>
      <c r="Q29" s="1074">
        <v>9118</v>
      </c>
      <c r="R29" s="1075"/>
      <c r="S29" s="1075"/>
      <c r="T29" s="1075"/>
      <c r="U29" s="1075"/>
      <c r="V29" s="1075">
        <v>9106</v>
      </c>
      <c r="W29" s="1075"/>
      <c r="X29" s="1075"/>
      <c r="Y29" s="1075"/>
      <c r="Z29" s="1075"/>
      <c r="AA29" s="1075">
        <v>12</v>
      </c>
      <c r="AB29" s="1075"/>
      <c r="AC29" s="1075"/>
      <c r="AD29" s="1075"/>
      <c r="AE29" s="1076"/>
      <c r="AF29" s="1071">
        <v>12</v>
      </c>
      <c r="AG29" s="1072"/>
      <c r="AH29" s="1072"/>
      <c r="AI29" s="1072"/>
      <c r="AJ29" s="1073"/>
      <c r="AK29" s="1016">
        <v>1427</v>
      </c>
      <c r="AL29" s="1007"/>
      <c r="AM29" s="1007"/>
      <c r="AN29" s="1007"/>
      <c r="AO29" s="1007"/>
      <c r="AP29" s="1007">
        <v>10</v>
      </c>
      <c r="AQ29" s="1007"/>
      <c r="AR29" s="1007"/>
      <c r="AS29" s="1007"/>
      <c r="AT29" s="1007"/>
      <c r="AU29" s="1007">
        <v>10</v>
      </c>
      <c r="AV29" s="1007"/>
      <c r="AW29" s="1007"/>
      <c r="AX29" s="1007"/>
      <c r="AY29" s="1007"/>
      <c r="AZ29" s="1077" t="s">
        <v>550</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391</v>
      </c>
      <c r="C30" s="1067"/>
      <c r="D30" s="1067"/>
      <c r="E30" s="1067"/>
      <c r="F30" s="1067"/>
      <c r="G30" s="1067"/>
      <c r="H30" s="1067"/>
      <c r="I30" s="1067"/>
      <c r="J30" s="1067"/>
      <c r="K30" s="1067"/>
      <c r="L30" s="1067"/>
      <c r="M30" s="1067"/>
      <c r="N30" s="1067"/>
      <c r="O30" s="1067"/>
      <c r="P30" s="1068"/>
      <c r="Q30" s="1074">
        <v>1456</v>
      </c>
      <c r="R30" s="1075"/>
      <c r="S30" s="1075"/>
      <c r="T30" s="1075"/>
      <c r="U30" s="1075"/>
      <c r="V30" s="1075">
        <v>1429</v>
      </c>
      <c r="W30" s="1075"/>
      <c r="X30" s="1075"/>
      <c r="Y30" s="1075"/>
      <c r="Z30" s="1075"/>
      <c r="AA30" s="1075">
        <v>27</v>
      </c>
      <c r="AB30" s="1075"/>
      <c r="AC30" s="1075"/>
      <c r="AD30" s="1075"/>
      <c r="AE30" s="1076"/>
      <c r="AF30" s="1071">
        <v>27</v>
      </c>
      <c r="AG30" s="1072"/>
      <c r="AH30" s="1072"/>
      <c r="AI30" s="1072"/>
      <c r="AJ30" s="1073"/>
      <c r="AK30" s="1016">
        <v>268</v>
      </c>
      <c r="AL30" s="1007"/>
      <c r="AM30" s="1007"/>
      <c r="AN30" s="1007"/>
      <c r="AO30" s="1007"/>
      <c r="AP30" s="1007" t="s">
        <v>550</v>
      </c>
      <c r="AQ30" s="1007"/>
      <c r="AR30" s="1007"/>
      <c r="AS30" s="1007"/>
      <c r="AT30" s="1007"/>
      <c r="AU30" s="1007" t="s">
        <v>550</v>
      </c>
      <c r="AV30" s="1007"/>
      <c r="AW30" s="1007"/>
      <c r="AX30" s="1007"/>
      <c r="AY30" s="1007"/>
      <c r="AZ30" s="1077" t="s">
        <v>550</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392</v>
      </c>
      <c r="C31" s="1067"/>
      <c r="D31" s="1067"/>
      <c r="E31" s="1067"/>
      <c r="F31" s="1067"/>
      <c r="G31" s="1067"/>
      <c r="H31" s="1067"/>
      <c r="I31" s="1067"/>
      <c r="J31" s="1067"/>
      <c r="K31" s="1067"/>
      <c r="L31" s="1067"/>
      <c r="M31" s="1067"/>
      <c r="N31" s="1067"/>
      <c r="O31" s="1067"/>
      <c r="P31" s="1068"/>
      <c r="Q31" s="1074">
        <v>13396</v>
      </c>
      <c r="R31" s="1075"/>
      <c r="S31" s="1075"/>
      <c r="T31" s="1075"/>
      <c r="U31" s="1075"/>
      <c r="V31" s="1075">
        <v>13670</v>
      </c>
      <c r="W31" s="1075"/>
      <c r="X31" s="1075"/>
      <c r="Y31" s="1075"/>
      <c r="Z31" s="1075"/>
      <c r="AA31" s="1075" t="s">
        <v>551</v>
      </c>
      <c r="AB31" s="1075"/>
      <c r="AC31" s="1075"/>
      <c r="AD31" s="1075"/>
      <c r="AE31" s="1076"/>
      <c r="AF31" s="1071">
        <v>6055</v>
      </c>
      <c r="AG31" s="1072"/>
      <c r="AH31" s="1072"/>
      <c r="AI31" s="1072"/>
      <c r="AJ31" s="1073"/>
      <c r="AK31" s="1016">
        <v>1265</v>
      </c>
      <c r="AL31" s="1007"/>
      <c r="AM31" s="1007"/>
      <c r="AN31" s="1007"/>
      <c r="AO31" s="1007"/>
      <c r="AP31" s="1007">
        <v>7419</v>
      </c>
      <c r="AQ31" s="1007"/>
      <c r="AR31" s="1007"/>
      <c r="AS31" s="1007"/>
      <c r="AT31" s="1007"/>
      <c r="AU31" s="1007">
        <v>4845</v>
      </c>
      <c r="AV31" s="1007"/>
      <c r="AW31" s="1007"/>
      <c r="AX31" s="1007"/>
      <c r="AY31" s="1007"/>
      <c r="AZ31" s="1077" t="s">
        <v>550</v>
      </c>
      <c r="BA31" s="1077"/>
      <c r="BB31" s="1077"/>
      <c r="BC31" s="1077"/>
      <c r="BD31" s="1077"/>
      <c r="BE31" s="1008" t="s">
        <v>393</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394</v>
      </c>
      <c r="C32" s="1067"/>
      <c r="D32" s="1067"/>
      <c r="E32" s="1067"/>
      <c r="F32" s="1067"/>
      <c r="G32" s="1067"/>
      <c r="H32" s="1067"/>
      <c r="I32" s="1067"/>
      <c r="J32" s="1067"/>
      <c r="K32" s="1067"/>
      <c r="L32" s="1067"/>
      <c r="M32" s="1067"/>
      <c r="N32" s="1067"/>
      <c r="O32" s="1067"/>
      <c r="P32" s="1068"/>
      <c r="Q32" s="1074">
        <v>2153</v>
      </c>
      <c r="R32" s="1075"/>
      <c r="S32" s="1075"/>
      <c r="T32" s="1075"/>
      <c r="U32" s="1075"/>
      <c r="V32" s="1075">
        <v>1946</v>
      </c>
      <c r="W32" s="1075"/>
      <c r="X32" s="1075"/>
      <c r="Y32" s="1075"/>
      <c r="Z32" s="1075"/>
      <c r="AA32" s="1075">
        <v>207</v>
      </c>
      <c r="AB32" s="1075"/>
      <c r="AC32" s="1075"/>
      <c r="AD32" s="1075"/>
      <c r="AE32" s="1076"/>
      <c r="AF32" s="1071">
        <v>3805</v>
      </c>
      <c r="AG32" s="1072"/>
      <c r="AH32" s="1072"/>
      <c r="AI32" s="1072"/>
      <c r="AJ32" s="1073"/>
      <c r="AK32" s="1016">
        <v>28</v>
      </c>
      <c r="AL32" s="1007"/>
      <c r="AM32" s="1007"/>
      <c r="AN32" s="1007"/>
      <c r="AO32" s="1007"/>
      <c r="AP32" s="1007">
        <v>5643</v>
      </c>
      <c r="AQ32" s="1007"/>
      <c r="AR32" s="1007"/>
      <c r="AS32" s="1007"/>
      <c r="AT32" s="1007"/>
      <c r="AU32" s="1007">
        <v>147</v>
      </c>
      <c r="AV32" s="1007"/>
      <c r="AW32" s="1007"/>
      <c r="AX32" s="1007"/>
      <c r="AY32" s="1007"/>
      <c r="AZ32" s="1077" t="s">
        <v>550</v>
      </c>
      <c r="BA32" s="1077"/>
      <c r="BB32" s="1077"/>
      <c r="BC32" s="1077"/>
      <c r="BD32" s="1077"/>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395</v>
      </c>
      <c r="C33" s="1067"/>
      <c r="D33" s="1067"/>
      <c r="E33" s="1067"/>
      <c r="F33" s="1067"/>
      <c r="G33" s="1067"/>
      <c r="H33" s="1067"/>
      <c r="I33" s="1067"/>
      <c r="J33" s="1067"/>
      <c r="K33" s="1067"/>
      <c r="L33" s="1067"/>
      <c r="M33" s="1067"/>
      <c r="N33" s="1067"/>
      <c r="O33" s="1067"/>
      <c r="P33" s="1068"/>
      <c r="Q33" s="1074">
        <v>4170</v>
      </c>
      <c r="R33" s="1075"/>
      <c r="S33" s="1075"/>
      <c r="T33" s="1075"/>
      <c r="U33" s="1075"/>
      <c r="V33" s="1075">
        <v>3509</v>
      </c>
      <c r="W33" s="1075"/>
      <c r="X33" s="1075"/>
      <c r="Y33" s="1075"/>
      <c r="Z33" s="1075"/>
      <c r="AA33" s="1075">
        <v>660</v>
      </c>
      <c r="AB33" s="1075"/>
      <c r="AC33" s="1075"/>
      <c r="AD33" s="1075"/>
      <c r="AE33" s="1076"/>
      <c r="AF33" s="1071">
        <v>1223</v>
      </c>
      <c r="AG33" s="1072"/>
      <c r="AH33" s="1072"/>
      <c r="AI33" s="1072"/>
      <c r="AJ33" s="1073"/>
      <c r="AK33" s="1016">
        <v>2298</v>
      </c>
      <c r="AL33" s="1007"/>
      <c r="AM33" s="1007"/>
      <c r="AN33" s="1007"/>
      <c r="AO33" s="1007"/>
      <c r="AP33" s="1007">
        <v>31805</v>
      </c>
      <c r="AQ33" s="1007"/>
      <c r="AR33" s="1007"/>
      <c r="AS33" s="1007"/>
      <c r="AT33" s="1007"/>
      <c r="AU33" s="1007">
        <v>22264</v>
      </c>
      <c r="AV33" s="1007"/>
      <c r="AW33" s="1007"/>
      <c r="AX33" s="1007"/>
      <c r="AY33" s="1007"/>
      <c r="AZ33" s="1077" t="s">
        <v>550</v>
      </c>
      <c r="BA33" s="1077"/>
      <c r="BB33" s="1077"/>
      <c r="BC33" s="1077"/>
      <c r="BD33" s="1077"/>
      <c r="BE33" s="1008" t="s">
        <v>393</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396</v>
      </c>
      <c r="C34" s="1067"/>
      <c r="D34" s="1067"/>
      <c r="E34" s="1067"/>
      <c r="F34" s="1067"/>
      <c r="G34" s="1067"/>
      <c r="H34" s="1067"/>
      <c r="I34" s="1067"/>
      <c r="J34" s="1067"/>
      <c r="K34" s="1067"/>
      <c r="L34" s="1067"/>
      <c r="M34" s="1067"/>
      <c r="N34" s="1067"/>
      <c r="O34" s="1067"/>
      <c r="P34" s="1068"/>
      <c r="Q34" s="1074">
        <v>292</v>
      </c>
      <c r="R34" s="1075"/>
      <c r="S34" s="1075"/>
      <c r="T34" s="1075"/>
      <c r="U34" s="1075"/>
      <c r="V34" s="1075">
        <v>277</v>
      </c>
      <c r="W34" s="1075"/>
      <c r="X34" s="1075"/>
      <c r="Y34" s="1075"/>
      <c r="Z34" s="1075"/>
      <c r="AA34" s="1075">
        <v>16</v>
      </c>
      <c r="AB34" s="1075"/>
      <c r="AC34" s="1075"/>
      <c r="AD34" s="1075"/>
      <c r="AE34" s="1076"/>
      <c r="AF34" s="1071">
        <v>16</v>
      </c>
      <c r="AG34" s="1072"/>
      <c r="AH34" s="1072"/>
      <c r="AI34" s="1072"/>
      <c r="AJ34" s="1073"/>
      <c r="AK34" s="1016">
        <v>210</v>
      </c>
      <c r="AL34" s="1007"/>
      <c r="AM34" s="1007"/>
      <c r="AN34" s="1007"/>
      <c r="AO34" s="1007"/>
      <c r="AP34" s="1007">
        <v>129</v>
      </c>
      <c r="AQ34" s="1007"/>
      <c r="AR34" s="1007"/>
      <c r="AS34" s="1007"/>
      <c r="AT34" s="1007"/>
      <c r="AU34" s="1007">
        <v>126</v>
      </c>
      <c r="AV34" s="1007"/>
      <c r="AW34" s="1007"/>
      <c r="AX34" s="1007"/>
      <c r="AY34" s="1007"/>
      <c r="AZ34" s="1077" t="s">
        <v>550</v>
      </c>
      <c r="BA34" s="1077"/>
      <c r="BB34" s="1077"/>
      <c r="BC34" s="1077"/>
      <c r="BD34" s="1077"/>
      <c r="BE34" s="1008" t="s">
        <v>397</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398</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377</v>
      </c>
      <c r="B63" s="973" t="s">
        <v>399</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11178</v>
      </c>
      <c r="AG63" s="995"/>
      <c r="AH63" s="995"/>
      <c r="AI63" s="995"/>
      <c r="AJ63" s="1058"/>
      <c r="AK63" s="1059"/>
      <c r="AL63" s="999"/>
      <c r="AM63" s="999"/>
      <c r="AN63" s="999"/>
      <c r="AO63" s="999"/>
      <c r="AP63" s="995">
        <v>45006</v>
      </c>
      <c r="AQ63" s="995"/>
      <c r="AR63" s="995"/>
      <c r="AS63" s="995"/>
      <c r="AT63" s="995"/>
      <c r="AU63" s="995">
        <v>27392</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401</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402</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557</v>
      </c>
      <c r="C68" s="1022"/>
      <c r="D68" s="1022"/>
      <c r="E68" s="1022"/>
      <c r="F68" s="1022"/>
      <c r="G68" s="1022"/>
      <c r="H68" s="1022"/>
      <c r="I68" s="1022"/>
      <c r="J68" s="1022"/>
      <c r="K68" s="1022"/>
      <c r="L68" s="1022"/>
      <c r="M68" s="1022"/>
      <c r="N68" s="1022"/>
      <c r="O68" s="1022"/>
      <c r="P68" s="1023"/>
      <c r="Q68" s="1024">
        <v>391</v>
      </c>
      <c r="R68" s="1018"/>
      <c r="S68" s="1018"/>
      <c r="T68" s="1018"/>
      <c r="U68" s="1018"/>
      <c r="V68" s="1018">
        <v>375</v>
      </c>
      <c r="W68" s="1018"/>
      <c r="X68" s="1018"/>
      <c r="Y68" s="1018"/>
      <c r="Z68" s="1018"/>
      <c r="AA68" s="1018">
        <v>16</v>
      </c>
      <c r="AB68" s="1018"/>
      <c r="AC68" s="1018"/>
      <c r="AD68" s="1018"/>
      <c r="AE68" s="1018"/>
      <c r="AF68" s="1018">
        <v>16</v>
      </c>
      <c r="AG68" s="1018"/>
      <c r="AH68" s="1018"/>
      <c r="AI68" s="1018"/>
      <c r="AJ68" s="1018"/>
      <c r="AK68" s="1018" t="s">
        <v>550</v>
      </c>
      <c r="AL68" s="1018"/>
      <c r="AM68" s="1018"/>
      <c r="AN68" s="1018"/>
      <c r="AO68" s="1018"/>
      <c r="AP68" s="1018" t="s">
        <v>550</v>
      </c>
      <c r="AQ68" s="1018"/>
      <c r="AR68" s="1018"/>
      <c r="AS68" s="1018"/>
      <c r="AT68" s="1018"/>
      <c r="AU68" s="1018" t="s">
        <v>550</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558</v>
      </c>
      <c r="C69" s="1011"/>
      <c r="D69" s="1011"/>
      <c r="E69" s="1011"/>
      <c r="F69" s="1011"/>
      <c r="G69" s="1011"/>
      <c r="H69" s="1011"/>
      <c r="I69" s="1011"/>
      <c r="J69" s="1011"/>
      <c r="K69" s="1011"/>
      <c r="L69" s="1011"/>
      <c r="M69" s="1011"/>
      <c r="N69" s="1011"/>
      <c r="O69" s="1011"/>
      <c r="P69" s="1012"/>
      <c r="Q69" s="1013">
        <v>39</v>
      </c>
      <c r="R69" s="1007"/>
      <c r="S69" s="1007"/>
      <c r="T69" s="1007"/>
      <c r="U69" s="1007"/>
      <c r="V69" s="1007">
        <v>34</v>
      </c>
      <c r="W69" s="1007"/>
      <c r="X69" s="1007"/>
      <c r="Y69" s="1007"/>
      <c r="Z69" s="1007"/>
      <c r="AA69" s="1007">
        <v>6</v>
      </c>
      <c r="AB69" s="1007"/>
      <c r="AC69" s="1007"/>
      <c r="AD69" s="1007"/>
      <c r="AE69" s="1007"/>
      <c r="AF69" s="1007">
        <v>6</v>
      </c>
      <c r="AG69" s="1007"/>
      <c r="AH69" s="1007"/>
      <c r="AI69" s="1007"/>
      <c r="AJ69" s="1007"/>
      <c r="AK69" s="1007">
        <v>4</v>
      </c>
      <c r="AL69" s="1007"/>
      <c r="AM69" s="1007"/>
      <c r="AN69" s="1007"/>
      <c r="AO69" s="1007"/>
      <c r="AP69" s="1007">
        <v>0</v>
      </c>
      <c r="AQ69" s="1007"/>
      <c r="AR69" s="1007"/>
      <c r="AS69" s="1007"/>
      <c r="AT69" s="1007"/>
      <c r="AU69" s="1007">
        <v>0</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559</v>
      </c>
      <c r="C70" s="1011"/>
      <c r="D70" s="1011"/>
      <c r="E70" s="1011"/>
      <c r="F70" s="1011"/>
      <c r="G70" s="1011"/>
      <c r="H70" s="1011"/>
      <c r="I70" s="1011"/>
      <c r="J70" s="1011"/>
      <c r="K70" s="1011"/>
      <c r="L70" s="1011"/>
      <c r="M70" s="1011"/>
      <c r="N70" s="1011"/>
      <c r="O70" s="1011"/>
      <c r="P70" s="1012"/>
      <c r="Q70" s="1013">
        <v>0</v>
      </c>
      <c r="R70" s="1007"/>
      <c r="S70" s="1007"/>
      <c r="T70" s="1007"/>
      <c r="U70" s="1007"/>
      <c r="V70" s="1007">
        <v>0</v>
      </c>
      <c r="W70" s="1007"/>
      <c r="X70" s="1007"/>
      <c r="Y70" s="1007"/>
      <c r="Z70" s="1007"/>
      <c r="AA70" s="1007">
        <v>0</v>
      </c>
      <c r="AB70" s="1007"/>
      <c r="AC70" s="1007"/>
      <c r="AD70" s="1007"/>
      <c r="AE70" s="1007"/>
      <c r="AF70" s="1007">
        <v>0</v>
      </c>
      <c r="AG70" s="1007"/>
      <c r="AH70" s="1007"/>
      <c r="AI70" s="1007"/>
      <c r="AJ70" s="1007"/>
      <c r="AK70" s="1007">
        <v>0</v>
      </c>
      <c r="AL70" s="1007"/>
      <c r="AM70" s="1007"/>
      <c r="AN70" s="1007"/>
      <c r="AO70" s="1007"/>
      <c r="AP70" s="1007" t="s">
        <v>550</v>
      </c>
      <c r="AQ70" s="1007"/>
      <c r="AR70" s="1007"/>
      <c r="AS70" s="1007"/>
      <c r="AT70" s="1007"/>
      <c r="AU70" s="1007" t="s">
        <v>550</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560</v>
      </c>
      <c r="C71" s="1011"/>
      <c r="D71" s="1011"/>
      <c r="E71" s="1011"/>
      <c r="F71" s="1011"/>
      <c r="G71" s="1011"/>
      <c r="H71" s="1011"/>
      <c r="I71" s="1011"/>
      <c r="J71" s="1011"/>
      <c r="K71" s="1011"/>
      <c r="L71" s="1011"/>
      <c r="M71" s="1011"/>
      <c r="N71" s="1011"/>
      <c r="O71" s="1011"/>
      <c r="P71" s="1012"/>
      <c r="Q71" s="1013">
        <v>82</v>
      </c>
      <c r="R71" s="1007"/>
      <c r="S71" s="1007"/>
      <c r="T71" s="1007"/>
      <c r="U71" s="1007"/>
      <c r="V71" s="1007">
        <v>76</v>
      </c>
      <c r="W71" s="1007"/>
      <c r="X71" s="1007"/>
      <c r="Y71" s="1007"/>
      <c r="Z71" s="1007"/>
      <c r="AA71" s="1007">
        <v>6</v>
      </c>
      <c r="AB71" s="1007"/>
      <c r="AC71" s="1007"/>
      <c r="AD71" s="1007"/>
      <c r="AE71" s="1007"/>
      <c r="AF71" s="1007">
        <v>6</v>
      </c>
      <c r="AG71" s="1007"/>
      <c r="AH71" s="1007"/>
      <c r="AI71" s="1007"/>
      <c r="AJ71" s="1007"/>
      <c r="AK71" s="1007" t="s">
        <v>550</v>
      </c>
      <c r="AL71" s="1007"/>
      <c r="AM71" s="1007"/>
      <c r="AN71" s="1007"/>
      <c r="AO71" s="1007"/>
      <c r="AP71" s="1007" t="s">
        <v>550</v>
      </c>
      <c r="AQ71" s="1007"/>
      <c r="AR71" s="1007"/>
      <c r="AS71" s="1007"/>
      <c r="AT71" s="1007"/>
      <c r="AU71" s="1007" t="s">
        <v>550</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561</v>
      </c>
      <c r="C72" s="1011"/>
      <c r="D72" s="1011"/>
      <c r="E72" s="1011"/>
      <c r="F72" s="1011"/>
      <c r="G72" s="1011"/>
      <c r="H72" s="1011"/>
      <c r="I72" s="1011"/>
      <c r="J72" s="1011"/>
      <c r="K72" s="1011"/>
      <c r="L72" s="1011"/>
      <c r="M72" s="1011"/>
      <c r="N72" s="1011"/>
      <c r="O72" s="1011"/>
      <c r="P72" s="1012"/>
      <c r="Q72" s="1013">
        <v>184</v>
      </c>
      <c r="R72" s="1007"/>
      <c r="S72" s="1007"/>
      <c r="T72" s="1007"/>
      <c r="U72" s="1007"/>
      <c r="V72" s="1007">
        <v>176</v>
      </c>
      <c r="W72" s="1007"/>
      <c r="X72" s="1007"/>
      <c r="Y72" s="1007"/>
      <c r="Z72" s="1007"/>
      <c r="AA72" s="1007">
        <v>8</v>
      </c>
      <c r="AB72" s="1007"/>
      <c r="AC72" s="1007"/>
      <c r="AD72" s="1007"/>
      <c r="AE72" s="1007"/>
      <c r="AF72" s="1007">
        <v>8</v>
      </c>
      <c r="AG72" s="1007"/>
      <c r="AH72" s="1007"/>
      <c r="AI72" s="1007"/>
      <c r="AJ72" s="1007"/>
      <c r="AK72" s="1007" t="s">
        <v>550</v>
      </c>
      <c r="AL72" s="1007"/>
      <c r="AM72" s="1007"/>
      <c r="AN72" s="1007"/>
      <c r="AO72" s="1007"/>
      <c r="AP72" s="1007" t="s">
        <v>550</v>
      </c>
      <c r="AQ72" s="1007"/>
      <c r="AR72" s="1007"/>
      <c r="AS72" s="1007"/>
      <c r="AT72" s="1007"/>
      <c r="AU72" s="1007" t="s">
        <v>550</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562</v>
      </c>
      <c r="C73" s="1011"/>
      <c r="D73" s="1011"/>
      <c r="E73" s="1011"/>
      <c r="F73" s="1011"/>
      <c r="G73" s="1011"/>
      <c r="H73" s="1011"/>
      <c r="I73" s="1011"/>
      <c r="J73" s="1011"/>
      <c r="K73" s="1011"/>
      <c r="L73" s="1011"/>
      <c r="M73" s="1011"/>
      <c r="N73" s="1011"/>
      <c r="O73" s="1011"/>
      <c r="P73" s="1012"/>
      <c r="Q73" s="1013">
        <v>188612</v>
      </c>
      <c r="R73" s="1007"/>
      <c r="S73" s="1007"/>
      <c r="T73" s="1007"/>
      <c r="U73" s="1007"/>
      <c r="V73" s="1007">
        <v>182940</v>
      </c>
      <c r="W73" s="1007"/>
      <c r="X73" s="1007"/>
      <c r="Y73" s="1007"/>
      <c r="Z73" s="1007"/>
      <c r="AA73" s="1007">
        <v>5672</v>
      </c>
      <c r="AB73" s="1007"/>
      <c r="AC73" s="1007"/>
      <c r="AD73" s="1007"/>
      <c r="AE73" s="1007"/>
      <c r="AF73" s="1007">
        <v>5672</v>
      </c>
      <c r="AG73" s="1007"/>
      <c r="AH73" s="1007"/>
      <c r="AI73" s="1007"/>
      <c r="AJ73" s="1007"/>
      <c r="AK73" s="1007">
        <v>2011</v>
      </c>
      <c r="AL73" s="1007"/>
      <c r="AM73" s="1007"/>
      <c r="AN73" s="1007"/>
      <c r="AO73" s="1007"/>
      <c r="AP73" s="1007" t="s">
        <v>550</v>
      </c>
      <c r="AQ73" s="1007"/>
      <c r="AR73" s="1007"/>
      <c r="AS73" s="1007"/>
      <c r="AT73" s="1007"/>
      <c r="AU73" s="1007" t="s">
        <v>550</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563</v>
      </c>
      <c r="C74" s="1011"/>
      <c r="D74" s="1011"/>
      <c r="E74" s="1011"/>
      <c r="F74" s="1011"/>
      <c r="G74" s="1011"/>
      <c r="H74" s="1011"/>
      <c r="I74" s="1011"/>
      <c r="J74" s="1011"/>
      <c r="K74" s="1011"/>
      <c r="L74" s="1011"/>
      <c r="M74" s="1011"/>
      <c r="N74" s="1011"/>
      <c r="O74" s="1011"/>
      <c r="P74" s="1012"/>
      <c r="Q74" s="1013">
        <v>100</v>
      </c>
      <c r="R74" s="1007"/>
      <c r="S74" s="1007"/>
      <c r="T74" s="1007"/>
      <c r="U74" s="1007"/>
      <c r="V74" s="1007">
        <v>88</v>
      </c>
      <c r="W74" s="1007"/>
      <c r="X74" s="1007"/>
      <c r="Y74" s="1007"/>
      <c r="Z74" s="1007"/>
      <c r="AA74" s="1007">
        <v>12</v>
      </c>
      <c r="AB74" s="1007"/>
      <c r="AC74" s="1007"/>
      <c r="AD74" s="1007"/>
      <c r="AE74" s="1007"/>
      <c r="AF74" s="1007">
        <v>12</v>
      </c>
      <c r="AG74" s="1007"/>
      <c r="AH74" s="1007"/>
      <c r="AI74" s="1007"/>
      <c r="AJ74" s="1007"/>
      <c r="AK74" s="1007">
        <v>27</v>
      </c>
      <c r="AL74" s="1007"/>
      <c r="AM74" s="1007"/>
      <c r="AN74" s="1007"/>
      <c r="AO74" s="1007"/>
      <c r="AP74" s="1007" t="s">
        <v>550</v>
      </c>
      <c r="AQ74" s="1007"/>
      <c r="AR74" s="1007"/>
      <c r="AS74" s="1007"/>
      <c r="AT74" s="1007"/>
      <c r="AU74" s="1007" t="s">
        <v>550</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564</v>
      </c>
      <c r="C75" s="1011"/>
      <c r="D75" s="1011"/>
      <c r="E75" s="1011"/>
      <c r="F75" s="1011"/>
      <c r="G75" s="1011"/>
      <c r="H75" s="1011"/>
      <c r="I75" s="1011"/>
      <c r="J75" s="1011"/>
      <c r="K75" s="1011"/>
      <c r="L75" s="1011"/>
      <c r="M75" s="1011"/>
      <c r="N75" s="1011"/>
      <c r="O75" s="1011"/>
      <c r="P75" s="1012"/>
      <c r="Q75" s="1014">
        <v>39</v>
      </c>
      <c r="R75" s="1015"/>
      <c r="S75" s="1015"/>
      <c r="T75" s="1015"/>
      <c r="U75" s="1016"/>
      <c r="V75" s="1017">
        <v>34</v>
      </c>
      <c r="W75" s="1015"/>
      <c r="X75" s="1015"/>
      <c r="Y75" s="1015"/>
      <c r="Z75" s="1016"/>
      <c r="AA75" s="1017">
        <v>6</v>
      </c>
      <c r="AB75" s="1015"/>
      <c r="AC75" s="1015"/>
      <c r="AD75" s="1015"/>
      <c r="AE75" s="1016"/>
      <c r="AF75" s="1017">
        <v>6</v>
      </c>
      <c r="AG75" s="1015"/>
      <c r="AH75" s="1015"/>
      <c r="AI75" s="1015"/>
      <c r="AJ75" s="1016"/>
      <c r="AK75" s="1017" t="s">
        <v>550</v>
      </c>
      <c r="AL75" s="1015"/>
      <c r="AM75" s="1015"/>
      <c r="AN75" s="1015"/>
      <c r="AO75" s="1016"/>
      <c r="AP75" s="1017" t="s">
        <v>550</v>
      </c>
      <c r="AQ75" s="1015"/>
      <c r="AR75" s="1015"/>
      <c r="AS75" s="1015"/>
      <c r="AT75" s="1016"/>
      <c r="AU75" s="1017" t="s">
        <v>550</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565</v>
      </c>
      <c r="C76" s="1011"/>
      <c r="D76" s="1011"/>
      <c r="E76" s="1011"/>
      <c r="F76" s="1011"/>
      <c r="G76" s="1011"/>
      <c r="H76" s="1011"/>
      <c r="I76" s="1011"/>
      <c r="J76" s="1011"/>
      <c r="K76" s="1011"/>
      <c r="L76" s="1011"/>
      <c r="M76" s="1011"/>
      <c r="N76" s="1011"/>
      <c r="O76" s="1011"/>
      <c r="P76" s="1012"/>
      <c r="Q76" s="1014">
        <v>40</v>
      </c>
      <c r="R76" s="1015"/>
      <c r="S76" s="1015"/>
      <c r="T76" s="1015"/>
      <c r="U76" s="1016"/>
      <c r="V76" s="1017">
        <v>37</v>
      </c>
      <c r="W76" s="1015"/>
      <c r="X76" s="1015"/>
      <c r="Y76" s="1015"/>
      <c r="Z76" s="1016"/>
      <c r="AA76" s="1017">
        <v>3</v>
      </c>
      <c r="AB76" s="1015"/>
      <c r="AC76" s="1015"/>
      <c r="AD76" s="1015"/>
      <c r="AE76" s="1016"/>
      <c r="AF76" s="1017">
        <v>3</v>
      </c>
      <c r="AG76" s="1015"/>
      <c r="AH76" s="1015"/>
      <c r="AI76" s="1015"/>
      <c r="AJ76" s="1016"/>
      <c r="AK76" s="1017" t="s">
        <v>550</v>
      </c>
      <c r="AL76" s="1015"/>
      <c r="AM76" s="1015"/>
      <c r="AN76" s="1015"/>
      <c r="AO76" s="1016"/>
      <c r="AP76" s="1017" t="s">
        <v>550</v>
      </c>
      <c r="AQ76" s="1015"/>
      <c r="AR76" s="1015"/>
      <c r="AS76" s="1015"/>
      <c r="AT76" s="1016"/>
      <c r="AU76" s="1017" t="s">
        <v>550</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377</v>
      </c>
      <c r="B88" s="973" t="s">
        <v>403</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5729</v>
      </c>
      <c r="AG88" s="995"/>
      <c r="AH88" s="995"/>
      <c r="AI88" s="995"/>
      <c r="AJ88" s="995"/>
      <c r="AK88" s="999"/>
      <c r="AL88" s="999"/>
      <c r="AM88" s="999"/>
      <c r="AN88" s="999"/>
      <c r="AO88" s="999"/>
      <c r="AP88" s="995">
        <v>0</v>
      </c>
      <c r="AQ88" s="995"/>
      <c r="AR88" s="995"/>
      <c r="AS88" s="995"/>
      <c r="AT88" s="995"/>
      <c r="AU88" s="995">
        <v>0</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73" t="s">
        <v>404</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263</v>
      </c>
      <c r="CS102" s="989"/>
      <c r="CT102" s="989"/>
      <c r="CU102" s="989"/>
      <c r="CV102" s="990"/>
      <c r="CW102" s="988">
        <v>13</v>
      </c>
      <c r="CX102" s="989"/>
      <c r="CY102" s="989"/>
      <c r="CZ102" s="989"/>
      <c r="DA102" s="990"/>
      <c r="DB102" s="988">
        <v>27</v>
      </c>
      <c r="DC102" s="989"/>
      <c r="DD102" s="989"/>
      <c r="DE102" s="989"/>
      <c r="DF102" s="990"/>
      <c r="DG102" s="988" t="s">
        <v>550</v>
      </c>
      <c r="DH102" s="989"/>
      <c r="DI102" s="989"/>
      <c r="DJ102" s="989"/>
      <c r="DK102" s="990"/>
      <c r="DL102" s="988" t="s">
        <v>550</v>
      </c>
      <c r="DM102" s="989"/>
      <c r="DN102" s="989"/>
      <c r="DO102" s="989"/>
      <c r="DP102" s="990"/>
      <c r="DQ102" s="988" t="s">
        <v>550</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405</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406</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409</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410</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411</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412</v>
      </c>
      <c r="AB109" s="932"/>
      <c r="AC109" s="932"/>
      <c r="AD109" s="932"/>
      <c r="AE109" s="933"/>
      <c r="AF109" s="934" t="s">
        <v>413</v>
      </c>
      <c r="AG109" s="932"/>
      <c r="AH109" s="932"/>
      <c r="AI109" s="932"/>
      <c r="AJ109" s="933"/>
      <c r="AK109" s="934" t="s">
        <v>294</v>
      </c>
      <c r="AL109" s="932"/>
      <c r="AM109" s="932"/>
      <c r="AN109" s="932"/>
      <c r="AO109" s="933"/>
      <c r="AP109" s="934" t="s">
        <v>414</v>
      </c>
      <c r="AQ109" s="932"/>
      <c r="AR109" s="932"/>
      <c r="AS109" s="932"/>
      <c r="AT109" s="965"/>
      <c r="AU109" s="931" t="s">
        <v>411</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412</v>
      </c>
      <c r="BR109" s="932"/>
      <c r="BS109" s="932"/>
      <c r="BT109" s="932"/>
      <c r="BU109" s="933"/>
      <c r="BV109" s="934" t="s">
        <v>413</v>
      </c>
      <c r="BW109" s="932"/>
      <c r="BX109" s="932"/>
      <c r="BY109" s="932"/>
      <c r="BZ109" s="933"/>
      <c r="CA109" s="934" t="s">
        <v>294</v>
      </c>
      <c r="CB109" s="932"/>
      <c r="CC109" s="932"/>
      <c r="CD109" s="932"/>
      <c r="CE109" s="933"/>
      <c r="CF109" s="972" t="s">
        <v>414</v>
      </c>
      <c r="CG109" s="972"/>
      <c r="CH109" s="972"/>
      <c r="CI109" s="972"/>
      <c r="CJ109" s="972"/>
      <c r="CK109" s="934" t="s">
        <v>415</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412</v>
      </c>
      <c r="DH109" s="932"/>
      <c r="DI109" s="932"/>
      <c r="DJ109" s="932"/>
      <c r="DK109" s="933"/>
      <c r="DL109" s="934" t="s">
        <v>413</v>
      </c>
      <c r="DM109" s="932"/>
      <c r="DN109" s="932"/>
      <c r="DO109" s="932"/>
      <c r="DP109" s="933"/>
      <c r="DQ109" s="934" t="s">
        <v>294</v>
      </c>
      <c r="DR109" s="932"/>
      <c r="DS109" s="932"/>
      <c r="DT109" s="932"/>
      <c r="DU109" s="933"/>
      <c r="DV109" s="934" t="s">
        <v>414</v>
      </c>
      <c r="DW109" s="932"/>
      <c r="DX109" s="932"/>
      <c r="DY109" s="932"/>
      <c r="DZ109" s="965"/>
    </row>
    <row r="110" spans="1:131" s="230" customFormat="1" ht="26.25" customHeight="1" x14ac:dyDescent="0.15">
      <c r="A110" s="843" t="s">
        <v>416</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3686730</v>
      </c>
      <c r="AB110" s="925"/>
      <c r="AC110" s="925"/>
      <c r="AD110" s="925"/>
      <c r="AE110" s="926"/>
      <c r="AF110" s="927">
        <v>3882515</v>
      </c>
      <c r="AG110" s="925"/>
      <c r="AH110" s="925"/>
      <c r="AI110" s="925"/>
      <c r="AJ110" s="926"/>
      <c r="AK110" s="927">
        <v>4221357</v>
      </c>
      <c r="AL110" s="925"/>
      <c r="AM110" s="925"/>
      <c r="AN110" s="925"/>
      <c r="AO110" s="926"/>
      <c r="AP110" s="928">
        <v>18.899999999999999</v>
      </c>
      <c r="AQ110" s="929"/>
      <c r="AR110" s="929"/>
      <c r="AS110" s="929"/>
      <c r="AT110" s="930"/>
      <c r="AU110" s="966" t="s">
        <v>69</v>
      </c>
      <c r="AV110" s="967"/>
      <c r="AW110" s="967"/>
      <c r="AX110" s="967"/>
      <c r="AY110" s="967"/>
      <c r="AZ110" s="896" t="s">
        <v>417</v>
      </c>
      <c r="BA110" s="844"/>
      <c r="BB110" s="844"/>
      <c r="BC110" s="844"/>
      <c r="BD110" s="844"/>
      <c r="BE110" s="844"/>
      <c r="BF110" s="844"/>
      <c r="BG110" s="844"/>
      <c r="BH110" s="844"/>
      <c r="BI110" s="844"/>
      <c r="BJ110" s="844"/>
      <c r="BK110" s="844"/>
      <c r="BL110" s="844"/>
      <c r="BM110" s="844"/>
      <c r="BN110" s="844"/>
      <c r="BO110" s="844"/>
      <c r="BP110" s="845"/>
      <c r="BQ110" s="897">
        <v>51504279</v>
      </c>
      <c r="BR110" s="878"/>
      <c r="BS110" s="878"/>
      <c r="BT110" s="878"/>
      <c r="BU110" s="878"/>
      <c r="BV110" s="878">
        <v>53707806</v>
      </c>
      <c r="BW110" s="878"/>
      <c r="BX110" s="878"/>
      <c r="BY110" s="878"/>
      <c r="BZ110" s="878"/>
      <c r="CA110" s="878">
        <v>53078298</v>
      </c>
      <c r="CB110" s="878"/>
      <c r="CC110" s="878"/>
      <c r="CD110" s="878"/>
      <c r="CE110" s="878"/>
      <c r="CF110" s="902">
        <v>237.9</v>
      </c>
      <c r="CG110" s="903"/>
      <c r="CH110" s="903"/>
      <c r="CI110" s="903"/>
      <c r="CJ110" s="903"/>
      <c r="CK110" s="962" t="s">
        <v>418</v>
      </c>
      <c r="CL110" s="855"/>
      <c r="CM110" s="896" t="s">
        <v>419</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420</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421</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422</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423</v>
      </c>
      <c r="B112" s="949"/>
      <c r="C112" s="788" t="s">
        <v>424</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425</v>
      </c>
      <c r="BA112" s="788"/>
      <c r="BB112" s="788"/>
      <c r="BC112" s="788"/>
      <c r="BD112" s="788"/>
      <c r="BE112" s="788"/>
      <c r="BF112" s="788"/>
      <c r="BG112" s="788"/>
      <c r="BH112" s="788"/>
      <c r="BI112" s="788"/>
      <c r="BJ112" s="788"/>
      <c r="BK112" s="788"/>
      <c r="BL112" s="788"/>
      <c r="BM112" s="788"/>
      <c r="BN112" s="788"/>
      <c r="BO112" s="788"/>
      <c r="BP112" s="789"/>
      <c r="BQ112" s="852">
        <v>28997993</v>
      </c>
      <c r="BR112" s="853"/>
      <c r="BS112" s="853"/>
      <c r="BT112" s="853"/>
      <c r="BU112" s="853"/>
      <c r="BV112" s="853">
        <v>28184866</v>
      </c>
      <c r="BW112" s="853"/>
      <c r="BX112" s="853"/>
      <c r="BY112" s="853"/>
      <c r="BZ112" s="853"/>
      <c r="CA112" s="853">
        <v>27391786</v>
      </c>
      <c r="CB112" s="853"/>
      <c r="CC112" s="853"/>
      <c r="CD112" s="853"/>
      <c r="CE112" s="853"/>
      <c r="CF112" s="911">
        <v>122.7</v>
      </c>
      <c r="CG112" s="912"/>
      <c r="CH112" s="912"/>
      <c r="CI112" s="912"/>
      <c r="CJ112" s="912"/>
      <c r="CK112" s="963"/>
      <c r="CL112" s="857"/>
      <c r="CM112" s="851" t="s">
        <v>426</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427</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2752746</v>
      </c>
      <c r="AB113" s="955"/>
      <c r="AC113" s="955"/>
      <c r="AD113" s="955"/>
      <c r="AE113" s="956"/>
      <c r="AF113" s="957">
        <v>2918423</v>
      </c>
      <c r="AG113" s="955"/>
      <c r="AH113" s="955"/>
      <c r="AI113" s="955"/>
      <c r="AJ113" s="956"/>
      <c r="AK113" s="957">
        <v>2850108</v>
      </c>
      <c r="AL113" s="955"/>
      <c r="AM113" s="955"/>
      <c r="AN113" s="955"/>
      <c r="AO113" s="956"/>
      <c r="AP113" s="958">
        <v>12.8</v>
      </c>
      <c r="AQ113" s="959"/>
      <c r="AR113" s="959"/>
      <c r="AS113" s="959"/>
      <c r="AT113" s="960"/>
      <c r="AU113" s="968"/>
      <c r="AV113" s="969"/>
      <c r="AW113" s="969"/>
      <c r="AX113" s="969"/>
      <c r="AY113" s="969"/>
      <c r="AZ113" s="851" t="s">
        <v>428</v>
      </c>
      <c r="BA113" s="788"/>
      <c r="BB113" s="788"/>
      <c r="BC113" s="788"/>
      <c r="BD113" s="788"/>
      <c r="BE113" s="788"/>
      <c r="BF113" s="788"/>
      <c r="BG113" s="788"/>
      <c r="BH113" s="788"/>
      <c r="BI113" s="788"/>
      <c r="BJ113" s="788"/>
      <c r="BK113" s="788"/>
      <c r="BL113" s="788"/>
      <c r="BM113" s="788"/>
      <c r="BN113" s="788"/>
      <c r="BO113" s="788"/>
      <c r="BP113" s="789"/>
      <c r="BQ113" s="852">
        <v>558</v>
      </c>
      <c r="BR113" s="853"/>
      <c r="BS113" s="853"/>
      <c r="BT113" s="853"/>
      <c r="BU113" s="853"/>
      <c r="BV113" s="853">
        <v>280</v>
      </c>
      <c r="BW113" s="853"/>
      <c r="BX113" s="853"/>
      <c r="BY113" s="853"/>
      <c r="BZ113" s="853"/>
      <c r="CA113" s="853">
        <v>89</v>
      </c>
      <c r="CB113" s="853"/>
      <c r="CC113" s="853"/>
      <c r="CD113" s="853"/>
      <c r="CE113" s="853"/>
      <c r="CF113" s="911">
        <v>0</v>
      </c>
      <c r="CG113" s="912"/>
      <c r="CH113" s="912"/>
      <c r="CI113" s="912"/>
      <c r="CJ113" s="912"/>
      <c r="CK113" s="963"/>
      <c r="CL113" s="857"/>
      <c r="CM113" s="851" t="s">
        <v>429</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430</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403</v>
      </c>
      <c r="AB114" s="816"/>
      <c r="AC114" s="816"/>
      <c r="AD114" s="816"/>
      <c r="AE114" s="817"/>
      <c r="AF114" s="818">
        <v>358</v>
      </c>
      <c r="AG114" s="816"/>
      <c r="AH114" s="816"/>
      <c r="AI114" s="816"/>
      <c r="AJ114" s="817"/>
      <c r="AK114" s="818">
        <v>137</v>
      </c>
      <c r="AL114" s="816"/>
      <c r="AM114" s="816"/>
      <c r="AN114" s="816"/>
      <c r="AO114" s="817"/>
      <c r="AP114" s="860">
        <v>0</v>
      </c>
      <c r="AQ114" s="861"/>
      <c r="AR114" s="861"/>
      <c r="AS114" s="861"/>
      <c r="AT114" s="862"/>
      <c r="AU114" s="968"/>
      <c r="AV114" s="969"/>
      <c r="AW114" s="969"/>
      <c r="AX114" s="969"/>
      <c r="AY114" s="969"/>
      <c r="AZ114" s="851" t="s">
        <v>431</v>
      </c>
      <c r="BA114" s="788"/>
      <c r="BB114" s="788"/>
      <c r="BC114" s="788"/>
      <c r="BD114" s="788"/>
      <c r="BE114" s="788"/>
      <c r="BF114" s="788"/>
      <c r="BG114" s="788"/>
      <c r="BH114" s="788"/>
      <c r="BI114" s="788"/>
      <c r="BJ114" s="788"/>
      <c r="BK114" s="788"/>
      <c r="BL114" s="788"/>
      <c r="BM114" s="788"/>
      <c r="BN114" s="788"/>
      <c r="BO114" s="788"/>
      <c r="BP114" s="789"/>
      <c r="BQ114" s="852">
        <v>4979254</v>
      </c>
      <c r="BR114" s="853"/>
      <c r="BS114" s="853"/>
      <c r="BT114" s="853"/>
      <c r="BU114" s="853"/>
      <c r="BV114" s="853">
        <v>5003635</v>
      </c>
      <c r="BW114" s="853"/>
      <c r="BX114" s="853"/>
      <c r="BY114" s="853"/>
      <c r="BZ114" s="853"/>
      <c r="CA114" s="853">
        <v>5396684</v>
      </c>
      <c r="CB114" s="853"/>
      <c r="CC114" s="853"/>
      <c r="CD114" s="853"/>
      <c r="CE114" s="853"/>
      <c r="CF114" s="911">
        <v>24.2</v>
      </c>
      <c r="CG114" s="912"/>
      <c r="CH114" s="912"/>
      <c r="CI114" s="912"/>
      <c r="CJ114" s="912"/>
      <c r="CK114" s="963"/>
      <c r="CL114" s="857"/>
      <c r="CM114" s="851" t="s">
        <v>432</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433</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1827</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434</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435</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436</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437</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438</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439</v>
      </c>
      <c r="Z117" s="933"/>
      <c r="AA117" s="938">
        <v>6441706</v>
      </c>
      <c r="AB117" s="939"/>
      <c r="AC117" s="939"/>
      <c r="AD117" s="939"/>
      <c r="AE117" s="940"/>
      <c r="AF117" s="941">
        <v>6801296</v>
      </c>
      <c r="AG117" s="939"/>
      <c r="AH117" s="939"/>
      <c r="AI117" s="939"/>
      <c r="AJ117" s="940"/>
      <c r="AK117" s="941">
        <v>7071602</v>
      </c>
      <c r="AL117" s="939"/>
      <c r="AM117" s="939"/>
      <c r="AN117" s="939"/>
      <c r="AO117" s="940"/>
      <c r="AP117" s="942"/>
      <c r="AQ117" s="943"/>
      <c r="AR117" s="943"/>
      <c r="AS117" s="943"/>
      <c r="AT117" s="944"/>
      <c r="AU117" s="968"/>
      <c r="AV117" s="969"/>
      <c r="AW117" s="969"/>
      <c r="AX117" s="969"/>
      <c r="AY117" s="969"/>
      <c r="AZ117" s="899" t="s">
        <v>440</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441</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415</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412</v>
      </c>
      <c r="AB118" s="932"/>
      <c r="AC118" s="932"/>
      <c r="AD118" s="932"/>
      <c r="AE118" s="933"/>
      <c r="AF118" s="934" t="s">
        <v>413</v>
      </c>
      <c r="AG118" s="932"/>
      <c r="AH118" s="932"/>
      <c r="AI118" s="932"/>
      <c r="AJ118" s="933"/>
      <c r="AK118" s="934" t="s">
        <v>294</v>
      </c>
      <c r="AL118" s="932"/>
      <c r="AM118" s="932"/>
      <c r="AN118" s="932"/>
      <c r="AO118" s="933"/>
      <c r="AP118" s="935" t="s">
        <v>414</v>
      </c>
      <c r="AQ118" s="936"/>
      <c r="AR118" s="936"/>
      <c r="AS118" s="936"/>
      <c r="AT118" s="937"/>
      <c r="AU118" s="968"/>
      <c r="AV118" s="969"/>
      <c r="AW118" s="969"/>
      <c r="AX118" s="969"/>
      <c r="AY118" s="969"/>
      <c r="AZ118" s="874" t="s">
        <v>442</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443</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418</v>
      </c>
      <c r="B119" s="855"/>
      <c r="C119" s="896" t="s">
        <v>419</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444</v>
      </c>
      <c r="BP119" s="914"/>
      <c r="BQ119" s="915">
        <v>85482084</v>
      </c>
      <c r="BR119" s="881"/>
      <c r="BS119" s="881"/>
      <c r="BT119" s="881"/>
      <c r="BU119" s="881"/>
      <c r="BV119" s="881">
        <v>86896587</v>
      </c>
      <c r="BW119" s="881"/>
      <c r="BX119" s="881"/>
      <c r="BY119" s="881"/>
      <c r="BZ119" s="881"/>
      <c r="CA119" s="881">
        <v>85866857</v>
      </c>
      <c r="CB119" s="881"/>
      <c r="CC119" s="881"/>
      <c r="CD119" s="881"/>
      <c r="CE119" s="881"/>
      <c r="CF119" s="784"/>
      <c r="CG119" s="785"/>
      <c r="CH119" s="785"/>
      <c r="CI119" s="785"/>
      <c r="CJ119" s="870"/>
      <c r="CK119" s="964"/>
      <c r="CL119" s="859"/>
      <c r="CM119" s="874" t="s">
        <v>445</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422</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446</v>
      </c>
      <c r="AV120" s="917"/>
      <c r="AW120" s="917"/>
      <c r="AX120" s="917"/>
      <c r="AY120" s="918"/>
      <c r="AZ120" s="896" t="s">
        <v>447</v>
      </c>
      <c r="BA120" s="844"/>
      <c r="BB120" s="844"/>
      <c r="BC120" s="844"/>
      <c r="BD120" s="844"/>
      <c r="BE120" s="844"/>
      <c r="BF120" s="844"/>
      <c r="BG120" s="844"/>
      <c r="BH120" s="844"/>
      <c r="BI120" s="844"/>
      <c r="BJ120" s="844"/>
      <c r="BK120" s="844"/>
      <c r="BL120" s="844"/>
      <c r="BM120" s="844"/>
      <c r="BN120" s="844"/>
      <c r="BO120" s="844"/>
      <c r="BP120" s="845"/>
      <c r="BQ120" s="897">
        <v>8692162</v>
      </c>
      <c r="BR120" s="878"/>
      <c r="BS120" s="878"/>
      <c r="BT120" s="878"/>
      <c r="BU120" s="878"/>
      <c r="BV120" s="878">
        <v>9388831</v>
      </c>
      <c r="BW120" s="878"/>
      <c r="BX120" s="878"/>
      <c r="BY120" s="878"/>
      <c r="BZ120" s="878"/>
      <c r="CA120" s="878">
        <v>9199373</v>
      </c>
      <c r="CB120" s="878"/>
      <c r="CC120" s="878"/>
      <c r="CD120" s="878"/>
      <c r="CE120" s="878"/>
      <c r="CF120" s="902">
        <v>41.2</v>
      </c>
      <c r="CG120" s="903"/>
      <c r="CH120" s="903"/>
      <c r="CI120" s="903"/>
      <c r="CJ120" s="903"/>
      <c r="CK120" s="904" t="s">
        <v>448</v>
      </c>
      <c r="CL120" s="888"/>
      <c r="CM120" s="888"/>
      <c r="CN120" s="888"/>
      <c r="CO120" s="889"/>
      <c r="CP120" s="908" t="s">
        <v>395</v>
      </c>
      <c r="CQ120" s="909"/>
      <c r="CR120" s="909"/>
      <c r="CS120" s="909"/>
      <c r="CT120" s="909"/>
      <c r="CU120" s="909"/>
      <c r="CV120" s="909"/>
      <c r="CW120" s="909"/>
      <c r="CX120" s="909"/>
      <c r="CY120" s="909"/>
      <c r="CZ120" s="909"/>
      <c r="DA120" s="909"/>
      <c r="DB120" s="909"/>
      <c r="DC120" s="909"/>
      <c r="DD120" s="909"/>
      <c r="DE120" s="909"/>
      <c r="DF120" s="910"/>
      <c r="DG120" s="897">
        <v>23382866</v>
      </c>
      <c r="DH120" s="878"/>
      <c r="DI120" s="878"/>
      <c r="DJ120" s="878"/>
      <c r="DK120" s="878"/>
      <c r="DL120" s="878">
        <v>22944186</v>
      </c>
      <c r="DM120" s="878"/>
      <c r="DN120" s="878"/>
      <c r="DO120" s="878"/>
      <c r="DP120" s="878"/>
      <c r="DQ120" s="878">
        <v>22263842</v>
      </c>
      <c r="DR120" s="878"/>
      <c r="DS120" s="878"/>
      <c r="DT120" s="878"/>
      <c r="DU120" s="878"/>
      <c r="DV120" s="879">
        <v>99.8</v>
      </c>
      <c r="DW120" s="879"/>
      <c r="DX120" s="879"/>
      <c r="DY120" s="879"/>
      <c r="DZ120" s="880"/>
    </row>
    <row r="121" spans="1:130" s="230" customFormat="1" ht="26.25" customHeight="1" x14ac:dyDescent="0.15">
      <c r="A121" s="856"/>
      <c r="B121" s="857"/>
      <c r="C121" s="899" t="s">
        <v>449</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450</v>
      </c>
      <c r="BA121" s="788"/>
      <c r="BB121" s="788"/>
      <c r="BC121" s="788"/>
      <c r="BD121" s="788"/>
      <c r="BE121" s="788"/>
      <c r="BF121" s="788"/>
      <c r="BG121" s="788"/>
      <c r="BH121" s="788"/>
      <c r="BI121" s="788"/>
      <c r="BJ121" s="788"/>
      <c r="BK121" s="788"/>
      <c r="BL121" s="788"/>
      <c r="BM121" s="788"/>
      <c r="BN121" s="788"/>
      <c r="BO121" s="788"/>
      <c r="BP121" s="789"/>
      <c r="BQ121" s="852">
        <v>11710122</v>
      </c>
      <c r="BR121" s="853"/>
      <c r="BS121" s="853"/>
      <c r="BT121" s="853"/>
      <c r="BU121" s="853"/>
      <c r="BV121" s="853">
        <v>11638733</v>
      </c>
      <c r="BW121" s="853"/>
      <c r="BX121" s="853"/>
      <c r="BY121" s="853"/>
      <c r="BZ121" s="853"/>
      <c r="CA121" s="853">
        <v>11604898</v>
      </c>
      <c r="CB121" s="853"/>
      <c r="CC121" s="853"/>
      <c r="CD121" s="853"/>
      <c r="CE121" s="853"/>
      <c r="CF121" s="911">
        <v>52</v>
      </c>
      <c r="CG121" s="912"/>
      <c r="CH121" s="912"/>
      <c r="CI121" s="912"/>
      <c r="CJ121" s="912"/>
      <c r="CK121" s="905"/>
      <c r="CL121" s="891"/>
      <c r="CM121" s="891"/>
      <c r="CN121" s="891"/>
      <c r="CO121" s="892"/>
      <c r="CP121" s="871" t="s">
        <v>392</v>
      </c>
      <c r="CQ121" s="872"/>
      <c r="CR121" s="872"/>
      <c r="CS121" s="872"/>
      <c r="CT121" s="872"/>
      <c r="CU121" s="872"/>
      <c r="CV121" s="872"/>
      <c r="CW121" s="872"/>
      <c r="CX121" s="872"/>
      <c r="CY121" s="872"/>
      <c r="CZ121" s="872"/>
      <c r="DA121" s="872"/>
      <c r="DB121" s="872"/>
      <c r="DC121" s="872"/>
      <c r="DD121" s="872"/>
      <c r="DE121" s="872"/>
      <c r="DF121" s="873"/>
      <c r="DG121" s="852">
        <v>5162100</v>
      </c>
      <c r="DH121" s="853"/>
      <c r="DI121" s="853"/>
      <c r="DJ121" s="853"/>
      <c r="DK121" s="853"/>
      <c r="DL121" s="853">
        <v>4851372</v>
      </c>
      <c r="DM121" s="853"/>
      <c r="DN121" s="853"/>
      <c r="DO121" s="853"/>
      <c r="DP121" s="853"/>
      <c r="DQ121" s="853">
        <v>4844591</v>
      </c>
      <c r="DR121" s="853"/>
      <c r="DS121" s="853"/>
      <c r="DT121" s="853"/>
      <c r="DU121" s="853"/>
      <c r="DV121" s="830">
        <v>21.7</v>
      </c>
      <c r="DW121" s="830"/>
      <c r="DX121" s="830"/>
      <c r="DY121" s="830"/>
      <c r="DZ121" s="831"/>
    </row>
    <row r="122" spans="1:130" s="230" customFormat="1" ht="26.25" customHeight="1" x14ac:dyDescent="0.15">
      <c r="A122" s="856"/>
      <c r="B122" s="857"/>
      <c r="C122" s="851" t="s">
        <v>432</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451</v>
      </c>
      <c r="BA122" s="875"/>
      <c r="BB122" s="875"/>
      <c r="BC122" s="875"/>
      <c r="BD122" s="875"/>
      <c r="BE122" s="875"/>
      <c r="BF122" s="875"/>
      <c r="BG122" s="875"/>
      <c r="BH122" s="875"/>
      <c r="BI122" s="875"/>
      <c r="BJ122" s="875"/>
      <c r="BK122" s="875"/>
      <c r="BL122" s="875"/>
      <c r="BM122" s="875"/>
      <c r="BN122" s="875"/>
      <c r="BO122" s="875"/>
      <c r="BP122" s="876"/>
      <c r="BQ122" s="915">
        <v>54352749</v>
      </c>
      <c r="BR122" s="881"/>
      <c r="BS122" s="881"/>
      <c r="BT122" s="881"/>
      <c r="BU122" s="881"/>
      <c r="BV122" s="881">
        <v>53548485</v>
      </c>
      <c r="BW122" s="881"/>
      <c r="BX122" s="881"/>
      <c r="BY122" s="881"/>
      <c r="BZ122" s="881"/>
      <c r="CA122" s="881">
        <v>51877571</v>
      </c>
      <c r="CB122" s="881"/>
      <c r="CC122" s="881"/>
      <c r="CD122" s="881"/>
      <c r="CE122" s="881"/>
      <c r="CF122" s="882">
        <v>232.5</v>
      </c>
      <c r="CG122" s="883"/>
      <c r="CH122" s="883"/>
      <c r="CI122" s="883"/>
      <c r="CJ122" s="883"/>
      <c r="CK122" s="905"/>
      <c r="CL122" s="891"/>
      <c r="CM122" s="891"/>
      <c r="CN122" s="891"/>
      <c r="CO122" s="892"/>
      <c r="CP122" s="871" t="s">
        <v>394</v>
      </c>
      <c r="CQ122" s="872"/>
      <c r="CR122" s="872"/>
      <c r="CS122" s="872"/>
      <c r="CT122" s="872"/>
      <c r="CU122" s="872"/>
      <c r="CV122" s="872"/>
      <c r="CW122" s="872"/>
      <c r="CX122" s="872"/>
      <c r="CY122" s="872"/>
      <c r="CZ122" s="872"/>
      <c r="DA122" s="872"/>
      <c r="DB122" s="872"/>
      <c r="DC122" s="872"/>
      <c r="DD122" s="872"/>
      <c r="DE122" s="872"/>
      <c r="DF122" s="873"/>
      <c r="DG122" s="852">
        <v>96520</v>
      </c>
      <c r="DH122" s="853"/>
      <c r="DI122" s="853"/>
      <c r="DJ122" s="853"/>
      <c r="DK122" s="853"/>
      <c r="DL122" s="853">
        <v>154976</v>
      </c>
      <c r="DM122" s="853"/>
      <c r="DN122" s="853"/>
      <c r="DO122" s="853"/>
      <c r="DP122" s="853"/>
      <c r="DQ122" s="853">
        <v>146714</v>
      </c>
      <c r="DR122" s="853"/>
      <c r="DS122" s="853"/>
      <c r="DT122" s="853"/>
      <c r="DU122" s="853"/>
      <c r="DV122" s="830">
        <v>0.7</v>
      </c>
      <c r="DW122" s="830"/>
      <c r="DX122" s="830"/>
      <c r="DY122" s="830"/>
      <c r="DZ122" s="831"/>
    </row>
    <row r="123" spans="1:130" s="230" customFormat="1" ht="26.25" customHeight="1" x14ac:dyDescent="0.15">
      <c r="A123" s="856"/>
      <c r="B123" s="857"/>
      <c r="C123" s="851" t="s">
        <v>438</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1827</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452</v>
      </c>
      <c r="BP123" s="914"/>
      <c r="BQ123" s="868">
        <v>74755033</v>
      </c>
      <c r="BR123" s="869"/>
      <c r="BS123" s="869"/>
      <c r="BT123" s="869"/>
      <c r="BU123" s="869"/>
      <c r="BV123" s="869">
        <v>74576049</v>
      </c>
      <c r="BW123" s="869"/>
      <c r="BX123" s="869"/>
      <c r="BY123" s="869"/>
      <c r="BZ123" s="869"/>
      <c r="CA123" s="869">
        <v>72681842</v>
      </c>
      <c r="CB123" s="869"/>
      <c r="CC123" s="869"/>
      <c r="CD123" s="869"/>
      <c r="CE123" s="869"/>
      <c r="CF123" s="784"/>
      <c r="CG123" s="785"/>
      <c r="CH123" s="785"/>
      <c r="CI123" s="785"/>
      <c r="CJ123" s="870"/>
      <c r="CK123" s="905"/>
      <c r="CL123" s="891"/>
      <c r="CM123" s="891"/>
      <c r="CN123" s="891"/>
      <c r="CO123" s="892"/>
      <c r="CP123" s="871" t="s">
        <v>396</v>
      </c>
      <c r="CQ123" s="872"/>
      <c r="CR123" s="872"/>
      <c r="CS123" s="872"/>
      <c r="CT123" s="872"/>
      <c r="CU123" s="872"/>
      <c r="CV123" s="872"/>
      <c r="CW123" s="872"/>
      <c r="CX123" s="872"/>
      <c r="CY123" s="872"/>
      <c r="CZ123" s="872"/>
      <c r="DA123" s="872"/>
      <c r="DB123" s="872"/>
      <c r="DC123" s="872"/>
      <c r="DD123" s="872"/>
      <c r="DE123" s="872"/>
      <c r="DF123" s="873"/>
      <c r="DG123" s="815">
        <v>337547</v>
      </c>
      <c r="DH123" s="816"/>
      <c r="DI123" s="816"/>
      <c r="DJ123" s="816"/>
      <c r="DK123" s="817"/>
      <c r="DL123" s="818">
        <v>222593</v>
      </c>
      <c r="DM123" s="816"/>
      <c r="DN123" s="816"/>
      <c r="DO123" s="816"/>
      <c r="DP123" s="817"/>
      <c r="DQ123" s="818">
        <v>126322</v>
      </c>
      <c r="DR123" s="816"/>
      <c r="DS123" s="816"/>
      <c r="DT123" s="816"/>
      <c r="DU123" s="817"/>
      <c r="DV123" s="860">
        <v>0.6</v>
      </c>
      <c r="DW123" s="861"/>
      <c r="DX123" s="861"/>
      <c r="DY123" s="861"/>
      <c r="DZ123" s="862"/>
    </row>
    <row r="124" spans="1:130" s="230" customFormat="1" ht="26.25" customHeight="1" thickBot="1" x14ac:dyDescent="0.2">
      <c r="A124" s="856"/>
      <c r="B124" s="857"/>
      <c r="C124" s="851" t="s">
        <v>441</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453</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47.3</v>
      </c>
      <c r="BR124" s="867"/>
      <c r="BS124" s="867"/>
      <c r="BT124" s="867"/>
      <c r="BU124" s="867"/>
      <c r="BV124" s="867">
        <v>56.1</v>
      </c>
      <c r="BW124" s="867"/>
      <c r="BX124" s="867"/>
      <c r="BY124" s="867"/>
      <c r="BZ124" s="867"/>
      <c r="CA124" s="867">
        <v>59</v>
      </c>
      <c r="CB124" s="867"/>
      <c r="CC124" s="867"/>
      <c r="CD124" s="867"/>
      <c r="CE124" s="867"/>
      <c r="CF124" s="762"/>
      <c r="CG124" s="763"/>
      <c r="CH124" s="763"/>
      <c r="CI124" s="763"/>
      <c r="CJ124" s="898"/>
      <c r="CK124" s="906"/>
      <c r="CL124" s="906"/>
      <c r="CM124" s="906"/>
      <c r="CN124" s="906"/>
      <c r="CO124" s="907"/>
      <c r="CP124" s="871" t="s">
        <v>454</v>
      </c>
      <c r="CQ124" s="872"/>
      <c r="CR124" s="872"/>
      <c r="CS124" s="872"/>
      <c r="CT124" s="872"/>
      <c r="CU124" s="872"/>
      <c r="CV124" s="872"/>
      <c r="CW124" s="872"/>
      <c r="CX124" s="872"/>
      <c r="CY124" s="872"/>
      <c r="CZ124" s="872"/>
      <c r="DA124" s="872"/>
      <c r="DB124" s="872"/>
      <c r="DC124" s="872"/>
      <c r="DD124" s="872"/>
      <c r="DE124" s="872"/>
      <c r="DF124" s="873"/>
      <c r="DG124" s="799">
        <v>18960</v>
      </c>
      <c r="DH124" s="800"/>
      <c r="DI124" s="800"/>
      <c r="DJ124" s="800"/>
      <c r="DK124" s="801"/>
      <c r="DL124" s="802">
        <v>11739</v>
      </c>
      <c r="DM124" s="800"/>
      <c r="DN124" s="800"/>
      <c r="DO124" s="800"/>
      <c r="DP124" s="801"/>
      <c r="DQ124" s="802">
        <v>10317</v>
      </c>
      <c r="DR124" s="800"/>
      <c r="DS124" s="800"/>
      <c r="DT124" s="800"/>
      <c r="DU124" s="801"/>
      <c r="DV124" s="884">
        <v>0</v>
      </c>
      <c r="DW124" s="885"/>
      <c r="DX124" s="885"/>
      <c r="DY124" s="885"/>
      <c r="DZ124" s="886"/>
    </row>
    <row r="125" spans="1:130" s="230" customFormat="1" ht="26.25" customHeight="1" x14ac:dyDescent="0.15">
      <c r="A125" s="856"/>
      <c r="B125" s="857"/>
      <c r="C125" s="851" t="s">
        <v>443</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455</v>
      </c>
      <c r="CL125" s="888"/>
      <c r="CM125" s="888"/>
      <c r="CN125" s="888"/>
      <c r="CO125" s="889"/>
      <c r="CP125" s="896" t="s">
        <v>456</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445</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457</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458</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459</v>
      </c>
      <c r="AY127" s="848"/>
      <c r="AZ127" s="848"/>
      <c r="BA127" s="848"/>
      <c r="BB127" s="848"/>
      <c r="BC127" s="848"/>
      <c r="BD127" s="848"/>
      <c r="BE127" s="849"/>
      <c r="BF127" s="847" t="s">
        <v>460</v>
      </c>
      <c r="BG127" s="848"/>
      <c r="BH127" s="848"/>
      <c r="BI127" s="848"/>
      <c r="BJ127" s="848"/>
      <c r="BK127" s="848"/>
      <c r="BL127" s="849"/>
      <c r="BM127" s="847" t="s">
        <v>461</v>
      </c>
      <c r="BN127" s="848"/>
      <c r="BO127" s="848"/>
      <c r="BP127" s="848"/>
      <c r="BQ127" s="848"/>
      <c r="BR127" s="848"/>
      <c r="BS127" s="849"/>
      <c r="BT127" s="847" t="s">
        <v>462</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463</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464</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465</v>
      </c>
      <c r="X128" s="834"/>
      <c r="Y128" s="834"/>
      <c r="Z128" s="835"/>
      <c r="AA128" s="836">
        <v>1024226</v>
      </c>
      <c r="AB128" s="837"/>
      <c r="AC128" s="837"/>
      <c r="AD128" s="837"/>
      <c r="AE128" s="838"/>
      <c r="AF128" s="839">
        <v>1092716</v>
      </c>
      <c r="AG128" s="837"/>
      <c r="AH128" s="837"/>
      <c r="AI128" s="837"/>
      <c r="AJ128" s="838"/>
      <c r="AK128" s="839">
        <v>1130903</v>
      </c>
      <c r="AL128" s="837"/>
      <c r="AM128" s="837"/>
      <c r="AN128" s="837"/>
      <c r="AO128" s="838"/>
      <c r="AP128" s="840"/>
      <c r="AQ128" s="841"/>
      <c r="AR128" s="841"/>
      <c r="AS128" s="841"/>
      <c r="AT128" s="842"/>
      <c r="AU128" s="232"/>
      <c r="AV128" s="232"/>
      <c r="AW128" s="232"/>
      <c r="AX128" s="843" t="s">
        <v>466</v>
      </c>
      <c r="AY128" s="844"/>
      <c r="AZ128" s="844"/>
      <c r="BA128" s="844"/>
      <c r="BB128" s="844"/>
      <c r="BC128" s="844"/>
      <c r="BD128" s="844"/>
      <c r="BE128" s="845"/>
      <c r="BF128" s="822" t="s">
        <v>122</v>
      </c>
      <c r="BG128" s="823"/>
      <c r="BH128" s="823"/>
      <c r="BI128" s="823"/>
      <c r="BJ128" s="823"/>
      <c r="BK128" s="823"/>
      <c r="BL128" s="846"/>
      <c r="BM128" s="822">
        <v>12</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467</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468</v>
      </c>
      <c r="X129" s="813"/>
      <c r="Y129" s="813"/>
      <c r="Z129" s="814"/>
      <c r="AA129" s="815">
        <v>26658768</v>
      </c>
      <c r="AB129" s="816"/>
      <c r="AC129" s="816"/>
      <c r="AD129" s="816"/>
      <c r="AE129" s="817"/>
      <c r="AF129" s="818">
        <v>25831868</v>
      </c>
      <c r="AG129" s="816"/>
      <c r="AH129" s="816"/>
      <c r="AI129" s="816"/>
      <c r="AJ129" s="817"/>
      <c r="AK129" s="818">
        <v>26380700</v>
      </c>
      <c r="AL129" s="816"/>
      <c r="AM129" s="816"/>
      <c r="AN129" s="816"/>
      <c r="AO129" s="817"/>
      <c r="AP129" s="819"/>
      <c r="AQ129" s="820"/>
      <c r="AR129" s="820"/>
      <c r="AS129" s="820"/>
      <c r="AT129" s="821"/>
      <c r="AU129" s="233"/>
      <c r="AV129" s="233"/>
      <c r="AW129" s="233"/>
      <c r="AX129" s="787" t="s">
        <v>469</v>
      </c>
      <c r="AY129" s="788"/>
      <c r="AZ129" s="788"/>
      <c r="BA129" s="788"/>
      <c r="BB129" s="788"/>
      <c r="BC129" s="788"/>
      <c r="BD129" s="788"/>
      <c r="BE129" s="789"/>
      <c r="BF129" s="806" t="s">
        <v>122</v>
      </c>
      <c r="BG129" s="807"/>
      <c r="BH129" s="807"/>
      <c r="BI129" s="807"/>
      <c r="BJ129" s="807"/>
      <c r="BK129" s="807"/>
      <c r="BL129" s="808"/>
      <c r="BM129" s="806">
        <v>17</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470</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471</v>
      </c>
      <c r="X130" s="813"/>
      <c r="Y130" s="813"/>
      <c r="Z130" s="814"/>
      <c r="AA130" s="815">
        <v>3995173</v>
      </c>
      <c r="AB130" s="816"/>
      <c r="AC130" s="816"/>
      <c r="AD130" s="816"/>
      <c r="AE130" s="817"/>
      <c r="AF130" s="818">
        <v>3906544</v>
      </c>
      <c r="AG130" s="816"/>
      <c r="AH130" s="816"/>
      <c r="AI130" s="816"/>
      <c r="AJ130" s="817"/>
      <c r="AK130" s="818">
        <v>4065388</v>
      </c>
      <c r="AL130" s="816"/>
      <c r="AM130" s="816"/>
      <c r="AN130" s="816"/>
      <c r="AO130" s="817"/>
      <c r="AP130" s="819"/>
      <c r="AQ130" s="820"/>
      <c r="AR130" s="820"/>
      <c r="AS130" s="820"/>
      <c r="AT130" s="821"/>
      <c r="AU130" s="233"/>
      <c r="AV130" s="233"/>
      <c r="AW130" s="233"/>
      <c r="AX130" s="787" t="s">
        <v>472</v>
      </c>
      <c r="AY130" s="788"/>
      <c r="AZ130" s="788"/>
      <c r="BA130" s="788"/>
      <c r="BB130" s="788"/>
      <c r="BC130" s="788"/>
      <c r="BD130" s="788"/>
      <c r="BE130" s="789"/>
      <c r="BF130" s="790">
        <v>7.6</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473</v>
      </c>
      <c r="X131" s="797"/>
      <c r="Y131" s="797"/>
      <c r="Z131" s="798"/>
      <c r="AA131" s="799">
        <v>22663595</v>
      </c>
      <c r="AB131" s="800"/>
      <c r="AC131" s="800"/>
      <c r="AD131" s="800"/>
      <c r="AE131" s="801"/>
      <c r="AF131" s="802">
        <v>21925324</v>
      </c>
      <c r="AG131" s="800"/>
      <c r="AH131" s="800"/>
      <c r="AI131" s="800"/>
      <c r="AJ131" s="801"/>
      <c r="AK131" s="802">
        <v>22315312</v>
      </c>
      <c r="AL131" s="800"/>
      <c r="AM131" s="800"/>
      <c r="AN131" s="800"/>
      <c r="AO131" s="801"/>
      <c r="AP131" s="803"/>
      <c r="AQ131" s="804"/>
      <c r="AR131" s="804"/>
      <c r="AS131" s="804"/>
      <c r="AT131" s="805"/>
      <c r="AU131" s="233"/>
      <c r="AV131" s="233"/>
      <c r="AW131" s="233"/>
      <c r="AX131" s="765" t="s">
        <v>474</v>
      </c>
      <c r="AY131" s="766"/>
      <c r="AZ131" s="766"/>
      <c r="BA131" s="766"/>
      <c r="BB131" s="766"/>
      <c r="BC131" s="766"/>
      <c r="BD131" s="766"/>
      <c r="BE131" s="767"/>
      <c r="BF131" s="768">
        <v>59</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475</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476</v>
      </c>
      <c r="W132" s="778"/>
      <c r="X132" s="778"/>
      <c r="Y132" s="778"/>
      <c r="Z132" s="779"/>
      <c r="AA132" s="780">
        <v>6.2757342779999998</v>
      </c>
      <c r="AB132" s="781"/>
      <c r="AC132" s="781"/>
      <c r="AD132" s="781"/>
      <c r="AE132" s="782"/>
      <c r="AF132" s="783">
        <v>8.2189709030000007</v>
      </c>
      <c r="AG132" s="781"/>
      <c r="AH132" s="781"/>
      <c r="AI132" s="781"/>
      <c r="AJ132" s="782"/>
      <c r="AK132" s="783">
        <v>8.403696279</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477</v>
      </c>
      <c r="W133" s="757"/>
      <c r="X133" s="757"/>
      <c r="Y133" s="757"/>
      <c r="Z133" s="758"/>
      <c r="AA133" s="759">
        <v>6</v>
      </c>
      <c r="AB133" s="760"/>
      <c r="AC133" s="760"/>
      <c r="AD133" s="760"/>
      <c r="AE133" s="761"/>
      <c r="AF133" s="759">
        <v>6.9</v>
      </c>
      <c r="AG133" s="760"/>
      <c r="AH133" s="760"/>
      <c r="AI133" s="760"/>
      <c r="AJ133" s="761"/>
      <c r="AK133" s="759">
        <v>7.6</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NVfm7S0MZdG9irjDtVuaPwoZjYQVvtCWAZBCHIfYYw2HURyKW4EpCyr5Grol27yEJR5Db7/csUUj7pXaUkH2IQ==" saltValue="yCf8NJVCvJkaRqvVw5KrH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55"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2KT/i0z4XrzwZ4I+j9bKTyrOU1nzl7oMs/5aRUeBeDcb8rKqhQcdm2mIbAh7Bhtv+K8c1+4NgfUj+lMrXcnQ7g==" saltValue="2a1F92OsZ64JkL9eg2L9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6"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9q839+pj01Yj5yyXBmPHxQz+z2hcLsPUW4KTkBMzBrJ9wkppaGLn8ujp8Hcj1P6flnZ7JnreJW/EThk56ZnKw==" saltValue="KJm8NbO/zn90cb0FK0QC+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0" zoomScale="85" zoomScaleSheetLayoutView="8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481</v>
      </c>
      <c r="AP7" s="272"/>
      <c r="AQ7" s="273" t="s">
        <v>482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483</v>
      </c>
      <c r="AQ8" s="279" t="s">
        <v>484</v>
      </c>
      <c r="AR8" s="280" t="s">
        <v>485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486</v>
      </c>
      <c r="AL9" s="1167"/>
      <c r="AM9" s="1167"/>
      <c r="AN9" s="1168"/>
      <c r="AO9" s="281">
        <v>8334605</v>
      </c>
      <c r="AP9" s="281">
        <v>75007</v>
      </c>
      <c r="AQ9" s="282">
        <v>66571</v>
      </c>
      <c r="AR9" s="283">
        <v>12.7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487</v>
      </c>
      <c r="AL10" s="1167"/>
      <c r="AM10" s="1167"/>
      <c r="AN10" s="1168"/>
      <c r="AO10" s="284">
        <v>60575</v>
      </c>
      <c r="AP10" s="284">
        <v>545</v>
      </c>
      <c r="AQ10" s="285">
        <v>3999</v>
      </c>
      <c r="AR10" s="286">
        <v>-86.4</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488</v>
      </c>
      <c r="AL11" s="1167"/>
      <c r="AM11" s="1167"/>
      <c r="AN11" s="1168"/>
      <c r="AO11" s="284">
        <v>228963</v>
      </c>
      <c r="AP11" s="284">
        <v>2061</v>
      </c>
      <c r="AQ11" s="285">
        <v>2086</v>
      </c>
      <c r="AR11" s="286">
        <v>-1.2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489</v>
      </c>
      <c r="AL12" s="1167"/>
      <c r="AM12" s="1167"/>
      <c r="AN12" s="1168"/>
      <c r="AO12" s="284" t="s">
        <v>490</v>
      </c>
      <c r="AP12" s="284" t="s">
        <v>490</v>
      </c>
      <c r="AQ12" s="285">
        <v>22</v>
      </c>
      <c r="AR12" s="286" t="s">
        <v>490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491</v>
      </c>
      <c r="AL13" s="1167"/>
      <c r="AM13" s="1167"/>
      <c r="AN13" s="1168"/>
      <c r="AO13" s="284">
        <v>101549</v>
      </c>
      <c r="AP13" s="284">
        <v>914</v>
      </c>
      <c r="AQ13" s="285">
        <v>2452</v>
      </c>
      <c r="AR13" s="286">
        <v>-62.7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492</v>
      </c>
      <c r="AL14" s="1167"/>
      <c r="AM14" s="1167"/>
      <c r="AN14" s="1168"/>
      <c r="AO14" s="284">
        <v>87232</v>
      </c>
      <c r="AP14" s="284">
        <v>785</v>
      </c>
      <c r="AQ14" s="285">
        <v>1577</v>
      </c>
      <c r="AR14" s="286">
        <v>-50.2</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493</v>
      </c>
      <c r="AL15" s="1170"/>
      <c r="AM15" s="1170"/>
      <c r="AN15" s="1171"/>
      <c r="AO15" s="284">
        <v>-188120</v>
      </c>
      <c r="AP15" s="284">
        <v>-1693</v>
      </c>
      <c r="AQ15" s="285">
        <v>-2400</v>
      </c>
      <c r="AR15" s="286">
        <v>-29.5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8624804</v>
      </c>
      <c r="AP16" s="284">
        <v>77618</v>
      </c>
      <c r="AQ16" s="285">
        <v>74306</v>
      </c>
      <c r="AR16" s="286">
        <v>4.5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498</v>
      </c>
      <c r="AL21" s="1173"/>
      <c r="AM21" s="1173"/>
      <c r="AN21" s="1174"/>
      <c r="AO21" s="297">
        <v>8.2899999999999991</v>
      </c>
      <c r="AP21" s="298">
        <v>6.91</v>
      </c>
      <c r="AQ21" s="299">
        <v>1.38</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499</v>
      </c>
      <c r="AL22" s="1173"/>
      <c r="AM22" s="1173"/>
      <c r="AN22" s="1174"/>
      <c r="AO22" s="302">
        <v>98.7</v>
      </c>
      <c r="AP22" s="303">
        <v>99.2</v>
      </c>
      <c r="AQ22" s="304">
        <v>-0.5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500</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481</v>
      </c>
      <c r="AP30" s="272"/>
      <c r="AQ30" s="273" t="s">
        <v>482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483</v>
      </c>
      <c r="AQ31" s="279" t="s">
        <v>484</v>
      </c>
      <c r="AR31" s="280" t="s">
        <v>485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503</v>
      </c>
      <c r="AL32" s="1157"/>
      <c r="AM32" s="1157"/>
      <c r="AN32" s="1158"/>
      <c r="AO32" s="312">
        <v>4221357</v>
      </c>
      <c r="AP32" s="312">
        <v>37990</v>
      </c>
      <c r="AQ32" s="313">
        <v>38265</v>
      </c>
      <c r="AR32" s="314">
        <v>-0.7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504</v>
      </c>
      <c r="AL33" s="1157"/>
      <c r="AM33" s="1157"/>
      <c r="AN33" s="1158"/>
      <c r="AO33" s="312" t="s">
        <v>490</v>
      </c>
      <c r="AP33" s="312" t="s">
        <v>490</v>
      </c>
      <c r="AQ33" s="313" t="s">
        <v>490</v>
      </c>
      <c r="AR33" s="314" t="s">
        <v>490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505</v>
      </c>
      <c r="AL34" s="1157"/>
      <c r="AM34" s="1157"/>
      <c r="AN34" s="1158"/>
      <c r="AO34" s="312" t="s">
        <v>490</v>
      </c>
      <c r="AP34" s="312" t="s">
        <v>490</v>
      </c>
      <c r="AQ34" s="313" t="s">
        <v>490</v>
      </c>
      <c r="AR34" s="314" t="s">
        <v>490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506</v>
      </c>
      <c r="AL35" s="1157"/>
      <c r="AM35" s="1157"/>
      <c r="AN35" s="1158"/>
      <c r="AO35" s="312">
        <v>2850108</v>
      </c>
      <c r="AP35" s="312">
        <v>25649</v>
      </c>
      <c r="AQ35" s="313">
        <v>11441</v>
      </c>
      <c r="AR35" s="314">
        <v>124.2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507</v>
      </c>
      <c r="AL36" s="1157"/>
      <c r="AM36" s="1157"/>
      <c r="AN36" s="1158"/>
      <c r="AO36" s="312">
        <v>137</v>
      </c>
      <c r="AP36" s="312">
        <v>1</v>
      </c>
      <c r="AQ36" s="313">
        <v>1708</v>
      </c>
      <c r="AR36" s="314">
        <v>-99.9</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508</v>
      </c>
      <c r="AL37" s="1157"/>
      <c r="AM37" s="1157"/>
      <c r="AN37" s="1158"/>
      <c r="AO37" s="312" t="s">
        <v>490</v>
      </c>
      <c r="AP37" s="312" t="s">
        <v>490</v>
      </c>
      <c r="AQ37" s="313">
        <v>394</v>
      </c>
      <c r="AR37" s="314" t="s">
        <v>490</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509</v>
      </c>
      <c r="AL38" s="1160"/>
      <c r="AM38" s="1160"/>
      <c r="AN38" s="1161"/>
      <c r="AO38" s="315" t="s">
        <v>490</v>
      </c>
      <c r="AP38" s="315" t="s">
        <v>490</v>
      </c>
      <c r="AQ38" s="316">
        <v>1</v>
      </c>
      <c r="AR38" s="304" t="s">
        <v>490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510</v>
      </c>
      <c r="AL39" s="1160"/>
      <c r="AM39" s="1160"/>
      <c r="AN39" s="1161"/>
      <c r="AO39" s="312">
        <v>-1130903</v>
      </c>
      <c r="AP39" s="312">
        <v>-10177</v>
      </c>
      <c r="AQ39" s="313">
        <v>-7153</v>
      </c>
      <c r="AR39" s="314">
        <v>42.3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511</v>
      </c>
      <c r="AL40" s="1157"/>
      <c r="AM40" s="1157"/>
      <c r="AN40" s="1158"/>
      <c r="AO40" s="312">
        <v>-4065388</v>
      </c>
      <c r="AP40" s="312">
        <v>-36586</v>
      </c>
      <c r="AQ40" s="313">
        <v>-33456</v>
      </c>
      <c r="AR40" s="314">
        <v>9.4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1875311</v>
      </c>
      <c r="AP41" s="312">
        <v>16877</v>
      </c>
      <c r="AQ41" s="313">
        <v>11199</v>
      </c>
      <c r="AR41" s="314">
        <v>50.7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481</v>
      </c>
      <c r="AN49" s="1151" t="s">
        <v>514</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515</v>
      </c>
      <c r="AO50" s="329" t="s">
        <v>516</v>
      </c>
      <c r="AP50" s="330" t="s">
        <v>517</v>
      </c>
      <c r="AQ50" s="331" t="s">
        <v>518</v>
      </c>
      <c r="AR50" s="332" t="s">
        <v>519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5586418</v>
      </c>
      <c r="AN51" s="334">
        <v>49448</v>
      </c>
      <c r="AO51" s="335">
        <v>21.1</v>
      </c>
      <c r="AP51" s="336">
        <v>66343</v>
      </c>
      <c r="AQ51" s="337">
        <v>43</v>
      </c>
      <c r="AR51" s="338">
        <v>-21.9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3435887</v>
      </c>
      <c r="AN52" s="342">
        <v>30413</v>
      </c>
      <c r="AO52" s="343">
        <v>41.4</v>
      </c>
      <c r="AP52" s="344">
        <v>34529</v>
      </c>
      <c r="AQ52" s="345">
        <v>28.4</v>
      </c>
      <c r="AR52" s="346">
        <v>13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9870744</v>
      </c>
      <c r="AN53" s="334">
        <v>87704</v>
      </c>
      <c r="AO53" s="335">
        <v>77.400000000000006</v>
      </c>
      <c r="AP53" s="336">
        <v>56416</v>
      </c>
      <c r="AQ53" s="337">
        <v>-15</v>
      </c>
      <c r="AR53" s="338">
        <v>92.4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6477068</v>
      </c>
      <c r="AN54" s="342">
        <v>57550</v>
      </c>
      <c r="AO54" s="343">
        <v>89.2</v>
      </c>
      <c r="AP54" s="344">
        <v>32623</v>
      </c>
      <c r="AQ54" s="345">
        <v>-5.5</v>
      </c>
      <c r="AR54" s="346">
        <v>94.7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7601523</v>
      </c>
      <c r="AN55" s="334">
        <v>67988</v>
      </c>
      <c r="AO55" s="335">
        <v>-22.5</v>
      </c>
      <c r="AP55" s="336">
        <v>49217</v>
      </c>
      <c r="AQ55" s="337">
        <v>-12.8</v>
      </c>
      <c r="AR55" s="338">
        <v>-9.6999999999999993</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4606727</v>
      </c>
      <c r="AN56" s="342">
        <v>41202</v>
      </c>
      <c r="AO56" s="343">
        <v>-28.4</v>
      </c>
      <c r="AP56" s="344">
        <v>27232</v>
      </c>
      <c r="AQ56" s="345">
        <v>-16.5</v>
      </c>
      <c r="AR56" s="346">
        <v>-11.9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7795773</v>
      </c>
      <c r="AN57" s="334">
        <v>69825</v>
      </c>
      <c r="AO57" s="335">
        <v>2.7</v>
      </c>
      <c r="AP57" s="336">
        <v>49211</v>
      </c>
      <c r="AQ57" s="337">
        <v>0</v>
      </c>
      <c r="AR57" s="338">
        <v>2.7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4419396</v>
      </c>
      <c r="AN58" s="342">
        <v>39583</v>
      </c>
      <c r="AO58" s="343">
        <v>-3.9</v>
      </c>
      <c r="AP58" s="344">
        <v>28367</v>
      </c>
      <c r="AQ58" s="345">
        <v>4.2</v>
      </c>
      <c r="AR58" s="346">
        <v>-8.1</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5579984</v>
      </c>
      <c r="AN59" s="334">
        <v>50217</v>
      </c>
      <c r="AO59" s="335">
        <v>-28.1</v>
      </c>
      <c r="AP59" s="336">
        <v>51738</v>
      </c>
      <c r="AQ59" s="337">
        <v>5.0999999999999996</v>
      </c>
      <c r="AR59" s="338">
        <v>-33.200000000000003</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3213473</v>
      </c>
      <c r="AN60" s="342">
        <v>28919</v>
      </c>
      <c r="AO60" s="343">
        <v>-26.9</v>
      </c>
      <c r="AP60" s="344">
        <v>30360</v>
      </c>
      <c r="AQ60" s="345">
        <v>7</v>
      </c>
      <c r="AR60" s="346">
        <v>-33.9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7286888</v>
      </c>
      <c r="AN61" s="349">
        <v>65036</v>
      </c>
      <c r="AO61" s="350">
        <v>10.1</v>
      </c>
      <c r="AP61" s="351">
        <v>54585</v>
      </c>
      <c r="AQ61" s="352">
        <v>4.0999999999999996</v>
      </c>
      <c r="AR61" s="338">
        <v>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4430510</v>
      </c>
      <c r="AN62" s="342">
        <v>39533</v>
      </c>
      <c r="AO62" s="343">
        <v>14.3</v>
      </c>
      <c r="AP62" s="344">
        <v>30622</v>
      </c>
      <c r="AQ62" s="345">
        <v>3.5</v>
      </c>
      <c r="AR62" s="346">
        <v>10.8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Nx8617YM1E6eWm7TLpm2a1D/Whm+CxPD4JOtCcx3v9AVs5RTojsSXFEO9CU5Omzh2XVGc03cKry7Oh0AWMfe4w==" saltValue="I2l/q8KFh7en/UrypFOQ4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4"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478</v>
      </c>
    </row>
    <row r="121" spans="125:125" ht="13.5" hidden="1" customHeight="1" x14ac:dyDescent="0.15">
      <c r="DU121" s="259"/>
    </row>
  </sheetData>
  <sheetProtection algorithmName="SHA-512" hashValue="G+ZJ/mGfLOu81cPlQY16to4qqmxtT8aZRyUJsFwoy4rLu8rDsdHXnmgSepZaCLUZgFOZ6IWzOAGqkwHEnLbo/Q==" saltValue="QDQkAHAFXP0TiGHmYONkd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58" zoomScale="55" zoomScaleNormal="5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478</v>
      </c>
    </row>
  </sheetData>
  <sheetProtection algorithmName="SHA-512" hashValue="LRaOgWMJHTXa/GihN5AjIDrqlOtvuJKFLFr6R20rk3GeTpJTlvC3TA6JtuZziu0IpaigM2Xd+EjAI+w2mBsu+A==" saltValue="rTuu3L5+18MZO6eUjkP+C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9"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75" t="s">
        <v>3</v>
      </c>
      <c r="D47" s="1175"/>
      <c r="E47" s="1176"/>
      <c r="F47" s="11">
        <v>11.31</v>
      </c>
      <c r="G47" s="12">
        <v>10.54</v>
      </c>
      <c r="H47" s="12">
        <v>10.19</v>
      </c>
      <c r="I47" s="12">
        <v>12.24</v>
      </c>
      <c r="J47" s="13">
        <v>11.63</v>
      </c>
    </row>
    <row r="48" spans="2:10" ht="57.75" customHeight="1" x14ac:dyDescent="0.15">
      <c r="B48" s="14"/>
      <c r="C48" s="1177" t="s">
        <v>4</v>
      </c>
      <c r="D48" s="1177"/>
      <c r="E48" s="1178"/>
      <c r="F48" s="15">
        <v>4.55</v>
      </c>
      <c r="G48" s="16">
        <v>2.62</v>
      </c>
      <c r="H48" s="16">
        <v>8.4499999999999993</v>
      </c>
      <c r="I48" s="16">
        <v>9.1</v>
      </c>
      <c r="J48" s="17">
        <v>8.6300000000000008</v>
      </c>
    </row>
    <row r="49" spans="2:10" ht="57.75" customHeight="1" thickBot="1" x14ac:dyDescent="0.2">
      <c r="B49" s="18"/>
      <c r="C49" s="1179" t="s">
        <v>5</v>
      </c>
      <c r="D49" s="1179"/>
      <c r="E49" s="1180"/>
      <c r="F49" s="19">
        <v>2.2200000000000002</v>
      </c>
      <c r="G49" s="20" t="s">
        <v>533</v>
      </c>
      <c r="H49" s="20">
        <v>6.11</v>
      </c>
      <c r="I49" s="20">
        <v>2.1</v>
      </c>
      <c r="J49" s="21" t="s">
        <v>534</v>
      </c>
    </row>
    <row r="50" spans="2:10" x14ac:dyDescent="0.15"/>
  </sheetData>
  <sheetProtection algorithmName="SHA-512" hashValue="IjySdXX2Bhmz9+ALLCqQR5OL0bCyyOh+c4JhrghT9c0k8Nq0YtQfJkQgGll4Bi3h72uyJ6g66KIgO61rP84Crw==" saltValue="kyqzAVFLK6OLUnSAKbm8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2025-09-29T02:05:23Z</cp:lastPrinted>
  <dcterms:created xsi:type="dcterms:W3CDTF">2025-02-19T03:15:25Z</dcterms:created>
  <dcterms:modified xsi:type="dcterms:W3CDTF">2025-09-29T02:05:27Z</dcterms:modified>
  <cp:category/>
</cp:coreProperties>
</file>