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⑥H25～ 鳥獣被害防止総合対策交付金\14 R8鳥獣被害防止総合対策交付金\【R7農作物被害状況調査】\70_公表\"/>
    </mc:Choice>
  </mc:AlternateContent>
  <xr:revisionPtr revIDLastSave="0" documentId="13_ncr:1_{4B7A91E7-322E-47C5-BEC7-36E47BB97DCB}" xr6:coauthVersionLast="47" xr6:coauthVersionMax="47" xr10:uidLastSave="{00000000-0000-0000-0000-000000000000}"/>
  <bookViews>
    <workbookView xWindow="30" yWindow="-16320" windowWidth="29040" windowHeight="15720" xr2:uid="{00000000-000D-0000-FFFF-FFFF00000000}"/>
  </bookViews>
  <sheets>
    <sheet name="★主な野生獣" sheetId="3" r:id="rId1"/>
  </sheets>
  <externalReferences>
    <externalReference r:id="rId2"/>
    <externalReference r:id="rId3"/>
    <externalReference r:id="rId4"/>
    <externalReference r:id="rId5"/>
  </externalReferences>
  <definedNames>
    <definedName name="_xlnm.Print_Area" localSheetId="0">★主な野生獣!$A$1:$AD$64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2" i="3" l="1"/>
  <c r="Q22" i="3"/>
  <c r="Q15" i="3" s="1"/>
  <c r="H22" i="3"/>
  <c r="G22" i="3"/>
  <c r="F22" i="3"/>
  <c r="E22" i="3"/>
  <c r="AC21" i="3"/>
  <c r="E21" i="3"/>
  <c r="AC20" i="3"/>
  <c r="H20" i="3"/>
  <c r="G20" i="3"/>
  <c r="F20" i="3"/>
  <c r="E20" i="3"/>
  <c r="Z19" i="3"/>
  <c r="L19" i="3"/>
  <c r="K19" i="3"/>
  <c r="J19" i="3"/>
  <c r="I19" i="3"/>
  <c r="Z18" i="3"/>
  <c r="X18" i="3"/>
  <c r="X19" i="3" s="1"/>
  <c r="W18" i="3"/>
  <c r="W19" i="3" s="1"/>
  <c r="V18" i="3"/>
  <c r="V19" i="3" s="1"/>
  <c r="U18" i="3"/>
  <c r="U19" i="3" s="1"/>
  <c r="T18" i="3"/>
  <c r="T19" i="3" s="1"/>
  <c r="S18" i="3"/>
  <c r="S19" i="3" s="1"/>
  <c r="R18" i="3"/>
  <c r="R19" i="3" s="1"/>
  <c r="Q18" i="3"/>
  <c r="Q19" i="3" s="1"/>
  <c r="P18" i="3"/>
  <c r="P19" i="3" s="1"/>
  <c r="N18" i="3"/>
  <c r="N19" i="3" s="1"/>
  <c r="M18" i="3"/>
  <c r="M19" i="3" s="1"/>
  <c r="L18" i="3"/>
  <c r="K18" i="3"/>
  <c r="J18" i="3"/>
  <c r="I18" i="3"/>
  <c r="H18" i="3"/>
  <c r="G18" i="3"/>
  <c r="F18" i="3"/>
  <c r="E18" i="3"/>
  <c r="AA17" i="3"/>
  <c r="Z17" i="3"/>
  <c r="Y17" i="3"/>
  <c r="X17" i="3"/>
  <c r="W17" i="3"/>
  <c r="V17" i="3"/>
  <c r="U17" i="3"/>
  <c r="T17" i="3"/>
  <c r="S17" i="3"/>
  <c r="R17" i="3"/>
  <c r="Q17" i="3"/>
  <c r="P17" i="3"/>
  <c r="N17" i="3"/>
  <c r="M17" i="3"/>
  <c r="L17" i="3"/>
  <c r="K17" i="3"/>
  <c r="J17" i="3"/>
  <c r="I17" i="3"/>
  <c r="H17" i="3"/>
  <c r="H21" i="3" s="1"/>
  <c r="G17" i="3"/>
  <c r="G21" i="3" s="1"/>
  <c r="F17" i="3"/>
  <c r="F21" i="3" s="1"/>
  <c r="E17" i="3"/>
  <c r="AA16" i="3"/>
  <c r="Z16" i="3"/>
  <c r="X16" i="3"/>
  <c r="W16" i="3"/>
  <c r="V16" i="3"/>
  <c r="U16" i="3"/>
  <c r="T16" i="3"/>
  <c r="S16" i="3"/>
  <c r="R16" i="3"/>
  <c r="Q16" i="3"/>
  <c r="P16" i="3"/>
  <c r="N16" i="3"/>
  <c r="M16" i="3"/>
  <c r="L16" i="3"/>
  <c r="K16" i="3"/>
  <c r="J16" i="3"/>
  <c r="I16" i="3"/>
  <c r="H16" i="3"/>
  <c r="G16" i="3"/>
  <c r="F16" i="3"/>
  <c r="E16" i="3"/>
  <c r="Z15" i="3"/>
  <c r="X15" i="3"/>
  <c r="W15" i="3"/>
  <c r="V15" i="3"/>
  <c r="U15" i="3"/>
  <c r="T15" i="3"/>
  <c r="S15" i="3"/>
  <c r="R15" i="3"/>
  <c r="P15" i="3"/>
  <c r="N15" i="3"/>
  <c r="M15" i="3"/>
  <c r="L15" i="3"/>
  <c r="K15" i="3"/>
  <c r="J15" i="3"/>
  <c r="I15" i="3"/>
  <c r="AC14" i="3"/>
  <c r="Y14" i="3"/>
  <c r="Y15" i="3" s="1"/>
  <c r="AC13" i="3"/>
  <c r="AC17" i="3" s="1"/>
  <c r="Y13" i="3"/>
  <c r="AC12" i="3"/>
  <c r="Y12" i="3"/>
  <c r="Z11" i="3"/>
  <c r="X11" i="3"/>
  <c r="W11" i="3"/>
  <c r="V11" i="3"/>
  <c r="U11" i="3"/>
  <c r="T11" i="3"/>
  <c r="S11" i="3"/>
  <c r="R11" i="3"/>
  <c r="Q11" i="3"/>
  <c r="P11" i="3"/>
  <c r="N11" i="3"/>
  <c r="M11" i="3"/>
  <c r="L11" i="3"/>
  <c r="K11" i="3"/>
  <c r="J11" i="3"/>
  <c r="I11" i="3"/>
  <c r="AC10" i="3"/>
  <c r="AC11" i="3" s="1"/>
  <c r="Y10" i="3"/>
  <c r="Y18" i="3" s="1"/>
  <c r="Y19" i="3" s="1"/>
  <c r="AC9" i="3"/>
  <c r="Y9" i="3"/>
  <c r="AC8" i="3"/>
  <c r="AC16" i="3" s="1"/>
  <c r="Y8" i="3"/>
  <c r="Y16" i="3" s="1"/>
  <c r="Z7" i="3"/>
  <c r="Y7" i="3"/>
  <c r="X7" i="3"/>
  <c r="W7" i="3"/>
  <c r="V7" i="3"/>
  <c r="U7" i="3"/>
  <c r="T7" i="3"/>
  <c r="S7" i="3"/>
  <c r="R7" i="3"/>
  <c r="P7" i="3"/>
  <c r="N7" i="3"/>
  <c r="M7" i="3"/>
  <c r="L7" i="3"/>
  <c r="K7" i="3"/>
  <c r="J7" i="3"/>
  <c r="I7" i="3"/>
  <c r="AC6" i="3"/>
  <c r="AC18" i="3" s="1"/>
  <c r="AC19" i="3" s="1"/>
  <c r="AC5" i="3"/>
  <c r="AC4" i="3"/>
  <c r="AC7" i="3" l="1"/>
  <c r="AC15" i="3"/>
  <c r="Q7" i="3"/>
  <c r="Y11" i="3"/>
</calcChain>
</file>

<file path=xl/sharedStrings.xml><?xml version="1.0" encoding="utf-8"?>
<sst xmlns="http://schemas.openxmlformats.org/spreadsheetml/2006/main" count="56" uniqueCount="41">
  <si>
    <t>区　分</t>
    <rPh sb="0" eb="1">
      <t>ク</t>
    </rPh>
    <rPh sb="2" eb="3">
      <t>ブン</t>
    </rPh>
    <phoneticPr fontId="4"/>
  </si>
  <si>
    <t>Ｈ３</t>
    <phoneticPr fontId="4"/>
  </si>
  <si>
    <t>Ｈ４</t>
  </si>
  <si>
    <t>Ｈ１２</t>
    <phoneticPr fontId="4"/>
  </si>
  <si>
    <t>Ｈ１３</t>
    <phoneticPr fontId="4"/>
  </si>
  <si>
    <t>Ｈ１８</t>
    <phoneticPr fontId="4"/>
  </si>
  <si>
    <t>Ｈ２１</t>
  </si>
  <si>
    <t>Ｈ２２</t>
    <phoneticPr fontId="4"/>
  </si>
  <si>
    <t>Ｈ２４</t>
    <phoneticPr fontId="4"/>
  </si>
  <si>
    <t>Ｈ２６</t>
    <phoneticPr fontId="4"/>
  </si>
  <si>
    <t>Ｈ２７</t>
    <phoneticPr fontId="4"/>
  </si>
  <si>
    <t>Ｈ２８</t>
    <phoneticPr fontId="4"/>
  </si>
  <si>
    <t>Ｈ２９</t>
    <phoneticPr fontId="4"/>
  </si>
  <si>
    <t>Ｈ３０</t>
  </si>
  <si>
    <t>Ｒ１</t>
    <phoneticPr fontId="4"/>
  </si>
  <si>
    <t>Ｒ２</t>
    <phoneticPr fontId="4"/>
  </si>
  <si>
    <t>Ｒ３</t>
    <phoneticPr fontId="4"/>
  </si>
  <si>
    <t>Ｒ４</t>
  </si>
  <si>
    <t>Ｒ５</t>
  </si>
  <si>
    <t>Ｒ６</t>
  </si>
  <si>
    <t>被害面積</t>
    <rPh sb="0" eb="2">
      <t>ヒガイ</t>
    </rPh>
    <rPh sb="2" eb="4">
      <t>メンセキ</t>
    </rPh>
    <phoneticPr fontId="8"/>
  </si>
  <si>
    <t>被 害 量</t>
    <rPh sb="0" eb="1">
      <t>ヒ</t>
    </rPh>
    <rPh sb="2" eb="3">
      <t>ガイ</t>
    </rPh>
    <rPh sb="4" eb="5">
      <t>リョウ</t>
    </rPh>
    <phoneticPr fontId="8"/>
  </si>
  <si>
    <t>被害金額</t>
    <rPh sb="0" eb="2">
      <t>ヒガイ</t>
    </rPh>
    <rPh sb="2" eb="4">
      <t>キンガク</t>
    </rPh>
    <phoneticPr fontId="8"/>
  </si>
  <si>
    <t>注：ラウンドの関係で合計が一致しないことがあります。</t>
    <rPh sb="0" eb="1">
      <t>チュウ</t>
    </rPh>
    <rPh sb="7" eb="9">
      <t>カンケイ</t>
    </rPh>
    <rPh sb="10" eb="12">
      <t>ゴウケイ</t>
    </rPh>
    <rPh sb="13" eb="15">
      <t>イッチ</t>
    </rPh>
    <phoneticPr fontId="4"/>
  </si>
  <si>
    <t>滋賀県における主な野生獣による農作物被害状況の推移</t>
    <rPh sb="0" eb="3">
      <t>シガケン</t>
    </rPh>
    <rPh sb="7" eb="8">
      <t>オモ</t>
    </rPh>
    <rPh sb="9" eb="11">
      <t>ヤセイ</t>
    </rPh>
    <rPh sb="11" eb="12">
      <t>ジュウ</t>
    </rPh>
    <rPh sb="15" eb="18">
      <t>ノウサクモツ</t>
    </rPh>
    <rPh sb="18" eb="20">
      <t>ヒガイ</t>
    </rPh>
    <rPh sb="20" eb="22">
      <t>ジョウキョウ</t>
    </rPh>
    <rPh sb="23" eb="25">
      <t>スイイ</t>
    </rPh>
    <phoneticPr fontId="4"/>
  </si>
  <si>
    <t xml:space="preserve">  (ha,ｔ,千円)</t>
    <phoneticPr fontId="4"/>
  </si>
  <si>
    <t>種類</t>
    <rPh sb="0" eb="2">
      <t>シュルイ</t>
    </rPh>
    <phoneticPr fontId="4"/>
  </si>
  <si>
    <t>Ｈ１</t>
    <phoneticPr fontId="4"/>
  </si>
  <si>
    <t>Ｈ２</t>
    <phoneticPr fontId="4"/>
  </si>
  <si>
    <t>H11</t>
    <phoneticPr fontId="4"/>
  </si>
  <si>
    <t>Ｈ２３</t>
  </si>
  <si>
    <t>Ｈ２５</t>
    <phoneticPr fontId="4"/>
  </si>
  <si>
    <t>Ｒ７</t>
    <phoneticPr fontId="4"/>
  </si>
  <si>
    <t>イノシシ</t>
    <phoneticPr fontId="4"/>
  </si>
  <si>
    <t>構成比</t>
    <rPh sb="0" eb="1">
      <t>カマエ</t>
    </rPh>
    <rPh sb="1" eb="2">
      <t>シゲル</t>
    </rPh>
    <rPh sb="2" eb="3">
      <t>ヒ</t>
    </rPh>
    <phoneticPr fontId="4"/>
  </si>
  <si>
    <t>ニホンザル</t>
    <phoneticPr fontId="4"/>
  </si>
  <si>
    <t>ニホンジカ</t>
    <phoneticPr fontId="4"/>
  </si>
  <si>
    <t>サル・イノシシ・シカ計</t>
    <rPh sb="10" eb="11">
      <t>ケイ</t>
    </rPh>
    <phoneticPr fontId="4"/>
  </si>
  <si>
    <t>獣害計</t>
    <rPh sb="0" eb="2">
      <t>ジュウガイ</t>
    </rPh>
    <rPh sb="2" eb="3">
      <t>ケイ</t>
    </rPh>
    <phoneticPr fontId="4"/>
  </si>
  <si>
    <t>（県内各自治体調べ、みらいの農業振興課集計※H30,R2,R3,R4,R5はR7.12月に再集計したものである）</t>
    <rPh sb="14" eb="19">
      <t>ノウギョウシンコウカ</t>
    </rPh>
    <phoneticPr fontId="4"/>
  </si>
  <si>
    <t>　H19より年度で集計しています。</t>
    <rPh sb="6" eb="8">
      <t>ネンド</t>
    </rPh>
    <rPh sb="9" eb="11">
      <t>シュウケイ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</si>
</sst>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0_ "/>
    <numFmt numFmtId="177" formatCode="???,??0"/>
    <numFmt numFmtId="178" formatCode="0.0%"/>
    <numFmt numFmtId="179" formatCode="0_ "/>
    <numFmt numFmtId="180" formatCode="0_);[Red]\(0\)"/>
    <numFmt numFmtId="181" formatCode="#,##0_);[Red]\(#,##0\)"/>
    <numFmt numFmtId="182" formatCode="#,##0_ ;[Red]\-#,##0\ "/>
  </numFmts>
  <fonts count="11">
    <font>
      <sz val="11"/>
      <color theme="1"/>
      <name val="Yu Gothic"/>
      <family val="2"/>
      <scheme val="minor"/>
    </font>
    <font>
      <sz val="9"/>
      <name val="ＭＳ ゴシック"/>
      <family val="3"/>
      <charset val="128"/>
    </font>
    <font>
      <b/>
      <sz val="14"/>
      <color rgb="FF0000FF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.45"/>
      <color indexed="8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9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99">
    <xf numFmtId="0" fontId="0" fillId="0" borderId="0" xfId="0"/>
    <xf numFmtId="0" fontId="2" fillId="2" borderId="0" xfId="2" applyFont="1" applyFill="1" applyAlignment="1">
      <alignment horizontal="center" vertical="center"/>
    </xf>
    <xf numFmtId="0" fontId="1" fillId="2" borderId="0" xfId="2" applyFill="1" applyAlignment="1">
      <alignment vertical="center"/>
    </xf>
    <xf numFmtId="0" fontId="5" fillId="2" borderId="0" xfId="2" applyFont="1" applyFill="1" applyAlignment="1">
      <alignment vertical="center"/>
    </xf>
    <xf numFmtId="0" fontId="5" fillId="2" borderId="1" xfId="2" applyFont="1" applyFill="1" applyBorder="1" applyAlignment="1">
      <alignment horizontal="right" vertical="center"/>
    </xf>
    <xf numFmtId="0" fontId="5" fillId="2" borderId="0" xfId="2" applyFont="1" applyFill="1" applyAlignment="1">
      <alignment horizontal="right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176" fontId="9" fillId="2" borderId="6" xfId="3" applyNumberFormat="1" applyFont="1" applyFill="1" applyBorder="1" applyAlignment="1">
      <alignment horizontal="center" vertical="center"/>
    </xf>
    <xf numFmtId="176" fontId="9" fillId="2" borderId="7" xfId="3" applyNumberFormat="1" applyFont="1" applyFill="1" applyBorder="1" applyAlignment="1">
      <alignment horizontal="center" vertical="center"/>
    </xf>
    <xf numFmtId="38" fontId="5" fillId="2" borderId="8" xfId="4" applyFont="1" applyFill="1" applyBorder="1" applyAlignment="1">
      <alignment vertical="center"/>
    </xf>
    <xf numFmtId="177" fontId="5" fillId="2" borderId="8" xfId="4" applyNumberFormat="1" applyFont="1" applyFill="1" applyBorder="1" applyAlignment="1">
      <alignment horizontal="center" vertical="center"/>
    </xf>
    <xf numFmtId="177" fontId="6" fillId="2" borderId="8" xfId="4" applyNumberFormat="1" applyFont="1" applyFill="1" applyBorder="1" applyAlignment="1">
      <alignment horizontal="center" vertical="center"/>
    </xf>
    <xf numFmtId="179" fontId="6" fillId="2" borderId="9" xfId="2" applyNumberFormat="1" applyFont="1" applyFill="1" applyBorder="1" applyAlignment="1">
      <alignment vertical="center"/>
    </xf>
    <xf numFmtId="180" fontId="6" fillId="2" borderId="22" xfId="2" applyNumberFormat="1" applyFont="1" applyFill="1" applyBorder="1" applyAlignment="1">
      <alignment vertical="center"/>
    </xf>
    <xf numFmtId="180" fontId="6" fillId="2" borderId="8" xfId="2" applyNumberFormat="1" applyFont="1" applyFill="1" applyBorder="1" applyAlignment="1">
      <alignment vertical="center"/>
    </xf>
    <xf numFmtId="0" fontId="5" fillId="2" borderId="9" xfId="2" applyFont="1" applyFill="1" applyBorder="1" applyAlignment="1">
      <alignment horizontal="center" vertical="center" wrapText="1"/>
    </xf>
    <xf numFmtId="176" fontId="9" fillId="2" borderId="10" xfId="3" applyNumberFormat="1" applyFont="1" applyFill="1" applyBorder="1" applyAlignment="1">
      <alignment horizontal="center" vertical="center"/>
    </xf>
    <xf numFmtId="176" fontId="9" fillId="2" borderId="11" xfId="3" applyNumberFormat="1" applyFont="1" applyFill="1" applyBorder="1" applyAlignment="1">
      <alignment horizontal="center" vertical="center"/>
    </xf>
    <xf numFmtId="38" fontId="5" fillId="2" borderId="12" xfId="4" applyFont="1" applyFill="1" applyBorder="1" applyAlignment="1">
      <alignment vertical="center"/>
    </xf>
    <xf numFmtId="177" fontId="5" fillId="2" borderId="12" xfId="4" applyNumberFormat="1" applyFont="1" applyFill="1" applyBorder="1" applyAlignment="1">
      <alignment horizontal="center" vertical="center"/>
    </xf>
    <xf numFmtId="177" fontId="6" fillId="2" borderId="12" xfId="4" applyNumberFormat="1" applyFont="1" applyFill="1" applyBorder="1" applyAlignment="1">
      <alignment horizontal="center" vertical="center"/>
    </xf>
    <xf numFmtId="179" fontId="6" fillId="2" borderId="12" xfId="2" applyNumberFormat="1" applyFont="1" applyFill="1" applyBorder="1" applyAlignment="1">
      <alignment vertical="center"/>
    </xf>
    <xf numFmtId="180" fontId="6" fillId="2" borderId="11" xfId="2" applyNumberFormat="1" applyFont="1" applyFill="1" applyBorder="1" applyAlignment="1">
      <alignment vertical="center"/>
    </xf>
    <xf numFmtId="180" fontId="6" fillId="2" borderId="12" xfId="2" applyNumberFormat="1" applyFont="1" applyFill="1" applyBorder="1" applyAlignment="1">
      <alignment vertical="center"/>
    </xf>
    <xf numFmtId="38" fontId="9" fillId="2" borderId="13" xfId="4" applyFont="1" applyFill="1" applyBorder="1" applyAlignment="1">
      <alignment horizontal="center" vertical="center"/>
    </xf>
    <xf numFmtId="38" fontId="9" fillId="2" borderId="14" xfId="4" applyFont="1" applyFill="1" applyBorder="1" applyAlignment="1">
      <alignment horizontal="center" vertical="center"/>
    </xf>
    <xf numFmtId="38" fontId="5" fillId="2" borderId="15" xfId="4" applyFont="1" applyFill="1" applyBorder="1" applyAlignment="1">
      <alignment vertical="center"/>
    </xf>
    <xf numFmtId="177" fontId="5" fillId="2" borderId="15" xfId="4" applyNumberFormat="1" applyFont="1" applyFill="1" applyBorder="1" applyAlignment="1">
      <alignment horizontal="center" vertical="center"/>
    </xf>
    <xf numFmtId="177" fontId="6" fillId="2" borderId="15" xfId="4" applyNumberFormat="1" applyFont="1" applyFill="1" applyBorder="1" applyAlignment="1">
      <alignment horizontal="center" vertical="center"/>
    </xf>
    <xf numFmtId="38" fontId="6" fillId="2" borderId="12" xfId="4" applyFont="1" applyFill="1" applyBorder="1" applyAlignment="1">
      <alignment vertical="center"/>
    </xf>
    <xf numFmtId="38" fontId="6" fillId="2" borderId="11" xfId="4" applyFont="1" applyFill="1" applyBorder="1" applyAlignment="1">
      <alignment vertical="center"/>
    </xf>
    <xf numFmtId="181" fontId="6" fillId="2" borderId="12" xfId="2" applyNumberFormat="1" applyFont="1" applyFill="1" applyBorder="1" applyAlignment="1">
      <alignment vertical="center"/>
    </xf>
    <xf numFmtId="9" fontId="5" fillId="2" borderId="0" xfId="2" applyNumberFormat="1" applyFont="1" applyFill="1" applyAlignment="1">
      <alignment vertical="center"/>
    </xf>
    <xf numFmtId="0" fontId="5" fillId="2" borderId="16" xfId="2" applyFont="1" applyFill="1" applyBorder="1" applyAlignment="1">
      <alignment horizontal="center" vertical="center" wrapText="1"/>
    </xf>
    <xf numFmtId="0" fontId="5" fillId="2" borderId="17" xfId="2" applyFont="1" applyFill="1" applyBorder="1" applyAlignment="1">
      <alignment horizontal="center" vertical="center" wrapText="1"/>
    </xf>
    <xf numFmtId="0" fontId="5" fillId="2" borderId="18" xfId="2" applyFont="1" applyFill="1" applyBorder="1" applyAlignment="1">
      <alignment horizontal="center" vertical="center"/>
    </xf>
    <xf numFmtId="38" fontId="5" fillId="2" borderId="19" xfId="4" applyFont="1" applyFill="1" applyBorder="1" applyAlignment="1">
      <alignment vertical="center"/>
    </xf>
    <xf numFmtId="178" fontId="5" fillId="2" borderId="19" xfId="5" applyNumberFormat="1" applyFont="1" applyFill="1" applyBorder="1" applyAlignment="1">
      <alignment vertical="center"/>
    </xf>
    <xf numFmtId="178" fontId="5" fillId="2" borderId="19" xfId="5" applyNumberFormat="1" applyFont="1" applyFill="1" applyBorder="1" applyAlignment="1">
      <alignment horizontal="center" vertical="center"/>
    </xf>
    <xf numFmtId="178" fontId="6" fillId="2" borderId="19" xfId="5" applyNumberFormat="1" applyFont="1" applyFill="1" applyBorder="1" applyAlignment="1">
      <alignment horizontal="center" vertical="center"/>
    </xf>
    <xf numFmtId="178" fontId="6" fillId="2" borderId="15" xfId="5" applyNumberFormat="1" applyFont="1" applyFill="1" applyBorder="1" applyAlignment="1">
      <alignment vertical="center"/>
    </xf>
    <xf numFmtId="178" fontId="6" fillId="2" borderId="14" xfId="5" applyNumberFormat="1" applyFont="1" applyFill="1" applyBorder="1" applyAlignment="1">
      <alignment vertical="center"/>
    </xf>
    <xf numFmtId="178" fontId="6" fillId="2" borderId="19" xfId="5" applyNumberFormat="1" applyFont="1" applyFill="1" applyBorder="1" applyAlignment="1">
      <alignment vertical="center"/>
    </xf>
    <xf numFmtId="177" fontId="6" fillId="2" borderId="8" xfId="2" applyNumberFormat="1" applyFont="1" applyFill="1" applyBorder="1" applyAlignment="1">
      <alignment horizontal="center" vertical="center"/>
    </xf>
    <xf numFmtId="38" fontId="6" fillId="2" borderId="8" xfId="4" applyFont="1" applyFill="1" applyBorder="1" applyAlignment="1">
      <alignment vertical="center"/>
    </xf>
    <xf numFmtId="180" fontId="6" fillId="2" borderId="7" xfId="2" applyNumberFormat="1" applyFont="1" applyFill="1" applyBorder="1" applyAlignment="1">
      <alignment vertical="center"/>
    </xf>
    <xf numFmtId="180" fontId="6" fillId="2" borderId="23" xfId="2" applyNumberFormat="1" applyFont="1" applyFill="1" applyBorder="1" applyAlignment="1">
      <alignment vertical="center"/>
    </xf>
    <xf numFmtId="177" fontId="6" fillId="2" borderId="12" xfId="2" applyNumberFormat="1" applyFont="1" applyFill="1" applyBorder="1" applyAlignment="1">
      <alignment horizontal="center" vertical="center"/>
    </xf>
    <xf numFmtId="177" fontId="6" fillId="2" borderId="15" xfId="2" applyNumberFormat="1" applyFont="1" applyFill="1" applyBorder="1" applyAlignment="1">
      <alignment horizontal="center" vertical="center"/>
    </xf>
    <xf numFmtId="181" fontId="6" fillId="2" borderId="12" xfId="2" applyNumberFormat="1" applyFont="1" applyFill="1" applyBorder="1" applyAlignment="1">
      <alignment horizontal="right" vertical="center"/>
    </xf>
    <xf numFmtId="178" fontId="6" fillId="2" borderId="20" xfId="5" applyNumberFormat="1" applyFont="1" applyFill="1" applyBorder="1" applyAlignment="1">
      <alignment vertical="center"/>
    </xf>
    <xf numFmtId="38" fontId="6" fillId="2" borderId="23" xfId="4" applyFont="1" applyFill="1" applyBorder="1" applyAlignment="1">
      <alignment vertical="center"/>
    </xf>
    <xf numFmtId="180" fontId="6" fillId="2" borderId="24" xfId="2" applyNumberFormat="1" applyFont="1" applyFill="1" applyBorder="1" applyAlignment="1">
      <alignment vertical="center"/>
    </xf>
    <xf numFmtId="0" fontId="5" fillId="2" borderId="0" xfId="2" applyFont="1" applyFill="1" applyAlignment="1">
      <alignment horizontal="left"/>
    </xf>
    <xf numFmtId="38" fontId="5" fillId="2" borderId="8" xfId="2" applyNumberFormat="1" applyFont="1" applyFill="1" applyBorder="1" applyAlignment="1">
      <alignment vertical="center"/>
    </xf>
    <xf numFmtId="177" fontId="5" fillId="2" borderId="8" xfId="2" applyNumberFormat="1" applyFont="1" applyFill="1" applyBorder="1" applyAlignment="1">
      <alignment horizontal="center" vertical="center"/>
    </xf>
    <xf numFmtId="178" fontId="5" fillId="2" borderId="0" xfId="2" applyNumberFormat="1" applyFont="1" applyFill="1" applyAlignment="1">
      <alignment vertical="center"/>
    </xf>
    <xf numFmtId="38" fontId="5" fillId="2" borderId="12" xfId="2" applyNumberFormat="1" applyFont="1" applyFill="1" applyBorder="1" applyAlignment="1">
      <alignment vertical="center"/>
    </xf>
    <xf numFmtId="177" fontId="5" fillId="2" borderId="12" xfId="2" applyNumberFormat="1" applyFont="1" applyFill="1" applyBorder="1" applyAlignment="1">
      <alignment horizontal="center" vertical="center"/>
    </xf>
    <xf numFmtId="182" fontId="6" fillId="2" borderId="11" xfId="4" applyNumberFormat="1" applyFont="1" applyFill="1" applyBorder="1" applyAlignment="1">
      <alignment vertical="center"/>
    </xf>
    <xf numFmtId="180" fontId="6" fillId="2" borderId="12" xfId="4" applyNumberFormat="1" applyFont="1" applyFill="1" applyBorder="1" applyAlignment="1">
      <alignment vertical="center"/>
    </xf>
    <xf numFmtId="38" fontId="5" fillId="2" borderId="15" xfId="2" applyNumberFormat="1" applyFont="1" applyFill="1" applyBorder="1" applyAlignment="1">
      <alignment vertical="center"/>
    </xf>
    <xf numFmtId="177" fontId="5" fillId="2" borderId="15" xfId="2" applyNumberFormat="1" applyFont="1" applyFill="1" applyBorder="1" applyAlignment="1">
      <alignment horizontal="center" vertical="center"/>
    </xf>
    <xf numFmtId="181" fontId="6" fillId="2" borderId="12" xfId="4" applyNumberFormat="1" applyFont="1" applyFill="1" applyBorder="1" applyAlignment="1">
      <alignment vertical="center"/>
    </xf>
    <xf numFmtId="0" fontId="5" fillId="2" borderId="19" xfId="2" applyFont="1" applyFill="1" applyBorder="1" applyAlignment="1">
      <alignment vertical="center"/>
    </xf>
    <xf numFmtId="176" fontId="9" fillId="2" borderId="25" xfId="3" applyNumberFormat="1" applyFont="1" applyFill="1" applyBorder="1" applyAlignment="1">
      <alignment horizontal="center" vertical="center"/>
    </xf>
    <xf numFmtId="176" fontId="9" fillId="2" borderId="26" xfId="3" applyNumberFormat="1" applyFont="1" applyFill="1" applyBorder="1" applyAlignment="1">
      <alignment horizontal="center" vertical="center"/>
    </xf>
    <xf numFmtId="182" fontId="6" fillId="2" borderId="7" xfId="4" applyNumberFormat="1" applyFont="1" applyFill="1" applyBorder="1" applyAlignment="1">
      <alignment vertical="center"/>
    </xf>
    <xf numFmtId="38" fontId="6" fillId="2" borderId="7" xfId="4" applyFont="1" applyFill="1" applyBorder="1" applyAlignment="1">
      <alignment vertical="center"/>
    </xf>
    <xf numFmtId="179" fontId="6" fillId="2" borderId="8" xfId="2" applyNumberFormat="1" applyFont="1" applyFill="1" applyBorder="1" applyAlignment="1">
      <alignment vertical="center"/>
    </xf>
    <xf numFmtId="0" fontId="5" fillId="2" borderId="9" xfId="2" applyFont="1" applyFill="1" applyBorder="1" applyAlignment="1">
      <alignment horizontal="center" vertical="center"/>
    </xf>
    <xf numFmtId="0" fontId="5" fillId="2" borderId="16" xfId="2" applyFont="1" applyFill="1" applyBorder="1" applyAlignment="1">
      <alignment horizontal="center" vertical="center"/>
    </xf>
    <xf numFmtId="38" fontId="9" fillId="2" borderId="17" xfId="4" applyFont="1" applyFill="1" applyBorder="1" applyAlignment="1">
      <alignment horizontal="center" vertical="center"/>
    </xf>
    <xf numFmtId="38" fontId="9" fillId="2" borderId="27" xfId="4" applyFont="1" applyFill="1" applyBorder="1" applyAlignment="1">
      <alignment horizontal="center" vertical="center"/>
    </xf>
    <xf numFmtId="38" fontId="5" fillId="2" borderId="19" xfId="2" applyNumberFormat="1" applyFont="1" applyFill="1" applyBorder="1" applyAlignment="1">
      <alignment vertical="center"/>
    </xf>
    <xf numFmtId="177" fontId="6" fillId="2" borderId="19" xfId="2" applyNumberFormat="1" applyFont="1" applyFill="1" applyBorder="1" applyAlignment="1">
      <alignment horizontal="center" vertical="center"/>
    </xf>
    <xf numFmtId="38" fontId="6" fillId="2" borderId="16" xfId="4" applyFont="1" applyFill="1" applyBorder="1" applyAlignment="1">
      <alignment vertical="center"/>
    </xf>
    <xf numFmtId="38" fontId="6" fillId="2" borderId="27" xfId="4" applyFont="1" applyFill="1" applyBorder="1" applyAlignment="1">
      <alignment vertical="center"/>
    </xf>
    <xf numFmtId="38" fontId="6" fillId="2" borderId="19" xfId="4" applyFont="1" applyFill="1" applyBorder="1" applyAlignment="1">
      <alignment vertical="center"/>
    </xf>
    <xf numFmtId="3" fontId="6" fillId="2" borderId="19" xfId="2" applyNumberFormat="1" applyFont="1" applyFill="1" applyBorder="1" applyAlignment="1">
      <alignment vertical="center"/>
    </xf>
    <xf numFmtId="0" fontId="0" fillId="2" borderId="21" xfId="1" applyFont="1" applyFill="1" applyBorder="1" applyAlignment="1">
      <alignment vertical="center"/>
    </xf>
    <xf numFmtId="0" fontId="0" fillId="2" borderId="21" xfId="2" applyFont="1" applyFill="1" applyBorder="1" applyAlignment="1">
      <alignment vertical="center"/>
    </xf>
    <xf numFmtId="0" fontId="1" fillId="2" borderId="0" xfId="2" applyFill="1" applyAlignment="1">
      <alignment horizontal="right" vertical="center"/>
    </xf>
    <xf numFmtId="0" fontId="0" fillId="2" borderId="0" xfId="2" applyFont="1" applyFill="1" applyAlignment="1">
      <alignment horizontal="right" vertical="center"/>
    </xf>
    <xf numFmtId="0" fontId="0" fillId="2" borderId="0" xfId="2" applyFont="1" applyFill="1" applyAlignment="1">
      <alignment vertical="center"/>
    </xf>
    <xf numFmtId="0" fontId="1" fillId="0" borderId="0" xfId="2" applyAlignment="1">
      <alignment vertical="center"/>
    </xf>
    <xf numFmtId="0" fontId="1" fillId="0" borderId="0" xfId="6" applyAlignment="1">
      <alignment vertical="center"/>
    </xf>
    <xf numFmtId="0" fontId="5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5" fillId="2" borderId="0" xfId="2" applyFont="1" applyFill="1" applyBorder="1" applyAlignment="1">
      <alignment vertical="center"/>
    </xf>
    <xf numFmtId="181" fontId="5" fillId="2" borderId="0" xfId="2" applyNumberFormat="1" applyFont="1" applyFill="1" applyBorder="1" applyAlignment="1">
      <alignment vertical="center"/>
    </xf>
    <xf numFmtId="0" fontId="5" fillId="2" borderId="0" xfId="2" applyFont="1" applyFill="1" applyBorder="1" applyAlignment="1">
      <alignment vertical="center" wrapText="1"/>
    </xf>
  </cellXfs>
  <cellStyles count="7">
    <cellStyle name="パーセント 2" xfId="5" xr:uid="{C074C1D4-3DED-417B-B85B-D1A68573592D}"/>
    <cellStyle name="桁区切り 2" xfId="4" xr:uid="{BC1A1DA6-CE33-4BD4-A5AF-22A402091B52}"/>
    <cellStyle name="標準" xfId="0" builtinId="0"/>
    <cellStyle name="標準_H14鳥獣害集計" xfId="3" xr:uid="{9B3C3CB2-9F87-4CE5-885D-A3CA8857926B}"/>
    <cellStyle name="標準_被害状況推移_03_獣害状況資料Ｈ21" xfId="2" xr:uid="{73E75C08-B957-415D-B51E-49DBF9F96A5A}"/>
    <cellStyle name="標準_被害状況推移_被害状況(常任委員会資料)_総括審査資料修正分 2" xfId="1" xr:uid="{F15D8F09-A4C6-4894-AC38-50312573456F}"/>
    <cellStyle name="標準_被害状況推移_被害状況(常任委員会資料)_総括審査資料修正分_03_獣害状況資料Ｈ21" xfId="6" xr:uid="{C198D1B3-CB8E-4D69-9803-175E4E6823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主な野生獣による農作物被害金額の推移</a:t>
            </a:r>
          </a:p>
        </c:rich>
      </c:tx>
      <c:layout>
        <c:manualLayout>
          <c:xMode val="edge"/>
          <c:yMode val="edge"/>
          <c:x val="0.30665996537666834"/>
          <c:y val="1.47929895859791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50391401325147"/>
          <c:y val="0.14450037034862023"/>
          <c:w val="0.86000358171036573"/>
          <c:h val="0.69061452432325787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★主な野生獣!$B$4</c:f>
              <c:strCache>
                <c:ptCount val="1"/>
                <c:pt idx="0">
                  <c:v>イノシシ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★主な野生獣!$M$3:$AC$3</c:f>
              <c:strCache>
                <c:ptCount val="17"/>
                <c:pt idx="0">
                  <c:v>Ｈ２１</c:v>
                </c:pt>
                <c:pt idx="1">
                  <c:v>Ｈ２２</c:v>
                </c:pt>
                <c:pt idx="2">
                  <c:v>Ｈ２３</c:v>
                </c:pt>
                <c:pt idx="3">
                  <c:v>Ｈ２４</c:v>
                </c:pt>
                <c:pt idx="4">
                  <c:v>Ｈ２５</c:v>
                </c:pt>
                <c:pt idx="5">
                  <c:v>Ｈ２６</c:v>
                </c:pt>
                <c:pt idx="6">
                  <c:v>Ｈ２７</c:v>
                </c:pt>
                <c:pt idx="7">
                  <c:v>Ｈ２８</c:v>
                </c:pt>
                <c:pt idx="8">
                  <c:v>Ｈ２９</c:v>
                </c:pt>
                <c:pt idx="9">
                  <c:v>Ｈ３０</c:v>
                </c:pt>
                <c:pt idx="10">
                  <c:v>Ｒ１</c:v>
                </c:pt>
                <c:pt idx="11">
                  <c:v>Ｒ２</c:v>
                </c:pt>
                <c:pt idx="12">
                  <c:v>Ｒ３</c:v>
                </c:pt>
                <c:pt idx="13">
                  <c:v>Ｒ４</c:v>
                </c:pt>
                <c:pt idx="14">
                  <c:v>Ｒ５</c:v>
                </c:pt>
                <c:pt idx="15">
                  <c:v>Ｒ６</c:v>
                </c:pt>
                <c:pt idx="16">
                  <c:v>Ｒ７</c:v>
                </c:pt>
              </c:strCache>
            </c:strRef>
          </c:cat>
          <c:val>
            <c:numRef>
              <c:f>★主な野生獣!$M$6:$AC$6</c:f>
              <c:numCache>
                <c:formatCode>???,??0</c:formatCode>
                <c:ptCount val="17"/>
                <c:pt idx="0">
                  <c:v>144918.61799999999</c:v>
                </c:pt>
                <c:pt idx="1">
                  <c:v>164178.095</c:v>
                </c:pt>
                <c:pt idx="2" formatCode="#,##0_);[Red]\(#,##0\)">
                  <c:v>200521.59249999997</c:v>
                </c:pt>
                <c:pt idx="3" formatCode="#,##0_);[Red]\(#,##0\)">
                  <c:v>157143</c:v>
                </c:pt>
                <c:pt idx="4" formatCode="#,##0_);[Red]\(#,##0\)">
                  <c:v>92624.960000000006</c:v>
                </c:pt>
                <c:pt idx="5" formatCode="#,##0_);[Red]\(#,##0\)">
                  <c:v>99360.894</c:v>
                </c:pt>
                <c:pt idx="6" formatCode="#,##0_);[Red]\(#,##0\)">
                  <c:v>84749</c:v>
                </c:pt>
                <c:pt idx="7" formatCode="#,##0_);[Red]\(#,##0\)">
                  <c:v>67855.760000000009</c:v>
                </c:pt>
                <c:pt idx="8" formatCode="#,##0_);[Red]\(#,##0\)">
                  <c:v>67632.3</c:v>
                </c:pt>
                <c:pt idx="9" formatCode="#,##0_);[Red]\(#,##0\)">
                  <c:v>77601</c:v>
                </c:pt>
                <c:pt idx="10" formatCode="#,##0_);[Red]\(#,##0\)">
                  <c:v>69212.686000000002</c:v>
                </c:pt>
                <c:pt idx="11" formatCode="#,##0_);[Red]\(#,##0\)">
                  <c:v>31499.037</c:v>
                </c:pt>
                <c:pt idx="12" formatCode="#,##0_);[Red]\(#,##0\)">
                  <c:v>19355.170999999998</c:v>
                </c:pt>
                <c:pt idx="13" formatCode="#,##0_);[Red]\(#,##0\)">
                  <c:v>21666.6</c:v>
                </c:pt>
                <c:pt idx="14" formatCode="#,##0_);[Red]\(#,##0\)">
                  <c:v>21659.610999999997</c:v>
                </c:pt>
                <c:pt idx="15" formatCode="#,##0_);[Red]\(#,##0\)">
                  <c:v>40067.273000000001</c:v>
                </c:pt>
                <c:pt idx="16" formatCode="#,##0_);[Red]\(#,##0\)">
                  <c:v>51888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F0-409F-991B-54DE06D8417C}"/>
            </c:ext>
          </c:extLst>
        </c:ser>
        <c:ser>
          <c:idx val="0"/>
          <c:order val="1"/>
          <c:tx>
            <c:strRef>
              <c:f>★主な野生獣!$B$8</c:f>
              <c:strCache>
                <c:ptCount val="1"/>
                <c:pt idx="0">
                  <c:v>ニホンザル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★主な野生獣!$M$3:$AC$3</c:f>
              <c:strCache>
                <c:ptCount val="17"/>
                <c:pt idx="0">
                  <c:v>Ｈ２１</c:v>
                </c:pt>
                <c:pt idx="1">
                  <c:v>Ｈ２２</c:v>
                </c:pt>
                <c:pt idx="2">
                  <c:v>Ｈ２３</c:v>
                </c:pt>
                <c:pt idx="3">
                  <c:v>Ｈ２４</c:v>
                </c:pt>
                <c:pt idx="4">
                  <c:v>Ｈ２５</c:v>
                </c:pt>
                <c:pt idx="5">
                  <c:v>Ｈ２６</c:v>
                </c:pt>
                <c:pt idx="6">
                  <c:v>Ｈ２７</c:v>
                </c:pt>
                <c:pt idx="7">
                  <c:v>Ｈ２８</c:v>
                </c:pt>
                <c:pt idx="8">
                  <c:v>Ｈ２９</c:v>
                </c:pt>
                <c:pt idx="9">
                  <c:v>Ｈ３０</c:v>
                </c:pt>
                <c:pt idx="10">
                  <c:v>Ｒ１</c:v>
                </c:pt>
                <c:pt idx="11">
                  <c:v>Ｒ２</c:v>
                </c:pt>
                <c:pt idx="12">
                  <c:v>Ｒ３</c:v>
                </c:pt>
                <c:pt idx="13">
                  <c:v>Ｒ４</c:v>
                </c:pt>
                <c:pt idx="14">
                  <c:v>Ｒ５</c:v>
                </c:pt>
                <c:pt idx="15">
                  <c:v>Ｒ６</c:v>
                </c:pt>
                <c:pt idx="16">
                  <c:v>Ｒ７</c:v>
                </c:pt>
              </c:strCache>
            </c:strRef>
          </c:cat>
          <c:val>
            <c:numRef>
              <c:f>★主な野生獣!$M$10:$AC$10</c:f>
              <c:numCache>
                <c:formatCode>???,??0</c:formatCode>
                <c:ptCount val="17"/>
                <c:pt idx="0">
                  <c:v>77935.584000000003</c:v>
                </c:pt>
                <c:pt idx="1">
                  <c:v>98724.901999999987</c:v>
                </c:pt>
                <c:pt idx="2" formatCode="#,##0_);[Red]\(#,##0\)">
                  <c:v>62238.558349999999</c:v>
                </c:pt>
                <c:pt idx="3" formatCode="#,##0_);[Red]\(#,##0\)">
                  <c:v>64059</c:v>
                </c:pt>
                <c:pt idx="4" formatCode="#,##0_);[Red]\(#,##0\)">
                  <c:v>48811.65</c:v>
                </c:pt>
                <c:pt idx="5" formatCode="#,##0_);[Red]\(#,##0\)">
                  <c:v>39675.701000000001</c:v>
                </c:pt>
                <c:pt idx="6" formatCode="#,##0_);[Red]\(#,##0\)">
                  <c:v>34928</c:v>
                </c:pt>
                <c:pt idx="7" formatCode="#,##0_);[Red]\(#,##0\)">
                  <c:v>25566.779699999999</c:v>
                </c:pt>
                <c:pt idx="8" formatCode="#,##0_);[Red]\(#,##0\)">
                  <c:v>25549.999999999996</c:v>
                </c:pt>
                <c:pt idx="9" formatCode="#,##0_);[Red]\(#,##0\)">
                  <c:v>24695</c:v>
                </c:pt>
                <c:pt idx="10" formatCode="#,##0_);[Red]\(#,##0\)">
                  <c:v>25104.397999999994</c:v>
                </c:pt>
                <c:pt idx="11" formatCode="#,##0_);[Red]\(#,##0\)">
                  <c:v>18324.343999999997</c:v>
                </c:pt>
                <c:pt idx="12" formatCode="#,##0_);[Red]\(#,##0\)">
                  <c:v>16320.706</c:v>
                </c:pt>
                <c:pt idx="13" formatCode="#,##0_);[Red]\(#,##0\)">
                  <c:v>15315.4</c:v>
                </c:pt>
                <c:pt idx="14" formatCode="#,##0_);[Red]\(#,##0\)">
                  <c:v>12765.470450000001</c:v>
                </c:pt>
                <c:pt idx="15" formatCode="#,##0_);[Red]\(#,##0\)">
                  <c:v>14972.299868</c:v>
                </c:pt>
                <c:pt idx="16" formatCode="#,##0_);[Red]\(#,##0\)">
                  <c:v>20440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F0-409F-991B-54DE06D8417C}"/>
            </c:ext>
          </c:extLst>
        </c:ser>
        <c:ser>
          <c:idx val="1"/>
          <c:order val="2"/>
          <c:tx>
            <c:strRef>
              <c:f>★主な野生獣!$B$12</c:f>
              <c:strCache>
                <c:ptCount val="1"/>
                <c:pt idx="0">
                  <c:v>ニホンジカ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★主な野生獣!$M$3:$AC$3</c:f>
              <c:strCache>
                <c:ptCount val="17"/>
                <c:pt idx="0">
                  <c:v>Ｈ２１</c:v>
                </c:pt>
                <c:pt idx="1">
                  <c:v>Ｈ２２</c:v>
                </c:pt>
                <c:pt idx="2">
                  <c:v>Ｈ２３</c:v>
                </c:pt>
                <c:pt idx="3">
                  <c:v>Ｈ２４</c:v>
                </c:pt>
                <c:pt idx="4">
                  <c:v>Ｈ２５</c:v>
                </c:pt>
                <c:pt idx="5">
                  <c:v>Ｈ２６</c:v>
                </c:pt>
                <c:pt idx="6">
                  <c:v>Ｈ２７</c:v>
                </c:pt>
                <c:pt idx="7">
                  <c:v>Ｈ２８</c:v>
                </c:pt>
                <c:pt idx="8">
                  <c:v>Ｈ２９</c:v>
                </c:pt>
                <c:pt idx="9">
                  <c:v>Ｈ３０</c:v>
                </c:pt>
                <c:pt idx="10">
                  <c:v>Ｒ１</c:v>
                </c:pt>
                <c:pt idx="11">
                  <c:v>Ｒ２</c:v>
                </c:pt>
                <c:pt idx="12">
                  <c:v>Ｒ３</c:v>
                </c:pt>
                <c:pt idx="13">
                  <c:v>Ｒ４</c:v>
                </c:pt>
                <c:pt idx="14">
                  <c:v>Ｒ５</c:v>
                </c:pt>
                <c:pt idx="15">
                  <c:v>Ｒ６</c:v>
                </c:pt>
                <c:pt idx="16">
                  <c:v>Ｒ７</c:v>
                </c:pt>
              </c:strCache>
            </c:strRef>
          </c:cat>
          <c:val>
            <c:numRef>
              <c:f>★主な野生獣!$M$14:$AC$14</c:f>
              <c:numCache>
                <c:formatCode>???,??0</c:formatCode>
                <c:ptCount val="17"/>
                <c:pt idx="0">
                  <c:v>96100.501000000004</c:v>
                </c:pt>
                <c:pt idx="1">
                  <c:v>169395.10820000002</c:v>
                </c:pt>
                <c:pt idx="2" formatCode="#,##0_);[Red]\(#,##0\)">
                  <c:v>165944.5656</c:v>
                </c:pt>
                <c:pt idx="3" formatCode="#,##0_);[Red]\(#,##0\)">
                  <c:v>123020</c:v>
                </c:pt>
                <c:pt idx="4" formatCode="#,##0_);[Red]\(#,##0\)">
                  <c:v>82704.84</c:v>
                </c:pt>
                <c:pt idx="5" formatCode="#,##0_);[Red]\(#,##0\)">
                  <c:v>57662.661999999997</c:v>
                </c:pt>
                <c:pt idx="6" formatCode="#,##0_);[Red]\(#,##0\)">
                  <c:v>49921</c:v>
                </c:pt>
                <c:pt idx="7" formatCode="#,##0_);[Red]\(#,##0\)">
                  <c:v>20495.668000000001</c:v>
                </c:pt>
                <c:pt idx="8" formatCode="#,##0_);[Red]\(#,##0\)">
                  <c:v>17726.599999999999</c:v>
                </c:pt>
                <c:pt idx="9" formatCode="#,##0_);[Red]\(#,##0\)">
                  <c:v>15642</c:v>
                </c:pt>
                <c:pt idx="10" formatCode="#,##0_);[Red]\(#,##0\)">
                  <c:v>16749.470999999998</c:v>
                </c:pt>
                <c:pt idx="11" formatCode="#,##0_);[Red]\(#,##0\)">
                  <c:v>10320.183999999999</c:v>
                </c:pt>
                <c:pt idx="12" formatCode="#,##0_);[Red]\(#,##0\)">
                  <c:v>5784.7480000000005</c:v>
                </c:pt>
                <c:pt idx="13" formatCode="#,##0_);[Red]\(#,##0\)">
                  <c:v>8512.9</c:v>
                </c:pt>
                <c:pt idx="14" formatCode="#,##0_);[Red]\(#,##0\)">
                  <c:v>9736.6460000000006</c:v>
                </c:pt>
                <c:pt idx="15" formatCode="#,##0_);[Red]\(#,##0\)">
                  <c:v>15537.409144834002</c:v>
                </c:pt>
                <c:pt idx="16" formatCode="#,##0_);[Red]\(#,##0\)">
                  <c:v>26425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F0-409F-991B-54DE06D84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1671504"/>
        <c:axId val="1641663888"/>
      </c:barChart>
      <c:lineChart>
        <c:grouping val="standard"/>
        <c:varyColors val="0"/>
        <c:ser>
          <c:idx val="2"/>
          <c:order val="3"/>
          <c:tx>
            <c:strRef>
              <c:f>★主な野生獣!$B$16</c:f>
              <c:strCache>
                <c:ptCount val="1"/>
                <c:pt idx="0">
                  <c:v>サル・イノシシ・シカ計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1.5996816909016038E-4"/>
                  <c:y val="-3.15724953392578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F0-409F-991B-54DE06D8417C}"/>
                </c:ext>
              </c:extLst>
            </c:dLbl>
            <c:dLbl>
              <c:idx val="1"/>
              <c:layout>
                <c:manualLayout>
                  <c:x val="-4.6491815377573435E-3"/>
                  <c:y val="-5.0418080170424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F0-409F-991B-54DE06D8417C}"/>
                </c:ext>
              </c:extLst>
            </c:dLbl>
            <c:dLbl>
              <c:idx val="2"/>
              <c:layout>
                <c:manualLayout>
                  <c:x val="1.8445550325933504E-3"/>
                  <c:y val="-1.36474565987845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F0-409F-991B-54DE06D8417C}"/>
                </c:ext>
              </c:extLst>
            </c:dLbl>
            <c:dLbl>
              <c:idx val="3"/>
              <c:layout>
                <c:manualLayout>
                  <c:x val="-4.8655650603272906E-2"/>
                  <c:y val="4.24351089996751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F0-409F-991B-54DE06D8417C}"/>
                </c:ext>
              </c:extLst>
            </c:dLbl>
            <c:dLbl>
              <c:idx val="4"/>
              <c:layout>
                <c:manualLayout>
                  <c:x val="-3.1759652484572062E-2"/>
                  <c:y val="-5.973475368529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F0-409F-991B-54DE06D8417C}"/>
                </c:ext>
              </c:extLst>
            </c:dLbl>
            <c:dLbl>
              <c:idx val="5"/>
              <c:layout>
                <c:manualLayout>
                  <c:x val="-4.3674802821931903E-2"/>
                  <c:y val="-5.1658085661392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F0-409F-991B-54DE06D8417C}"/>
                </c:ext>
              </c:extLst>
            </c:dLbl>
            <c:dLbl>
              <c:idx val="6"/>
              <c:layout>
                <c:manualLayout>
                  <c:x val="-3.2577209247026284E-2"/>
                  <c:y val="-6.4607450622168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F0-409F-991B-54DE06D8417C}"/>
                </c:ext>
              </c:extLst>
            </c:dLbl>
            <c:dLbl>
              <c:idx val="7"/>
              <c:layout>
                <c:manualLayout>
                  <c:x val="-2.489283182503078E-2"/>
                  <c:y val="-7.3217513750179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F0-409F-991B-54DE06D8417C}"/>
                </c:ext>
              </c:extLst>
            </c:dLbl>
            <c:dLbl>
              <c:idx val="8"/>
              <c:layout>
                <c:manualLayout>
                  <c:x val="-2.8308066936246056E-2"/>
                  <c:y val="-4.3087952476843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F0-409F-991B-54DE06D8417C}"/>
                </c:ext>
              </c:extLst>
            </c:dLbl>
            <c:dLbl>
              <c:idx val="9"/>
              <c:layout>
                <c:manualLayout>
                  <c:x val="-3.2279975528413316E-2"/>
                  <c:y val="-6.8408205169999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F0-409F-991B-54DE06D8417C}"/>
                </c:ext>
              </c:extLst>
            </c:dLbl>
            <c:dLbl>
              <c:idx val="10"/>
              <c:layout>
                <c:manualLayout>
                  <c:x val="-2.1688923862794876E-2"/>
                  <c:y val="-7.6319419392953017E-2"/>
                </c:manualLayout>
              </c:layout>
              <c:tx>
                <c:rich>
                  <a:bodyPr/>
                  <a:lstStyle/>
                  <a:p>
                    <a:pPr>
                      <a:defRPr sz="9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fld id="{8C5A1290-4A7D-4C55-9020-019988F3496A}" type="VALUE">
                      <a:rPr lang="en-US" altLang="ja-JP" sz="900" b="0"/>
                      <a:pPr>
                        <a:defRPr sz="900" b="1" i="0" u="none" strike="noStrike" baseline="0">
                          <a:solidFill>
                            <a:srgbClr val="000000"/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DCF0-409F-991B-54DE06D8417C}"/>
                </c:ext>
              </c:extLst>
            </c:dLbl>
            <c:dLbl>
              <c:idx val="11"/>
              <c:layout>
                <c:manualLayout>
                  <c:x val="-2.9902931298831616E-2"/>
                  <c:y val="-7.3463256193833731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en-US" sz="900" b="0"/>
                      <a:t>61,283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DCF0-409F-991B-54DE06D8417C}"/>
                </c:ext>
              </c:extLst>
            </c:dLbl>
            <c:dLbl>
              <c:idx val="12"/>
              <c:layout>
                <c:manualLayout>
                  <c:x val="-4.5743886613278197E-2"/>
                  <c:y val="-3.89914301087633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182822871129967E-2"/>
                      <c:h val="9.382796501484236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DCF0-409F-991B-54DE06D8417C}"/>
                </c:ext>
              </c:extLst>
            </c:dLbl>
            <c:dLbl>
              <c:idx val="13"/>
              <c:layout>
                <c:manualLayout>
                  <c:x val="-3.3731218912827661E-2"/>
                  <c:y val="-5.0738545322284244E-2"/>
                </c:manualLayout>
              </c:layout>
              <c:tx>
                <c:rich>
                  <a:bodyPr/>
                  <a:lstStyle/>
                  <a:p>
                    <a:pPr>
                      <a:defRPr sz="12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fld id="{6BB0ED8B-34F6-484B-A962-63F39645EFD3}" type="VALUE">
                      <a:rPr lang="en-US" altLang="ja-JP" sz="900" b="0"/>
                      <a:pPr>
                        <a:defRPr sz="1200" b="1" i="0" u="none" strike="noStrike" baseline="0">
                          <a:solidFill>
                            <a:srgbClr val="000000"/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DCF0-409F-991B-54DE06D8417C}"/>
                </c:ext>
              </c:extLst>
            </c:dLbl>
            <c:dLbl>
              <c:idx val="14"/>
              <c:layout>
                <c:manualLayout>
                  <c:x val="-3.0628350005928093E-2"/>
                  <c:y val="-2.74656679151062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F0-409F-991B-54DE06D8417C}"/>
                </c:ext>
              </c:extLst>
            </c:dLbl>
            <c:dLbl>
              <c:idx val="15"/>
              <c:layout>
                <c:manualLayout>
                  <c:x val="-3.1833712259872839E-2"/>
                  <c:y val="-6.3908880770883233E-2"/>
                </c:manualLayout>
              </c:layout>
              <c:tx>
                <c:rich>
                  <a:bodyPr/>
                  <a:lstStyle/>
                  <a:p>
                    <a:pPr>
                      <a:defRPr sz="1400" b="1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fld id="{F7F2C8F6-9EAF-40B5-8055-502CBAE42A3B}" type="VALUE">
                      <a:rPr lang="en-US" altLang="ja-JP" sz="800" b="0"/>
                      <a:pPr>
                        <a:defRPr sz="1400" b="1" i="0" u="none" strike="noStrike" baseline="0">
                          <a:solidFill>
                            <a:srgbClr val="000000"/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DCF0-409F-991B-54DE06D8417C}"/>
                </c:ext>
              </c:extLst>
            </c:dLbl>
            <c:dLbl>
              <c:idx val="16"/>
              <c:layout>
                <c:manualLayout>
                  <c:x val="-2.8268054707831121E-2"/>
                  <c:y val="-4.35835351089588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F0-409F-991B-54DE06D8417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★主な野生獣!$M$3:$AC$3</c:f>
              <c:strCache>
                <c:ptCount val="17"/>
                <c:pt idx="0">
                  <c:v>Ｈ２１</c:v>
                </c:pt>
                <c:pt idx="1">
                  <c:v>Ｈ２２</c:v>
                </c:pt>
                <c:pt idx="2">
                  <c:v>Ｈ２３</c:v>
                </c:pt>
                <c:pt idx="3">
                  <c:v>Ｈ２４</c:v>
                </c:pt>
                <c:pt idx="4">
                  <c:v>Ｈ２５</c:v>
                </c:pt>
                <c:pt idx="5">
                  <c:v>Ｈ２６</c:v>
                </c:pt>
                <c:pt idx="6">
                  <c:v>Ｈ２７</c:v>
                </c:pt>
                <c:pt idx="7">
                  <c:v>Ｈ２８</c:v>
                </c:pt>
                <c:pt idx="8">
                  <c:v>Ｈ２９</c:v>
                </c:pt>
                <c:pt idx="9">
                  <c:v>Ｈ３０</c:v>
                </c:pt>
                <c:pt idx="10">
                  <c:v>Ｒ１</c:v>
                </c:pt>
                <c:pt idx="11">
                  <c:v>Ｒ２</c:v>
                </c:pt>
                <c:pt idx="12">
                  <c:v>Ｒ３</c:v>
                </c:pt>
                <c:pt idx="13">
                  <c:v>Ｒ４</c:v>
                </c:pt>
                <c:pt idx="14">
                  <c:v>Ｒ５</c:v>
                </c:pt>
                <c:pt idx="15">
                  <c:v>Ｒ６</c:v>
                </c:pt>
                <c:pt idx="16">
                  <c:v>Ｒ７</c:v>
                </c:pt>
              </c:strCache>
            </c:strRef>
          </c:cat>
          <c:val>
            <c:numRef>
              <c:f>★主な野生獣!$M$18:$AC$18</c:f>
              <c:numCache>
                <c:formatCode>???,??0</c:formatCode>
                <c:ptCount val="17"/>
                <c:pt idx="0">
                  <c:v>318954.70299999998</c:v>
                </c:pt>
                <c:pt idx="1">
                  <c:v>432298.10519999999</c:v>
                </c:pt>
                <c:pt idx="2" formatCode="#,##0_);[Red]\(#,##0\)">
                  <c:v>428704.71644999995</c:v>
                </c:pt>
                <c:pt idx="3" formatCode="#,##0_);[Red]\(#,##0\)">
                  <c:v>344222</c:v>
                </c:pt>
                <c:pt idx="4" formatCode="#,##0_);[Red]\(#,##0\)">
                  <c:v>224142</c:v>
                </c:pt>
                <c:pt idx="5" formatCode="#,##0_);[Red]\(#,##0\)">
                  <c:v>196700</c:v>
                </c:pt>
                <c:pt idx="6" formatCode="#,##0_);[Red]\(#,##0\)">
                  <c:v>169598</c:v>
                </c:pt>
                <c:pt idx="7" formatCode="#,##0_);[Red]\(#,##0\)">
                  <c:v>113919</c:v>
                </c:pt>
                <c:pt idx="8" formatCode="#,##0_);[Red]\(#,##0\)">
                  <c:v>110909</c:v>
                </c:pt>
                <c:pt idx="9" formatCode="#,##0_);[Red]\(#,##0\)">
                  <c:v>117938</c:v>
                </c:pt>
                <c:pt idx="10" formatCode="#,##0_);[Red]\(#,##0\)">
                  <c:v>111067</c:v>
                </c:pt>
                <c:pt idx="11" formatCode="#,##0_);[Red]\(#,##0\)">
                  <c:v>60144</c:v>
                </c:pt>
                <c:pt idx="12" formatCode="#,##0_);[Red]\(#,##0\)">
                  <c:v>41461</c:v>
                </c:pt>
                <c:pt idx="13" formatCode="#,##0_);[Red]\(#,##0\)">
                  <c:v>45495</c:v>
                </c:pt>
                <c:pt idx="14" formatCode="#,##0_);[Red]\(#,##0\)">
                  <c:v>44162</c:v>
                </c:pt>
                <c:pt idx="15" formatCode="#,##0_);[Red]\(#,##0\)">
                  <c:v>70577</c:v>
                </c:pt>
                <c:pt idx="16" formatCode="#,##0_);[Red]\(#,##0\)">
                  <c:v>98753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CF0-409F-991B-54DE06D84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1671504"/>
        <c:axId val="1641663888"/>
      </c:lineChart>
      <c:catAx>
        <c:axId val="16416715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41663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416638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eaVert"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 b="0"/>
                  <a:t>被害金額（千円）</a:t>
                </a:r>
              </a:p>
            </c:rich>
          </c:tx>
          <c:layout>
            <c:manualLayout>
              <c:xMode val="edge"/>
              <c:yMode val="edge"/>
              <c:x val="1.2594483261557259E-3"/>
              <c:y val="0.334086303728163"/>
            </c:manualLayout>
          </c:layout>
          <c:overlay val="0"/>
          <c:spPr>
            <a:noFill/>
            <a:ln w="25400">
              <a:noFill/>
            </a:ln>
          </c:spPr>
        </c:title>
        <c:numFmt formatCode="???,??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416715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3964135869877579"/>
          <c:y val="0.91139602009582599"/>
          <c:w val="0.58270742472980352"/>
          <c:h val="5.917159763313606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主な野生獣による農作物被害面積の推移</a:t>
            </a:r>
          </a:p>
        </c:rich>
      </c:tx>
      <c:layout>
        <c:manualLayout>
          <c:xMode val="edge"/>
          <c:yMode val="edge"/>
          <c:x val="0.32915062880997531"/>
          <c:y val="1.47927082623294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733825229888226E-2"/>
          <c:y val="0.205716992939704"/>
          <c:w val="0.85648966956053574"/>
          <c:h val="0.6179444092854302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★主な野生獣!$B$4</c:f>
              <c:strCache>
                <c:ptCount val="1"/>
                <c:pt idx="0">
                  <c:v>イノシシ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★主な野生獣!$M$3:$AC$3</c:f>
              <c:strCache>
                <c:ptCount val="17"/>
                <c:pt idx="0">
                  <c:v>Ｈ２１</c:v>
                </c:pt>
                <c:pt idx="1">
                  <c:v>Ｈ２２</c:v>
                </c:pt>
                <c:pt idx="2">
                  <c:v>Ｈ２３</c:v>
                </c:pt>
                <c:pt idx="3">
                  <c:v>Ｈ２４</c:v>
                </c:pt>
                <c:pt idx="4">
                  <c:v>Ｈ２５</c:v>
                </c:pt>
                <c:pt idx="5">
                  <c:v>Ｈ２６</c:v>
                </c:pt>
                <c:pt idx="6">
                  <c:v>Ｈ２７</c:v>
                </c:pt>
                <c:pt idx="7">
                  <c:v>Ｈ２８</c:v>
                </c:pt>
                <c:pt idx="8">
                  <c:v>Ｈ２９</c:v>
                </c:pt>
                <c:pt idx="9">
                  <c:v>Ｈ３０</c:v>
                </c:pt>
                <c:pt idx="10">
                  <c:v>Ｒ１</c:v>
                </c:pt>
                <c:pt idx="11">
                  <c:v>Ｒ２</c:v>
                </c:pt>
                <c:pt idx="12">
                  <c:v>Ｒ３</c:v>
                </c:pt>
                <c:pt idx="13">
                  <c:v>Ｒ４</c:v>
                </c:pt>
                <c:pt idx="14">
                  <c:v>Ｒ５</c:v>
                </c:pt>
                <c:pt idx="15">
                  <c:v>Ｒ６</c:v>
                </c:pt>
                <c:pt idx="16">
                  <c:v>Ｒ７</c:v>
                </c:pt>
              </c:strCache>
            </c:strRef>
          </c:cat>
          <c:val>
            <c:numRef>
              <c:f>★主な野生獣!$M$4:$AC$4</c:f>
              <c:numCache>
                <c:formatCode>???,??0</c:formatCode>
                <c:ptCount val="17"/>
                <c:pt idx="0">
                  <c:v>223.47814</c:v>
                </c:pt>
                <c:pt idx="1">
                  <c:v>365.81500641999901</c:v>
                </c:pt>
                <c:pt idx="2" formatCode="0_ ">
                  <c:v>379.5532310000001</c:v>
                </c:pt>
                <c:pt idx="3" formatCode="0_);[Red]\(0\)">
                  <c:v>294.73</c:v>
                </c:pt>
                <c:pt idx="4" formatCode="0_);[Red]\(0\)">
                  <c:v>186.56</c:v>
                </c:pt>
                <c:pt idx="5" formatCode="0_);[Red]\(0\)">
                  <c:v>138.44000000000003</c:v>
                </c:pt>
                <c:pt idx="6" formatCode="0_);[Red]\(0\)">
                  <c:v>117.34</c:v>
                </c:pt>
                <c:pt idx="7" formatCode="0_);[Red]\(0\)">
                  <c:v>116.54</c:v>
                </c:pt>
                <c:pt idx="8" formatCode="0_);[Red]\(0\)">
                  <c:v>68.373394736842101</c:v>
                </c:pt>
                <c:pt idx="9" formatCode="0_);[Red]\(0\)">
                  <c:v>89.66</c:v>
                </c:pt>
                <c:pt idx="10" formatCode="0_);[Red]\(0\)">
                  <c:v>85.206599999999995</c:v>
                </c:pt>
                <c:pt idx="11" formatCode="0_);[Red]\(0\)">
                  <c:v>46.1156750187547</c:v>
                </c:pt>
                <c:pt idx="12" formatCode="0_);[Red]\(0\)">
                  <c:v>25.071999999999999</c:v>
                </c:pt>
                <c:pt idx="13" formatCode="0_);[Red]\(0\)">
                  <c:v>35.597999999999999</c:v>
                </c:pt>
                <c:pt idx="14" formatCode="0_);[Red]\(0\)">
                  <c:v>28.369458227848099</c:v>
                </c:pt>
                <c:pt idx="15" formatCode="0_);[Red]\(0\)">
                  <c:v>34.706951009358399</c:v>
                </c:pt>
                <c:pt idx="16" formatCode="0_);[Red]\(0\)">
                  <c:v>34.21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F5-4F62-AD8C-8C52A77FF83A}"/>
            </c:ext>
          </c:extLst>
        </c:ser>
        <c:ser>
          <c:idx val="0"/>
          <c:order val="1"/>
          <c:tx>
            <c:strRef>
              <c:f>★主な野生獣!$B$8</c:f>
              <c:strCache>
                <c:ptCount val="1"/>
                <c:pt idx="0">
                  <c:v>ニホンザル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★主な野生獣!$M$3:$AC$3</c:f>
              <c:strCache>
                <c:ptCount val="17"/>
                <c:pt idx="0">
                  <c:v>Ｈ２１</c:v>
                </c:pt>
                <c:pt idx="1">
                  <c:v>Ｈ２２</c:v>
                </c:pt>
                <c:pt idx="2">
                  <c:v>Ｈ２３</c:v>
                </c:pt>
                <c:pt idx="3">
                  <c:v>Ｈ２４</c:v>
                </c:pt>
                <c:pt idx="4">
                  <c:v>Ｈ２５</c:v>
                </c:pt>
                <c:pt idx="5">
                  <c:v>Ｈ２６</c:v>
                </c:pt>
                <c:pt idx="6">
                  <c:v>Ｈ２７</c:v>
                </c:pt>
                <c:pt idx="7">
                  <c:v>Ｈ２８</c:v>
                </c:pt>
                <c:pt idx="8">
                  <c:v>Ｈ２９</c:v>
                </c:pt>
                <c:pt idx="9">
                  <c:v>Ｈ３０</c:v>
                </c:pt>
                <c:pt idx="10">
                  <c:v>Ｒ１</c:v>
                </c:pt>
                <c:pt idx="11">
                  <c:v>Ｒ２</c:v>
                </c:pt>
                <c:pt idx="12">
                  <c:v>Ｒ３</c:v>
                </c:pt>
                <c:pt idx="13">
                  <c:v>Ｒ４</c:v>
                </c:pt>
                <c:pt idx="14">
                  <c:v>Ｒ５</c:v>
                </c:pt>
                <c:pt idx="15">
                  <c:v>Ｒ６</c:v>
                </c:pt>
                <c:pt idx="16">
                  <c:v>Ｒ７</c:v>
                </c:pt>
              </c:strCache>
            </c:strRef>
          </c:cat>
          <c:val>
            <c:numRef>
              <c:f>★主な野生獣!$M$8:$AC$8</c:f>
              <c:numCache>
                <c:formatCode>???,??0</c:formatCode>
                <c:ptCount val="17"/>
                <c:pt idx="0">
                  <c:v>94.836299999999994</c:v>
                </c:pt>
                <c:pt idx="1">
                  <c:v>153.14921754</c:v>
                </c:pt>
                <c:pt idx="2" formatCode="#,##0_);[Red]\(#,##0\)">
                  <c:v>102.54996132999999</c:v>
                </c:pt>
                <c:pt idx="3" formatCode="0_);[Red]\(0\)">
                  <c:v>81.92</c:v>
                </c:pt>
                <c:pt idx="4" formatCode="0_);[Red]\(0\)">
                  <c:v>60.06</c:v>
                </c:pt>
                <c:pt idx="5" formatCode="0_);[Red]\(0\)">
                  <c:v>40.482900000000001</c:v>
                </c:pt>
                <c:pt idx="6" formatCode="0_);[Red]\(0\)">
                  <c:v>37.1</c:v>
                </c:pt>
                <c:pt idx="7" formatCode="0_);[Red]\(0\)">
                  <c:v>30.92</c:v>
                </c:pt>
                <c:pt idx="8" formatCode="0_);[Red]\(0\)">
                  <c:v>27.386699999999998</c:v>
                </c:pt>
                <c:pt idx="9" formatCode="0_);[Red]\(0\)">
                  <c:v>23.41</c:v>
                </c:pt>
                <c:pt idx="10" formatCode="0_);[Red]\(0\)">
                  <c:v>19.218999999999998</c:v>
                </c:pt>
                <c:pt idx="11" formatCode="0_);[Red]\(0\)">
                  <c:v>14.511799999999999</c:v>
                </c:pt>
                <c:pt idx="12" formatCode="0_);[Red]\(0\)">
                  <c:v>12.7333</c:v>
                </c:pt>
                <c:pt idx="13" formatCode="0_);[Red]\(0\)">
                  <c:v>19.3995</c:v>
                </c:pt>
                <c:pt idx="14" formatCode="0_);[Red]\(0\)">
                  <c:v>11.278608439084399</c:v>
                </c:pt>
                <c:pt idx="15" formatCode="0_);[Red]\(0\)">
                  <c:v>9.3607511524656726</c:v>
                </c:pt>
                <c:pt idx="16" formatCode="0_);[Red]\(0\)">
                  <c:v>12.03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F5-4F62-AD8C-8C52A77FF83A}"/>
            </c:ext>
          </c:extLst>
        </c:ser>
        <c:ser>
          <c:idx val="2"/>
          <c:order val="2"/>
          <c:tx>
            <c:strRef>
              <c:f>★主な野生獣!$B$12</c:f>
              <c:strCache>
                <c:ptCount val="1"/>
                <c:pt idx="0">
                  <c:v>ニホンジカ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★主な野生獣!$M$3:$AC$3</c:f>
              <c:strCache>
                <c:ptCount val="17"/>
                <c:pt idx="0">
                  <c:v>Ｈ２１</c:v>
                </c:pt>
                <c:pt idx="1">
                  <c:v>Ｈ２２</c:v>
                </c:pt>
                <c:pt idx="2">
                  <c:v>Ｈ２３</c:v>
                </c:pt>
                <c:pt idx="3">
                  <c:v>Ｈ２４</c:v>
                </c:pt>
                <c:pt idx="4">
                  <c:v>Ｈ２５</c:v>
                </c:pt>
                <c:pt idx="5">
                  <c:v>Ｈ２６</c:v>
                </c:pt>
                <c:pt idx="6">
                  <c:v>Ｈ２７</c:v>
                </c:pt>
                <c:pt idx="7">
                  <c:v>Ｈ２８</c:v>
                </c:pt>
                <c:pt idx="8">
                  <c:v>Ｈ２９</c:v>
                </c:pt>
                <c:pt idx="9">
                  <c:v>Ｈ３０</c:v>
                </c:pt>
                <c:pt idx="10">
                  <c:v>Ｒ１</c:v>
                </c:pt>
                <c:pt idx="11">
                  <c:v>Ｒ２</c:v>
                </c:pt>
                <c:pt idx="12">
                  <c:v>Ｒ３</c:v>
                </c:pt>
                <c:pt idx="13">
                  <c:v>Ｒ４</c:v>
                </c:pt>
                <c:pt idx="14">
                  <c:v>Ｒ５</c:v>
                </c:pt>
                <c:pt idx="15">
                  <c:v>Ｒ６</c:v>
                </c:pt>
                <c:pt idx="16">
                  <c:v>Ｒ７</c:v>
                </c:pt>
              </c:strCache>
            </c:strRef>
          </c:cat>
          <c:val>
            <c:numRef>
              <c:f>★主な野生獣!$M$12:$AC$12</c:f>
              <c:numCache>
                <c:formatCode>???,??0</c:formatCode>
                <c:ptCount val="17"/>
                <c:pt idx="0">
                  <c:v>231.45299</c:v>
                </c:pt>
                <c:pt idx="1">
                  <c:v>528.42082359999995</c:v>
                </c:pt>
                <c:pt idx="2" formatCode="#,##0_);[Red]\(#,##0\)">
                  <c:v>593.47828129999994</c:v>
                </c:pt>
                <c:pt idx="3" formatCode="0_);[Red]\(0\)">
                  <c:v>271.76</c:v>
                </c:pt>
                <c:pt idx="4" formatCode="0_);[Red]\(0\)">
                  <c:v>178.1</c:v>
                </c:pt>
                <c:pt idx="5" formatCode="0_);[Red]\(0\)">
                  <c:v>114.81110000000001</c:v>
                </c:pt>
                <c:pt idx="6" formatCode="0_);[Red]\(0\)">
                  <c:v>84.28</c:v>
                </c:pt>
                <c:pt idx="7" formatCode="0_);[Red]\(0\)">
                  <c:v>29.94</c:v>
                </c:pt>
                <c:pt idx="8" formatCode="0_);[Red]\(0\)">
                  <c:v>21.161433554798304</c:v>
                </c:pt>
                <c:pt idx="9" formatCode="0_);[Red]\(0\)">
                  <c:v>20.34</c:v>
                </c:pt>
                <c:pt idx="10" formatCode="0_);[Red]\(0\)">
                  <c:v>23.228000000000002</c:v>
                </c:pt>
                <c:pt idx="11" formatCode="0_);[Red]\(0\)">
                  <c:v>31.157699999999998</c:v>
                </c:pt>
                <c:pt idx="12" formatCode="0_);[Red]\(0\)">
                  <c:v>9.0497000000000014</c:v>
                </c:pt>
                <c:pt idx="13" formatCode="0_);[Red]\(0\)">
                  <c:v>21.2715</c:v>
                </c:pt>
                <c:pt idx="14" formatCode="0_);[Red]\(0\)">
                  <c:v>23.3012756189047</c:v>
                </c:pt>
                <c:pt idx="15" formatCode="0_);[Red]\(0\)">
                  <c:v>35.62101933099764</c:v>
                </c:pt>
                <c:pt idx="16" formatCode="0_);[Red]\(0\)">
                  <c:v>23.89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F5-4F62-AD8C-8C52A77FF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1672048"/>
        <c:axId val="1641675856"/>
      </c:barChart>
      <c:lineChart>
        <c:grouping val="standard"/>
        <c:varyColors val="0"/>
        <c:ser>
          <c:idx val="3"/>
          <c:order val="3"/>
          <c:tx>
            <c:strRef>
              <c:f>★主な野生獣!$B$16</c:f>
              <c:strCache>
                <c:ptCount val="1"/>
                <c:pt idx="0">
                  <c:v>サル・イノシシ・シカ計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★主な野生獣!$M$3:$AC$3</c:f>
              <c:strCache>
                <c:ptCount val="17"/>
                <c:pt idx="0">
                  <c:v>Ｈ２１</c:v>
                </c:pt>
                <c:pt idx="1">
                  <c:v>Ｈ２２</c:v>
                </c:pt>
                <c:pt idx="2">
                  <c:v>Ｈ２３</c:v>
                </c:pt>
                <c:pt idx="3">
                  <c:v>Ｈ２４</c:v>
                </c:pt>
                <c:pt idx="4">
                  <c:v>Ｈ２５</c:v>
                </c:pt>
                <c:pt idx="5">
                  <c:v>Ｈ２６</c:v>
                </c:pt>
                <c:pt idx="6">
                  <c:v>Ｈ２７</c:v>
                </c:pt>
                <c:pt idx="7">
                  <c:v>Ｈ２８</c:v>
                </c:pt>
                <c:pt idx="8">
                  <c:v>Ｈ２９</c:v>
                </c:pt>
                <c:pt idx="9">
                  <c:v>Ｈ３０</c:v>
                </c:pt>
                <c:pt idx="10">
                  <c:v>Ｒ１</c:v>
                </c:pt>
                <c:pt idx="11">
                  <c:v>Ｒ２</c:v>
                </c:pt>
                <c:pt idx="12">
                  <c:v>Ｒ３</c:v>
                </c:pt>
                <c:pt idx="13">
                  <c:v>Ｒ４</c:v>
                </c:pt>
                <c:pt idx="14">
                  <c:v>Ｒ５</c:v>
                </c:pt>
                <c:pt idx="15">
                  <c:v>Ｒ６</c:v>
                </c:pt>
                <c:pt idx="16">
                  <c:v>Ｒ７</c:v>
                </c:pt>
              </c:strCache>
            </c:strRef>
          </c:cat>
          <c:val>
            <c:numRef>
              <c:f>★主な野生獣!$M$16:$AC$16</c:f>
              <c:numCache>
                <c:formatCode>???,??0</c:formatCode>
                <c:ptCount val="17"/>
                <c:pt idx="0">
                  <c:v>549.76742999999999</c:v>
                </c:pt>
                <c:pt idx="1">
                  <c:v>1047.3850475599988</c:v>
                </c:pt>
                <c:pt idx="2" formatCode="#,##0_);[Red]\(#,##0\)">
                  <c:v>1075.5814736299999</c:v>
                </c:pt>
                <c:pt idx="3" formatCode="0_);[Red]\(0\)">
                  <c:v>648.41000000000008</c:v>
                </c:pt>
                <c:pt idx="4" formatCode="0_);[Red]\(0\)">
                  <c:v>424.72</c:v>
                </c:pt>
                <c:pt idx="5" formatCode="0_);[Red]\(0\)">
                  <c:v>293.73400000000004</c:v>
                </c:pt>
                <c:pt idx="6" formatCode="0_);[Red]\(0\)">
                  <c:v>238.72</c:v>
                </c:pt>
                <c:pt idx="7" formatCode="0_);[Red]\(0\)">
                  <c:v>177.4</c:v>
                </c:pt>
                <c:pt idx="8" formatCode="0_);[Red]\(0\)">
                  <c:v>116.9215282916404</c:v>
                </c:pt>
                <c:pt idx="9" formatCode="0_);[Red]\(0\)">
                  <c:v>133.41</c:v>
                </c:pt>
                <c:pt idx="10" formatCode="0_);[Red]\(0\)">
                  <c:v>127.65359999999998</c:v>
                </c:pt>
                <c:pt idx="11" formatCode="0_);[Red]\(0\)">
                  <c:v>91.7851750187547</c:v>
                </c:pt>
                <c:pt idx="12" formatCode="0_);[Red]\(0\)">
                  <c:v>46.855000000000004</c:v>
                </c:pt>
                <c:pt idx="13" formatCode="0_);[Red]\(0\)">
                  <c:v>76.269000000000005</c:v>
                </c:pt>
                <c:pt idx="14" formatCode="0_);[Red]\(0\)">
                  <c:v>62.949342285837204</c:v>
                </c:pt>
                <c:pt idx="15" formatCode="0_);[Red]\(0\)">
                  <c:v>79.688721492821713</c:v>
                </c:pt>
                <c:pt idx="16" formatCode="0_);[Red]\(0\)">
                  <c:v>70.13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F5-4F62-AD8C-8C52A77FF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1672048"/>
        <c:axId val="1641675856"/>
      </c:lineChart>
      <c:catAx>
        <c:axId val="1641672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416758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416758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eaVert"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被害面積（ha）</a:t>
                </a:r>
              </a:p>
            </c:rich>
          </c:tx>
          <c:layout>
            <c:manualLayout>
              <c:xMode val="edge"/>
              <c:yMode val="edge"/>
              <c:x val="1.6036806587987689E-3"/>
              <c:y val="0.27810649495474687"/>
            </c:manualLayout>
          </c:layout>
          <c:overlay val="0"/>
          <c:spPr>
            <a:noFill/>
            <a:ln w="25400">
              <a:noFill/>
            </a:ln>
          </c:spPr>
        </c:title>
        <c:numFmt formatCode="???,??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416720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468674310448036"/>
          <c:y val="0.91420118343195267"/>
          <c:w val="0.6303266039113532"/>
          <c:h val="7.692307692307687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 horizontalDpi="-4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349</xdr:colOff>
      <xdr:row>42</xdr:row>
      <xdr:rowOff>111125</xdr:rowOff>
    </xdr:from>
    <xdr:to>
      <xdr:col>26</xdr:col>
      <xdr:colOff>57151</xdr:colOff>
      <xdr:row>63</xdr:row>
      <xdr:rowOff>244475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A6B2D35-A6E1-4D6F-BE83-FDD110955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215072</xdr:colOff>
      <xdr:row>23</xdr:row>
      <xdr:rowOff>103453</xdr:rowOff>
    </xdr:from>
    <xdr:to>
      <xdr:col>26</xdr:col>
      <xdr:colOff>17257</xdr:colOff>
      <xdr:row>41</xdr:row>
      <xdr:rowOff>207378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B0D443D8-7458-423C-812F-DF4E68EC0A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25136</xdr:colOff>
      <xdr:row>25</xdr:row>
      <xdr:rowOff>7410</xdr:rowOff>
    </xdr:from>
    <xdr:to>
      <xdr:col>15</xdr:col>
      <xdr:colOff>3969</xdr:colOff>
      <xdr:row>25</xdr:row>
      <xdr:rowOff>193677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66617E69-01E7-4779-9D2C-BEB4408940AA}"/>
            </a:ext>
          </a:extLst>
        </xdr:cNvPr>
        <xdr:cNvSpPr>
          <a:spLocks noChangeArrowheads="1"/>
        </xdr:cNvSpPr>
      </xdr:nvSpPr>
      <xdr:spPr bwMode="auto">
        <a:xfrm>
          <a:off x="1161786" y="8383060"/>
          <a:ext cx="2455333" cy="18626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→集落に対する聞き取りに基づく数値</a:t>
          </a:r>
          <a:endParaRPr lang="en-US" altLang="ja-JP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0.58829</cdr:x>
      <cdr:y>0.02358</cdr:y>
    </cdr:from>
    <cdr:to>
      <cdr:x>0.84693</cdr:x>
      <cdr:y>0.07545</cdr:y>
    </cdr:to>
    <cdr:sp macro="" textlink="">
      <cdr:nvSpPr>
        <cdr:cNvPr id="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13131" y="127222"/>
          <a:ext cx="2687639" cy="27988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→集落に対する聞き取りに基づく数値</a:t>
          </a:r>
          <a:endParaRPr lang="en-US" altLang="ja-JP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7;H25&#65374;%20&#40165;&#29539;&#34987;&#23475;&#38450;&#27490;&#32207;&#21512;&#23550;&#31574;&#20132;&#20184;&#37329;/10%20R4&#40165;&#29539;&#34987;&#23475;&#38450;&#27490;&#32207;&#21512;&#23550;&#31574;&#20132;&#20184;&#37329;/&#12304;R3&#36786;&#20316;&#29289;&#34987;&#23475;&#29366;&#27841;&#35519;&#26619;&#12305;/04&#12288;&#12392;&#12426;&#12414;&#12392;&#12417;&#65288;&#26368;&#32066;&#29256;&#65289;/01%20&#21029;&#32025;1_&#37117;&#36947;&#24220;&#30476;&#38598;&#35336;&#65288;R3&#24180;&#24230;&#20998;&#65289;&#28363;&#36032;&#304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7;H25&#65374;%20&#40165;&#29539;&#34987;&#23475;&#38450;&#27490;&#32207;&#21512;&#23550;&#31574;&#20132;&#20184;&#37329;/14%20R8&#40165;&#29539;&#34987;&#23475;&#38450;&#27490;&#32207;&#21512;&#23550;&#31574;&#20132;&#20184;&#37329;/&#12304;R7&#36786;&#20316;&#29289;&#34987;&#23475;&#29366;&#27841;&#35519;&#26619;&#12305;/40_&#12414;&#12392;&#12417;/&#28363;&#36032;&#30476;_05_&#21029;&#32025;&#65299;_&#37117;&#36947;&#24220;&#30476;&#38598;&#35336;&#65288;R7&#24180;&#24230;&#20998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7;H25&#65374;%20&#40165;&#29539;&#34987;&#23475;&#38450;&#27490;&#32207;&#21512;&#23550;&#31574;&#20132;&#20184;&#37329;/14%20R8&#40165;&#29539;&#34987;&#23475;&#38450;&#27490;&#32207;&#21512;&#23550;&#31574;&#20132;&#20184;&#37329;/&#12304;R7&#36786;&#20316;&#29289;&#34987;&#23475;&#29366;&#27841;&#35519;&#26619;&#12305;/40_&#12414;&#12392;&#12417;/04&#12304;R7&#12305;&#12304;&#36942;&#24180;&#24230;&#20462;&#27491;&#28168;&#12305;&#29539;&#23475;&#29366;&#27841;&#36039;&#2600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317;H25&#65374;%20&#40165;&#29539;&#34987;&#23475;&#38450;&#27490;&#32207;&#21512;&#23550;&#31574;&#20132;&#20184;&#37329;\14%20R8&#40165;&#29539;&#34987;&#23475;&#38450;&#27490;&#32207;&#21512;&#23550;&#31574;&#20132;&#20184;&#37329;\&#12304;R7&#36786;&#20316;&#29289;&#34987;&#23475;&#29366;&#27841;&#35519;&#26619;&#12305;\40_&#12414;&#12392;&#12417;\04&#12304;R7&#12305;&#12304;&#36942;&#24180;&#24230;&#20462;&#27491;&#28168;&#12305;&#29539;&#23475;&#29366;&#27841;&#36039;&#2600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集計シート_入力シート"/>
      <sheetName val="確認用_入力不可"/>
    </sheetNames>
    <sheetDataSet>
      <sheetData sheetId="0">
        <row r="5">
          <cell r="ADK5">
            <v>1423.6748231717916</v>
          </cell>
          <cell r="AEC5">
            <v>1273.33</v>
          </cell>
          <cell r="AED5">
            <v>80865.36</v>
          </cell>
          <cell r="AEE5">
            <v>16320.706</v>
          </cell>
          <cell r="AEF5">
            <v>904.97000000000014</v>
          </cell>
          <cell r="AEG5">
            <v>30858.560000000001</v>
          </cell>
          <cell r="AEH5">
            <v>5784.7480000000005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集計シート_入力シート"/>
      <sheetName val="確認用_入力不可"/>
      <sheetName val="獣種・農作物別の単収・単価確認用_入力不可"/>
      <sheetName val="農作物別の単価・単収確認用_入力不可"/>
    </sheetNames>
    <sheetDataSet>
      <sheetData sheetId="0"/>
      <sheetData sheetId="1">
        <row r="5">
          <cell r="M5">
            <v>18</v>
          </cell>
          <cell r="ADW5">
            <v>3421</v>
          </cell>
          <cell r="ADX5">
            <v>136005</v>
          </cell>
          <cell r="ADY5">
            <v>51888</v>
          </cell>
          <cell r="AEC5">
            <v>1203</v>
          </cell>
          <cell r="AED5">
            <v>59790</v>
          </cell>
          <cell r="AEE5">
            <v>20440</v>
          </cell>
          <cell r="AEF5">
            <v>2389</v>
          </cell>
          <cell r="AEG5">
            <v>92099</v>
          </cell>
          <cell r="AEH5">
            <v>26425</v>
          </cell>
          <cell r="AFJ5">
            <v>7034</v>
          </cell>
          <cell r="AFK5">
            <v>290829</v>
          </cell>
          <cell r="AFL5">
            <v>100646</v>
          </cell>
        </row>
      </sheetData>
      <sheetData sheetId="2"/>
      <sheetData sheetId="3">
        <row r="5">
          <cell r="M5">
            <v>499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結果"/>
      <sheetName val="★鳥獣被害計推移 "/>
      <sheetName val="★主な野生獣"/>
      <sheetName val="農作物別"/>
      <sheetName val="簡易版被害計推移"/>
      <sheetName val="品目別転記シート"/>
      <sheetName val="市町別品目別転記シート"/>
    </sheetNames>
    <sheetDataSet>
      <sheetData sheetId="0" refreshError="1"/>
      <sheetData sheetId="1" refreshError="1"/>
      <sheetData sheetId="2">
        <row r="3">
          <cell r="E3" t="str">
            <v>Ｈ１</v>
          </cell>
          <cell r="F3" t="str">
            <v>Ｈ２</v>
          </cell>
          <cell r="G3" t="str">
            <v>Ｈ３</v>
          </cell>
          <cell r="H3" t="str">
            <v>Ｈ４</v>
          </cell>
          <cell r="I3" t="str">
            <v>H11</v>
          </cell>
          <cell r="J3" t="str">
            <v>Ｈ１２</v>
          </cell>
          <cell r="K3" t="str">
            <v>Ｈ１３</v>
          </cell>
          <cell r="L3" t="str">
            <v>Ｈ１８</v>
          </cell>
          <cell r="M3" t="str">
            <v>Ｈ２１</v>
          </cell>
          <cell r="N3" t="str">
            <v>Ｈ２２</v>
          </cell>
          <cell r="O3" t="str">
            <v>Ｈ２３</v>
          </cell>
          <cell r="P3" t="str">
            <v>Ｈ２４</v>
          </cell>
          <cell r="Q3" t="str">
            <v>Ｈ２５</v>
          </cell>
          <cell r="R3" t="str">
            <v>Ｈ２６</v>
          </cell>
          <cell r="S3" t="str">
            <v>Ｈ２７</v>
          </cell>
          <cell r="T3" t="str">
            <v>Ｈ２８</v>
          </cell>
          <cell r="U3" t="str">
            <v>Ｈ２９</v>
          </cell>
          <cell r="V3" t="str">
            <v>Ｈ３０</v>
          </cell>
          <cell r="W3" t="str">
            <v>Ｒ１</v>
          </cell>
          <cell r="X3" t="str">
            <v>Ｒ２</v>
          </cell>
          <cell r="Y3" t="str">
            <v>Ｒ３</v>
          </cell>
          <cell r="Z3" t="str">
            <v>Ｒ４</v>
          </cell>
          <cell r="AA3" t="str">
            <v>Ｒ５</v>
          </cell>
          <cell r="AB3" t="str">
            <v>Ｒ６</v>
          </cell>
          <cell r="AC3" t="str">
            <v>Ｒ７</v>
          </cell>
        </row>
        <row r="4">
          <cell r="B4" t="str">
            <v>イノシシ</v>
          </cell>
          <cell r="C4" t="str">
            <v>被害面積</v>
          </cell>
          <cell r="E4">
            <v>65</v>
          </cell>
          <cell r="F4">
            <v>66.599999999999994</v>
          </cell>
          <cell r="G4">
            <v>95.2</v>
          </cell>
          <cell r="H4">
            <v>82.1</v>
          </cell>
          <cell r="I4">
            <v>73.34</v>
          </cell>
          <cell r="J4">
            <v>151.97999999999999</v>
          </cell>
          <cell r="K4">
            <v>204</v>
          </cell>
          <cell r="L4">
            <v>126.374</v>
          </cell>
          <cell r="M4">
            <v>223.47814</v>
          </cell>
          <cell r="N4">
            <v>365.81500641999901</v>
          </cell>
          <cell r="O4">
            <v>379.5532310000001</v>
          </cell>
          <cell r="P4">
            <v>294.73</v>
          </cell>
          <cell r="Q4">
            <v>186.56</v>
          </cell>
          <cell r="R4">
            <v>138.44000000000003</v>
          </cell>
          <cell r="S4">
            <v>117.34</v>
          </cell>
          <cell r="T4">
            <v>116.54</v>
          </cell>
          <cell r="U4">
            <v>68.373394736842101</v>
          </cell>
          <cell r="V4">
            <v>89.66</v>
          </cell>
          <cell r="W4">
            <v>85.206599999999995</v>
          </cell>
          <cell r="X4">
            <v>46.1156750187547</v>
          </cell>
          <cell r="Y4">
            <v>25.071999999999999</v>
          </cell>
          <cell r="Z4">
            <v>35.597999999999999</v>
          </cell>
          <cell r="AA4">
            <v>28.369458227848099</v>
          </cell>
          <cell r="AB4">
            <v>34.706951009358399</v>
          </cell>
          <cell r="AC4">
            <v>34.21</v>
          </cell>
        </row>
        <row r="5">
          <cell r="C5" t="str">
            <v>被 害 量</v>
          </cell>
          <cell r="E5">
            <v>28.5</v>
          </cell>
          <cell r="F5">
            <v>20.7</v>
          </cell>
          <cell r="G5">
            <v>84.4</v>
          </cell>
          <cell r="H5">
            <v>114.9</v>
          </cell>
          <cell r="I5">
            <v>193.8</v>
          </cell>
          <cell r="J5">
            <v>213.13</v>
          </cell>
          <cell r="K5">
            <v>409</v>
          </cell>
          <cell r="L5">
            <v>363.32099999999991</v>
          </cell>
          <cell r="M5">
            <v>672.57476999999994</v>
          </cell>
          <cell r="N5">
            <v>830.42809999999997</v>
          </cell>
          <cell r="O5">
            <v>966.49247000000003</v>
          </cell>
          <cell r="P5">
            <v>720.30899999999997</v>
          </cell>
          <cell r="Q5">
            <v>462.15300000000002</v>
          </cell>
          <cell r="R5">
            <v>558.3877</v>
          </cell>
          <cell r="S5">
            <v>453.52</v>
          </cell>
          <cell r="T5">
            <v>380.62</v>
          </cell>
          <cell r="U5">
            <v>316.53550000000001</v>
          </cell>
          <cell r="V5">
            <v>427.86700000000002</v>
          </cell>
          <cell r="W5">
            <v>336.84267407407407</v>
          </cell>
          <cell r="X5">
            <v>160.80464000000001</v>
          </cell>
          <cell r="Y5">
            <v>106.00306</v>
          </cell>
          <cell r="Z5">
            <v>119.40237999999999</v>
          </cell>
          <cell r="AA5">
            <v>114.71178999999999</v>
          </cell>
          <cell r="AB5">
            <v>157.85900000000001</v>
          </cell>
          <cell r="AC5">
            <v>136.005</v>
          </cell>
        </row>
        <row r="6">
          <cell r="C6" t="str">
            <v>被害金額</v>
          </cell>
          <cell r="E6">
            <v>7700</v>
          </cell>
          <cell r="F6">
            <v>5860</v>
          </cell>
          <cell r="G6">
            <v>22335</v>
          </cell>
          <cell r="H6">
            <v>20185</v>
          </cell>
          <cell r="I6">
            <v>49000</v>
          </cell>
          <cell r="J6">
            <v>46710</v>
          </cell>
          <cell r="K6">
            <v>77790</v>
          </cell>
          <cell r="L6">
            <v>62837</v>
          </cell>
          <cell r="M6">
            <v>144918.61799999999</v>
          </cell>
          <cell r="N6">
            <v>164178.095</v>
          </cell>
          <cell r="O6">
            <v>200521.59249999997</v>
          </cell>
          <cell r="P6">
            <v>157143</v>
          </cell>
          <cell r="Q6">
            <v>92624.960000000006</v>
          </cell>
          <cell r="R6">
            <v>99360.894</v>
          </cell>
          <cell r="S6">
            <v>84749</v>
          </cell>
          <cell r="T6">
            <v>67855.760000000009</v>
          </cell>
          <cell r="U6">
            <v>67632.3</v>
          </cell>
          <cell r="V6">
            <v>77601</v>
          </cell>
          <cell r="W6">
            <v>69212.686000000002</v>
          </cell>
          <cell r="X6">
            <v>31499.037</v>
          </cell>
          <cell r="Y6">
            <v>19355.170999999998</v>
          </cell>
          <cell r="Z6">
            <v>21666.6</v>
          </cell>
          <cell r="AA6">
            <v>21659.610999999997</v>
          </cell>
          <cell r="AB6">
            <v>40067.273000000001</v>
          </cell>
          <cell r="AC6">
            <v>51888</v>
          </cell>
        </row>
        <row r="7">
          <cell r="D7" t="str">
            <v>構成比</v>
          </cell>
          <cell r="I7">
            <v>0.49781570659351826</v>
          </cell>
          <cell r="J7">
            <v>0.41869845822875584</v>
          </cell>
          <cell r="K7">
            <v>0.4241641039063011</v>
          </cell>
          <cell r="L7">
            <v>0.44382681169656729</v>
          </cell>
          <cell r="M7">
            <v>0.44990443180612383</v>
          </cell>
          <cell r="N7">
            <v>0.37400497002104893</v>
          </cell>
          <cell r="O7">
            <v>0.46192426524901298</v>
          </cell>
          <cell r="P7">
            <v>0.45347458091772452</v>
          </cell>
          <cell r="Q7">
            <v>0.40873089278779967</v>
          </cell>
          <cell r="R7">
            <v>0.4970579695644779</v>
          </cell>
          <cell r="S7">
            <v>0.49406243623750257</v>
          </cell>
          <cell r="T7">
            <v>0.5836296146139468</v>
          </cell>
          <cell r="U7">
            <v>0.57937253766478747</v>
          </cell>
          <cell r="V7">
            <v>0.62968913556805184</v>
          </cell>
          <cell r="W7">
            <v>0.5990523638086187</v>
          </cell>
          <cell r="X7">
            <v>0.45430892084760599</v>
          </cell>
          <cell r="Y7">
            <v>0.45273448158383384</v>
          </cell>
          <cell r="Z7">
            <v>0.46156825326626227</v>
          </cell>
          <cell r="AA7">
            <v>0.47172811389004699</v>
          </cell>
          <cell r="AB7">
            <v>0.52884217997435601</v>
          </cell>
          <cell r="AC7">
            <v>0.51554954990759694</v>
          </cell>
        </row>
        <row r="8">
          <cell r="B8" t="str">
            <v>ニホンザル</v>
          </cell>
          <cell r="C8" t="str">
            <v>被害面積</v>
          </cell>
          <cell r="E8">
            <v>397</v>
          </cell>
          <cell r="F8">
            <v>353.5</v>
          </cell>
          <cell r="G8">
            <v>326.8</v>
          </cell>
          <cell r="H8">
            <v>309.60000000000002</v>
          </cell>
          <cell r="I8">
            <v>63.75</v>
          </cell>
          <cell r="J8">
            <v>379.32</v>
          </cell>
          <cell r="K8">
            <v>299</v>
          </cell>
          <cell r="L8">
            <v>87.53</v>
          </cell>
          <cell r="M8">
            <v>94.836299999999994</v>
          </cell>
          <cell r="N8">
            <v>153.14921754</v>
          </cell>
          <cell r="O8">
            <v>102.54996132999999</v>
          </cell>
          <cell r="P8">
            <v>81.92</v>
          </cell>
          <cell r="Q8">
            <v>60.06</v>
          </cell>
          <cell r="R8">
            <v>40.482900000000001</v>
          </cell>
          <cell r="S8">
            <v>37.1</v>
          </cell>
          <cell r="T8">
            <v>30.92</v>
          </cell>
          <cell r="U8">
            <v>27.386699999999998</v>
          </cell>
          <cell r="V8">
            <v>23.41</v>
          </cell>
          <cell r="W8">
            <v>19.218999999999998</v>
          </cell>
          <cell r="X8">
            <v>14.511799999999999</v>
          </cell>
          <cell r="Y8">
            <v>12.7333</v>
          </cell>
          <cell r="Z8">
            <v>19.3995</v>
          </cell>
          <cell r="AA8">
            <v>11.278608439084399</v>
          </cell>
          <cell r="AB8">
            <v>9.3607511524656726</v>
          </cell>
          <cell r="AC8">
            <v>12.03</v>
          </cell>
        </row>
        <row r="9">
          <cell r="C9" t="str">
            <v>被 害 量</v>
          </cell>
          <cell r="E9">
            <v>177</v>
          </cell>
          <cell r="F9">
            <v>187.2</v>
          </cell>
          <cell r="G9">
            <v>129.80000000000001</v>
          </cell>
          <cell r="H9">
            <v>136.1</v>
          </cell>
          <cell r="I9">
            <v>184.86</v>
          </cell>
          <cell r="J9">
            <v>234</v>
          </cell>
          <cell r="K9">
            <v>678</v>
          </cell>
          <cell r="L9">
            <v>265.76350000000002</v>
          </cell>
          <cell r="M9">
            <v>366.79124999999999</v>
          </cell>
          <cell r="N9">
            <v>412.39392750000002</v>
          </cell>
          <cell r="O9">
            <v>314.90258999999998</v>
          </cell>
          <cell r="P9">
            <v>289.25900000000001</v>
          </cell>
          <cell r="Q9">
            <v>204.50899999999999</v>
          </cell>
          <cell r="R9">
            <v>239.64359999999996</v>
          </cell>
          <cell r="S9">
            <v>199.32300000000001</v>
          </cell>
          <cell r="T9">
            <v>156.66800000000001</v>
          </cell>
          <cell r="U9">
            <v>224.50289999999998</v>
          </cell>
          <cell r="V9">
            <v>197.55</v>
          </cell>
          <cell r="W9">
            <v>157.3253150347935</v>
          </cell>
          <cell r="X9">
            <v>120.54143999999999</v>
          </cell>
          <cell r="Y9">
            <v>80.865359999999995</v>
          </cell>
          <cell r="Z9">
            <v>83.72269</v>
          </cell>
          <cell r="AA9">
            <v>80.421845000000005</v>
          </cell>
          <cell r="AB9">
            <v>62.447034400000007</v>
          </cell>
          <cell r="AC9">
            <v>59.79</v>
          </cell>
        </row>
        <row r="10">
          <cell r="C10" t="str">
            <v>被害金額</v>
          </cell>
          <cell r="E10">
            <v>71530</v>
          </cell>
          <cell r="F10">
            <v>48559</v>
          </cell>
          <cell r="G10">
            <v>41791</v>
          </cell>
          <cell r="H10">
            <v>42619</v>
          </cell>
          <cell r="I10">
            <v>36500</v>
          </cell>
          <cell r="J10">
            <v>38280</v>
          </cell>
          <cell r="K10">
            <v>78540</v>
          </cell>
          <cell r="L10">
            <v>43379</v>
          </cell>
          <cell r="M10">
            <v>77935.584000000003</v>
          </cell>
          <cell r="N10">
            <v>98724.901999999987</v>
          </cell>
          <cell r="O10">
            <v>62238.558349999999</v>
          </cell>
          <cell r="P10">
            <v>64059</v>
          </cell>
          <cell r="Q10">
            <v>48811.65</v>
          </cell>
          <cell r="R10">
            <v>39675.701000000001</v>
          </cell>
          <cell r="S10">
            <v>34928</v>
          </cell>
          <cell r="T10">
            <v>25566.779699999999</v>
          </cell>
          <cell r="U10">
            <v>25549.999999999996</v>
          </cell>
          <cell r="V10">
            <v>24695</v>
          </cell>
          <cell r="W10">
            <v>25104.397999999994</v>
          </cell>
          <cell r="X10">
            <v>18324.343999999997</v>
          </cell>
          <cell r="Y10">
            <v>16320.706</v>
          </cell>
          <cell r="Z10">
            <v>15315.4</v>
          </cell>
          <cell r="AA10">
            <v>12765.470450000001</v>
          </cell>
          <cell r="AB10">
            <v>14972.299868</v>
          </cell>
          <cell r="AC10">
            <v>20440</v>
          </cell>
        </row>
        <row r="11">
          <cell r="D11" t="str">
            <v>構成比</v>
          </cell>
          <cell r="I11">
            <v>0.3708219038910901</v>
          </cell>
          <cell r="J11">
            <v>0.34313373969164573</v>
          </cell>
          <cell r="K11">
            <v>0.42825361512791993</v>
          </cell>
          <cell r="L11">
            <v>0.30639214578330271</v>
          </cell>
          <cell r="M11">
            <v>0.24195348479653897</v>
          </cell>
          <cell r="N11">
            <v>0.22489969817740296</v>
          </cell>
          <cell r="O11">
            <v>0.14337358873699138</v>
          </cell>
          <cell r="P11">
            <v>0.1848579203592175</v>
          </cell>
          <cell r="Q11">
            <v>0.21539366152434075</v>
          </cell>
          <cell r="R11">
            <v>0.19847972966212768</v>
          </cell>
          <cell r="S11">
            <v>0.20362025242661846</v>
          </cell>
          <cell r="T11">
            <v>0.2199007097294419</v>
          </cell>
          <cell r="U11">
            <v>0.21887424111460524</v>
          </cell>
          <cell r="V11">
            <v>0.20038624763666757</v>
          </cell>
          <cell r="W11">
            <v>0.21728457358080794</v>
          </cell>
          <cell r="X11">
            <v>0.26429103048071922</v>
          </cell>
          <cell r="Y11">
            <v>0.38175567500758156</v>
          </cell>
          <cell r="Z11">
            <v>0.32626726971809666</v>
          </cell>
          <cell r="AA11">
            <v>0.27802121184436923</v>
          </cell>
          <cell r="AB11">
            <v>0.19761723492943686</v>
          </cell>
          <cell r="AC11">
            <v>0.20308805118931703</v>
          </cell>
        </row>
        <row r="12">
          <cell r="B12" t="str">
            <v>ニホンジカ</v>
          </cell>
          <cell r="C12" t="str">
            <v>被害面積</v>
          </cell>
          <cell r="E12">
            <v>3.5</v>
          </cell>
          <cell r="F12">
            <v>3.7</v>
          </cell>
          <cell r="G12">
            <v>3.3</v>
          </cell>
          <cell r="H12">
            <v>5.4</v>
          </cell>
          <cell r="I12">
            <v>15.22</v>
          </cell>
          <cell r="J12">
            <v>100.88</v>
          </cell>
          <cell r="K12">
            <v>54</v>
          </cell>
          <cell r="L12">
            <v>82.11</v>
          </cell>
          <cell r="M12">
            <v>231.45299</v>
          </cell>
          <cell r="N12">
            <v>528.42082359999995</v>
          </cell>
          <cell r="O12">
            <v>593.47828129999994</v>
          </cell>
          <cell r="P12">
            <v>271.76</v>
          </cell>
          <cell r="Q12">
            <v>178.1</v>
          </cell>
          <cell r="R12">
            <v>114.81110000000001</v>
          </cell>
          <cell r="S12">
            <v>84.28</v>
          </cell>
          <cell r="T12">
            <v>29.94</v>
          </cell>
          <cell r="U12">
            <v>21.161433554798304</v>
          </cell>
          <cell r="V12">
            <v>20.34</v>
          </cell>
          <cell r="W12">
            <v>23.228000000000002</v>
          </cell>
          <cell r="X12">
            <v>31.157699999999998</v>
          </cell>
          <cell r="Y12">
            <v>9.0497000000000014</v>
          </cell>
          <cell r="Z12">
            <v>21.2715</v>
          </cell>
          <cell r="AA12">
            <v>23.3012756189047</v>
          </cell>
          <cell r="AB12">
            <v>35.62101933099764</v>
          </cell>
          <cell r="AC12">
            <v>23.89</v>
          </cell>
        </row>
        <row r="13">
          <cell r="C13" t="str">
            <v>被 害 量</v>
          </cell>
          <cell r="E13">
            <v>3.5</v>
          </cell>
          <cell r="F13">
            <v>2.5</v>
          </cell>
          <cell r="G13">
            <v>1.6</v>
          </cell>
          <cell r="H13">
            <v>13.8</v>
          </cell>
          <cell r="I13">
            <v>78</v>
          </cell>
          <cell r="J13">
            <v>100.95</v>
          </cell>
          <cell r="K13">
            <v>194</v>
          </cell>
          <cell r="L13">
            <v>236.85</v>
          </cell>
          <cell r="M13">
            <v>484.02418</v>
          </cell>
          <cell r="N13">
            <v>860.39594399999999</v>
          </cell>
          <cell r="O13">
            <v>809.2980799999998</v>
          </cell>
          <cell r="P13">
            <v>560.56600000000003</v>
          </cell>
          <cell r="Q13">
            <v>413.51900000000001</v>
          </cell>
          <cell r="R13">
            <v>339.38099999999997</v>
          </cell>
          <cell r="S13">
            <v>295.495</v>
          </cell>
          <cell r="T13">
            <v>125.65</v>
          </cell>
          <cell r="U13">
            <v>102.85820000000001</v>
          </cell>
          <cell r="V13">
            <v>125.61799999999999</v>
          </cell>
          <cell r="W13">
            <v>94.807899999999989</v>
          </cell>
          <cell r="X13">
            <v>65.989350000000002</v>
          </cell>
          <cell r="Y13">
            <v>30.858560000000001</v>
          </cell>
          <cell r="Z13">
            <v>57.947000000000003</v>
          </cell>
          <cell r="AA13">
            <v>67.730999999999995</v>
          </cell>
          <cell r="AB13">
            <v>92.256799999999998</v>
          </cell>
          <cell r="AC13">
            <v>92.099000000000004</v>
          </cell>
        </row>
        <row r="14">
          <cell r="C14" t="str">
            <v>被害金額</v>
          </cell>
          <cell r="E14">
            <v>1020</v>
          </cell>
          <cell r="F14">
            <v>690</v>
          </cell>
          <cell r="G14">
            <v>590</v>
          </cell>
          <cell r="H14">
            <v>1017</v>
          </cell>
          <cell r="I14">
            <v>12750</v>
          </cell>
          <cell r="J14">
            <v>25890</v>
          </cell>
          <cell r="K14">
            <v>23900</v>
          </cell>
          <cell r="L14">
            <v>35354</v>
          </cell>
          <cell r="M14">
            <v>96100.501000000004</v>
          </cell>
          <cell r="N14">
            <v>169395.10820000002</v>
          </cell>
          <cell r="O14">
            <v>165944.5656</v>
          </cell>
          <cell r="P14">
            <v>123020</v>
          </cell>
          <cell r="Q14">
            <v>82704.84</v>
          </cell>
          <cell r="R14">
            <v>57662.661999999997</v>
          </cell>
          <cell r="S14">
            <v>49921</v>
          </cell>
          <cell r="T14">
            <v>20495.668000000001</v>
          </cell>
          <cell r="U14">
            <v>17726.599999999999</v>
          </cell>
          <cell r="V14">
            <v>15642</v>
          </cell>
          <cell r="W14">
            <v>16749.470999999998</v>
          </cell>
          <cell r="X14">
            <v>10320.183999999999</v>
          </cell>
          <cell r="Y14">
            <v>5784.7480000000005</v>
          </cell>
          <cell r="Z14">
            <v>8512.9</v>
          </cell>
          <cell r="AA14">
            <v>9736.6460000000006</v>
          </cell>
          <cell r="AB14">
            <v>15537.409144834002</v>
          </cell>
          <cell r="AC14">
            <v>26425</v>
          </cell>
        </row>
        <row r="15">
          <cell r="D15" t="str">
            <v>構成比</v>
          </cell>
          <cell r="I15">
            <v>0.12953367875647667</v>
          </cell>
          <cell r="J15">
            <v>0.23207242739333095</v>
          </cell>
          <cell r="K15">
            <v>0.13031909092891883</v>
          </cell>
          <cell r="L15">
            <v>0.2497104110750106</v>
          </cell>
          <cell r="M15">
            <v>0.29834704398498224</v>
          </cell>
          <cell r="N15">
            <v>0.38588955709379713</v>
          </cell>
          <cell r="O15">
            <v>0.38227215623597566</v>
          </cell>
          <cell r="P15">
            <v>0.355004314188341</v>
          </cell>
          <cell r="Q15">
            <v>0.36495587248914463</v>
          </cell>
          <cell r="R15">
            <v>0.28846042481665646</v>
          </cell>
          <cell r="S15">
            <v>0.29102515521613664</v>
          </cell>
          <cell r="T15">
            <v>0.17628391187565212</v>
          </cell>
          <cell r="U15">
            <v>0.15185503415037815</v>
          </cell>
          <cell r="V15">
            <v>0.12692616665449499</v>
          </cell>
          <cell r="W15">
            <v>0.1449706805930622</v>
          </cell>
          <cell r="X15">
            <v>0.14884746019342526</v>
          </cell>
          <cell r="Y15">
            <v>0.13531034610198589</v>
          </cell>
          <cell r="Z15">
            <v>0.18135214492492427</v>
          </cell>
          <cell r="AA15">
            <v>0.21205596227905807</v>
          </cell>
          <cell r="AB15">
            <v>0.2050760310867053</v>
          </cell>
          <cell r="AC15">
            <v>0.26255390179440813</v>
          </cell>
        </row>
        <row r="16">
          <cell r="B16" t="str">
            <v>サル・イノシシ・シカ計</v>
          </cell>
          <cell r="M16">
            <v>549.76742999999999</v>
          </cell>
          <cell r="N16">
            <v>1047.3850475599988</v>
          </cell>
          <cell r="O16">
            <v>1075.5814736299999</v>
          </cell>
          <cell r="P16">
            <v>648.41000000000008</v>
          </cell>
          <cell r="Q16">
            <v>424.72</v>
          </cell>
          <cell r="R16">
            <v>293.73400000000004</v>
          </cell>
          <cell r="S16">
            <v>238.72</v>
          </cell>
          <cell r="T16">
            <v>177.4</v>
          </cell>
          <cell r="U16">
            <v>116.9215282916404</v>
          </cell>
          <cell r="V16">
            <v>133.41</v>
          </cell>
          <cell r="W16">
            <v>127.65359999999998</v>
          </cell>
          <cell r="X16">
            <v>91.7851750187547</v>
          </cell>
          <cell r="Y16">
            <v>46.855000000000004</v>
          </cell>
          <cell r="Z16">
            <v>76.269000000000005</v>
          </cell>
          <cell r="AA16">
            <v>62.949342285837204</v>
          </cell>
          <cell r="AB16">
            <v>79.688721492821713</v>
          </cell>
          <cell r="AC16">
            <v>70.13</v>
          </cell>
          <cell r="AG16" t="str">
            <v>イノシシ</v>
          </cell>
          <cell r="AI16">
            <v>0.51554954990759694</v>
          </cell>
        </row>
        <row r="17">
          <cell r="AG17" t="str">
            <v>ニホンザル</v>
          </cell>
          <cell r="AI17">
            <v>0.20308805118931703</v>
          </cell>
        </row>
        <row r="18">
          <cell r="M18">
            <v>318954.70299999998</v>
          </cell>
          <cell r="N18">
            <v>432298.10519999999</v>
          </cell>
          <cell r="O18">
            <v>428704.71644999995</v>
          </cell>
          <cell r="P18">
            <v>344222</v>
          </cell>
          <cell r="Q18">
            <v>224142</v>
          </cell>
          <cell r="R18">
            <v>196700</v>
          </cell>
          <cell r="S18">
            <v>169598</v>
          </cell>
          <cell r="T18">
            <v>113919</v>
          </cell>
          <cell r="U18">
            <v>110909</v>
          </cell>
          <cell r="V18">
            <v>117938</v>
          </cell>
          <cell r="W18">
            <v>111067</v>
          </cell>
          <cell r="X18">
            <v>60144</v>
          </cell>
          <cell r="Y18">
            <v>41461</v>
          </cell>
          <cell r="Z18">
            <v>45495</v>
          </cell>
          <cell r="AA18">
            <v>44162</v>
          </cell>
          <cell r="AB18">
            <v>70577</v>
          </cell>
          <cell r="AC18">
            <v>98753</v>
          </cell>
          <cell r="AG18" t="str">
            <v>ニホンジカ</v>
          </cell>
          <cell r="AI18">
            <v>0.26255390179440813</v>
          </cell>
        </row>
        <row r="19">
          <cell r="AG19" t="str">
            <v>その他</v>
          </cell>
          <cell r="AI19">
            <v>1.8808497108677942E-2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★主な野生獣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0693B-2EFA-49AC-A70A-FA690DF54430}">
  <sheetPr>
    <tabColor rgb="FFFFFF00"/>
    <pageSetUpPr fitToPage="1"/>
  </sheetPr>
  <dimension ref="A1:AZ148"/>
  <sheetViews>
    <sheetView tabSelected="1" view="pageBreakPreview" zoomScale="50" zoomScaleNormal="70" zoomScaleSheetLayoutView="50" workbookViewId="0">
      <selection activeCell="AQ18" sqref="AQ18"/>
    </sheetView>
  </sheetViews>
  <sheetFormatPr defaultColWidth="7" defaultRowHeight="11"/>
  <cols>
    <col min="1" max="1" width="2.83203125" style="92" customWidth="1"/>
    <col min="2" max="2" width="10.58203125" style="92" customWidth="1"/>
    <col min="3" max="3" width="1.33203125" style="92" customWidth="1"/>
    <col min="4" max="4" width="7.33203125" style="92" customWidth="1"/>
    <col min="5" max="9" width="7.33203125" style="92" hidden="1" customWidth="1"/>
    <col min="10" max="10" width="3" style="92" hidden="1" customWidth="1"/>
    <col min="11" max="11" width="3.75" style="92" hidden="1" customWidth="1"/>
    <col min="12" max="12" width="2.25" style="92" hidden="1" customWidth="1"/>
    <col min="13" max="23" width="8.33203125" style="92" customWidth="1"/>
    <col min="24" max="29" width="7.83203125" style="92" customWidth="1"/>
    <col min="30" max="30" width="1.33203125" style="92" customWidth="1"/>
    <col min="31" max="31" width="3.75" style="92" customWidth="1"/>
    <col min="32" max="32" width="11" style="92" customWidth="1"/>
    <col min="33" max="33" width="10.75" style="92" customWidth="1"/>
    <col min="34" max="34" width="7.83203125" style="92" bestFit="1" customWidth="1"/>
    <col min="35" max="16384" width="7" style="92"/>
  </cols>
  <sheetData>
    <row r="1" spans="1:35" s="2" customFormat="1" ht="26.25" customHeight="1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5" s="3" customFormat="1" ht="20.149999999999999" customHeight="1">
      <c r="B2" s="4" t="s">
        <v>25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5"/>
      <c r="Z2" s="5"/>
      <c r="AA2" s="5"/>
      <c r="AB2" s="5"/>
      <c r="AC2" s="5"/>
    </row>
    <row r="3" spans="1:35" s="3" customFormat="1" ht="27.75" customHeight="1">
      <c r="B3" s="6" t="s">
        <v>26</v>
      </c>
      <c r="C3" s="7" t="s">
        <v>0</v>
      </c>
      <c r="D3" s="8"/>
      <c r="E3" s="6" t="s">
        <v>27</v>
      </c>
      <c r="F3" s="6" t="s">
        <v>28</v>
      </c>
      <c r="G3" s="6" t="s">
        <v>1</v>
      </c>
      <c r="H3" s="6" t="s">
        <v>2</v>
      </c>
      <c r="I3" s="6" t="s">
        <v>29</v>
      </c>
      <c r="J3" s="6" t="s">
        <v>3</v>
      </c>
      <c r="K3" s="6" t="s">
        <v>4</v>
      </c>
      <c r="L3" s="6" t="s">
        <v>5</v>
      </c>
      <c r="M3" s="9" t="s">
        <v>6</v>
      </c>
      <c r="N3" s="9" t="s">
        <v>7</v>
      </c>
      <c r="O3" s="9" t="s">
        <v>30</v>
      </c>
      <c r="P3" s="10" t="s">
        <v>8</v>
      </c>
      <c r="Q3" s="10" t="s">
        <v>31</v>
      </c>
      <c r="R3" s="10" t="s">
        <v>9</v>
      </c>
      <c r="S3" s="10" t="s">
        <v>10</v>
      </c>
      <c r="T3" s="11" t="s">
        <v>11</v>
      </c>
      <c r="U3" s="11" t="s">
        <v>12</v>
      </c>
      <c r="V3" s="11" t="s">
        <v>13</v>
      </c>
      <c r="W3" s="12" t="s">
        <v>14</v>
      </c>
      <c r="X3" s="12" t="s">
        <v>15</v>
      </c>
      <c r="Y3" s="12" t="s">
        <v>16</v>
      </c>
      <c r="Z3" s="12" t="s">
        <v>17</v>
      </c>
      <c r="AA3" s="12" t="s">
        <v>18</v>
      </c>
      <c r="AB3" s="12" t="s">
        <v>19</v>
      </c>
      <c r="AC3" s="12" t="s">
        <v>32</v>
      </c>
    </row>
    <row r="4" spans="1:35" s="3" customFormat="1" ht="27.75" customHeight="1">
      <c r="B4" s="13" t="s">
        <v>33</v>
      </c>
      <c r="C4" s="14" t="s">
        <v>20</v>
      </c>
      <c r="D4" s="15"/>
      <c r="E4" s="16">
        <v>65</v>
      </c>
      <c r="F4" s="16">
        <v>66.599999999999994</v>
      </c>
      <c r="G4" s="16">
        <v>95.2</v>
      </c>
      <c r="H4" s="16">
        <v>82.1</v>
      </c>
      <c r="I4" s="16">
        <v>73.34</v>
      </c>
      <c r="J4" s="17">
        <v>151.97999999999999</v>
      </c>
      <c r="K4" s="17">
        <v>204</v>
      </c>
      <c r="L4" s="17">
        <v>126.374</v>
      </c>
      <c r="M4" s="18">
        <v>223.47814</v>
      </c>
      <c r="N4" s="18">
        <v>365.81500641999901</v>
      </c>
      <c r="O4" s="19">
        <v>379.5532310000001</v>
      </c>
      <c r="P4" s="20">
        <v>294.73</v>
      </c>
      <c r="Q4" s="20">
        <v>186.56</v>
      </c>
      <c r="R4" s="20">
        <v>138.44000000000003</v>
      </c>
      <c r="S4" s="20">
        <v>117.34</v>
      </c>
      <c r="T4" s="21">
        <v>116.54</v>
      </c>
      <c r="U4" s="21">
        <v>68.373394736842101</v>
      </c>
      <c r="V4" s="21">
        <v>89.66</v>
      </c>
      <c r="W4" s="21">
        <v>85.206599999999995</v>
      </c>
      <c r="X4" s="21">
        <v>46.1156750187547</v>
      </c>
      <c r="Y4" s="21">
        <v>25.071999999999999</v>
      </c>
      <c r="Z4" s="21">
        <v>35.597999999999999</v>
      </c>
      <c r="AA4" s="21">
        <v>28.369458227848099</v>
      </c>
      <c r="AB4" s="21">
        <v>34.706951009358399</v>
      </c>
      <c r="AC4" s="21">
        <f>[2]確認用_入力不可!$ADW$5/100</f>
        <v>34.21</v>
      </c>
    </row>
    <row r="5" spans="1:35" s="3" customFormat="1" ht="27.75" customHeight="1">
      <c r="B5" s="22"/>
      <c r="C5" s="23" t="s">
        <v>21</v>
      </c>
      <c r="D5" s="24"/>
      <c r="E5" s="25">
        <v>28.5</v>
      </c>
      <c r="F5" s="25">
        <v>20.7</v>
      </c>
      <c r="G5" s="25">
        <v>84.4</v>
      </c>
      <c r="H5" s="25">
        <v>114.9</v>
      </c>
      <c r="I5" s="25">
        <v>193.8</v>
      </c>
      <c r="J5" s="26">
        <v>213.13</v>
      </c>
      <c r="K5" s="26">
        <v>409</v>
      </c>
      <c r="L5" s="26">
        <v>363.32099999999991</v>
      </c>
      <c r="M5" s="27">
        <v>672.57476999999994</v>
      </c>
      <c r="N5" s="27">
        <v>830.42809999999997</v>
      </c>
      <c r="O5" s="28">
        <v>966.49247000000003</v>
      </c>
      <c r="P5" s="29">
        <v>720.30899999999997</v>
      </c>
      <c r="Q5" s="29">
        <v>462.15300000000002</v>
      </c>
      <c r="R5" s="29">
        <v>558.3877</v>
      </c>
      <c r="S5" s="29">
        <v>453.52</v>
      </c>
      <c r="T5" s="30">
        <v>380.62</v>
      </c>
      <c r="U5" s="30">
        <v>316.53550000000001</v>
      </c>
      <c r="V5" s="30">
        <v>427.86700000000002</v>
      </c>
      <c r="W5" s="30">
        <v>336.84267407407407</v>
      </c>
      <c r="X5" s="30">
        <v>160.80464000000001</v>
      </c>
      <c r="Y5" s="30">
        <v>106.00306</v>
      </c>
      <c r="Z5" s="30">
        <v>119.40237999999999</v>
      </c>
      <c r="AA5" s="30">
        <v>114.71178999999999</v>
      </c>
      <c r="AB5" s="30">
        <v>157.85900000000001</v>
      </c>
      <c r="AC5" s="30">
        <f>[2]確認用_入力不可!$ADX$5/1000</f>
        <v>136.005</v>
      </c>
    </row>
    <row r="6" spans="1:35" s="3" customFormat="1" ht="27.75" customHeight="1">
      <c r="B6" s="22"/>
      <c r="C6" s="31" t="s">
        <v>22</v>
      </c>
      <c r="D6" s="32"/>
      <c r="E6" s="33">
        <v>7700</v>
      </c>
      <c r="F6" s="33">
        <v>5860</v>
      </c>
      <c r="G6" s="33">
        <v>22335</v>
      </c>
      <c r="H6" s="33">
        <v>20185</v>
      </c>
      <c r="I6" s="33">
        <v>49000</v>
      </c>
      <c r="J6" s="34">
        <v>46710</v>
      </c>
      <c r="K6" s="34">
        <v>77790</v>
      </c>
      <c r="L6" s="34">
        <v>62837</v>
      </c>
      <c r="M6" s="35">
        <v>144918.61799999999</v>
      </c>
      <c r="N6" s="35">
        <v>164178.095</v>
      </c>
      <c r="O6" s="36">
        <v>200521.59249999997</v>
      </c>
      <c r="P6" s="37">
        <v>157143</v>
      </c>
      <c r="Q6" s="37">
        <v>92624.960000000006</v>
      </c>
      <c r="R6" s="37">
        <v>99360.894</v>
      </c>
      <c r="S6" s="37">
        <v>84749</v>
      </c>
      <c r="T6" s="36">
        <v>67855.760000000009</v>
      </c>
      <c r="U6" s="38">
        <v>67632.3</v>
      </c>
      <c r="V6" s="38">
        <v>77601</v>
      </c>
      <c r="W6" s="38">
        <v>69212.686000000002</v>
      </c>
      <c r="X6" s="38">
        <v>31499.037</v>
      </c>
      <c r="Y6" s="38">
        <v>19355.170999999998</v>
      </c>
      <c r="Z6" s="38">
        <v>21666.6</v>
      </c>
      <c r="AA6" s="38">
        <v>21659.610999999997</v>
      </c>
      <c r="AB6" s="38">
        <v>40067.273000000001</v>
      </c>
      <c r="AC6" s="38">
        <f>[2]確認用_入力不可!$ADY$5</f>
        <v>51888</v>
      </c>
      <c r="AF6" s="39"/>
    </row>
    <row r="7" spans="1:35" s="3" customFormat="1" ht="27.75" customHeight="1">
      <c r="B7" s="40"/>
      <c r="C7" s="41"/>
      <c r="D7" s="42" t="s">
        <v>34</v>
      </c>
      <c r="E7" s="43"/>
      <c r="F7" s="43"/>
      <c r="G7" s="43"/>
      <c r="H7" s="43"/>
      <c r="I7" s="44">
        <f t="shared" ref="I7:N7" si="0">I6/I22</f>
        <v>0.49781570659351826</v>
      </c>
      <c r="J7" s="45">
        <f t="shared" si="0"/>
        <v>0.41869845822875584</v>
      </c>
      <c r="K7" s="45">
        <f t="shared" si="0"/>
        <v>0.4241641039063011</v>
      </c>
      <c r="L7" s="45">
        <f t="shared" si="0"/>
        <v>0.44382681169656729</v>
      </c>
      <c r="M7" s="46">
        <f t="shared" si="0"/>
        <v>0.44990443180612383</v>
      </c>
      <c r="N7" s="46">
        <f t="shared" si="0"/>
        <v>0.37400497002104893</v>
      </c>
      <c r="O7" s="47">
        <v>0.46192426524901298</v>
      </c>
      <c r="P7" s="48">
        <f t="shared" ref="P7:Z7" si="1">P6/P22</f>
        <v>0.45347458091772452</v>
      </c>
      <c r="Q7" s="48">
        <f t="shared" si="1"/>
        <v>0.40873089278779967</v>
      </c>
      <c r="R7" s="48">
        <f t="shared" si="1"/>
        <v>0.4970579695644779</v>
      </c>
      <c r="S7" s="48">
        <f t="shared" si="1"/>
        <v>0.49406243623750257</v>
      </c>
      <c r="T7" s="49">
        <f t="shared" si="1"/>
        <v>0.5836296146139468</v>
      </c>
      <c r="U7" s="49">
        <f t="shared" si="1"/>
        <v>0.57937253766478747</v>
      </c>
      <c r="V7" s="49">
        <f t="shared" si="1"/>
        <v>0.62968913556805184</v>
      </c>
      <c r="W7" s="49">
        <f t="shared" si="1"/>
        <v>0.5990523638086187</v>
      </c>
      <c r="X7" s="49">
        <f t="shared" si="1"/>
        <v>0.45430892084760599</v>
      </c>
      <c r="Y7" s="49">
        <f t="shared" si="1"/>
        <v>0.45273448158383384</v>
      </c>
      <c r="Z7" s="49">
        <f t="shared" si="1"/>
        <v>0.46156825326626227</v>
      </c>
      <c r="AA7" s="49">
        <v>0.47172811389004699</v>
      </c>
      <c r="AB7" s="49">
        <v>0.52884217997435601</v>
      </c>
      <c r="AC7" s="49">
        <f>AC6/AC22</f>
        <v>0.51554954990759694</v>
      </c>
    </row>
    <row r="8" spans="1:35" s="3" customFormat="1" ht="27.75" customHeight="1">
      <c r="B8" s="13" t="s">
        <v>35</v>
      </c>
      <c r="C8" s="14" t="s">
        <v>20</v>
      </c>
      <c r="D8" s="15"/>
      <c r="E8" s="16">
        <v>397</v>
      </c>
      <c r="F8" s="16">
        <v>353.5</v>
      </c>
      <c r="G8" s="16">
        <v>326.8</v>
      </c>
      <c r="H8" s="16">
        <v>309.60000000000002</v>
      </c>
      <c r="I8" s="16">
        <v>63.75</v>
      </c>
      <c r="J8" s="17">
        <v>379.32</v>
      </c>
      <c r="K8" s="17">
        <v>299</v>
      </c>
      <c r="L8" s="17">
        <v>87.53</v>
      </c>
      <c r="M8" s="50">
        <v>94.836299999999994</v>
      </c>
      <c r="N8" s="50">
        <v>153.14921754</v>
      </c>
      <c r="O8" s="51">
        <v>102.54996132999999</v>
      </c>
      <c r="P8" s="52">
        <v>81.92</v>
      </c>
      <c r="Q8" s="52">
        <v>60.06</v>
      </c>
      <c r="R8" s="52">
        <v>40.482900000000001</v>
      </c>
      <c r="S8" s="52">
        <v>37.1</v>
      </c>
      <c r="T8" s="53">
        <v>30.92</v>
      </c>
      <c r="U8" s="53">
        <v>27.386699999999998</v>
      </c>
      <c r="V8" s="53">
        <v>23.41</v>
      </c>
      <c r="W8" s="53">
        <v>19.218999999999998</v>
      </c>
      <c r="X8" s="53">
        <v>14.511799999999999</v>
      </c>
      <c r="Y8" s="53">
        <f>[1]集計シート_入力シート!$AEC$5/100</f>
        <v>12.7333</v>
      </c>
      <c r="Z8" s="53">
        <v>19.3995</v>
      </c>
      <c r="AA8" s="53">
        <v>11.278608439084399</v>
      </c>
      <c r="AB8" s="53">
        <v>9.3607511524656726</v>
      </c>
      <c r="AC8" s="53">
        <f>[2]確認用_入力不可!$AEC$5/100</f>
        <v>12.03</v>
      </c>
    </row>
    <row r="9" spans="1:35" s="3" customFormat="1" ht="27.75" customHeight="1">
      <c r="B9" s="22"/>
      <c r="C9" s="23" t="s">
        <v>21</v>
      </c>
      <c r="D9" s="24"/>
      <c r="E9" s="25">
        <v>177</v>
      </c>
      <c r="F9" s="25">
        <v>187.2</v>
      </c>
      <c r="G9" s="25">
        <v>129.80000000000001</v>
      </c>
      <c r="H9" s="25">
        <v>136.1</v>
      </c>
      <c r="I9" s="25">
        <v>184.86</v>
      </c>
      <c r="J9" s="26">
        <v>234</v>
      </c>
      <c r="K9" s="26">
        <v>678</v>
      </c>
      <c r="L9" s="26">
        <v>265.76350000000002</v>
      </c>
      <c r="M9" s="54">
        <v>366.79124999999999</v>
      </c>
      <c r="N9" s="54">
        <v>412.39392750000002</v>
      </c>
      <c r="O9" s="36">
        <v>314.90258999999998</v>
      </c>
      <c r="P9" s="29">
        <v>289.25900000000001</v>
      </c>
      <c r="Q9" s="29">
        <v>204.50899999999999</v>
      </c>
      <c r="R9" s="29">
        <v>239.64359999999996</v>
      </c>
      <c r="S9" s="29">
        <v>199.32300000000001</v>
      </c>
      <c r="T9" s="30">
        <v>156.66800000000001</v>
      </c>
      <c r="U9" s="30">
        <v>224.50289999999998</v>
      </c>
      <c r="V9" s="30">
        <v>197.55</v>
      </c>
      <c r="W9" s="30">
        <v>157.3253150347935</v>
      </c>
      <c r="X9" s="30">
        <v>120.54143999999999</v>
      </c>
      <c r="Y9" s="30">
        <f>[1]集計シート_入力シート!$AED$5/1000</f>
        <v>80.865359999999995</v>
      </c>
      <c r="Z9" s="30">
        <v>83.72269</v>
      </c>
      <c r="AA9" s="30">
        <v>80.421845000000005</v>
      </c>
      <c r="AB9" s="30">
        <v>62.447034400000007</v>
      </c>
      <c r="AC9" s="30">
        <f>[2]確認用_入力不可!$AED$5/1000</f>
        <v>59.79</v>
      </c>
    </row>
    <row r="10" spans="1:35" s="3" customFormat="1" ht="27.75" customHeight="1">
      <c r="B10" s="22"/>
      <c r="C10" s="31" t="s">
        <v>22</v>
      </c>
      <c r="D10" s="32"/>
      <c r="E10" s="33">
        <v>71530</v>
      </c>
      <c r="F10" s="33">
        <v>48559</v>
      </c>
      <c r="G10" s="33">
        <v>41791</v>
      </c>
      <c r="H10" s="33">
        <v>42619</v>
      </c>
      <c r="I10" s="33">
        <v>36500</v>
      </c>
      <c r="J10" s="34">
        <v>38280</v>
      </c>
      <c r="K10" s="34">
        <v>78540</v>
      </c>
      <c r="L10" s="34">
        <v>43379</v>
      </c>
      <c r="M10" s="55">
        <v>77935.584000000003</v>
      </c>
      <c r="N10" s="55">
        <v>98724.901999999987</v>
      </c>
      <c r="O10" s="36">
        <v>62238.558349999999</v>
      </c>
      <c r="P10" s="37">
        <v>64059</v>
      </c>
      <c r="Q10" s="37">
        <v>48811.65</v>
      </c>
      <c r="R10" s="37">
        <v>39675.701000000001</v>
      </c>
      <c r="S10" s="37">
        <v>34928</v>
      </c>
      <c r="T10" s="36">
        <v>25566.779699999999</v>
      </c>
      <c r="U10" s="56">
        <v>25549.999999999996</v>
      </c>
      <c r="V10" s="56">
        <v>24695</v>
      </c>
      <c r="W10" s="56">
        <v>25104.397999999994</v>
      </c>
      <c r="X10" s="56">
        <v>18324.343999999997</v>
      </c>
      <c r="Y10" s="56">
        <f>[1]集計シート_入力シート!$AEE$5</f>
        <v>16320.706</v>
      </c>
      <c r="Z10" s="56">
        <v>15315.4</v>
      </c>
      <c r="AA10" s="56">
        <v>12765.470450000001</v>
      </c>
      <c r="AB10" s="56">
        <v>14972.299868</v>
      </c>
      <c r="AC10" s="56">
        <f>[2]確認用_入力不可!$AEE$5</f>
        <v>20440</v>
      </c>
      <c r="AF10" s="39"/>
    </row>
    <row r="11" spans="1:35" s="3" customFormat="1" ht="27.75" customHeight="1">
      <c r="B11" s="40"/>
      <c r="C11" s="41"/>
      <c r="D11" s="42" t="s">
        <v>34</v>
      </c>
      <c r="E11" s="43"/>
      <c r="F11" s="43"/>
      <c r="G11" s="43"/>
      <c r="H11" s="43"/>
      <c r="I11" s="44">
        <f t="shared" ref="I11:N11" si="2">I10/I22</f>
        <v>0.3708219038910901</v>
      </c>
      <c r="J11" s="45">
        <f t="shared" si="2"/>
        <v>0.34313373969164573</v>
      </c>
      <c r="K11" s="45">
        <f t="shared" si="2"/>
        <v>0.42825361512791993</v>
      </c>
      <c r="L11" s="45">
        <f t="shared" si="2"/>
        <v>0.30639214578330271</v>
      </c>
      <c r="M11" s="46">
        <f t="shared" si="2"/>
        <v>0.24195348479653897</v>
      </c>
      <c r="N11" s="46">
        <f t="shared" si="2"/>
        <v>0.22489969817740296</v>
      </c>
      <c r="O11" s="49">
        <v>0.14337358873699138</v>
      </c>
      <c r="P11" s="57">
        <f t="shared" ref="P11:V11" si="3">P10/P22</f>
        <v>0.1848579203592175</v>
      </c>
      <c r="Q11" s="57">
        <f t="shared" si="3"/>
        <v>0.21539366152434075</v>
      </c>
      <c r="R11" s="57">
        <f t="shared" si="3"/>
        <v>0.19847972966212768</v>
      </c>
      <c r="S11" s="57">
        <f t="shared" si="3"/>
        <v>0.20362025242661846</v>
      </c>
      <c r="T11" s="47">
        <f t="shared" si="3"/>
        <v>0.2199007097294419</v>
      </c>
      <c r="U11" s="47">
        <f t="shared" si="3"/>
        <v>0.21887424111460524</v>
      </c>
      <c r="V11" s="47">
        <f t="shared" si="3"/>
        <v>0.20038624763666757</v>
      </c>
      <c r="W11" s="47">
        <f>W10/W22</f>
        <v>0.21728457358080794</v>
      </c>
      <c r="X11" s="47">
        <f>X10/X22</f>
        <v>0.26429103048071922</v>
      </c>
      <c r="Y11" s="47">
        <f>Y10/Y22</f>
        <v>0.38175567500758156</v>
      </c>
      <c r="Z11" s="47">
        <f>Z10/Z22</f>
        <v>0.32626726971809666</v>
      </c>
      <c r="AA11" s="47">
        <v>0.27802121184436923</v>
      </c>
      <c r="AB11" s="47">
        <v>0.19761723492943686</v>
      </c>
      <c r="AC11" s="47">
        <f>AC10/AC22</f>
        <v>0.20308805118931703</v>
      </c>
    </row>
    <row r="12" spans="1:35" s="3" customFormat="1" ht="27.75" customHeight="1">
      <c r="B12" s="13" t="s">
        <v>36</v>
      </c>
      <c r="C12" s="14" t="s">
        <v>20</v>
      </c>
      <c r="D12" s="15"/>
      <c r="E12" s="16">
        <v>3.5</v>
      </c>
      <c r="F12" s="16">
        <v>3.7</v>
      </c>
      <c r="G12" s="16">
        <v>3.3</v>
      </c>
      <c r="H12" s="16">
        <v>5.4</v>
      </c>
      <c r="I12" s="16">
        <v>15.22</v>
      </c>
      <c r="J12" s="17">
        <v>100.88</v>
      </c>
      <c r="K12" s="17">
        <v>54</v>
      </c>
      <c r="L12" s="17">
        <v>82.11</v>
      </c>
      <c r="M12" s="18">
        <v>231.45299</v>
      </c>
      <c r="N12" s="18">
        <v>528.42082359999995</v>
      </c>
      <c r="O12" s="58">
        <v>593.47828129999994</v>
      </c>
      <c r="P12" s="59">
        <v>271.76</v>
      </c>
      <c r="Q12" s="59">
        <v>178.1</v>
      </c>
      <c r="R12" s="59">
        <v>114.81110000000001</v>
      </c>
      <c r="S12" s="59">
        <v>84.28</v>
      </c>
      <c r="T12" s="21">
        <v>29.94</v>
      </c>
      <c r="U12" s="21">
        <v>21.161433554798304</v>
      </c>
      <c r="V12" s="21">
        <v>20.34</v>
      </c>
      <c r="W12" s="21">
        <v>23.228000000000002</v>
      </c>
      <c r="X12" s="21">
        <v>31.157699999999998</v>
      </c>
      <c r="Y12" s="21">
        <f>[1]集計シート_入力シート!$AEF$5/100</f>
        <v>9.0497000000000014</v>
      </c>
      <c r="Z12" s="21">
        <v>21.2715</v>
      </c>
      <c r="AA12" s="21">
        <v>23.3012756189047</v>
      </c>
      <c r="AB12" s="21">
        <v>35.62101933099764</v>
      </c>
      <c r="AC12" s="21">
        <f>[2]確認用_入力不可!$AEF$5/100</f>
        <v>23.89</v>
      </c>
    </row>
    <row r="13" spans="1:35" s="3" customFormat="1" ht="27.75" customHeight="1">
      <c r="B13" s="22"/>
      <c r="C13" s="23" t="s">
        <v>21</v>
      </c>
      <c r="D13" s="24"/>
      <c r="E13" s="25">
        <v>3.5</v>
      </c>
      <c r="F13" s="25">
        <v>2.5</v>
      </c>
      <c r="G13" s="25">
        <v>1.6</v>
      </c>
      <c r="H13" s="25">
        <v>13.8</v>
      </c>
      <c r="I13" s="25">
        <v>78</v>
      </c>
      <c r="J13" s="26">
        <v>100.95</v>
      </c>
      <c r="K13" s="26">
        <v>194</v>
      </c>
      <c r="L13" s="26">
        <v>236.85</v>
      </c>
      <c r="M13" s="27">
        <v>484.02418</v>
      </c>
      <c r="N13" s="27">
        <v>860.39594399999999</v>
      </c>
      <c r="O13" s="36">
        <v>809.2980799999998</v>
      </c>
      <c r="P13" s="29">
        <v>560.56600000000003</v>
      </c>
      <c r="Q13" s="29">
        <v>413.51900000000001</v>
      </c>
      <c r="R13" s="29">
        <v>339.38099999999997</v>
      </c>
      <c r="S13" s="29">
        <v>295.495</v>
      </c>
      <c r="T13" s="30">
        <v>125.65</v>
      </c>
      <c r="U13" s="30">
        <v>102.85820000000001</v>
      </c>
      <c r="V13" s="30">
        <v>125.61799999999999</v>
      </c>
      <c r="W13" s="30">
        <v>94.807899999999989</v>
      </c>
      <c r="X13" s="30">
        <v>65.989350000000002</v>
      </c>
      <c r="Y13" s="30">
        <f>[1]集計シート_入力シート!$AEG$5/1000</f>
        <v>30.858560000000001</v>
      </c>
      <c r="Z13" s="30">
        <v>57.947000000000003</v>
      </c>
      <c r="AA13" s="30">
        <v>67.730999999999995</v>
      </c>
      <c r="AB13" s="30">
        <v>92.256799999999998</v>
      </c>
      <c r="AC13" s="30">
        <f>[2]確認用_入力不可!$AEG$5/1000</f>
        <v>92.099000000000004</v>
      </c>
    </row>
    <row r="14" spans="1:35" s="3" customFormat="1" ht="27.75" customHeight="1">
      <c r="B14" s="22"/>
      <c r="C14" s="31" t="s">
        <v>22</v>
      </c>
      <c r="D14" s="32"/>
      <c r="E14" s="33">
        <v>1020</v>
      </c>
      <c r="F14" s="33">
        <v>690</v>
      </c>
      <c r="G14" s="33">
        <v>590</v>
      </c>
      <c r="H14" s="33">
        <v>1017</v>
      </c>
      <c r="I14" s="33">
        <v>12750</v>
      </c>
      <c r="J14" s="34">
        <v>25890</v>
      </c>
      <c r="K14" s="34">
        <v>23900</v>
      </c>
      <c r="L14" s="34">
        <v>35354</v>
      </c>
      <c r="M14" s="35">
        <v>96100.501000000004</v>
      </c>
      <c r="N14" s="35">
        <v>169395.10820000002</v>
      </c>
      <c r="O14" s="36">
        <v>165944.5656</v>
      </c>
      <c r="P14" s="37">
        <v>123020</v>
      </c>
      <c r="Q14" s="37">
        <v>82704.84</v>
      </c>
      <c r="R14" s="37">
        <v>57662.661999999997</v>
      </c>
      <c r="S14" s="37">
        <v>49921</v>
      </c>
      <c r="T14" s="36">
        <v>20495.668000000001</v>
      </c>
      <c r="U14" s="38">
        <v>17726.599999999999</v>
      </c>
      <c r="V14" s="38">
        <v>15642</v>
      </c>
      <c r="W14" s="38">
        <v>16749.470999999998</v>
      </c>
      <c r="X14" s="38">
        <v>10320.183999999999</v>
      </c>
      <c r="Y14" s="38">
        <f>[1]集計シート_入力シート!$AEH$5</f>
        <v>5784.7480000000005</v>
      </c>
      <c r="Z14" s="38">
        <v>8512.9</v>
      </c>
      <c r="AA14" s="38">
        <v>9736.6460000000006</v>
      </c>
      <c r="AB14" s="38">
        <v>15537.409144834002</v>
      </c>
      <c r="AC14" s="38">
        <f>[2]確認用_入力不可!$AEH$5</f>
        <v>26425</v>
      </c>
      <c r="AF14" s="39"/>
    </row>
    <row r="15" spans="1:35" s="3" customFormat="1" ht="27.75" customHeight="1">
      <c r="B15" s="40"/>
      <c r="C15" s="41"/>
      <c r="D15" s="42" t="s">
        <v>34</v>
      </c>
      <c r="E15" s="43"/>
      <c r="F15" s="43"/>
      <c r="G15" s="43"/>
      <c r="H15" s="43"/>
      <c r="I15" s="44">
        <f t="shared" ref="I15:N15" si="4">I14/I22</f>
        <v>0.12953367875647667</v>
      </c>
      <c r="J15" s="45">
        <f t="shared" si="4"/>
        <v>0.23207242739333095</v>
      </c>
      <c r="K15" s="45">
        <f t="shared" si="4"/>
        <v>0.13031909092891883</v>
      </c>
      <c r="L15" s="45">
        <f t="shared" si="4"/>
        <v>0.2497104110750106</v>
      </c>
      <c r="M15" s="46">
        <f t="shared" si="4"/>
        <v>0.29834704398498224</v>
      </c>
      <c r="N15" s="46">
        <f t="shared" si="4"/>
        <v>0.38588955709379713</v>
      </c>
      <c r="O15" s="47">
        <v>0.38227215623597566</v>
      </c>
      <c r="P15" s="48">
        <f t="shared" ref="P15:V15" si="5">P14/P22</f>
        <v>0.355004314188341</v>
      </c>
      <c r="Q15" s="48">
        <f t="shared" si="5"/>
        <v>0.36495587248914463</v>
      </c>
      <c r="R15" s="48">
        <f t="shared" si="5"/>
        <v>0.28846042481665646</v>
      </c>
      <c r="S15" s="48">
        <f t="shared" si="5"/>
        <v>0.29102515521613664</v>
      </c>
      <c r="T15" s="49">
        <f t="shared" si="5"/>
        <v>0.17628391187565212</v>
      </c>
      <c r="U15" s="49">
        <f t="shared" si="5"/>
        <v>0.15185503415037815</v>
      </c>
      <c r="V15" s="49">
        <f t="shared" si="5"/>
        <v>0.12692616665449499</v>
      </c>
      <c r="W15" s="49">
        <f>W14/W22</f>
        <v>0.1449706805930622</v>
      </c>
      <c r="X15" s="49">
        <f>X14/X22</f>
        <v>0.14884746019342526</v>
      </c>
      <c r="Y15" s="49">
        <f>Y14/Y22</f>
        <v>0.13531034610198589</v>
      </c>
      <c r="Z15" s="49">
        <f>Z14/Z22</f>
        <v>0.18135214492492427</v>
      </c>
      <c r="AA15" s="49">
        <v>0.21205596227905807</v>
      </c>
      <c r="AB15" s="49">
        <v>0.2050760310867053</v>
      </c>
      <c r="AC15" s="49">
        <f>AC14/AC22</f>
        <v>0.26255390179440813</v>
      </c>
      <c r="AH15" s="60"/>
    </row>
    <row r="16" spans="1:35" s="3" customFormat="1" ht="27.75" customHeight="1">
      <c r="B16" s="13" t="s">
        <v>37</v>
      </c>
      <c r="C16" s="14" t="s">
        <v>20</v>
      </c>
      <c r="D16" s="15"/>
      <c r="E16" s="61">
        <f t="shared" ref="E16:M18" si="6">E8+E4+E12</f>
        <v>465.5</v>
      </c>
      <c r="F16" s="61">
        <f t="shared" si="6"/>
        <v>423.8</v>
      </c>
      <c r="G16" s="61">
        <f t="shared" si="6"/>
        <v>425.3</v>
      </c>
      <c r="H16" s="61">
        <f t="shared" si="6"/>
        <v>397.1</v>
      </c>
      <c r="I16" s="61">
        <f t="shared" si="6"/>
        <v>152.31</v>
      </c>
      <c r="J16" s="62">
        <f t="shared" si="6"/>
        <v>632.17999999999995</v>
      </c>
      <c r="K16" s="62">
        <f t="shared" si="6"/>
        <v>557</v>
      </c>
      <c r="L16" s="62">
        <f t="shared" si="6"/>
        <v>296.01400000000001</v>
      </c>
      <c r="M16" s="50">
        <f t="shared" si="6"/>
        <v>549.76742999999999</v>
      </c>
      <c r="N16" s="50">
        <f>N8+N4+N12</f>
        <v>1047.3850475599988</v>
      </c>
      <c r="O16" s="51">
        <v>1075.5814736299999</v>
      </c>
      <c r="P16" s="52">
        <f t="shared" ref="P16:AC18" si="7">P4+P8+P12</f>
        <v>648.41000000000008</v>
      </c>
      <c r="Q16" s="52">
        <f t="shared" si="7"/>
        <v>424.72</v>
      </c>
      <c r="R16" s="52">
        <f t="shared" si="7"/>
        <v>293.73400000000004</v>
      </c>
      <c r="S16" s="52">
        <f t="shared" si="7"/>
        <v>238.72</v>
      </c>
      <c r="T16" s="53">
        <f t="shared" si="7"/>
        <v>177.4</v>
      </c>
      <c r="U16" s="53">
        <f t="shared" si="7"/>
        <v>116.9215282916404</v>
      </c>
      <c r="V16" s="53">
        <f t="shared" si="7"/>
        <v>133.41</v>
      </c>
      <c r="W16" s="53">
        <f t="shared" si="7"/>
        <v>127.65359999999998</v>
      </c>
      <c r="X16" s="53">
        <f t="shared" si="7"/>
        <v>91.7851750187547</v>
      </c>
      <c r="Y16" s="53">
        <f t="shared" si="7"/>
        <v>46.855000000000004</v>
      </c>
      <c r="Z16" s="53">
        <f>Z4+Z8+Z12</f>
        <v>76.269000000000005</v>
      </c>
      <c r="AA16" s="53">
        <f t="shared" ref="AA16" si="8">AA4+AA8+AA12</f>
        <v>62.949342285837204</v>
      </c>
      <c r="AB16" s="53">
        <v>79.688721492821713</v>
      </c>
      <c r="AC16" s="53">
        <f>AC4+AC8+AC12</f>
        <v>70.13</v>
      </c>
      <c r="AG16" s="96"/>
      <c r="AH16" s="97"/>
      <c r="AI16" s="63"/>
    </row>
    <row r="17" spans="2:35" s="3" customFormat="1" ht="27.75" customHeight="1">
      <c r="B17" s="22"/>
      <c r="C17" s="23" t="s">
        <v>21</v>
      </c>
      <c r="D17" s="24"/>
      <c r="E17" s="64">
        <f t="shared" si="6"/>
        <v>209</v>
      </c>
      <c r="F17" s="64">
        <f t="shared" si="6"/>
        <v>210.39999999999998</v>
      </c>
      <c r="G17" s="64">
        <f t="shared" si="6"/>
        <v>215.8</v>
      </c>
      <c r="H17" s="64">
        <f t="shared" si="6"/>
        <v>264.8</v>
      </c>
      <c r="I17" s="64">
        <f t="shared" si="6"/>
        <v>456.66</v>
      </c>
      <c r="J17" s="65">
        <f t="shared" si="6"/>
        <v>548.08000000000004</v>
      </c>
      <c r="K17" s="65">
        <f t="shared" si="6"/>
        <v>1281</v>
      </c>
      <c r="L17" s="65">
        <f t="shared" si="6"/>
        <v>865.93449999999996</v>
      </c>
      <c r="M17" s="54">
        <f t="shared" si="6"/>
        <v>1523.3901999999998</v>
      </c>
      <c r="N17" s="54">
        <f>N9+N5+N13</f>
        <v>2103.2179714999997</v>
      </c>
      <c r="O17" s="36">
        <v>2090.6931399999999</v>
      </c>
      <c r="P17" s="66">
        <f t="shared" si="7"/>
        <v>1570.134</v>
      </c>
      <c r="Q17" s="37">
        <f t="shared" si="7"/>
        <v>1080.181</v>
      </c>
      <c r="R17" s="37">
        <f t="shared" si="7"/>
        <v>1137.4123</v>
      </c>
      <c r="S17" s="37">
        <f t="shared" si="7"/>
        <v>948.33799999999997</v>
      </c>
      <c r="T17" s="36">
        <f t="shared" si="7"/>
        <v>662.93799999999999</v>
      </c>
      <c r="U17" s="67">
        <f t="shared" si="7"/>
        <v>643.89660000000003</v>
      </c>
      <c r="V17" s="67">
        <f t="shared" si="7"/>
        <v>751.03500000000008</v>
      </c>
      <c r="W17" s="67">
        <f t="shared" si="7"/>
        <v>588.97588910886759</v>
      </c>
      <c r="X17" s="67">
        <f t="shared" si="7"/>
        <v>347.33543000000003</v>
      </c>
      <c r="Y17" s="67">
        <f t="shared" si="7"/>
        <v>217.72698000000003</v>
      </c>
      <c r="Z17" s="67">
        <f t="shared" si="7"/>
        <v>261.07207</v>
      </c>
      <c r="AA17" s="67">
        <f t="shared" si="7"/>
        <v>262.86463500000002</v>
      </c>
      <c r="AB17" s="67">
        <v>312.56283440000004</v>
      </c>
      <c r="AC17" s="67">
        <f t="shared" si="7"/>
        <v>287.89400000000001</v>
      </c>
      <c r="AG17" s="96"/>
      <c r="AH17" s="97"/>
      <c r="AI17" s="63"/>
    </row>
    <row r="18" spans="2:35" s="3" customFormat="1" ht="27.75" customHeight="1">
      <c r="B18" s="22"/>
      <c r="C18" s="31" t="s">
        <v>22</v>
      </c>
      <c r="D18" s="32"/>
      <c r="E18" s="68">
        <f t="shared" si="6"/>
        <v>80250</v>
      </c>
      <c r="F18" s="68">
        <f t="shared" si="6"/>
        <v>55109</v>
      </c>
      <c r="G18" s="68">
        <f t="shared" si="6"/>
        <v>64716</v>
      </c>
      <c r="H18" s="68">
        <f t="shared" si="6"/>
        <v>63821</v>
      </c>
      <c r="I18" s="68">
        <f t="shared" si="6"/>
        <v>98250</v>
      </c>
      <c r="J18" s="69">
        <f t="shared" si="6"/>
        <v>110880</v>
      </c>
      <c r="K18" s="69">
        <f t="shared" si="6"/>
        <v>180230</v>
      </c>
      <c r="L18" s="69">
        <f t="shared" si="6"/>
        <v>141570</v>
      </c>
      <c r="M18" s="55">
        <f t="shared" si="6"/>
        <v>318954.70299999998</v>
      </c>
      <c r="N18" s="55">
        <f>N10+N6+N14</f>
        <v>432298.10519999999</v>
      </c>
      <c r="O18" s="36">
        <v>428704.71644999995</v>
      </c>
      <c r="P18" s="37">
        <f t="shared" si="7"/>
        <v>344222</v>
      </c>
      <c r="Q18" s="37">
        <f t="shared" ref="Q18:Z18" si="9">ROUNDUP(Q6+Q10+Q14,0)</f>
        <v>224142</v>
      </c>
      <c r="R18" s="37">
        <f t="shared" si="9"/>
        <v>196700</v>
      </c>
      <c r="S18" s="37">
        <f t="shared" si="9"/>
        <v>169598</v>
      </c>
      <c r="T18" s="36">
        <f t="shared" si="9"/>
        <v>113919</v>
      </c>
      <c r="U18" s="70">
        <f t="shared" si="9"/>
        <v>110909</v>
      </c>
      <c r="V18" s="70">
        <f>ROUNDUP(V6+V10+V14,0)</f>
        <v>117938</v>
      </c>
      <c r="W18" s="70">
        <f>ROUNDUP(W6+W10+W14,0)</f>
        <v>111067</v>
      </c>
      <c r="X18" s="70">
        <f t="shared" si="9"/>
        <v>60144</v>
      </c>
      <c r="Y18" s="70">
        <f t="shared" si="9"/>
        <v>41461</v>
      </c>
      <c r="Z18" s="70">
        <f t="shared" si="9"/>
        <v>45495</v>
      </c>
      <c r="AA18" s="70">
        <v>44162</v>
      </c>
      <c r="AB18" s="70">
        <v>70577</v>
      </c>
      <c r="AC18" s="70">
        <f>ROUNDUP(AC6+AC10+AC14,0)</f>
        <v>98753</v>
      </c>
      <c r="AG18" s="96"/>
      <c r="AH18" s="97"/>
      <c r="AI18" s="63"/>
    </row>
    <row r="19" spans="2:35" s="3" customFormat="1" ht="27.75" customHeight="1">
      <c r="B19" s="40"/>
      <c r="C19" s="41"/>
      <c r="D19" s="42" t="s">
        <v>34</v>
      </c>
      <c r="E19" s="71"/>
      <c r="F19" s="71"/>
      <c r="G19" s="71"/>
      <c r="H19" s="71"/>
      <c r="I19" s="44">
        <f t="shared" ref="I19:N19" si="10">I18/I22</f>
        <v>0.998171289241085</v>
      </c>
      <c r="J19" s="45">
        <f t="shared" si="10"/>
        <v>0.99390462531373247</v>
      </c>
      <c r="K19" s="45">
        <f t="shared" si="10"/>
        <v>0.98273680996313983</v>
      </c>
      <c r="L19" s="45">
        <f t="shared" si="10"/>
        <v>0.99992936855488068</v>
      </c>
      <c r="M19" s="46">
        <f t="shared" si="10"/>
        <v>0.99020496058764496</v>
      </c>
      <c r="N19" s="46">
        <f t="shared" si="10"/>
        <v>0.98479422529224903</v>
      </c>
      <c r="O19" s="49">
        <v>0.98757001022197999</v>
      </c>
      <c r="P19" s="57">
        <f t="shared" ref="P19:AC19" si="11">P18/P22</f>
        <v>0.99333681546528307</v>
      </c>
      <c r="Q19" s="57">
        <f t="shared" si="11"/>
        <v>0.98908285381438199</v>
      </c>
      <c r="R19" s="57">
        <f t="shared" si="11"/>
        <v>0.98400184093887888</v>
      </c>
      <c r="S19" s="57">
        <f t="shared" si="11"/>
        <v>0.98870784388025768</v>
      </c>
      <c r="T19" s="47">
        <f t="shared" si="11"/>
        <v>0.97982105081729531</v>
      </c>
      <c r="U19" s="47">
        <f t="shared" si="11"/>
        <v>0.950102669580421</v>
      </c>
      <c r="V19" s="47">
        <f t="shared" si="11"/>
        <v>0.95700154985921437</v>
      </c>
      <c r="W19" s="47">
        <f t="shared" si="11"/>
        <v>0.96131146956400237</v>
      </c>
      <c r="X19" s="47">
        <f t="shared" si="11"/>
        <v>0.86745368550341451</v>
      </c>
      <c r="Y19" s="47">
        <f t="shared" si="11"/>
        <v>0.96980927427338859</v>
      </c>
      <c r="Z19" s="47">
        <f>Z18/Z22</f>
        <v>0.96918979823085316</v>
      </c>
      <c r="AA19" s="47">
        <v>0.96181122392328544</v>
      </c>
      <c r="AB19" s="47">
        <v>0.93153568340051796</v>
      </c>
      <c r="AC19" s="47">
        <f t="shared" si="11"/>
        <v>0.98119150289132206</v>
      </c>
      <c r="AG19" s="98"/>
      <c r="AH19" s="97"/>
      <c r="AI19" s="63"/>
    </row>
    <row r="20" spans="2:35" s="3" customFormat="1" ht="27.75" customHeight="1">
      <c r="B20" s="13" t="s">
        <v>38</v>
      </c>
      <c r="C20" s="72" t="s">
        <v>20</v>
      </c>
      <c r="D20" s="73"/>
      <c r="E20" s="61">
        <f t="shared" ref="E20:H22" si="12">E4+E12+E16</f>
        <v>534</v>
      </c>
      <c r="F20" s="61">
        <f t="shared" si="12"/>
        <v>494.1</v>
      </c>
      <c r="G20" s="61">
        <f t="shared" si="12"/>
        <v>523.79999999999995</v>
      </c>
      <c r="H20" s="61">
        <f t="shared" si="12"/>
        <v>484.6</v>
      </c>
      <c r="I20" s="61">
        <v>156</v>
      </c>
      <c r="J20" s="61">
        <v>637</v>
      </c>
      <c r="K20" s="61">
        <v>562</v>
      </c>
      <c r="L20" s="61">
        <v>296.03399999999999</v>
      </c>
      <c r="M20" s="50">
        <v>557.48201999000003</v>
      </c>
      <c r="N20" s="50">
        <v>1057.2879858599999</v>
      </c>
      <c r="O20" s="58">
        <v>1085.87618733</v>
      </c>
      <c r="P20" s="74">
        <v>653.99</v>
      </c>
      <c r="Q20" s="75">
        <v>428.39</v>
      </c>
      <c r="R20" s="75">
        <v>297.08</v>
      </c>
      <c r="S20" s="75">
        <v>239.76</v>
      </c>
      <c r="T20" s="51">
        <v>178.55</v>
      </c>
      <c r="U20" s="76">
        <v>118.29706752516468</v>
      </c>
      <c r="V20" s="76">
        <v>134.9</v>
      </c>
      <c r="W20" s="76">
        <v>129.9598</v>
      </c>
      <c r="X20" s="76">
        <v>95.129311966023394</v>
      </c>
      <c r="Y20" s="76">
        <v>47.260738736411099</v>
      </c>
      <c r="Z20" s="76">
        <v>77.75</v>
      </c>
      <c r="AA20" s="76">
        <v>63.4348610062437</v>
      </c>
      <c r="AB20" s="76">
        <v>82.970491915389672</v>
      </c>
      <c r="AC20" s="76">
        <f>[2]確認用_入力不可!$AFJ$5/100</f>
        <v>70.34</v>
      </c>
      <c r="AG20" s="98"/>
      <c r="AH20" s="97"/>
      <c r="AI20" s="63"/>
    </row>
    <row r="21" spans="2:35" s="3" customFormat="1" ht="27.75" customHeight="1">
      <c r="B21" s="77"/>
      <c r="C21" s="23" t="s">
        <v>21</v>
      </c>
      <c r="D21" s="24"/>
      <c r="E21" s="64">
        <f t="shared" si="12"/>
        <v>241</v>
      </c>
      <c r="F21" s="64">
        <f t="shared" si="12"/>
        <v>233.59999999999997</v>
      </c>
      <c r="G21" s="64">
        <f t="shared" si="12"/>
        <v>301.8</v>
      </c>
      <c r="H21" s="64">
        <f t="shared" si="12"/>
        <v>393.5</v>
      </c>
      <c r="I21" s="64">
        <v>458</v>
      </c>
      <c r="J21" s="64">
        <v>550</v>
      </c>
      <c r="K21" s="64">
        <v>1291</v>
      </c>
      <c r="L21" s="64">
        <v>865.9844999999998</v>
      </c>
      <c r="M21" s="54">
        <v>1540.6176760000001</v>
      </c>
      <c r="N21" s="54">
        <v>2128.7298314999998</v>
      </c>
      <c r="O21" s="36">
        <v>2113.0747399999996</v>
      </c>
      <c r="P21" s="66">
        <v>1579.7329999999999</v>
      </c>
      <c r="Q21" s="37">
        <v>1089.5340000000001</v>
      </c>
      <c r="R21" s="37">
        <v>1152.723</v>
      </c>
      <c r="S21" s="37">
        <v>955.86800000000005</v>
      </c>
      <c r="T21" s="36">
        <v>672.30700000000002</v>
      </c>
      <c r="U21" s="28">
        <v>686.65589999999997</v>
      </c>
      <c r="V21" s="28">
        <v>779.77700000000004</v>
      </c>
      <c r="W21" s="28">
        <v>624.38218910886769</v>
      </c>
      <c r="X21" s="28">
        <v>379.19288999999998</v>
      </c>
      <c r="Y21" s="28">
        <v>222.03066000000001</v>
      </c>
      <c r="Z21" s="28">
        <v>267.24993999999998</v>
      </c>
      <c r="AA21" s="28">
        <v>269.59548556250002</v>
      </c>
      <c r="AB21" s="28">
        <v>312.60068440000003</v>
      </c>
      <c r="AC21" s="28">
        <f>[2]確認用_入力不可!$AFK$5/1000</f>
        <v>290.82900000000001</v>
      </c>
    </row>
    <row r="22" spans="2:35" s="3" customFormat="1" ht="27.75" customHeight="1">
      <c r="B22" s="78"/>
      <c r="C22" s="79" t="s">
        <v>22</v>
      </c>
      <c r="D22" s="80"/>
      <c r="E22" s="81">
        <f t="shared" si="12"/>
        <v>88970</v>
      </c>
      <c r="F22" s="81">
        <f t="shared" si="12"/>
        <v>61659</v>
      </c>
      <c r="G22" s="81">
        <f t="shared" si="12"/>
        <v>87641</v>
      </c>
      <c r="H22" s="81">
        <f t="shared" si="12"/>
        <v>85023</v>
      </c>
      <c r="I22" s="81">
        <v>98430</v>
      </c>
      <c r="J22" s="81">
        <v>111560</v>
      </c>
      <c r="K22" s="81">
        <v>183396</v>
      </c>
      <c r="L22" s="81">
        <v>141580</v>
      </c>
      <c r="M22" s="82">
        <v>322109.78100000002</v>
      </c>
      <c r="N22" s="82">
        <v>438973.03019999998</v>
      </c>
      <c r="O22" s="83">
        <v>434100.58224999998</v>
      </c>
      <c r="P22" s="84">
        <v>346531</v>
      </c>
      <c r="Q22" s="84">
        <f>ROUNDUP(226615.3,0)</f>
        <v>226616</v>
      </c>
      <c r="R22" s="84">
        <v>199898</v>
      </c>
      <c r="S22" s="84">
        <v>171535</v>
      </c>
      <c r="T22" s="85">
        <v>116265.10769999999</v>
      </c>
      <c r="U22" s="86">
        <v>116733.70000000001</v>
      </c>
      <c r="V22" s="86">
        <v>123237</v>
      </c>
      <c r="W22" s="86">
        <v>115536.95499999999</v>
      </c>
      <c r="X22" s="86">
        <v>69333.960999999996</v>
      </c>
      <c r="Y22" s="86">
        <v>42751.705000000002</v>
      </c>
      <c r="Z22" s="86">
        <v>46941.27</v>
      </c>
      <c r="AA22" s="86">
        <v>45915.455030624995</v>
      </c>
      <c r="AB22" s="86">
        <v>75764.140072834009</v>
      </c>
      <c r="AC22" s="86">
        <f>[2]確認用_入力不可!$AFL$5</f>
        <v>100646</v>
      </c>
    </row>
    <row r="23" spans="2:35" s="89" customFormat="1" ht="17.149999999999999" customHeight="1">
      <c r="B23" s="87" t="s">
        <v>23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AC23" s="90" t="s">
        <v>39</v>
      </c>
      <c r="AD23" s="91"/>
      <c r="AE23" s="2"/>
    </row>
    <row r="24" spans="2:35" ht="20.149999999999999" customHeight="1">
      <c r="I24" s="93" t="s">
        <v>40</v>
      </c>
    </row>
    <row r="25" spans="2:35" ht="20.149999999999999" customHeight="1">
      <c r="I25" s="93"/>
    </row>
    <row r="26" spans="2:35" ht="20.149999999999999" customHeight="1">
      <c r="D26" s="94"/>
    </row>
    <row r="27" spans="2:35" ht="20.149999999999999" customHeight="1"/>
    <row r="28" spans="2:35" ht="20.149999999999999" customHeight="1"/>
    <row r="29" spans="2:35" ht="20.149999999999999" customHeight="1"/>
    <row r="30" spans="2:35" ht="20.149999999999999" customHeight="1"/>
    <row r="31" spans="2:35" ht="20.149999999999999" customHeight="1"/>
    <row r="32" spans="2:35" ht="20.149999999999999" customHeight="1"/>
    <row r="33" ht="20.149999999999999" customHeight="1"/>
    <row r="34" ht="20.149999999999999" customHeight="1"/>
    <row r="35" ht="20.149999999999999" customHeight="1"/>
    <row r="36" ht="20.149999999999999" customHeight="1"/>
    <row r="37" ht="20.149999999999999" customHeight="1"/>
    <row r="38" ht="20.149999999999999" customHeight="1"/>
    <row r="39" ht="20.149999999999999" customHeight="1"/>
    <row r="40" ht="20.149999999999999" customHeight="1"/>
    <row r="41" ht="20.149999999999999" customHeight="1"/>
    <row r="42" ht="20.149999999999999" customHeight="1"/>
    <row r="43" ht="20.149999999999999" customHeight="1"/>
    <row r="44" ht="20.149999999999999" customHeight="1"/>
    <row r="45" ht="20.149999999999999" customHeight="1"/>
    <row r="46" ht="20.149999999999999" customHeight="1"/>
    <row r="47" ht="20.149999999999999" customHeight="1"/>
    <row r="48" ht="20.149999999999999" customHeight="1"/>
    <row r="49" spans="32:52" ht="20.149999999999999" customHeight="1"/>
    <row r="50" spans="32:52" ht="20.149999999999999" customHeight="1"/>
    <row r="51" spans="32:52" ht="20.149999999999999" customHeight="1"/>
    <row r="52" spans="32:52" ht="2.15" customHeight="1"/>
    <row r="53" spans="32:52" ht="20.149999999999999" customHeight="1"/>
    <row r="54" spans="32:52" ht="20.149999999999999" customHeight="1"/>
    <row r="55" spans="32:52" ht="20.149999999999999" customHeight="1"/>
    <row r="56" spans="32:52" ht="20.149999999999999" customHeight="1"/>
    <row r="57" spans="32:52" ht="20.149999999999999" customHeight="1"/>
    <row r="58" spans="32:52" ht="20.149999999999999" customHeight="1"/>
    <row r="59" spans="32:52" ht="20.149999999999999" customHeight="1"/>
    <row r="60" spans="32:52" ht="20.149999999999999" customHeight="1"/>
    <row r="61" spans="32:52" ht="20.149999999999999" customHeight="1"/>
    <row r="62" spans="32:52" ht="20.149999999999999" customHeight="1"/>
    <row r="63" spans="32:52" ht="20.149999999999999" customHeight="1"/>
    <row r="64" spans="32:52" ht="27.75" customHeight="1">
      <c r="AF64" s="95"/>
      <c r="AG64" s="95"/>
      <c r="AH64" s="95"/>
      <c r="AI64" s="95"/>
      <c r="AJ64" s="95"/>
      <c r="AK64" s="95"/>
      <c r="AL64" s="95"/>
      <c r="AM64" s="95"/>
      <c r="AN64" s="95"/>
      <c r="AO64" s="95"/>
      <c r="AP64" s="95"/>
      <c r="AQ64" s="95"/>
      <c r="AR64" s="95"/>
      <c r="AS64" s="95"/>
      <c r="AT64" s="95"/>
      <c r="AU64" s="95"/>
      <c r="AV64" s="95"/>
      <c r="AW64" s="95"/>
      <c r="AX64" s="95"/>
      <c r="AY64" s="95"/>
      <c r="AZ64" s="95"/>
    </row>
    <row r="65" spans="32:52" ht="20.149999999999999" customHeight="1">
      <c r="AF65" s="95"/>
      <c r="AG65" s="95"/>
      <c r="AH65" s="95"/>
      <c r="AI65" s="95"/>
      <c r="AJ65" s="95"/>
      <c r="AK65" s="95"/>
      <c r="AL65" s="95"/>
      <c r="AM65" s="95"/>
      <c r="AN65" s="95"/>
      <c r="AO65" s="95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</row>
    <row r="66" spans="32:52" ht="20.149999999999999" customHeight="1"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</row>
    <row r="67" spans="32:52" ht="20.149999999999999" customHeight="1">
      <c r="AF67" s="95"/>
      <c r="AG67" s="95"/>
      <c r="AH67" s="95"/>
      <c r="AI67" s="95"/>
      <c r="AJ67" s="95"/>
      <c r="AK67" s="95"/>
      <c r="AL67" s="95"/>
      <c r="AM67" s="95"/>
      <c r="AN67" s="95"/>
      <c r="AO67" s="95"/>
      <c r="AP67" s="95"/>
      <c r="AQ67" s="95"/>
      <c r="AR67" s="95"/>
      <c r="AS67" s="95"/>
      <c r="AT67" s="95"/>
      <c r="AU67" s="95"/>
      <c r="AV67" s="95"/>
      <c r="AW67" s="95"/>
      <c r="AX67" s="95"/>
      <c r="AY67" s="95"/>
      <c r="AZ67" s="95"/>
    </row>
    <row r="68" spans="32:52" ht="20.149999999999999" customHeight="1">
      <c r="AF68" s="95"/>
      <c r="AG68" s="95"/>
      <c r="AH68" s="95"/>
      <c r="AI68" s="95"/>
      <c r="AJ68" s="95"/>
      <c r="AK68" s="95"/>
      <c r="AL68" s="95"/>
      <c r="AM68" s="95"/>
      <c r="AN68" s="95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5"/>
      <c r="AZ68" s="95"/>
    </row>
    <row r="69" spans="32:52" ht="20.149999999999999" customHeight="1"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95"/>
      <c r="AW69" s="95"/>
      <c r="AX69" s="95"/>
      <c r="AY69" s="95"/>
      <c r="AZ69" s="95"/>
    </row>
    <row r="70" spans="32:52" ht="20.149999999999999" customHeight="1">
      <c r="AF70" s="95"/>
      <c r="AG70" s="95"/>
      <c r="AH70" s="95"/>
      <c r="AI70" s="95"/>
      <c r="AJ70" s="95"/>
      <c r="AK70" s="95"/>
      <c r="AL70" s="95"/>
      <c r="AM70" s="95"/>
      <c r="AN70" s="95"/>
      <c r="AO70" s="95"/>
      <c r="AP70" s="95"/>
      <c r="AQ70" s="95"/>
      <c r="AR70" s="95"/>
      <c r="AS70" s="95"/>
      <c r="AT70" s="95"/>
      <c r="AU70" s="95"/>
      <c r="AV70" s="95"/>
      <c r="AW70" s="95"/>
      <c r="AX70" s="95"/>
      <c r="AY70" s="95"/>
      <c r="AZ70" s="95"/>
    </row>
    <row r="71" spans="32:52" ht="20.149999999999999" customHeight="1">
      <c r="AF71" s="95"/>
      <c r="AG71" s="95"/>
      <c r="AH71" s="95"/>
      <c r="AI71" s="95"/>
      <c r="AJ71" s="95"/>
      <c r="AK71" s="95"/>
      <c r="AL71" s="95"/>
      <c r="AM71" s="95"/>
      <c r="AN71" s="95"/>
      <c r="AO71" s="95"/>
      <c r="AP71" s="95"/>
      <c r="AQ71" s="95"/>
      <c r="AR71" s="95"/>
      <c r="AS71" s="95"/>
      <c r="AT71" s="95"/>
      <c r="AU71" s="95"/>
      <c r="AV71" s="95"/>
      <c r="AW71" s="95"/>
      <c r="AX71" s="95"/>
      <c r="AY71" s="95"/>
      <c r="AZ71" s="95"/>
    </row>
    <row r="72" spans="32:52" ht="20.149999999999999" customHeight="1">
      <c r="AF72" s="95"/>
      <c r="AG72" s="95"/>
      <c r="AH72" s="95"/>
      <c r="AI72" s="95"/>
      <c r="AJ72" s="95"/>
      <c r="AK72" s="95"/>
      <c r="AL72" s="95"/>
      <c r="AM72" s="95"/>
      <c r="AN72" s="95"/>
      <c r="AO72" s="95"/>
      <c r="AP72" s="95"/>
      <c r="AQ72" s="95"/>
      <c r="AR72" s="95"/>
      <c r="AS72" s="95"/>
      <c r="AT72" s="95"/>
      <c r="AU72" s="95"/>
      <c r="AV72" s="95"/>
      <c r="AW72" s="95"/>
      <c r="AX72" s="95"/>
      <c r="AY72" s="95"/>
      <c r="AZ72" s="95"/>
    </row>
    <row r="73" spans="32:52" ht="20.149999999999999" customHeight="1">
      <c r="AF73" s="95"/>
      <c r="AG73" s="95"/>
      <c r="AH73" s="95"/>
      <c r="AI73" s="95"/>
      <c r="AJ73" s="95"/>
      <c r="AK73" s="95"/>
      <c r="AL73" s="95"/>
      <c r="AM73" s="95"/>
      <c r="AN73" s="95"/>
      <c r="AO73" s="95"/>
      <c r="AP73" s="95"/>
      <c r="AQ73" s="95"/>
      <c r="AR73" s="95"/>
      <c r="AS73" s="95"/>
      <c r="AT73" s="95"/>
      <c r="AU73" s="95"/>
      <c r="AV73" s="95"/>
      <c r="AW73" s="95"/>
      <c r="AX73" s="95"/>
      <c r="AY73" s="95"/>
      <c r="AZ73" s="95"/>
    </row>
    <row r="74" spans="32:52" ht="20.149999999999999" customHeight="1">
      <c r="AF74" s="95"/>
      <c r="AG74" s="95"/>
      <c r="AH74" s="95"/>
      <c r="AI74" s="95"/>
      <c r="AJ74" s="95"/>
      <c r="AK74" s="95"/>
      <c r="AL74" s="95"/>
      <c r="AM74" s="95"/>
      <c r="AN74" s="95"/>
      <c r="AO74" s="95"/>
      <c r="AP74" s="95"/>
      <c r="AQ74" s="95"/>
      <c r="AR74" s="95"/>
      <c r="AS74" s="95"/>
      <c r="AT74" s="95"/>
      <c r="AU74" s="95"/>
      <c r="AV74" s="95"/>
      <c r="AW74" s="95"/>
      <c r="AX74" s="95"/>
      <c r="AY74" s="95"/>
      <c r="AZ74" s="95"/>
    </row>
    <row r="75" spans="32:52" ht="20.149999999999999" customHeight="1">
      <c r="AF75" s="95"/>
      <c r="AG75" s="95"/>
      <c r="AH75" s="95"/>
      <c r="AI75" s="95"/>
      <c r="AJ75" s="95"/>
      <c r="AK75" s="95"/>
      <c r="AL75" s="95"/>
      <c r="AM75" s="95"/>
      <c r="AN75" s="95"/>
      <c r="AO75" s="95"/>
      <c r="AP75" s="95"/>
      <c r="AQ75" s="95"/>
      <c r="AR75" s="95"/>
      <c r="AS75" s="95"/>
      <c r="AT75" s="95"/>
      <c r="AU75" s="95"/>
      <c r="AV75" s="95"/>
      <c r="AW75" s="95"/>
      <c r="AX75" s="95"/>
      <c r="AY75" s="95"/>
      <c r="AZ75" s="95"/>
    </row>
    <row r="76" spans="32:52" ht="20.149999999999999" customHeight="1">
      <c r="AF76" s="95"/>
      <c r="AG76" s="95"/>
      <c r="AH76" s="95"/>
      <c r="AI76" s="95"/>
      <c r="AJ76" s="95"/>
      <c r="AK76" s="95"/>
      <c r="AL76" s="95"/>
      <c r="AM76" s="95"/>
      <c r="AN76" s="95"/>
      <c r="AO76" s="95"/>
      <c r="AP76" s="95"/>
      <c r="AQ76" s="95"/>
      <c r="AR76" s="95"/>
      <c r="AS76" s="95"/>
      <c r="AT76" s="95"/>
      <c r="AU76" s="95"/>
      <c r="AV76" s="95"/>
      <c r="AW76" s="95"/>
      <c r="AX76" s="95"/>
      <c r="AY76" s="95"/>
      <c r="AZ76" s="95"/>
    </row>
    <row r="77" spans="32:52" ht="20.149999999999999" customHeight="1">
      <c r="AF77" s="95"/>
      <c r="AG77" s="95"/>
      <c r="AH77" s="95"/>
      <c r="AI77" s="95"/>
      <c r="AJ77" s="95"/>
      <c r="AK77" s="95"/>
      <c r="AL77" s="95"/>
      <c r="AM77" s="95"/>
      <c r="AN77" s="95"/>
      <c r="AO77" s="95"/>
      <c r="AP77" s="95"/>
      <c r="AQ77" s="95"/>
      <c r="AR77" s="95"/>
      <c r="AS77" s="95"/>
      <c r="AT77" s="95"/>
      <c r="AU77" s="95"/>
      <c r="AV77" s="95"/>
      <c r="AW77" s="95"/>
      <c r="AX77" s="95"/>
      <c r="AY77" s="95"/>
      <c r="AZ77" s="95"/>
    </row>
    <row r="78" spans="32:52" ht="20.149999999999999" customHeight="1">
      <c r="AF78" s="95"/>
      <c r="AG78" s="95"/>
      <c r="AH78" s="95"/>
      <c r="AI78" s="95"/>
      <c r="AJ78" s="95"/>
      <c r="AK78" s="95"/>
      <c r="AL78" s="95"/>
      <c r="AM78" s="95"/>
      <c r="AN78" s="95"/>
      <c r="AO78" s="95"/>
      <c r="AP78" s="95"/>
      <c r="AQ78" s="95"/>
      <c r="AR78" s="95"/>
      <c r="AS78" s="95"/>
      <c r="AT78" s="95"/>
      <c r="AU78" s="95"/>
      <c r="AV78" s="95"/>
      <c r="AW78" s="95"/>
      <c r="AX78" s="95"/>
      <c r="AY78" s="95"/>
      <c r="AZ78" s="95"/>
    </row>
    <row r="79" spans="32:52" ht="20.149999999999999" customHeight="1">
      <c r="AF79" s="95"/>
      <c r="AG79" s="95"/>
      <c r="AH79" s="95"/>
      <c r="AI79" s="95"/>
      <c r="AJ79" s="95"/>
      <c r="AK79" s="95"/>
      <c r="AL79" s="95"/>
      <c r="AM79" s="95"/>
      <c r="AN79" s="95"/>
      <c r="AO79" s="95"/>
      <c r="AP79" s="95"/>
      <c r="AQ79" s="95"/>
      <c r="AR79" s="95"/>
      <c r="AS79" s="95"/>
      <c r="AT79" s="95"/>
      <c r="AU79" s="95"/>
      <c r="AV79" s="95"/>
      <c r="AW79" s="95"/>
      <c r="AX79" s="95"/>
      <c r="AY79" s="95"/>
      <c r="AZ79" s="95"/>
    </row>
    <row r="80" spans="32:52" ht="20.149999999999999" customHeight="1"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95"/>
      <c r="AS80" s="95"/>
      <c r="AT80" s="95"/>
      <c r="AU80" s="95"/>
      <c r="AV80" s="95"/>
      <c r="AW80" s="95"/>
      <c r="AX80" s="95"/>
      <c r="AY80" s="95"/>
      <c r="AZ80" s="95"/>
    </row>
    <row r="81" spans="32:52" ht="20.149999999999999" customHeight="1"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  <c r="AQ81" s="95"/>
      <c r="AR81" s="95"/>
      <c r="AS81" s="95"/>
      <c r="AT81" s="95"/>
      <c r="AU81" s="95"/>
      <c r="AV81" s="95"/>
      <c r="AW81" s="95"/>
      <c r="AX81" s="95"/>
      <c r="AY81" s="95"/>
      <c r="AZ81" s="95"/>
    </row>
    <row r="82" spans="32:52" ht="20.149999999999999" customHeight="1">
      <c r="AF82" s="95"/>
      <c r="AG82" s="95"/>
      <c r="AH82" s="95"/>
      <c r="AI82" s="95"/>
      <c r="AJ82" s="95"/>
      <c r="AK82" s="95"/>
      <c r="AL82" s="95"/>
      <c r="AM82" s="95"/>
      <c r="AN82" s="95"/>
      <c r="AO82" s="95"/>
      <c r="AP82" s="95"/>
      <c r="AQ82" s="95"/>
      <c r="AR82" s="95"/>
      <c r="AS82" s="95"/>
      <c r="AT82" s="95"/>
      <c r="AU82" s="95"/>
      <c r="AV82" s="95"/>
      <c r="AW82" s="95"/>
      <c r="AX82" s="95"/>
      <c r="AY82" s="95"/>
      <c r="AZ82" s="95"/>
    </row>
    <row r="83" spans="32:52" ht="20.149999999999999" customHeight="1"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95"/>
    </row>
    <row r="84" spans="32:52" ht="20.149999999999999" customHeight="1">
      <c r="AF84" s="95"/>
      <c r="AG84" s="95"/>
      <c r="AH84" s="95"/>
      <c r="AI84" s="95"/>
      <c r="AJ84" s="95"/>
      <c r="AK84" s="95"/>
      <c r="AL84" s="95"/>
      <c r="AM84" s="95"/>
      <c r="AN84" s="95"/>
      <c r="AO84" s="95"/>
      <c r="AP84" s="95"/>
      <c r="AQ84" s="95"/>
      <c r="AR84" s="95"/>
      <c r="AS84" s="95"/>
      <c r="AT84" s="95"/>
      <c r="AU84" s="95"/>
      <c r="AV84" s="95"/>
      <c r="AW84" s="95"/>
      <c r="AX84" s="95"/>
      <c r="AY84" s="95"/>
      <c r="AZ84" s="95"/>
    </row>
    <row r="85" spans="32:52" ht="20.149999999999999" customHeight="1"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  <c r="AW85" s="95"/>
      <c r="AX85" s="95"/>
      <c r="AY85" s="95"/>
      <c r="AZ85" s="95"/>
    </row>
    <row r="86" spans="32:52" ht="20.149999999999999" customHeight="1"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  <c r="AQ86" s="95"/>
      <c r="AR86" s="95"/>
      <c r="AS86" s="95"/>
      <c r="AT86" s="95"/>
      <c r="AU86" s="95"/>
      <c r="AV86" s="95"/>
      <c r="AW86" s="95"/>
      <c r="AX86" s="95"/>
      <c r="AY86" s="95"/>
      <c r="AZ86" s="95"/>
    </row>
    <row r="87" spans="32:52" ht="20.149999999999999" customHeight="1"/>
    <row r="88" spans="32:52" ht="20.149999999999999" customHeight="1"/>
    <row r="89" spans="32:52" ht="20.149999999999999" customHeight="1"/>
    <row r="90" spans="32:52" ht="20.149999999999999" customHeight="1"/>
    <row r="91" spans="32:52" ht="20.149999999999999" customHeight="1"/>
    <row r="92" spans="32:52" ht="20.149999999999999" customHeight="1"/>
    <row r="93" spans="32:52" ht="20.149999999999999" customHeight="1"/>
    <row r="94" spans="32:52" ht="20.149999999999999" customHeight="1"/>
    <row r="95" spans="32:52" ht="20.149999999999999" customHeight="1"/>
    <row r="96" spans="32:52" ht="20.149999999999999" customHeight="1"/>
    <row r="97" ht="20.149999999999999" customHeight="1"/>
    <row r="98" ht="20.149999999999999" customHeight="1"/>
    <row r="99" ht="20.149999999999999" customHeight="1"/>
    <row r="100" ht="20.149999999999999" customHeight="1"/>
    <row r="101" ht="20.149999999999999" customHeight="1"/>
    <row r="102" ht="20.149999999999999" customHeight="1"/>
    <row r="103" ht="20.149999999999999" customHeight="1"/>
    <row r="104" ht="20.149999999999999" customHeight="1"/>
    <row r="105" ht="20.149999999999999" customHeight="1"/>
    <row r="106" ht="20.149999999999999" customHeight="1"/>
    <row r="107" ht="20.149999999999999" customHeight="1"/>
    <row r="108" ht="20.149999999999999" customHeight="1"/>
    <row r="109" ht="20.149999999999999" customHeight="1"/>
    <row r="110" ht="20.149999999999999" customHeight="1"/>
    <row r="111" ht="20.149999999999999" customHeight="1"/>
    <row r="112" ht="20.149999999999999" customHeight="1"/>
    <row r="113" ht="20.149999999999999" customHeight="1"/>
    <row r="114" ht="20.149999999999999" customHeight="1"/>
    <row r="115" ht="20.149999999999999" customHeight="1"/>
    <row r="116" ht="20.149999999999999" customHeight="1"/>
    <row r="117" ht="20.149999999999999" customHeight="1"/>
    <row r="118" ht="20.149999999999999" customHeight="1"/>
    <row r="119" ht="20.149999999999999" customHeight="1"/>
    <row r="120" ht="20.149999999999999" customHeight="1"/>
    <row r="121" ht="20.149999999999999" customHeight="1"/>
    <row r="122" ht="20.149999999999999" customHeight="1"/>
    <row r="123" ht="20.149999999999999" customHeight="1"/>
    <row r="124" ht="20.149999999999999" customHeight="1"/>
    <row r="125" ht="20.149999999999999" customHeight="1"/>
    <row r="126" ht="20.149999999999999" customHeight="1"/>
    <row r="127" ht="20.149999999999999" customHeight="1"/>
    <row r="128" ht="20.149999999999999" customHeight="1"/>
    <row r="129" ht="20.149999999999999" customHeight="1"/>
    <row r="130" ht="20.149999999999999" customHeight="1"/>
    <row r="131" ht="20.149999999999999" customHeight="1"/>
    <row r="132" ht="20.149999999999999" customHeight="1"/>
    <row r="133" ht="20.149999999999999" customHeight="1"/>
    <row r="134" ht="20.149999999999999" customHeight="1"/>
    <row r="135" ht="20.149999999999999" customHeight="1"/>
    <row r="136" ht="20.149999999999999" customHeight="1"/>
    <row r="137" ht="20.149999999999999" customHeight="1"/>
    <row r="138" ht="20.149999999999999" customHeight="1"/>
    <row r="139" ht="20.149999999999999" customHeight="1"/>
    <row r="140" ht="20.149999999999999" customHeight="1"/>
    <row r="141" ht="20.149999999999999" customHeight="1"/>
    <row r="142" ht="20.149999999999999" customHeight="1"/>
    <row r="143" ht="20.149999999999999" customHeight="1"/>
    <row r="144" ht="20.149999999999999" customHeight="1"/>
    <row r="145" ht="20.149999999999999" customHeight="1"/>
    <row r="146" ht="20.149999999999999" customHeight="1"/>
    <row r="147" ht="20.149999999999999" customHeight="1"/>
    <row r="148" ht="20.149999999999999" customHeight="1"/>
  </sheetData>
  <mergeCells count="23">
    <mergeCell ref="B16:B19"/>
    <mergeCell ref="C16:D16"/>
    <mergeCell ref="C17:D17"/>
    <mergeCell ref="C18:D18"/>
    <mergeCell ref="B20:B22"/>
    <mergeCell ref="C20:D20"/>
    <mergeCell ref="C21:D21"/>
    <mergeCell ref="C22:D22"/>
    <mergeCell ref="B8:B11"/>
    <mergeCell ref="C8:D8"/>
    <mergeCell ref="C9:D9"/>
    <mergeCell ref="C10:D10"/>
    <mergeCell ref="B12:B15"/>
    <mergeCell ref="C12:D12"/>
    <mergeCell ref="C13:D13"/>
    <mergeCell ref="C14:D14"/>
    <mergeCell ref="A1:AE1"/>
    <mergeCell ref="B2:X2"/>
    <mergeCell ref="C3:D3"/>
    <mergeCell ref="B4:B7"/>
    <mergeCell ref="C4:D4"/>
    <mergeCell ref="C5:D5"/>
    <mergeCell ref="C6:D6"/>
  </mergeCells>
  <phoneticPr fontId="3"/>
  <printOptions horizontalCentered="1" verticalCentered="1"/>
  <pageMargins left="0.78740157480314965" right="0.43307086614173229" top="0.59055118110236227" bottom="0.78740157480314965" header="0" footer="0"/>
  <pageSetup paperSize="9" scale="5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★主な野生獣</vt:lpstr>
      <vt:lpstr>★主な野生獣!Print_Area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野村　将史</dc:creator>
  <cp:lastModifiedBy>w</cp:lastModifiedBy>
  <dcterms:created xsi:type="dcterms:W3CDTF">2015-06-05T18:19:34Z</dcterms:created>
  <dcterms:modified xsi:type="dcterms:W3CDTF">2026-08-07T04:40:49Z</dcterms:modified>
</cp:coreProperties>
</file>