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hidePivotFieldList="1" defaultThemeVersion="124226"/>
  <xr:revisionPtr revIDLastSave="0" documentId="13_ncr:1_{358F8691-4FF8-4EBD-9829-6CDF7D4B9AD9}" xr6:coauthVersionLast="47" xr6:coauthVersionMax="47" xr10:uidLastSave="{00000000-0000-0000-0000-000000000000}"/>
  <bookViews>
    <workbookView xWindow="-110" yWindow="-110" windowWidth="22780" windowHeight="14660" activeTab="1" xr2:uid="{E4D5F138-6748-4D7C-944A-66DF9929E4E5}"/>
  </bookViews>
  <sheets>
    <sheet name="総括表" sheetId="20" r:id="rId1"/>
    <sheet name="個別表" sheetId="22" r:id="rId2"/>
    <sheet name="整理番号" sheetId="19" state="hidden" r:id="rId3"/>
  </sheets>
  <definedNames>
    <definedName name="_xlnm._FilterDatabase" localSheetId="1" hidden="1">個別表!$AV$17:$AY$255</definedName>
    <definedName name="_xlnm._FilterDatabase" localSheetId="0" hidden="1">総括表!$B$15:$AZ$97</definedName>
    <definedName name="_xlnm.Print_Area" localSheetId="1">個別表!$N$7:$GN$20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K17" i="22" l="1"/>
  <c r="IO17" i="22"/>
  <c r="HY17" i="22"/>
  <c r="GX17" i="22"/>
  <c r="GZ17" i="22"/>
  <c r="AX16" i="22"/>
  <c r="M97" i="20"/>
  <c r="N97" i="20"/>
  <c r="AZ17" i="20"/>
  <c r="AZ18" i="20"/>
  <c r="AZ19" i="20"/>
  <c r="AZ20" i="20"/>
  <c r="AZ21" i="20"/>
  <c r="AZ22" i="20"/>
  <c r="AZ23" i="20"/>
  <c r="AZ24" i="20"/>
  <c r="AZ25" i="20"/>
  <c r="AZ26" i="20"/>
  <c r="AZ27" i="20"/>
  <c r="AZ28" i="20"/>
  <c r="AZ29" i="20"/>
  <c r="AZ30" i="20"/>
  <c r="AZ31" i="20"/>
  <c r="AZ32" i="20"/>
  <c r="AZ33" i="20"/>
  <c r="AZ34" i="20"/>
  <c r="AZ35" i="20"/>
  <c r="AZ36" i="20"/>
  <c r="AZ37" i="20"/>
  <c r="AZ38" i="20"/>
  <c r="AZ39" i="20"/>
  <c r="AZ40" i="20"/>
  <c r="AZ41" i="20"/>
  <c r="AZ42" i="20"/>
  <c r="AZ43" i="20"/>
  <c r="AZ44" i="20"/>
  <c r="AZ45" i="20"/>
  <c r="AZ46" i="20"/>
  <c r="AZ47" i="20"/>
  <c r="AZ48" i="20"/>
  <c r="AZ49" i="20"/>
  <c r="AZ50" i="20"/>
  <c r="AZ51" i="20"/>
  <c r="AZ52" i="20"/>
  <c r="AZ53" i="20"/>
  <c r="AZ54" i="20"/>
  <c r="AZ55" i="20"/>
  <c r="AZ56" i="20"/>
  <c r="AZ57" i="20"/>
  <c r="AZ58" i="20"/>
  <c r="AZ59" i="20"/>
  <c r="AZ60" i="20"/>
  <c r="AZ61" i="20"/>
  <c r="AZ62" i="20"/>
  <c r="AZ63" i="20"/>
  <c r="AZ64" i="20"/>
  <c r="AZ65" i="20"/>
  <c r="AZ66" i="20"/>
  <c r="AZ67" i="20"/>
  <c r="AZ68" i="20"/>
  <c r="AZ69" i="20"/>
  <c r="AZ70" i="20"/>
  <c r="AZ71" i="20"/>
  <c r="AZ72" i="20"/>
  <c r="AZ73" i="20"/>
  <c r="AZ74" i="20"/>
  <c r="AZ75" i="20"/>
  <c r="AZ76" i="20"/>
  <c r="AZ77" i="20"/>
  <c r="AZ78" i="20"/>
  <c r="AZ79" i="20"/>
  <c r="AZ80" i="20"/>
  <c r="AZ81" i="20"/>
  <c r="AZ82" i="20"/>
  <c r="AZ83" i="20"/>
  <c r="AZ84" i="20"/>
  <c r="AZ85" i="20"/>
  <c r="AZ86" i="20"/>
  <c r="AZ87" i="20"/>
  <c r="AZ88" i="20"/>
  <c r="AZ89" i="20"/>
  <c r="AZ90" i="20"/>
  <c r="AZ91" i="20"/>
  <c r="AZ92" i="20"/>
  <c r="AZ93" i="20"/>
  <c r="AZ94" i="20"/>
  <c r="AZ95" i="20"/>
  <c r="AZ96" i="20"/>
  <c r="C17" i="20"/>
  <c r="D17" i="20" s="1"/>
  <c r="E17" i="20"/>
  <c r="H17" i="20"/>
  <c r="J17" i="20" s="1"/>
  <c r="T17" i="20"/>
  <c r="AG17" i="20"/>
  <c r="AO17" i="20"/>
  <c r="C18" i="20"/>
  <c r="F18" i="20" s="1"/>
  <c r="H18" i="20"/>
  <c r="C19" i="20"/>
  <c r="G19" i="20" s="1"/>
  <c r="D19" i="20"/>
  <c r="F19" i="20"/>
  <c r="C20" i="20"/>
  <c r="E20" i="20" s="1"/>
  <c r="D20" i="20"/>
  <c r="G20" i="20"/>
  <c r="C21" i="20"/>
  <c r="D21" i="20" s="1"/>
  <c r="E21" i="20"/>
  <c r="G21" i="20"/>
  <c r="H21" i="20"/>
  <c r="V21" i="20" s="1"/>
  <c r="C22" i="20"/>
  <c r="H22" i="20"/>
  <c r="R22" i="20" s="1"/>
  <c r="AB22" i="20"/>
  <c r="C23" i="20"/>
  <c r="F23" i="20" s="1"/>
  <c r="D23" i="20"/>
  <c r="C24" i="20"/>
  <c r="E24" i="20" s="1"/>
  <c r="D24" i="20"/>
  <c r="G24" i="20"/>
  <c r="C25" i="20"/>
  <c r="D25" i="20" s="1"/>
  <c r="E25" i="20"/>
  <c r="G25" i="20"/>
  <c r="H25" i="20"/>
  <c r="Q25" i="20"/>
  <c r="T25" i="20"/>
  <c r="AB25" i="20"/>
  <c r="AQ25" i="20"/>
  <c r="AR25" i="20"/>
  <c r="C26" i="20"/>
  <c r="C27" i="20"/>
  <c r="D27" i="20"/>
  <c r="C28" i="20"/>
  <c r="E28" i="20" s="1"/>
  <c r="D28" i="20"/>
  <c r="G28" i="20"/>
  <c r="C29" i="20"/>
  <c r="D29" i="20" s="1"/>
  <c r="E29" i="20"/>
  <c r="G29" i="20"/>
  <c r="H29" i="20"/>
  <c r="I29" i="20" s="1"/>
  <c r="U29" i="20"/>
  <c r="V29" i="20"/>
  <c r="AA29" i="20"/>
  <c r="AI29" i="20"/>
  <c r="AJ29" i="20"/>
  <c r="AL29" i="20"/>
  <c r="AT29" i="20"/>
  <c r="AV29" i="20"/>
  <c r="C30" i="20"/>
  <c r="G30" i="20" s="1"/>
  <c r="E30" i="20"/>
  <c r="C31" i="20"/>
  <c r="D31" i="20"/>
  <c r="E31" i="20"/>
  <c r="G31" i="20"/>
  <c r="C32" i="20"/>
  <c r="C33" i="20"/>
  <c r="E33" i="20"/>
  <c r="G33" i="20"/>
  <c r="C34" i="20"/>
  <c r="D34" i="20" s="1"/>
  <c r="E34" i="20"/>
  <c r="F34" i="20"/>
  <c r="G34" i="20"/>
  <c r="H34" i="20"/>
  <c r="K34" i="20"/>
  <c r="T34" i="20"/>
  <c r="V34" i="20"/>
  <c r="X34" i="20"/>
  <c r="AE34" i="20"/>
  <c r="AG34" i="20"/>
  <c r="AM34" i="20"/>
  <c r="AN34" i="20"/>
  <c r="AP34" i="20"/>
  <c r="AW34" i="20"/>
  <c r="C35" i="20"/>
  <c r="C36" i="20"/>
  <c r="E36" i="20" s="1"/>
  <c r="F36" i="20"/>
  <c r="G36" i="20"/>
  <c r="C37" i="20"/>
  <c r="D37" i="20"/>
  <c r="E37" i="20"/>
  <c r="F37" i="20"/>
  <c r="G37" i="20"/>
  <c r="H37" i="20"/>
  <c r="I37" i="20"/>
  <c r="L37" i="20"/>
  <c r="AD37" i="20"/>
  <c r="AF37" i="20"/>
  <c r="C38" i="20"/>
  <c r="D38" i="20"/>
  <c r="F38" i="20"/>
  <c r="C39" i="20"/>
  <c r="G39" i="20" s="1"/>
  <c r="D39" i="20"/>
  <c r="E39" i="20"/>
  <c r="F39" i="20"/>
  <c r="H39" i="20"/>
  <c r="J39" i="20"/>
  <c r="Q39" i="20"/>
  <c r="R39" i="20"/>
  <c r="U39" i="20"/>
  <c r="AB39" i="20"/>
  <c r="AC39" i="20"/>
  <c r="AD39" i="20"/>
  <c r="AF39" i="20"/>
  <c r="AK39" i="20"/>
  <c r="AO39" i="20"/>
  <c r="AS39" i="20"/>
  <c r="AT39" i="20"/>
  <c r="AV39" i="20"/>
  <c r="C40" i="20"/>
  <c r="E40" i="20" s="1"/>
  <c r="D40" i="20"/>
  <c r="F40" i="20"/>
  <c r="G40" i="20"/>
  <c r="H40" i="20"/>
  <c r="I40" i="20" s="1"/>
  <c r="J40" i="20"/>
  <c r="R40" i="20"/>
  <c r="X40" i="20"/>
  <c r="AA40" i="20"/>
  <c r="AD40" i="20"/>
  <c r="AF40" i="20"/>
  <c r="AN40" i="20"/>
  <c r="AP40" i="20"/>
  <c r="AV40" i="20"/>
  <c r="C41" i="20"/>
  <c r="D41" i="20"/>
  <c r="F41" i="20"/>
  <c r="C42" i="20"/>
  <c r="D42" i="20"/>
  <c r="E42" i="20"/>
  <c r="F42" i="20"/>
  <c r="G42" i="20"/>
  <c r="H42" i="20"/>
  <c r="I42" i="20"/>
  <c r="J42" i="20"/>
  <c r="L42" i="20"/>
  <c r="S42" i="20"/>
  <c r="U42" i="20"/>
  <c r="X42" i="20"/>
  <c r="AA42" i="20"/>
  <c r="AB42" i="20"/>
  <c r="AC42" i="20"/>
  <c r="AD42" i="20"/>
  <c r="AI42" i="20"/>
  <c r="AK42" i="20"/>
  <c r="AL42" i="20"/>
  <c r="AN42" i="20"/>
  <c r="AQ42" i="20"/>
  <c r="AR42" i="20"/>
  <c r="AT42" i="20"/>
  <c r="C43" i="20"/>
  <c r="D43" i="20"/>
  <c r="E43" i="20"/>
  <c r="F43" i="20"/>
  <c r="G43" i="20"/>
  <c r="H43" i="20"/>
  <c r="J43" i="20"/>
  <c r="L43" i="20"/>
  <c r="Q43" i="20"/>
  <c r="R43" i="20"/>
  <c r="S43" i="20"/>
  <c r="T43" i="20"/>
  <c r="V43" i="20"/>
  <c r="X43" i="20"/>
  <c r="Y43" i="20"/>
  <c r="Z43" i="20"/>
  <c r="AA43" i="20"/>
  <c r="AB43" i="20"/>
  <c r="AD43" i="20"/>
  <c r="AF43" i="20"/>
  <c r="AG43" i="20"/>
  <c r="AH43" i="20"/>
  <c r="AI43" i="20"/>
  <c r="AJ43" i="20"/>
  <c r="AL43" i="20"/>
  <c r="AN43" i="20"/>
  <c r="AO43" i="20"/>
  <c r="AP43" i="20"/>
  <c r="AQ43" i="20"/>
  <c r="AR43" i="20"/>
  <c r="AT43" i="20"/>
  <c r="AW43" i="20"/>
  <c r="C44" i="20"/>
  <c r="G44" i="20" s="1"/>
  <c r="D44" i="20"/>
  <c r="E44" i="20"/>
  <c r="F44" i="20"/>
  <c r="H44" i="20"/>
  <c r="Y44" i="20" s="1"/>
  <c r="V44" i="20"/>
  <c r="W44" i="20"/>
  <c r="AD44" i="20"/>
  <c r="AN44" i="20"/>
  <c r="AP44" i="20"/>
  <c r="AR44" i="20"/>
  <c r="AV44" i="20"/>
  <c r="C45" i="20"/>
  <c r="D45" i="20"/>
  <c r="F45" i="20"/>
  <c r="H45" i="20"/>
  <c r="T45" i="20"/>
  <c r="C46" i="20"/>
  <c r="D46" i="20"/>
  <c r="E46" i="20"/>
  <c r="F46" i="20"/>
  <c r="G46" i="20"/>
  <c r="H46" i="20"/>
  <c r="I46" i="20"/>
  <c r="J46" i="20"/>
  <c r="L46" i="20"/>
  <c r="R46" i="20"/>
  <c r="S46" i="20"/>
  <c r="T46" i="20"/>
  <c r="U46" i="20"/>
  <c r="V46" i="20"/>
  <c r="X46" i="20"/>
  <c r="Z46" i="20"/>
  <c r="AA46" i="20"/>
  <c r="AB46" i="20"/>
  <c r="AC46" i="20"/>
  <c r="AD46" i="20"/>
  <c r="AF46" i="20"/>
  <c r="AH46" i="20"/>
  <c r="AI46" i="20"/>
  <c r="AJ46" i="20"/>
  <c r="AK46" i="20"/>
  <c r="AL46" i="20"/>
  <c r="AN46" i="20"/>
  <c r="AO46" i="20"/>
  <c r="AP46" i="20"/>
  <c r="AQ46" i="20"/>
  <c r="AR46" i="20"/>
  <c r="AS46" i="20"/>
  <c r="AT46" i="20"/>
  <c r="AW46" i="20"/>
  <c r="C47" i="20"/>
  <c r="C48" i="20"/>
  <c r="G48" i="20" s="1"/>
  <c r="D48" i="20"/>
  <c r="E48" i="20"/>
  <c r="F48" i="20"/>
  <c r="H48" i="20"/>
  <c r="I48" i="20"/>
  <c r="K48" i="20"/>
  <c r="Q48" i="20"/>
  <c r="R48" i="20"/>
  <c r="X48" i="20"/>
  <c r="Z48" i="20"/>
  <c r="AB48" i="20"/>
  <c r="AC48" i="20"/>
  <c r="AD48" i="20"/>
  <c r="AK48" i="20"/>
  <c r="AL48" i="20"/>
  <c r="AM48" i="20"/>
  <c r="AN48" i="20"/>
  <c r="AP48" i="20"/>
  <c r="AW48" i="20"/>
  <c r="C49" i="20"/>
  <c r="F49" i="20"/>
  <c r="H49" i="20"/>
  <c r="I49" i="20" s="1"/>
  <c r="U49" i="20"/>
  <c r="W49" i="20"/>
  <c r="AH49" i="20"/>
  <c r="AR49" i="20"/>
  <c r="C50" i="20"/>
  <c r="D50" i="20"/>
  <c r="E50" i="20"/>
  <c r="F50" i="20"/>
  <c r="G50" i="20"/>
  <c r="H50" i="20"/>
  <c r="AH50" i="20"/>
  <c r="C51" i="20"/>
  <c r="H51" i="20" s="1"/>
  <c r="R51" i="20"/>
  <c r="W51" i="20"/>
  <c r="AB51" i="20"/>
  <c r="AW51" i="20"/>
  <c r="C52" i="20"/>
  <c r="C53" i="20"/>
  <c r="D53" i="20"/>
  <c r="E53" i="20"/>
  <c r="F53" i="20"/>
  <c r="G53" i="20"/>
  <c r="H53" i="20"/>
  <c r="AA53" i="20" s="1"/>
  <c r="AC53" i="20"/>
  <c r="AK53" i="20"/>
  <c r="C54" i="20"/>
  <c r="D54" i="20"/>
  <c r="H54" i="20"/>
  <c r="C55" i="20"/>
  <c r="E55" i="20" s="1"/>
  <c r="C56" i="20"/>
  <c r="C57" i="20"/>
  <c r="D57" i="20"/>
  <c r="E57" i="20"/>
  <c r="F57" i="20"/>
  <c r="G57" i="20"/>
  <c r="H57" i="20"/>
  <c r="K57" i="20" s="1"/>
  <c r="I57" i="20"/>
  <c r="J57" i="20"/>
  <c r="L57" i="20"/>
  <c r="Q57" i="20"/>
  <c r="R57" i="20"/>
  <c r="S57" i="20"/>
  <c r="U57" i="20"/>
  <c r="V57" i="20"/>
  <c r="W57" i="20"/>
  <c r="X57" i="20"/>
  <c r="Y57" i="20"/>
  <c r="Z57" i="20"/>
  <c r="AA57" i="20"/>
  <c r="AC57" i="20"/>
  <c r="AD57" i="20"/>
  <c r="AE57" i="20"/>
  <c r="AF57" i="20"/>
  <c r="AG57" i="20"/>
  <c r="AH57" i="20"/>
  <c r="AI57" i="20"/>
  <c r="AK57" i="20"/>
  <c r="AL57" i="20"/>
  <c r="AM57" i="20"/>
  <c r="AN57" i="20"/>
  <c r="AO57" i="20"/>
  <c r="AP57" i="20"/>
  <c r="AQ57" i="20"/>
  <c r="AS57" i="20"/>
  <c r="AT57" i="20"/>
  <c r="AV57" i="20"/>
  <c r="AW57" i="20"/>
  <c r="C58" i="20"/>
  <c r="D58" i="20" s="1"/>
  <c r="H58" i="20"/>
  <c r="I58" i="20" s="1"/>
  <c r="AS58" i="20"/>
  <c r="C59" i="20"/>
  <c r="F59" i="20" s="1"/>
  <c r="H59" i="20"/>
  <c r="AM59" i="20"/>
  <c r="AS59" i="20"/>
  <c r="C60" i="20"/>
  <c r="D60" i="20"/>
  <c r="E60" i="20"/>
  <c r="F60" i="20"/>
  <c r="G60" i="20"/>
  <c r="H60" i="20"/>
  <c r="I60" i="20"/>
  <c r="R60" i="20"/>
  <c r="S60" i="20"/>
  <c r="X60" i="20"/>
  <c r="Y60" i="20"/>
  <c r="AA60" i="20"/>
  <c r="AB60" i="20"/>
  <c r="AG60" i="20"/>
  <c r="AH60" i="20"/>
  <c r="AK60" i="20"/>
  <c r="AN60" i="20"/>
  <c r="AO60" i="20"/>
  <c r="AQ60" i="20"/>
  <c r="AS60" i="20"/>
  <c r="C61" i="20"/>
  <c r="D61" i="20" s="1"/>
  <c r="E61" i="20"/>
  <c r="G61" i="20"/>
  <c r="C62" i="20"/>
  <c r="D62" i="20" s="1"/>
  <c r="E62" i="20"/>
  <c r="C63" i="20"/>
  <c r="F63" i="20" s="1"/>
  <c r="G63" i="20"/>
  <c r="C64" i="20"/>
  <c r="D64" i="20"/>
  <c r="E64" i="20"/>
  <c r="F64" i="20"/>
  <c r="G64" i="20"/>
  <c r="H64" i="20"/>
  <c r="AO64" i="20"/>
  <c r="C65" i="20"/>
  <c r="H65" i="20" s="1"/>
  <c r="D65" i="20"/>
  <c r="E65" i="20"/>
  <c r="F65" i="20"/>
  <c r="G65" i="20"/>
  <c r="J65" i="20"/>
  <c r="K65" i="20"/>
  <c r="L65" i="20"/>
  <c r="Q65" i="20"/>
  <c r="R65" i="20"/>
  <c r="S65" i="20"/>
  <c r="V65" i="20"/>
  <c r="W65" i="20"/>
  <c r="X65" i="20"/>
  <c r="Y65" i="20"/>
  <c r="Z65" i="20"/>
  <c r="AA65" i="20"/>
  <c r="AD65" i="20"/>
  <c r="AE65" i="20"/>
  <c r="AF65" i="20"/>
  <c r="AG65" i="20"/>
  <c r="AH65" i="20"/>
  <c r="AI65" i="20"/>
  <c r="AL65" i="20"/>
  <c r="AM65" i="20"/>
  <c r="AN65" i="20"/>
  <c r="AO65" i="20"/>
  <c r="AP65" i="20"/>
  <c r="AQ65" i="20"/>
  <c r="AT65" i="20"/>
  <c r="AV65" i="20"/>
  <c r="AW65" i="20"/>
  <c r="C66" i="20"/>
  <c r="D66" i="20"/>
  <c r="E66" i="20"/>
  <c r="H66" i="20"/>
  <c r="T66" i="20" s="1"/>
  <c r="U66" i="20"/>
  <c r="V66" i="20"/>
  <c r="W66" i="20"/>
  <c r="AE66" i="20"/>
  <c r="AF66" i="20"/>
  <c r="AJ66" i="20"/>
  <c r="AS66" i="20"/>
  <c r="AT66" i="20"/>
  <c r="AV66" i="20"/>
  <c r="C67" i="20"/>
  <c r="F67" i="20"/>
  <c r="G67" i="20"/>
  <c r="H67" i="20"/>
  <c r="I67" i="20" s="1"/>
  <c r="J67" i="20"/>
  <c r="K67" i="20"/>
  <c r="W67" i="20"/>
  <c r="Z67" i="20"/>
  <c r="AA67" i="20"/>
  <c r="AJ67" i="20"/>
  <c r="AL67" i="20"/>
  <c r="AP67" i="20"/>
  <c r="AV67" i="20"/>
  <c r="C68" i="20"/>
  <c r="D68" i="20"/>
  <c r="E68" i="20"/>
  <c r="F68" i="20"/>
  <c r="G68" i="20"/>
  <c r="H68" i="20"/>
  <c r="I68" i="20" s="1"/>
  <c r="L68" i="20"/>
  <c r="Q68" i="20"/>
  <c r="S68" i="20"/>
  <c r="T68" i="20"/>
  <c r="X68" i="20"/>
  <c r="Y68" i="20"/>
  <c r="AA68" i="20"/>
  <c r="AC68" i="20"/>
  <c r="AF68" i="20"/>
  <c r="AG68" i="20"/>
  <c r="AI68" i="20"/>
  <c r="AJ68" i="20"/>
  <c r="AO68" i="20"/>
  <c r="AP68" i="20"/>
  <c r="AQ68" i="20"/>
  <c r="AR68" i="20"/>
  <c r="AW68" i="20"/>
  <c r="C69" i="20"/>
  <c r="E69" i="20" s="1"/>
  <c r="F69" i="20"/>
  <c r="G69" i="20"/>
  <c r="C70" i="20"/>
  <c r="C71" i="20"/>
  <c r="E71" i="20"/>
  <c r="F71" i="20"/>
  <c r="H71" i="20"/>
  <c r="Q71" i="20" s="1"/>
  <c r="C72" i="20"/>
  <c r="E72" i="20"/>
  <c r="C73" i="20"/>
  <c r="D73" i="20"/>
  <c r="F73" i="20"/>
  <c r="C74" i="20"/>
  <c r="F74" i="20" s="1"/>
  <c r="D74" i="20"/>
  <c r="E74" i="20"/>
  <c r="G74" i="20"/>
  <c r="H74" i="20"/>
  <c r="J74" i="20"/>
  <c r="K74" i="20"/>
  <c r="Q74" i="20"/>
  <c r="S74" i="20"/>
  <c r="T74" i="20"/>
  <c r="U74" i="20"/>
  <c r="W74" i="20"/>
  <c r="X74" i="20"/>
  <c r="AA74" i="20"/>
  <c r="AB74" i="20"/>
  <c r="AC74" i="20"/>
  <c r="AD74" i="20"/>
  <c r="AF74" i="20"/>
  <c r="AG74" i="20"/>
  <c r="AJ74" i="20"/>
  <c r="AK74" i="20"/>
  <c r="AL74" i="20"/>
  <c r="AM74" i="20"/>
  <c r="AO74" i="20"/>
  <c r="AQ74" i="20"/>
  <c r="AS74" i="20"/>
  <c r="AT74" i="20"/>
  <c r="AV74" i="20"/>
  <c r="AW74" i="20"/>
  <c r="C75" i="20"/>
  <c r="D75" i="20" s="1"/>
  <c r="E75" i="20"/>
  <c r="F75" i="20"/>
  <c r="G75" i="20"/>
  <c r="H75" i="20"/>
  <c r="U75" i="20" s="1"/>
  <c r="AJ75" i="20"/>
  <c r="C76" i="20"/>
  <c r="G76" i="20" s="1"/>
  <c r="C77" i="20"/>
  <c r="D77" i="20" s="1"/>
  <c r="F77" i="20"/>
  <c r="G77" i="20"/>
  <c r="C78" i="20"/>
  <c r="D78" i="20" s="1"/>
  <c r="C79" i="20"/>
  <c r="D79" i="20" s="1"/>
  <c r="E79" i="20"/>
  <c r="F79" i="20"/>
  <c r="G79" i="20"/>
  <c r="H79" i="20"/>
  <c r="U79" i="20" s="1"/>
  <c r="C80" i="20"/>
  <c r="C81" i="20"/>
  <c r="D81" i="20"/>
  <c r="E81" i="20"/>
  <c r="F81" i="20"/>
  <c r="G81" i="20"/>
  <c r="H81" i="20"/>
  <c r="I81" i="20" s="1"/>
  <c r="J81" i="20"/>
  <c r="L81" i="20"/>
  <c r="Q81" i="20"/>
  <c r="S81" i="20"/>
  <c r="T81" i="20"/>
  <c r="V81" i="20"/>
  <c r="Y81" i="20"/>
  <c r="AA81" i="20"/>
  <c r="AB81" i="20"/>
  <c r="AC81" i="20"/>
  <c r="AD81" i="20"/>
  <c r="AG81" i="20"/>
  <c r="AJ81" i="20"/>
  <c r="AK81" i="20"/>
  <c r="AL81" i="20"/>
  <c r="AN81" i="20"/>
  <c r="AO81" i="20"/>
  <c r="AR81" i="20"/>
  <c r="AT81" i="20"/>
  <c r="AW81" i="20"/>
  <c r="C82" i="20"/>
  <c r="D82" i="20" s="1"/>
  <c r="C83" i="20"/>
  <c r="G83" i="20" s="1"/>
  <c r="D83" i="20"/>
  <c r="F83" i="20"/>
  <c r="C84" i="20"/>
  <c r="F84" i="20" s="1"/>
  <c r="D84" i="20"/>
  <c r="G84" i="20"/>
  <c r="C85" i="20"/>
  <c r="D85" i="20"/>
  <c r="E85" i="20"/>
  <c r="F85" i="20"/>
  <c r="G85" i="20"/>
  <c r="H85" i="20"/>
  <c r="I85" i="20" s="1"/>
  <c r="J85" i="20"/>
  <c r="L85" i="20"/>
  <c r="Q85" i="20"/>
  <c r="S85" i="20"/>
  <c r="T85" i="20"/>
  <c r="V85" i="20"/>
  <c r="Y85" i="20"/>
  <c r="AA85" i="20"/>
  <c r="AB85" i="20"/>
  <c r="AC85" i="20"/>
  <c r="AD85" i="20"/>
  <c r="AG85" i="20"/>
  <c r="AJ85" i="20"/>
  <c r="AK85" i="20"/>
  <c r="AL85" i="20"/>
  <c r="AN85" i="20"/>
  <c r="AO85" i="20"/>
  <c r="AR85" i="20"/>
  <c r="AT85" i="20"/>
  <c r="AW85" i="20"/>
  <c r="C86" i="20"/>
  <c r="D86" i="20" s="1"/>
  <c r="C87" i="20"/>
  <c r="G87" i="20" s="1"/>
  <c r="D87" i="20"/>
  <c r="F87" i="20"/>
  <c r="C88" i="20"/>
  <c r="F88" i="20" s="1"/>
  <c r="D88" i="20"/>
  <c r="G88" i="20"/>
  <c r="C89" i="20"/>
  <c r="D89" i="20"/>
  <c r="E89" i="20"/>
  <c r="F89" i="20"/>
  <c r="G89" i="20"/>
  <c r="H89" i="20"/>
  <c r="I89" i="20" s="1"/>
  <c r="J89" i="20"/>
  <c r="L89" i="20"/>
  <c r="Q89" i="20"/>
  <c r="S89" i="20"/>
  <c r="T89" i="20"/>
  <c r="V89" i="20"/>
  <c r="Y89" i="20"/>
  <c r="AA89" i="20"/>
  <c r="AB89" i="20"/>
  <c r="AC89" i="20"/>
  <c r="AD89" i="20"/>
  <c r="AG89" i="20"/>
  <c r="AJ89" i="20"/>
  <c r="AK89" i="20"/>
  <c r="AL89" i="20"/>
  <c r="AN89" i="20"/>
  <c r="AO89" i="20"/>
  <c r="AR89" i="20"/>
  <c r="AT89" i="20"/>
  <c r="AW89" i="20"/>
  <c r="C90" i="20"/>
  <c r="C91" i="20"/>
  <c r="G91" i="20" s="1"/>
  <c r="D91" i="20"/>
  <c r="F91" i="20"/>
  <c r="C92" i="20"/>
  <c r="F92" i="20" s="1"/>
  <c r="D92" i="20"/>
  <c r="G92" i="20"/>
  <c r="C93" i="20"/>
  <c r="D93" i="20"/>
  <c r="E93" i="20"/>
  <c r="F93" i="20"/>
  <c r="G93" i="20"/>
  <c r="H93" i="20"/>
  <c r="I93" i="20" s="1"/>
  <c r="J93" i="20"/>
  <c r="L93" i="20"/>
  <c r="Q93" i="20"/>
  <c r="S93" i="20"/>
  <c r="T93" i="20"/>
  <c r="V93" i="20"/>
  <c r="Y93" i="20"/>
  <c r="AA93" i="20"/>
  <c r="AB93" i="20"/>
  <c r="AC93" i="20"/>
  <c r="AD93" i="20"/>
  <c r="AG93" i="20"/>
  <c r="AJ93" i="20"/>
  <c r="AK93" i="20"/>
  <c r="AL93" i="20"/>
  <c r="AN93" i="20"/>
  <c r="AO93" i="20"/>
  <c r="AR93" i="20"/>
  <c r="AT93" i="20"/>
  <c r="AW93" i="20"/>
  <c r="C94" i="20"/>
  <c r="C95" i="20"/>
  <c r="G95" i="20" s="1"/>
  <c r="D95" i="20"/>
  <c r="F95" i="20"/>
  <c r="C96" i="20"/>
  <c r="F96" i="20" s="1"/>
  <c r="D96" i="20"/>
  <c r="G96" i="20"/>
  <c r="C18" i="22"/>
  <c r="D18" i="22"/>
  <c r="E18" i="22"/>
  <c r="F18" i="22"/>
  <c r="G18" i="22"/>
  <c r="H18" i="22"/>
  <c r="I18" i="22"/>
  <c r="GO18" i="22" s="1"/>
  <c r="N18" i="22"/>
  <c r="S18" i="22"/>
  <c r="W18" i="22"/>
  <c r="Z18" i="22"/>
  <c r="AC18" i="22"/>
  <c r="AE18" i="22"/>
  <c r="AG18" i="22"/>
  <c r="AP18" i="22"/>
  <c r="AQ18" i="22"/>
  <c r="AY18" i="22"/>
  <c r="BB18" i="22" s="1"/>
  <c r="BC18" i="22"/>
  <c r="BD18" i="22"/>
  <c r="BF18" i="22"/>
  <c r="BG18" i="22"/>
  <c r="CP18" i="22"/>
  <c r="DG18" i="22"/>
  <c r="DQ18" i="22"/>
  <c r="FK18" i="22"/>
  <c r="FT18" i="22"/>
  <c r="GC18" i="22"/>
  <c r="GE18" i="22"/>
  <c r="GK18" i="22"/>
  <c r="GS18" i="22"/>
  <c r="GT18" i="22"/>
  <c r="GV18" i="22"/>
  <c r="HA18" i="22"/>
  <c r="HB18" i="22"/>
  <c r="HD18" i="22"/>
  <c r="HI18" i="22"/>
  <c r="HJ18" i="22"/>
  <c r="HL18" i="22"/>
  <c r="HQ18" i="22"/>
  <c r="HR18" i="22"/>
  <c r="HT18" i="22"/>
  <c r="HY18" i="22"/>
  <c r="HZ18" i="22"/>
  <c r="IB18" i="22"/>
  <c r="IG18" i="22"/>
  <c r="IH18" i="22"/>
  <c r="IJ18" i="22"/>
  <c r="IO18" i="22"/>
  <c r="IP18" i="22"/>
  <c r="IR18" i="22"/>
  <c r="IW18" i="22"/>
  <c r="IX18" i="22"/>
  <c r="IZ18" i="22"/>
  <c r="JO18" i="22"/>
  <c r="JP18" i="22"/>
  <c r="JS18" i="22"/>
  <c r="JZ18" i="22"/>
  <c r="KA18" i="22"/>
  <c r="KC18" i="22"/>
  <c r="KH18" i="22"/>
  <c r="KI18" i="22"/>
  <c r="KK18" i="22"/>
  <c r="C19" i="22"/>
  <c r="D19" i="22"/>
  <c r="E19" i="22"/>
  <c r="F19" i="22"/>
  <c r="G19" i="22"/>
  <c r="H19" i="22"/>
  <c r="I19" i="22"/>
  <c r="N19" i="22"/>
  <c r="S19" i="22"/>
  <c r="W19" i="22"/>
  <c r="Z19" i="22"/>
  <c r="AC19" i="22"/>
  <c r="AE19" i="22"/>
  <c r="AG19" i="22"/>
  <c r="AP19" i="22"/>
  <c r="AQ19" i="22"/>
  <c r="AY19" i="22"/>
  <c r="BB19" i="22" s="1"/>
  <c r="BC19" i="22"/>
  <c r="BD19" i="22"/>
  <c r="BF19" i="22"/>
  <c r="BG19" i="22"/>
  <c r="CP19" i="22"/>
  <c r="DG19" i="22"/>
  <c r="DQ19" i="22"/>
  <c r="FK19" i="22"/>
  <c r="FT19" i="22"/>
  <c r="GC19" i="22"/>
  <c r="GE19" i="22"/>
  <c r="GK19" i="22"/>
  <c r="GS19" i="22"/>
  <c r="GT19" i="22"/>
  <c r="HD19" i="22"/>
  <c r="HI19" i="22"/>
  <c r="HJ19" i="22"/>
  <c r="HL19" i="22"/>
  <c r="HQ19" i="22"/>
  <c r="HZ19" i="22"/>
  <c r="IB19" i="22"/>
  <c r="IG19" i="22"/>
  <c r="IH19" i="22"/>
  <c r="IJ19" i="22"/>
  <c r="IW19" i="22"/>
  <c r="IX19" i="22"/>
  <c r="IZ19" i="22"/>
  <c r="JS19" i="22"/>
  <c r="JZ19" i="22"/>
  <c r="KA19" i="22"/>
  <c r="KC19" i="22"/>
  <c r="KH19" i="22"/>
  <c r="C20" i="22"/>
  <c r="D20" i="22"/>
  <c r="B20" i="22" s="1"/>
  <c r="E20" i="22"/>
  <c r="F20" i="22"/>
  <c r="G20" i="22"/>
  <c r="H20" i="22"/>
  <c r="I20" i="22"/>
  <c r="N20" i="22"/>
  <c r="S20" i="22"/>
  <c r="W20" i="22"/>
  <c r="Z20" i="22"/>
  <c r="AC20" i="22"/>
  <c r="AE20" i="22"/>
  <c r="AG20" i="22"/>
  <c r="AP20" i="22"/>
  <c r="AQ20" i="22"/>
  <c r="AY20" i="22"/>
  <c r="BB20" i="22" s="1"/>
  <c r="BC20" i="22"/>
  <c r="BD20" i="22"/>
  <c r="BF20" i="22"/>
  <c r="BG20" i="22"/>
  <c r="CP20" i="22"/>
  <c r="DG20" i="22"/>
  <c r="DQ20" i="22"/>
  <c r="FK20" i="22"/>
  <c r="FT20" i="22"/>
  <c r="GC20" i="22"/>
  <c r="GE20" i="22"/>
  <c r="GK20" i="22"/>
  <c r="GS20" i="22"/>
  <c r="GT20" i="22"/>
  <c r="GV20" i="22"/>
  <c r="HA20" i="22"/>
  <c r="HB20" i="22"/>
  <c r="HD20" i="22"/>
  <c r="HI20" i="22"/>
  <c r="HJ20" i="22"/>
  <c r="HL20" i="22"/>
  <c r="HQ20" i="22"/>
  <c r="HR20" i="22"/>
  <c r="HT20" i="22"/>
  <c r="HY20" i="22"/>
  <c r="HZ20" i="22"/>
  <c r="IB20" i="22"/>
  <c r="IG20" i="22"/>
  <c r="IH20" i="22"/>
  <c r="IJ20" i="22"/>
  <c r="IO20" i="22"/>
  <c r="IP20" i="22"/>
  <c r="IR20" i="22"/>
  <c r="IW20" i="22"/>
  <c r="IX20" i="22"/>
  <c r="IZ20" i="22"/>
  <c r="JO20" i="22"/>
  <c r="JP20" i="22"/>
  <c r="JZ20" i="22"/>
  <c r="KA20" i="22"/>
  <c r="KC20" i="22"/>
  <c r="KH20" i="22"/>
  <c r="KI20" i="22"/>
  <c r="KK20" i="22"/>
  <c r="C21" i="22"/>
  <c r="D21" i="22"/>
  <c r="B21" i="22" s="1"/>
  <c r="E21" i="22"/>
  <c r="F21" i="22"/>
  <c r="G21" i="22"/>
  <c r="H21" i="22"/>
  <c r="I21" i="22"/>
  <c r="N21" i="22"/>
  <c r="S21" i="22"/>
  <c r="W21" i="22"/>
  <c r="Z21" i="22"/>
  <c r="AC21" i="22"/>
  <c r="AE21" i="22"/>
  <c r="AG21" i="22"/>
  <c r="AP21" i="22"/>
  <c r="AQ21" i="22"/>
  <c r="AY21" i="22"/>
  <c r="BB21" i="22" s="1"/>
  <c r="BC21" i="22"/>
  <c r="BD21" i="22"/>
  <c r="BF21" i="22"/>
  <c r="BG21" i="22"/>
  <c r="CP21" i="22"/>
  <c r="DG21" i="22"/>
  <c r="DQ21" i="22"/>
  <c r="FK21" i="22"/>
  <c r="FT21" i="22"/>
  <c r="GC21" i="22"/>
  <c r="GE21" i="22"/>
  <c r="GK21" i="22"/>
  <c r="GS21" i="22"/>
  <c r="GT21" i="22"/>
  <c r="GV21" i="22"/>
  <c r="HA21" i="22"/>
  <c r="HB21" i="22"/>
  <c r="HD21" i="22"/>
  <c r="HI21" i="22"/>
  <c r="HJ21" i="22"/>
  <c r="HL21" i="22"/>
  <c r="HQ21" i="22"/>
  <c r="HR21" i="22"/>
  <c r="HT21" i="22"/>
  <c r="HY21" i="22"/>
  <c r="HZ21" i="22"/>
  <c r="IB21" i="22"/>
  <c r="IG21" i="22"/>
  <c r="IH21" i="22"/>
  <c r="IJ21" i="22"/>
  <c r="IO21" i="22"/>
  <c r="IP21" i="22"/>
  <c r="IR21" i="22"/>
  <c r="IW21" i="22"/>
  <c r="IX21" i="22"/>
  <c r="IZ21" i="22"/>
  <c r="JO21" i="22"/>
  <c r="JP21" i="22"/>
  <c r="JS21" i="22"/>
  <c r="JU21" i="22"/>
  <c r="JZ21" i="22"/>
  <c r="KA21" i="22"/>
  <c r="KC21" i="22"/>
  <c r="KE21" i="22"/>
  <c r="KH21" i="22"/>
  <c r="KI21" i="22"/>
  <c r="KK21" i="22"/>
  <c r="C22" i="22"/>
  <c r="D22" i="22"/>
  <c r="E22" i="22"/>
  <c r="F22" i="22"/>
  <c r="JC22" i="22" s="1"/>
  <c r="G22" i="22"/>
  <c r="H22" i="22"/>
  <c r="I22" i="22"/>
  <c r="GS22" i="22" s="1"/>
  <c r="N22" i="22"/>
  <c r="S22" i="22"/>
  <c r="W22" i="22"/>
  <c r="Z22" i="22"/>
  <c r="AC22" i="22"/>
  <c r="AE22" i="22"/>
  <c r="AG22" i="22"/>
  <c r="AP22" i="22"/>
  <c r="AQ22" i="22"/>
  <c r="AY22" i="22"/>
  <c r="BB22" i="22" s="1"/>
  <c r="BC22" i="22"/>
  <c r="BD22" i="22"/>
  <c r="BF22" i="22"/>
  <c r="BG22" i="22"/>
  <c r="CP22" i="22"/>
  <c r="DG22" i="22"/>
  <c r="DQ22" i="22"/>
  <c r="FK22" i="22"/>
  <c r="FT22" i="22"/>
  <c r="GC22" i="22"/>
  <c r="GP22" i="22"/>
  <c r="GQ22" i="22"/>
  <c r="GR22" i="22"/>
  <c r="GX22" i="22"/>
  <c r="GY22" i="22"/>
  <c r="GZ22" i="22"/>
  <c r="HA22" i="22"/>
  <c r="HG22" i="22"/>
  <c r="HH22" i="22"/>
  <c r="HI22" i="22"/>
  <c r="HJ22" i="22"/>
  <c r="HP22" i="22"/>
  <c r="HQ22" i="22"/>
  <c r="HR22" i="22"/>
  <c r="HS22" i="22"/>
  <c r="HY22" i="22"/>
  <c r="HZ22" i="22"/>
  <c r="IA22" i="22"/>
  <c r="IB22" i="22"/>
  <c r="IH22" i="22"/>
  <c r="II22" i="22"/>
  <c r="IJ22" i="22"/>
  <c r="IL22" i="22"/>
  <c r="IQ22" i="22"/>
  <c r="IR22" i="22"/>
  <c r="IT22" i="22"/>
  <c r="IU22" i="22"/>
  <c r="IZ22" i="22"/>
  <c r="JD22" i="22"/>
  <c r="JE22" i="22"/>
  <c r="JL22" i="22"/>
  <c r="JM22" i="22"/>
  <c r="JN22" i="22"/>
  <c r="JO22" i="22"/>
  <c r="JR22" i="22"/>
  <c r="JS22" i="22"/>
  <c r="JV22" i="22"/>
  <c r="JX22" i="22"/>
  <c r="JZ22" i="22"/>
  <c r="KA22" i="22"/>
  <c r="KG22" i="22"/>
  <c r="KH22" i="22"/>
  <c r="KI22" i="22"/>
  <c r="KJ22" i="22"/>
  <c r="C23" i="22"/>
  <c r="D23" i="22"/>
  <c r="E23" i="22"/>
  <c r="F23" i="22"/>
  <c r="JC23" i="22" s="1"/>
  <c r="G23" i="22"/>
  <c r="H23" i="22"/>
  <c r="I23" i="22"/>
  <c r="GP23" i="22" s="1"/>
  <c r="N23" i="22"/>
  <c r="S23" i="22"/>
  <c r="W23" i="22"/>
  <c r="Z23" i="22"/>
  <c r="AC23" i="22"/>
  <c r="AE23" i="22"/>
  <c r="AG23" i="22"/>
  <c r="AP23" i="22"/>
  <c r="AQ23" i="22"/>
  <c r="AY23" i="22"/>
  <c r="BB23" i="22" s="1"/>
  <c r="BC23" i="22"/>
  <c r="BD23" i="22"/>
  <c r="BF23" i="22"/>
  <c r="BG23" i="22"/>
  <c r="CP23" i="22"/>
  <c r="DG23" i="22"/>
  <c r="DQ23" i="22"/>
  <c r="FK23" i="22"/>
  <c r="FT23" i="22"/>
  <c r="GC23" i="22"/>
  <c r="GH23" i="22"/>
  <c r="GK23" i="22"/>
  <c r="GT23" i="22"/>
  <c r="GV23" i="22"/>
  <c r="GX23" i="22"/>
  <c r="HC23" i="22"/>
  <c r="HF23" i="22"/>
  <c r="HG23" i="22"/>
  <c r="HJ23" i="22"/>
  <c r="HL23" i="22"/>
  <c r="HO23" i="22"/>
  <c r="HP23" i="22"/>
  <c r="HS23" i="22"/>
  <c r="HV23" i="22"/>
  <c r="HW23" i="22"/>
  <c r="HX23" i="22"/>
  <c r="HY23" i="22"/>
  <c r="IB23" i="22"/>
  <c r="IE23" i="22"/>
  <c r="IF23" i="22"/>
  <c r="IG23" i="22"/>
  <c r="IH23" i="22"/>
  <c r="IL23" i="22"/>
  <c r="IN23" i="22"/>
  <c r="IO23" i="22"/>
  <c r="IP23" i="22"/>
  <c r="IQ23" i="22"/>
  <c r="IU23" i="22"/>
  <c r="IW23" i="22"/>
  <c r="IX23" i="22"/>
  <c r="IY23" i="22"/>
  <c r="IZ23" i="22"/>
  <c r="JL23" i="22"/>
  <c r="JO23" i="22"/>
  <c r="JR23" i="22"/>
  <c r="JS23" i="22"/>
  <c r="JU23" i="22"/>
  <c r="JV23" i="22"/>
  <c r="KA23" i="22"/>
  <c r="KC23" i="22"/>
  <c r="KE23" i="22"/>
  <c r="KF23" i="22"/>
  <c r="KG23" i="22"/>
  <c r="KJ23" i="22"/>
  <c r="C24" i="22"/>
  <c r="D24" i="22"/>
  <c r="E24" i="22"/>
  <c r="F24" i="22"/>
  <c r="JR24" i="22" s="1"/>
  <c r="G24" i="22"/>
  <c r="H24" i="22"/>
  <c r="I24" i="22"/>
  <c r="HP24" i="22" s="1"/>
  <c r="N24" i="22"/>
  <c r="S24" i="22"/>
  <c r="W24" i="22"/>
  <c r="Z24" i="22"/>
  <c r="AC24" i="22"/>
  <c r="AE24" i="22"/>
  <c r="AG24" i="22"/>
  <c r="AP24" i="22"/>
  <c r="AQ24" i="22"/>
  <c r="AY24" i="22"/>
  <c r="BB24" i="22" s="1"/>
  <c r="BC24" i="22"/>
  <c r="BD24" i="22"/>
  <c r="BF24" i="22"/>
  <c r="BG24" i="22"/>
  <c r="CP24" i="22"/>
  <c r="DG24" i="22"/>
  <c r="DQ24" i="22"/>
  <c r="FK24" i="22"/>
  <c r="FT24" i="22"/>
  <c r="GC24" i="22"/>
  <c r="HB24" i="22"/>
  <c r="HG24" i="22"/>
  <c r="HK24" i="22"/>
  <c r="IL24" i="22"/>
  <c r="IP24" i="22"/>
  <c r="IT24" i="22"/>
  <c r="JD24" i="22"/>
  <c r="JH24" i="22" s="1"/>
  <c r="JE24" i="22"/>
  <c r="JP24" i="22"/>
  <c r="JS24" i="22"/>
  <c r="JU24" i="22"/>
  <c r="C25" i="22"/>
  <c r="D25" i="22"/>
  <c r="E25" i="22"/>
  <c r="F25" i="22"/>
  <c r="G25" i="22"/>
  <c r="H25" i="22"/>
  <c r="I25" i="22"/>
  <c r="GS25" i="22" s="1"/>
  <c r="N25" i="22"/>
  <c r="S25" i="22"/>
  <c r="W25" i="22"/>
  <c r="Z25" i="22"/>
  <c r="AC25" i="22"/>
  <c r="AE25" i="22"/>
  <c r="AG25" i="22"/>
  <c r="AP25" i="22"/>
  <c r="AQ25" i="22"/>
  <c r="AY25" i="22"/>
  <c r="BB25" i="22" s="1"/>
  <c r="BC25" i="22"/>
  <c r="BD25" i="22"/>
  <c r="BF25" i="22"/>
  <c r="BG25" i="22"/>
  <c r="CP25" i="22"/>
  <c r="DG25" i="22"/>
  <c r="DQ25" i="22"/>
  <c r="FK25" i="22"/>
  <c r="FT25" i="22"/>
  <c r="GC25" i="22"/>
  <c r="GE25" i="22"/>
  <c r="GK25" i="22"/>
  <c r="GO25" i="22"/>
  <c r="GP25" i="22"/>
  <c r="GQ25" i="22"/>
  <c r="GT25" i="22"/>
  <c r="GV25" i="22"/>
  <c r="GW25" i="22"/>
  <c r="GX25" i="22"/>
  <c r="GY25" i="22"/>
  <c r="HB25" i="22"/>
  <c r="HD25" i="22"/>
  <c r="HE25" i="22"/>
  <c r="HF25" i="22"/>
  <c r="HG25" i="22"/>
  <c r="HJ25" i="22"/>
  <c r="HL25" i="22"/>
  <c r="HM25" i="22"/>
  <c r="HN25" i="22"/>
  <c r="HO25" i="22"/>
  <c r="HR25" i="22"/>
  <c r="HT25" i="22"/>
  <c r="HU25" i="22"/>
  <c r="HV25" i="22"/>
  <c r="HW25" i="22"/>
  <c r="HZ25" i="22"/>
  <c r="IB25" i="22"/>
  <c r="IC25" i="22"/>
  <c r="ID25" i="22"/>
  <c r="IE25" i="22"/>
  <c r="IH25" i="22"/>
  <c r="IJ25" i="22"/>
  <c r="IK25" i="22"/>
  <c r="IL25" i="22"/>
  <c r="IM25" i="22"/>
  <c r="IP25" i="22"/>
  <c r="IR25" i="22"/>
  <c r="IS25" i="22"/>
  <c r="IT25" i="22"/>
  <c r="IU25" i="22"/>
  <c r="IX25" i="22"/>
  <c r="IZ25" i="22"/>
  <c r="JC25" i="22"/>
  <c r="JD25" i="22"/>
  <c r="JH25" i="22" s="1"/>
  <c r="JE25" i="22"/>
  <c r="JK25" i="22"/>
  <c r="JL25" i="22"/>
  <c r="JM25" i="22"/>
  <c r="JP25" i="22"/>
  <c r="JR25" i="22"/>
  <c r="JS25" i="22"/>
  <c r="JT25" i="22"/>
  <c r="JU25" i="22"/>
  <c r="JV25" i="22"/>
  <c r="KA25" i="22"/>
  <c r="KC25" i="22"/>
  <c r="KD25" i="22"/>
  <c r="KE25" i="22"/>
  <c r="KF25" i="22"/>
  <c r="KI25" i="22"/>
  <c r="KK25" i="22"/>
  <c r="C26" i="22"/>
  <c r="D26" i="22"/>
  <c r="B26" i="22" s="1"/>
  <c r="E26" i="22"/>
  <c r="F26" i="22"/>
  <c r="G26" i="22"/>
  <c r="H26" i="22"/>
  <c r="I26" i="22"/>
  <c r="N26" i="22"/>
  <c r="S26" i="22"/>
  <c r="W26" i="22"/>
  <c r="Z26" i="22"/>
  <c r="AC26" i="22"/>
  <c r="AE26" i="22"/>
  <c r="AG26" i="22"/>
  <c r="AP26" i="22"/>
  <c r="AQ26" i="22"/>
  <c r="AY26" i="22"/>
  <c r="BB26" i="22"/>
  <c r="BC26" i="22"/>
  <c r="BD26" i="22"/>
  <c r="BF26" i="22"/>
  <c r="BG26" i="22"/>
  <c r="CP26" i="22"/>
  <c r="DG26" i="22"/>
  <c r="DQ26" i="22"/>
  <c r="FK26" i="22"/>
  <c r="FT26" i="22"/>
  <c r="GC26" i="22"/>
  <c r="GO26" i="22"/>
  <c r="GP26" i="22"/>
  <c r="GQ26" i="22"/>
  <c r="GT26" i="22"/>
  <c r="GV26" i="22"/>
  <c r="GW26" i="22"/>
  <c r="HB26" i="22"/>
  <c r="HD26" i="22"/>
  <c r="HE26" i="22"/>
  <c r="HF26" i="22"/>
  <c r="HG26" i="22"/>
  <c r="HJ26" i="22"/>
  <c r="HN26" i="22"/>
  <c r="HO26" i="22"/>
  <c r="HR26" i="22"/>
  <c r="HT26" i="22"/>
  <c r="HU26" i="22"/>
  <c r="HV26" i="22"/>
  <c r="IB26" i="22"/>
  <c r="IC26" i="22"/>
  <c r="ID26" i="22"/>
  <c r="IE26" i="22"/>
  <c r="IH26" i="22"/>
  <c r="IJ26" i="22"/>
  <c r="IM26" i="22"/>
  <c r="IP26" i="22"/>
  <c r="IR26" i="22"/>
  <c r="IS26" i="22"/>
  <c r="IT26" i="22"/>
  <c r="IU26" i="22"/>
  <c r="JC26" i="22"/>
  <c r="JD26" i="22"/>
  <c r="JE26" i="22"/>
  <c r="JK26" i="22"/>
  <c r="JP26" i="22"/>
  <c r="JR26" i="22"/>
  <c r="JS26" i="22"/>
  <c r="JT26" i="22"/>
  <c r="JU26" i="22"/>
  <c r="JV26" i="22"/>
  <c r="KA26" i="22"/>
  <c r="KD26" i="22"/>
  <c r="KE26" i="22"/>
  <c r="KF26" i="22"/>
  <c r="KI26" i="22"/>
  <c r="KK26" i="22"/>
  <c r="C27" i="22"/>
  <c r="D27" i="22"/>
  <c r="E27" i="22"/>
  <c r="F27" i="22"/>
  <c r="G27" i="22"/>
  <c r="B27" i="22" s="1"/>
  <c r="H27" i="22"/>
  <c r="I27" i="22"/>
  <c r="N27" i="22"/>
  <c r="S27" i="22"/>
  <c r="W27" i="22"/>
  <c r="Z27" i="22"/>
  <c r="AC27" i="22"/>
  <c r="AE27" i="22"/>
  <c r="AG27" i="22"/>
  <c r="AP27" i="22"/>
  <c r="AQ27" i="22"/>
  <c r="AY27" i="22"/>
  <c r="BB27" i="22" s="1"/>
  <c r="BC27" i="22"/>
  <c r="BD27" i="22"/>
  <c r="BF27" i="22"/>
  <c r="BG27" i="22"/>
  <c r="CP27" i="22"/>
  <c r="DG27" i="22"/>
  <c r="DQ27" i="22"/>
  <c r="FK27" i="22"/>
  <c r="FT27" i="22"/>
  <c r="GC27" i="22"/>
  <c r="GE27" i="22"/>
  <c r="GK27" i="22"/>
  <c r="GO27" i="22"/>
  <c r="GP27" i="22"/>
  <c r="GW27" i="22"/>
  <c r="GX27" i="22"/>
  <c r="GY27" i="22"/>
  <c r="HB27" i="22"/>
  <c r="HD27" i="22"/>
  <c r="HJ27" i="22"/>
  <c r="HL27" i="22"/>
  <c r="HM27" i="22"/>
  <c r="HN27" i="22"/>
  <c r="HO27" i="22"/>
  <c r="HV27" i="22"/>
  <c r="HW27" i="22"/>
  <c r="HZ27" i="22"/>
  <c r="IB27" i="22"/>
  <c r="IC27" i="22"/>
  <c r="IJ27" i="22"/>
  <c r="IK27" i="22"/>
  <c r="IL27" i="22"/>
  <c r="IM27" i="22"/>
  <c r="IP27" i="22"/>
  <c r="IU27" i="22"/>
  <c r="IX27" i="22"/>
  <c r="IZ27" i="22"/>
  <c r="JC27" i="22"/>
  <c r="JD27" i="22"/>
  <c r="JE27" i="22"/>
  <c r="JH27" i="22" s="1"/>
  <c r="JK27" i="22"/>
  <c r="JL27" i="22"/>
  <c r="JM27" i="22"/>
  <c r="JP27" i="22"/>
  <c r="JR27" i="22"/>
  <c r="JS27" i="22"/>
  <c r="JV27" i="22"/>
  <c r="KA27" i="22"/>
  <c r="KC27" i="22"/>
  <c r="KD27" i="22"/>
  <c r="KE27" i="22"/>
  <c r="C28" i="22"/>
  <c r="D28" i="22"/>
  <c r="E28" i="22"/>
  <c r="F28" i="22"/>
  <c r="G28" i="22"/>
  <c r="H28" i="22"/>
  <c r="I28" i="22"/>
  <c r="N28" i="22"/>
  <c r="S28" i="22"/>
  <c r="W28" i="22"/>
  <c r="Z28" i="22"/>
  <c r="AC28" i="22"/>
  <c r="AE28" i="22"/>
  <c r="AG28" i="22"/>
  <c r="AP28" i="22"/>
  <c r="AQ28" i="22"/>
  <c r="AY28" i="22"/>
  <c r="BB28" i="22" s="1"/>
  <c r="BC28" i="22"/>
  <c r="BD28" i="22"/>
  <c r="BF28" i="22"/>
  <c r="BG28" i="22"/>
  <c r="CP28" i="22"/>
  <c r="DG28" i="22"/>
  <c r="DQ28" i="22"/>
  <c r="FK28" i="22"/>
  <c r="FT28" i="22"/>
  <c r="GC28" i="22"/>
  <c r="GO28" i="22"/>
  <c r="GP28" i="22"/>
  <c r="GQ28" i="22"/>
  <c r="GR28" i="22"/>
  <c r="GT28" i="22"/>
  <c r="GV28" i="22"/>
  <c r="GY28" i="22"/>
  <c r="GZ28" i="22"/>
  <c r="HB28" i="22"/>
  <c r="HD28" i="22"/>
  <c r="HE28" i="22"/>
  <c r="HF28" i="22"/>
  <c r="HJ28" i="22"/>
  <c r="HL28" i="22"/>
  <c r="HM28" i="22"/>
  <c r="HN28" i="22"/>
  <c r="HO28" i="22"/>
  <c r="HP28" i="22"/>
  <c r="HU28" i="22"/>
  <c r="HV28" i="22"/>
  <c r="HW28" i="22"/>
  <c r="HX28" i="22"/>
  <c r="HZ28" i="22"/>
  <c r="IB28" i="22"/>
  <c r="IE28" i="22"/>
  <c r="IF28" i="22"/>
  <c r="IH28" i="22"/>
  <c r="IJ28" i="22"/>
  <c r="IK28" i="22"/>
  <c r="IL28" i="22"/>
  <c r="IP28" i="22"/>
  <c r="IR28" i="22"/>
  <c r="IS28" i="22"/>
  <c r="IT28" i="22"/>
  <c r="IU28" i="22"/>
  <c r="IV28" i="22"/>
  <c r="IZ28" i="22"/>
  <c r="JC28" i="22"/>
  <c r="JD28" i="22"/>
  <c r="JE28" i="22"/>
  <c r="JK28" i="22"/>
  <c r="JL28" i="22"/>
  <c r="JM28" i="22"/>
  <c r="JN28" i="22"/>
  <c r="JO28" i="22"/>
  <c r="JR28" i="22"/>
  <c r="JS28" i="22"/>
  <c r="JT28" i="22"/>
  <c r="JU28" i="22"/>
  <c r="JV28" i="22"/>
  <c r="JX28" i="22"/>
  <c r="JZ28" i="22"/>
  <c r="KC28" i="22"/>
  <c r="KD28" i="22"/>
  <c r="KE28" i="22"/>
  <c r="KF28" i="22"/>
  <c r="KG28" i="22"/>
  <c r="KH28" i="22"/>
  <c r="KK28" i="22"/>
  <c r="C29" i="22"/>
  <c r="D29" i="22"/>
  <c r="E29" i="22"/>
  <c r="F29" i="22"/>
  <c r="JR29" i="22" s="1"/>
  <c r="G29" i="22"/>
  <c r="H29" i="22"/>
  <c r="I29" i="22"/>
  <c r="GE29" i="22" s="1"/>
  <c r="N29" i="22"/>
  <c r="S29" i="22"/>
  <c r="W29" i="22"/>
  <c r="Z29" i="22"/>
  <c r="AC29" i="22"/>
  <c r="AE29" i="22"/>
  <c r="AG29" i="22"/>
  <c r="AP29" i="22"/>
  <c r="AQ29" i="22"/>
  <c r="AY29" i="22"/>
  <c r="BB29" i="22" s="1"/>
  <c r="BC29" i="22"/>
  <c r="BD29" i="22"/>
  <c r="BF29" i="22"/>
  <c r="BG29" i="22"/>
  <c r="CP29" i="22"/>
  <c r="DG29" i="22"/>
  <c r="DQ29" i="22"/>
  <c r="FK29" i="22"/>
  <c r="FT29" i="22"/>
  <c r="GC29" i="22"/>
  <c r="GK29" i="22"/>
  <c r="GO29" i="22"/>
  <c r="GP29" i="22"/>
  <c r="GQ29" i="22"/>
  <c r="GR29" i="22"/>
  <c r="GS29" i="22"/>
  <c r="GV29" i="22"/>
  <c r="GW29" i="22"/>
  <c r="GX29" i="22"/>
  <c r="GY29" i="22"/>
  <c r="GZ29" i="22"/>
  <c r="HA29" i="22"/>
  <c r="HD29" i="22"/>
  <c r="HE29" i="22"/>
  <c r="HF29" i="22"/>
  <c r="HG29" i="22"/>
  <c r="HH29" i="22"/>
  <c r="HI29" i="22"/>
  <c r="HL29" i="22"/>
  <c r="HM29" i="22"/>
  <c r="HN29" i="22"/>
  <c r="HO29" i="22"/>
  <c r="HP29" i="22"/>
  <c r="HQ29" i="22"/>
  <c r="HT29" i="22"/>
  <c r="HU29" i="22"/>
  <c r="HV29" i="22"/>
  <c r="HW29" i="22"/>
  <c r="HX29" i="22"/>
  <c r="HY29" i="22"/>
  <c r="IB29" i="22"/>
  <c r="IC29" i="22"/>
  <c r="ID29" i="22"/>
  <c r="IE29" i="22"/>
  <c r="IF29" i="22"/>
  <c r="IG29" i="22"/>
  <c r="IJ29" i="22"/>
  <c r="IK29" i="22"/>
  <c r="IL29" i="22"/>
  <c r="IM29" i="22"/>
  <c r="IN29" i="22"/>
  <c r="IO29" i="22"/>
  <c r="IR29" i="22"/>
  <c r="IS29" i="22"/>
  <c r="IT29" i="22"/>
  <c r="IU29" i="22"/>
  <c r="IV29" i="22"/>
  <c r="IW29" i="22"/>
  <c r="IZ29" i="22"/>
  <c r="JC29" i="22"/>
  <c r="JD29" i="22"/>
  <c r="JE29" i="22"/>
  <c r="JK29" i="22"/>
  <c r="JL29" i="22"/>
  <c r="JM29" i="22"/>
  <c r="JN29" i="22"/>
  <c r="JO29" i="22"/>
  <c r="JS29" i="22"/>
  <c r="JT29" i="22"/>
  <c r="JU29" i="22"/>
  <c r="JV29" i="22"/>
  <c r="JX29" i="22"/>
  <c r="JZ29" i="22"/>
  <c r="KC29" i="22"/>
  <c r="KD29" i="22"/>
  <c r="KE29" i="22"/>
  <c r="KF29" i="22"/>
  <c r="KG29" i="22"/>
  <c r="KH29" i="22"/>
  <c r="KK29" i="22"/>
  <c r="C30" i="22"/>
  <c r="D30" i="22"/>
  <c r="B30" i="22" s="1"/>
  <c r="E30" i="22"/>
  <c r="F30" i="22"/>
  <c r="JR30" i="22" s="1"/>
  <c r="G30" i="22"/>
  <c r="H30" i="22"/>
  <c r="I30" i="22"/>
  <c r="GE30" i="22" s="1"/>
  <c r="N30" i="22"/>
  <c r="S30" i="22"/>
  <c r="W30" i="22"/>
  <c r="Z30" i="22"/>
  <c r="AC30" i="22"/>
  <c r="AE30" i="22"/>
  <c r="AG30" i="22"/>
  <c r="AP30" i="22"/>
  <c r="AQ30" i="22"/>
  <c r="AY30" i="22"/>
  <c r="BB30" i="22" s="1"/>
  <c r="BC30" i="22"/>
  <c r="BD30" i="22"/>
  <c r="BF30" i="22"/>
  <c r="BG30" i="22"/>
  <c r="CP30" i="22"/>
  <c r="DG30" i="22"/>
  <c r="DQ30" i="22"/>
  <c r="FK30" i="22"/>
  <c r="FT30" i="22"/>
  <c r="GC30" i="22"/>
  <c r="GK30" i="22"/>
  <c r="GO30" i="22"/>
  <c r="GP30" i="22"/>
  <c r="GQ30" i="22"/>
  <c r="GR30" i="22"/>
  <c r="GS30" i="22"/>
  <c r="GV30" i="22"/>
  <c r="GW30" i="22"/>
  <c r="GX30" i="22"/>
  <c r="GY30" i="22"/>
  <c r="GZ30" i="22"/>
  <c r="HA30" i="22"/>
  <c r="HD30" i="22"/>
  <c r="HE30" i="22"/>
  <c r="HF30" i="22"/>
  <c r="HG30" i="22"/>
  <c r="HH30" i="22"/>
  <c r="HI30" i="22"/>
  <c r="HL30" i="22"/>
  <c r="HM30" i="22"/>
  <c r="HN30" i="22"/>
  <c r="HO30" i="22"/>
  <c r="HP30" i="22"/>
  <c r="HQ30" i="22"/>
  <c r="HT30" i="22"/>
  <c r="HU30" i="22"/>
  <c r="HV30" i="22"/>
  <c r="HW30" i="22"/>
  <c r="HX30" i="22"/>
  <c r="HY30" i="22"/>
  <c r="IB30" i="22"/>
  <c r="IC30" i="22"/>
  <c r="ID30" i="22"/>
  <c r="IE30" i="22"/>
  <c r="IF30" i="22"/>
  <c r="IG30" i="22"/>
  <c r="IJ30" i="22"/>
  <c r="IK30" i="22"/>
  <c r="IL30" i="22"/>
  <c r="IM30" i="22"/>
  <c r="IN30" i="22"/>
  <c r="IO30" i="22"/>
  <c r="IR30" i="22"/>
  <c r="IS30" i="22"/>
  <c r="IT30" i="22"/>
  <c r="IU30" i="22"/>
  <c r="IV30" i="22"/>
  <c r="IW30" i="22"/>
  <c r="IZ30" i="22"/>
  <c r="JC30" i="22"/>
  <c r="JD30" i="22"/>
  <c r="JE30" i="22"/>
  <c r="JF30" i="22"/>
  <c r="JG30" i="22" s="1"/>
  <c r="JK30" i="22"/>
  <c r="JL30" i="22"/>
  <c r="JM30" i="22"/>
  <c r="JN30" i="22"/>
  <c r="JO30" i="22"/>
  <c r="JS30" i="22"/>
  <c r="JT30" i="22"/>
  <c r="JU30" i="22"/>
  <c r="JV30" i="22"/>
  <c r="JX30" i="22"/>
  <c r="JZ30" i="22"/>
  <c r="KC30" i="22"/>
  <c r="KD30" i="22"/>
  <c r="KE30" i="22"/>
  <c r="KF30" i="22"/>
  <c r="KG30" i="22"/>
  <c r="KH30" i="22"/>
  <c r="KK30" i="22"/>
  <c r="C31" i="22"/>
  <c r="D31" i="22"/>
  <c r="B31" i="22" s="1"/>
  <c r="E31" i="22"/>
  <c r="F31" i="22"/>
  <c r="JR31" i="22" s="1"/>
  <c r="G31" i="22"/>
  <c r="H31" i="22"/>
  <c r="I31" i="22"/>
  <c r="N31" i="22"/>
  <c r="S31" i="22"/>
  <c r="W31" i="22"/>
  <c r="Z31" i="22"/>
  <c r="AC31" i="22"/>
  <c r="AE31" i="22"/>
  <c r="AG31" i="22"/>
  <c r="AP31" i="22"/>
  <c r="AQ31" i="22"/>
  <c r="AY31" i="22"/>
  <c r="BB31" i="22" s="1"/>
  <c r="BC31" i="22"/>
  <c r="BD31" i="22"/>
  <c r="BF31" i="22"/>
  <c r="BG31" i="22"/>
  <c r="CP31" i="22"/>
  <c r="DG31" i="22"/>
  <c r="DQ31" i="22"/>
  <c r="FK31" i="22"/>
  <c r="FT31" i="22"/>
  <c r="GC31" i="22"/>
  <c r="GO31" i="22"/>
  <c r="GP31" i="22"/>
  <c r="GY31" i="22"/>
  <c r="GZ31" i="22"/>
  <c r="HI31" i="22"/>
  <c r="IE31" i="22"/>
  <c r="IF31" i="22"/>
  <c r="IO31" i="22"/>
  <c r="IR31" i="22"/>
  <c r="JC31" i="22"/>
  <c r="JD31" i="22"/>
  <c r="JS31" i="22"/>
  <c r="JZ31" i="22"/>
  <c r="KC31" i="22"/>
  <c r="C32" i="22"/>
  <c r="B32" i="22" s="1"/>
  <c r="D32" i="22"/>
  <c r="E32" i="22"/>
  <c r="F32" i="22"/>
  <c r="JR32" i="22" s="1"/>
  <c r="G32" i="22"/>
  <c r="H32" i="22"/>
  <c r="I32" i="22"/>
  <c r="N32" i="22"/>
  <c r="S32" i="22"/>
  <c r="W32" i="22"/>
  <c r="Z32" i="22"/>
  <c r="AC32" i="22"/>
  <c r="AE32" i="22"/>
  <c r="AG32" i="22"/>
  <c r="AP32" i="22"/>
  <c r="AQ32" i="22"/>
  <c r="AY32" i="22"/>
  <c r="BB32" i="22" s="1"/>
  <c r="BC32" i="22"/>
  <c r="BD32" i="22"/>
  <c r="BF32" i="22"/>
  <c r="BG32" i="22"/>
  <c r="CP32" i="22"/>
  <c r="DG32" i="22"/>
  <c r="DQ32" i="22"/>
  <c r="FK32" i="22"/>
  <c r="FT32" i="22"/>
  <c r="GC32" i="22"/>
  <c r="GO32" i="22"/>
  <c r="GP32" i="22"/>
  <c r="GQ32" i="22"/>
  <c r="GR32" i="22"/>
  <c r="GS32" i="22"/>
  <c r="GV32" i="22"/>
  <c r="GW32" i="22"/>
  <c r="GY32" i="22"/>
  <c r="GZ32" i="22"/>
  <c r="HA32" i="22"/>
  <c r="HD32" i="22"/>
  <c r="HE32" i="22"/>
  <c r="HF32" i="22"/>
  <c r="HG32" i="22"/>
  <c r="HI32" i="22"/>
  <c r="HL32" i="22"/>
  <c r="HM32" i="22"/>
  <c r="HN32" i="22"/>
  <c r="HO32" i="22"/>
  <c r="HP32" i="22"/>
  <c r="HQ32" i="22"/>
  <c r="HU32" i="22"/>
  <c r="HV32" i="22"/>
  <c r="HW32" i="22"/>
  <c r="HX32" i="22"/>
  <c r="HY32" i="22"/>
  <c r="IB32" i="22"/>
  <c r="IC32" i="22"/>
  <c r="IE32" i="22"/>
  <c r="IF32" i="22"/>
  <c r="IG32" i="22"/>
  <c r="IJ32" i="22"/>
  <c r="IK32" i="22"/>
  <c r="IL32" i="22"/>
  <c r="IM32" i="22"/>
  <c r="IO32" i="22"/>
  <c r="IR32" i="22"/>
  <c r="IS32" i="22"/>
  <c r="IT32" i="22"/>
  <c r="IU32" i="22"/>
  <c r="IV32" i="22"/>
  <c r="IW32" i="22"/>
  <c r="JC32" i="22"/>
  <c r="JD32" i="22"/>
  <c r="JE32" i="22"/>
  <c r="JF32" i="22"/>
  <c r="JK32" i="22"/>
  <c r="JM32" i="22"/>
  <c r="JN32" i="22"/>
  <c r="JO32" i="22"/>
  <c r="JS32" i="22"/>
  <c r="JT32" i="22"/>
  <c r="JU32" i="22"/>
  <c r="JV32" i="22"/>
  <c r="JZ32" i="22"/>
  <c r="KC32" i="22"/>
  <c r="KD32" i="22"/>
  <c r="KE32" i="22"/>
  <c r="KF32" i="22"/>
  <c r="KG32" i="22"/>
  <c r="KH32" i="22"/>
  <c r="C33" i="22"/>
  <c r="D33" i="22"/>
  <c r="B33" i="22" s="1"/>
  <c r="E33" i="22"/>
  <c r="F33" i="22"/>
  <c r="G33" i="22"/>
  <c r="H33" i="22"/>
  <c r="I33" i="22"/>
  <c r="N33" i="22"/>
  <c r="S33" i="22"/>
  <c r="W33" i="22"/>
  <c r="Z33" i="22"/>
  <c r="AC33" i="22"/>
  <c r="AE33" i="22"/>
  <c r="AG33" i="22"/>
  <c r="AP33" i="22"/>
  <c r="AQ33" i="22"/>
  <c r="AY33" i="22"/>
  <c r="BB33" i="22"/>
  <c r="BC33" i="22"/>
  <c r="BD33" i="22"/>
  <c r="BF33" i="22"/>
  <c r="BG33" i="22"/>
  <c r="CP33" i="22"/>
  <c r="DG33" i="22"/>
  <c r="DQ33" i="22"/>
  <c r="FK33" i="22"/>
  <c r="FT33" i="22"/>
  <c r="GC33" i="22"/>
  <c r="GK33" i="22"/>
  <c r="GO33" i="22"/>
  <c r="GP33" i="22"/>
  <c r="GQ33" i="22"/>
  <c r="GR33" i="22"/>
  <c r="GS33" i="22"/>
  <c r="GV33" i="22"/>
  <c r="GW33" i="22"/>
  <c r="GX33" i="22"/>
  <c r="GY33" i="22"/>
  <c r="GZ33" i="22"/>
  <c r="HA33" i="22"/>
  <c r="HC33" i="22"/>
  <c r="HD33" i="22"/>
  <c r="HE33" i="22"/>
  <c r="HF33" i="22"/>
  <c r="HG33" i="22"/>
  <c r="HH33" i="22"/>
  <c r="HI33" i="22"/>
  <c r="HJ33" i="22"/>
  <c r="HK33" i="22"/>
  <c r="HL33" i="22"/>
  <c r="HM33" i="22"/>
  <c r="HN33" i="22"/>
  <c r="HO33" i="22"/>
  <c r="HP33" i="22"/>
  <c r="HQ33" i="22"/>
  <c r="HR33" i="22"/>
  <c r="HS33" i="22"/>
  <c r="HT33" i="22"/>
  <c r="HU33" i="22"/>
  <c r="HV33" i="22"/>
  <c r="HW33" i="22"/>
  <c r="HX33" i="22"/>
  <c r="HY33" i="22"/>
  <c r="HZ33" i="22"/>
  <c r="IA33" i="22"/>
  <c r="IB33" i="22"/>
  <c r="IC33" i="22"/>
  <c r="ID33" i="22"/>
  <c r="IE33" i="22"/>
  <c r="IF33" i="22"/>
  <c r="IG33" i="22"/>
  <c r="IH33" i="22"/>
  <c r="II33" i="22"/>
  <c r="IJ33" i="22"/>
  <c r="IK33" i="22"/>
  <c r="IL33" i="22"/>
  <c r="IM33" i="22"/>
  <c r="IN33" i="22"/>
  <c r="IO33" i="22"/>
  <c r="IP33" i="22"/>
  <c r="IQ33" i="22"/>
  <c r="IR33" i="22"/>
  <c r="IS33" i="22"/>
  <c r="IT33" i="22"/>
  <c r="IU33" i="22"/>
  <c r="IV33" i="22"/>
  <c r="IW33" i="22"/>
  <c r="IX33" i="22"/>
  <c r="IY33" i="22"/>
  <c r="IZ33" i="22"/>
  <c r="JC33" i="22"/>
  <c r="JD33" i="22"/>
  <c r="JE33" i="22"/>
  <c r="JF33" i="22" s="1"/>
  <c r="JK33" i="22"/>
  <c r="JL33" i="22"/>
  <c r="JM33" i="22"/>
  <c r="JN33" i="22"/>
  <c r="JO33" i="22"/>
  <c r="JP33" i="22"/>
  <c r="JR33" i="22"/>
  <c r="JS33" i="22"/>
  <c r="JT33" i="22"/>
  <c r="JU33" i="22"/>
  <c r="JV33" i="22"/>
  <c r="JX33" i="22"/>
  <c r="JZ33" i="22"/>
  <c r="KA33" i="22"/>
  <c r="KB33" i="22"/>
  <c r="KC33" i="22"/>
  <c r="KD33" i="22"/>
  <c r="KE33" i="22"/>
  <c r="KF33" i="22"/>
  <c r="KG33" i="22"/>
  <c r="KH33" i="22"/>
  <c r="KI33" i="22"/>
  <c r="KJ33" i="22"/>
  <c r="KK33" i="22"/>
  <c r="B34" i="22"/>
  <c r="C34" i="22"/>
  <c r="D34" i="22"/>
  <c r="E34" i="22"/>
  <c r="F34" i="22"/>
  <c r="G34" i="22"/>
  <c r="H34" i="22"/>
  <c r="I34" i="22"/>
  <c r="HD34" i="22" s="1"/>
  <c r="N34" i="22"/>
  <c r="S34" i="22"/>
  <c r="W34" i="22"/>
  <c r="Z34" i="22"/>
  <c r="AC34" i="22"/>
  <c r="AE34" i="22"/>
  <c r="AG34" i="22"/>
  <c r="AP34" i="22"/>
  <c r="AQ34" i="22"/>
  <c r="AY34" i="22"/>
  <c r="BB34" i="22"/>
  <c r="BC34" i="22"/>
  <c r="BD34" i="22"/>
  <c r="BF34" i="22"/>
  <c r="BG34" i="22"/>
  <c r="CP34" i="22"/>
  <c r="DG34" i="22"/>
  <c r="DQ34" i="22"/>
  <c r="FK34" i="22"/>
  <c r="FT34" i="22"/>
  <c r="GC34" i="22"/>
  <c r="GO34" i="22"/>
  <c r="GV34" i="22"/>
  <c r="GW34" i="22"/>
  <c r="HE34" i="22"/>
  <c r="HU34" i="22"/>
  <c r="IB34" i="22"/>
  <c r="IC34" i="22"/>
  <c r="IK34" i="22"/>
  <c r="JC34" i="22"/>
  <c r="JD34" i="22"/>
  <c r="JE34" i="22"/>
  <c r="JF34" i="22" s="1"/>
  <c r="JK34" i="22"/>
  <c r="JR34" i="22"/>
  <c r="JS34" i="22"/>
  <c r="KC34" i="22"/>
  <c r="KD34" i="22"/>
  <c r="KK34" i="22"/>
  <c r="B35" i="22"/>
  <c r="C35" i="22"/>
  <c r="D35" i="22"/>
  <c r="E35" i="22"/>
  <c r="F35" i="22"/>
  <c r="G35" i="22"/>
  <c r="H35" i="22"/>
  <c r="I35" i="22"/>
  <c r="N35" i="22"/>
  <c r="S35" i="22"/>
  <c r="W35" i="22"/>
  <c r="Z35" i="22"/>
  <c r="AC35" i="22"/>
  <c r="AE35" i="22"/>
  <c r="AG35" i="22"/>
  <c r="AP35" i="22"/>
  <c r="AQ35" i="22"/>
  <c r="AY35" i="22"/>
  <c r="BB35" i="22"/>
  <c r="BC35" i="22"/>
  <c r="BD35" i="22"/>
  <c r="BF35" i="22"/>
  <c r="BG35" i="22"/>
  <c r="CP35" i="22"/>
  <c r="DG35" i="22"/>
  <c r="DQ35" i="22"/>
  <c r="FK35" i="22"/>
  <c r="FT35" i="22"/>
  <c r="GC35" i="22"/>
  <c r="GV35" i="22"/>
  <c r="JC35" i="22"/>
  <c r="JD35" i="22"/>
  <c r="JE35" i="22"/>
  <c r="JF35" i="22" s="1"/>
  <c r="JR35" i="22"/>
  <c r="JS35" i="22"/>
  <c r="KD35" i="22"/>
  <c r="B36" i="22"/>
  <c r="C36" i="22"/>
  <c r="D36" i="22"/>
  <c r="E36" i="22"/>
  <c r="F36" i="22"/>
  <c r="G36" i="22"/>
  <c r="H36" i="22"/>
  <c r="I36" i="22"/>
  <c r="N36" i="22"/>
  <c r="S36" i="22"/>
  <c r="W36" i="22"/>
  <c r="Z36" i="22"/>
  <c r="AC36" i="22"/>
  <c r="AE36" i="22"/>
  <c r="AG36" i="22"/>
  <c r="AP36" i="22"/>
  <c r="AQ36" i="22"/>
  <c r="AY36" i="22"/>
  <c r="BB36" i="22"/>
  <c r="BC36" i="22"/>
  <c r="BD36" i="22"/>
  <c r="BF36" i="22"/>
  <c r="BG36" i="22"/>
  <c r="CP36" i="22"/>
  <c r="DG36" i="22"/>
  <c r="DQ36" i="22"/>
  <c r="FK36" i="22"/>
  <c r="FT36" i="22"/>
  <c r="GC36" i="22"/>
  <c r="GK36" i="22"/>
  <c r="GO36" i="22"/>
  <c r="GV36" i="22"/>
  <c r="GW36" i="22"/>
  <c r="HT36" i="22"/>
  <c r="HU36" i="22"/>
  <c r="IB36" i="22"/>
  <c r="IC36" i="22"/>
  <c r="IZ36" i="22"/>
  <c r="JC36" i="22"/>
  <c r="JD36" i="22"/>
  <c r="JE36" i="22"/>
  <c r="JF36" i="22" s="1"/>
  <c r="JR36" i="22"/>
  <c r="JS36" i="22"/>
  <c r="JT36" i="22"/>
  <c r="KC36" i="22"/>
  <c r="KD36" i="22"/>
  <c r="KK36" i="22"/>
  <c r="B37" i="22"/>
  <c r="C37" i="22"/>
  <c r="D37" i="22"/>
  <c r="E37" i="22"/>
  <c r="F37" i="22"/>
  <c r="G37" i="22"/>
  <c r="H37" i="22"/>
  <c r="I37" i="22"/>
  <c r="N37" i="22"/>
  <c r="S37" i="22"/>
  <c r="W37" i="22"/>
  <c r="Z37" i="22"/>
  <c r="AC37" i="22"/>
  <c r="AE37" i="22"/>
  <c r="AG37" i="22"/>
  <c r="AP37" i="22"/>
  <c r="AQ37" i="22"/>
  <c r="AY37" i="22"/>
  <c r="BB37" i="22"/>
  <c r="BC37" i="22"/>
  <c r="BD37" i="22"/>
  <c r="BF37" i="22"/>
  <c r="BG37" i="22"/>
  <c r="CP37" i="22"/>
  <c r="DG37" i="22"/>
  <c r="DQ37" i="22"/>
  <c r="FK37" i="22"/>
  <c r="FT37" i="22"/>
  <c r="GC37" i="22"/>
  <c r="GK37" i="22"/>
  <c r="GV37" i="22"/>
  <c r="HT37" i="22"/>
  <c r="IB37" i="22"/>
  <c r="IZ37" i="22"/>
  <c r="JC37" i="22"/>
  <c r="JD37" i="22"/>
  <c r="JE37" i="22"/>
  <c r="JF37" i="22" s="1"/>
  <c r="JR37" i="22"/>
  <c r="JS37" i="22"/>
  <c r="JT37" i="22"/>
  <c r="KD37" i="22"/>
  <c r="B38" i="22"/>
  <c r="C38" i="22"/>
  <c r="D38" i="22"/>
  <c r="E38" i="22"/>
  <c r="F38" i="22"/>
  <c r="G38" i="22"/>
  <c r="H38" i="22"/>
  <c r="I38" i="22"/>
  <c r="GW38" i="22" s="1"/>
  <c r="N38" i="22"/>
  <c r="S38" i="22"/>
  <c r="W38" i="22"/>
  <c r="Z38" i="22"/>
  <c r="AC38" i="22"/>
  <c r="AE38" i="22"/>
  <c r="AG38" i="22"/>
  <c r="AP38" i="22"/>
  <c r="AQ38" i="22"/>
  <c r="AY38" i="22"/>
  <c r="BB38" i="22"/>
  <c r="BC38" i="22"/>
  <c r="BD38" i="22"/>
  <c r="BF38" i="22"/>
  <c r="BG38" i="22"/>
  <c r="CP38" i="22"/>
  <c r="DG38" i="22"/>
  <c r="DQ38" i="22"/>
  <c r="FK38" i="22"/>
  <c r="FT38" i="22"/>
  <c r="GC38" i="22"/>
  <c r="GK38" i="22"/>
  <c r="GO38" i="22"/>
  <c r="GV38" i="22"/>
  <c r="HE38" i="22"/>
  <c r="HL38" i="22"/>
  <c r="HM38" i="22"/>
  <c r="HT38" i="22"/>
  <c r="HU38" i="22"/>
  <c r="IB38" i="22"/>
  <c r="IK38" i="22"/>
  <c r="IR38" i="22"/>
  <c r="IS38" i="22"/>
  <c r="IZ38" i="22"/>
  <c r="JC38" i="22"/>
  <c r="JD38" i="22"/>
  <c r="JE38" i="22"/>
  <c r="JF38" i="22" s="1"/>
  <c r="JK38" i="22"/>
  <c r="JR38" i="22"/>
  <c r="JS38" i="22"/>
  <c r="JT38" i="22"/>
  <c r="KC38" i="22"/>
  <c r="KD38" i="22"/>
  <c r="KK38" i="22"/>
  <c r="B39" i="22"/>
  <c r="C39" i="22"/>
  <c r="D39" i="22"/>
  <c r="E39" i="22"/>
  <c r="F39" i="22"/>
  <c r="G39" i="22"/>
  <c r="H39" i="22"/>
  <c r="I39" i="22"/>
  <c r="GQ39" i="22" s="1"/>
  <c r="N39" i="22"/>
  <c r="S39" i="22"/>
  <c r="W39" i="22"/>
  <c r="Z39" i="22"/>
  <c r="AC39" i="22"/>
  <c r="AE39" i="22"/>
  <c r="AG39" i="22"/>
  <c r="AP39" i="22"/>
  <c r="AQ39" i="22"/>
  <c r="AY39" i="22"/>
  <c r="BB39" i="22"/>
  <c r="BC39" i="22"/>
  <c r="BD39" i="22"/>
  <c r="BF39" i="22"/>
  <c r="BG39" i="22"/>
  <c r="CP39" i="22"/>
  <c r="DG39" i="22"/>
  <c r="DQ39" i="22"/>
  <c r="FK39" i="22"/>
  <c r="FT39" i="22"/>
  <c r="GC39" i="22"/>
  <c r="GK39" i="22"/>
  <c r="GO39" i="22"/>
  <c r="GP39" i="22"/>
  <c r="GV39" i="22"/>
  <c r="GW39" i="22"/>
  <c r="GX39" i="22"/>
  <c r="GY39" i="22"/>
  <c r="HD39" i="22"/>
  <c r="HE39" i="22"/>
  <c r="HF39" i="22"/>
  <c r="HL39" i="22"/>
  <c r="HM39" i="22"/>
  <c r="HN39" i="22"/>
  <c r="HO39" i="22"/>
  <c r="HT39" i="22"/>
  <c r="HU39" i="22"/>
  <c r="HV39" i="22"/>
  <c r="IB39" i="22"/>
  <c r="IC39" i="22"/>
  <c r="ID39" i="22"/>
  <c r="IE39" i="22"/>
  <c r="IJ39" i="22"/>
  <c r="IK39" i="22"/>
  <c r="IL39" i="22"/>
  <c r="IR39" i="22"/>
  <c r="IS39" i="22"/>
  <c r="IT39" i="22"/>
  <c r="IU39" i="22"/>
  <c r="IZ39" i="22"/>
  <c r="JC39" i="22"/>
  <c r="JD39" i="22"/>
  <c r="JE39" i="22"/>
  <c r="JK39" i="22"/>
  <c r="JL39" i="22"/>
  <c r="JM39" i="22"/>
  <c r="JR39" i="22"/>
  <c r="JS39" i="22"/>
  <c r="JT39" i="22"/>
  <c r="JV39" i="22"/>
  <c r="KC39" i="22"/>
  <c r="KD39" i="22"/>
  <c r="KE39" i="22"/>
  <c r="KF39" i="22"/>
  <c r="KJ39" i="22"/>
  <c r="KK39" i="22"/>
  <c r="C40" i="22"/>
  <c r="D40" i="22"/>
  <c r="B40" i="22" s="1"/>
  <c r="E40" i="22"/>
  <c r="F40" i="22"/>
  <c r="G40" i="22"/>
  <c r="H40" i="22"/>
  <c r="I40" i="22"/>
  <c r="GO40" i="22" s="1"/>
  <c r="N40" i="22"/>
  <c r="S40" i="22"/>
  <c r="W40" i="22"/>
  <c r="Z40" i="22"/>
  <c r="AC40" i="22"/>
  <c r="AE40" i="22"/>
  <c r="AG40" i="22"/>
  <c r="AP40" i="22"/>
  <c r="AQ40" i="22"/>
  <c r="AY40" i="22"/>
  <c r="BB40" i="22"/>
  <c r="BC40" i="22"/>
  <c r="BD40" i="22"/>
  <c r="BF40" i="22"/>
  <c r="BG40" i="22"/>
  <c r="CP40" i="22"/>
  <c r="DG40" i="22"/>
  <c r="DQ40" i="22"/>
  <c r="FK40" i="22"/>
  <c r="FT40" i="22"/>
  <c r="GC40" i="22"/>
  <c r="GE40" i="22"/>
  <c r="GH40" i="22"/>
  <c r="GK40" i="22"/>
  <c r="GP40" i="22"/>
  <c r="GQ40" i="22"/>
  <c r="GT40" i="22"/>
  <c r="GU40" i="22"/>
  <c r="GV40" i="22"/>
  <c r="GW40" i="22"/>
  <c r="GX40" i="22"/>
  <c r="HB40" i="22"/>
  <c r="HC40" i="22"/>
  <c r="HD40" i="22"/>
  <c r="HE40" i="22"/>
  <c r="HF40" i="22"/>
  <c r="HG40" i="22"/>
  <c r="HJ40" i="22"/>
  <c r="HL40" i="22"/>
  <c r="HM40" i="22"/>
  <c r="HN40" i="22"/>
  <c r="HO40" i="22"/>
  <c r="HR40" i="22"/>
  <c r="HS40" i="22"/>
  <c r="HT40" i="22"/>
  <c r="HV40" i="22"/>
  <c r="HW40" i="22"/>
  <c r="HZ40" i="22"/>
  <c r="IA40" i="22"/>
  <c r="IB40" i="22"/>
  <c r="IC40" i="22"/>
  <c r="ID40" i="22"/>
  <c r="IH40" i="22"/>
  <c r="II40" i="22"/>
  <c r="IJ40" i="22"/>
  <c r="IK40" i="22"/>
  <c r="IL40" i="22"/>
  <c r="IM40" i="22"/>
  <c r="IP40" i="22"/>
  <c r="IR40" i="22"/>
  <c r="IS40" i="22"/>
  <c r="IT40" i="22"/>
  <c r="IU40" i="22"/>
  <c r="IX40" i="22"/>
  <c r="IY40" i="22"/>
  <c r="IZ40" i="22"/>
  <c r="JC40" i="22"/>
  <c r="JD40" i="22"/>
  <c r="JE40" i="22"/>
  <c r="JH40" i="22"/>
  <c r="JK40" i="22"/>
  <c r="JL40" i="22"/>
  <c r="JP40" i="22"/>
  <c r="JR40" i="22"/>
  <c r="JS40" i="22"/>
  <c r="JT40" i="22"/>
  <c r="JU40" i="22"/>
  <c r="JV40" i="22"/>
  <c r="KA40" i="22"/>
  <c r="KC40" i="22"/>
  <c r="KD40" i="22"/>
  <c r="KE40" i="22"/>
  <c r="KF40" i="22"/>
  <c r="KI40" i="22"/>
  <c r="KJ40" i="22"/>
  <c r="KK40" i="22"/>
  <c r="C41" i="22"/>
  <c r="D41" i="22"/>
  <c r="B41" i="22" s="1"/>
  <c r="E41" i="22"/>
  <c r="F41" i="22"/>
  <c r="G41" i="22"/>
  <c r="H41" i="22"/>
  <c r="I41" i="22"/>
  <c r="GO41" i="22" s="1"/>
  <c r="N41" i="22"/>
  <c r="S41" i="22"/>
  <c r="W41" i="22"/>
  <c r="Z41" i="22"/>
  <c r="AC41" i="22"/>
  <c r="AE41" i="22"/>
  <c r="AG41" i="22"/>
  <c r="AP41" i="22"/>
  <c r="AQ41" i="22"/>
  <c r="AY41" i="22"/>
  <c r="BB41" i="22"/>
  <c r="BC41" i="22"/>
  <c r="BD41" i="22"/>
  <c r="BF41" i="22"/>
  <c r="BG41" i="22"/>
  <c r="CP41" i="22"/>
  <c r="DG41" i="22"/>
  <c r="DQ41" i="22"/>
  <c r="FK41" i="22"/>
  <c r="FT41" i="22"/>
  <c r="GC41" i="22"/>
  <c r="GE41" i="22"/>
  <c r="GH41" i="22"/>
  <c r="GK41" i="22"/>
  <c r="GP41" i="22"/>
  <c r="GQ41" i="22"/>
  <c r="GT41" i="22"/>
  <c r="GU41" i="22"/>
  <c r="GV41" i="22"/>
  <c r="GW41" i="22"/>
  <c r="GX41" i="22"/>
  <c r="HB41" i="22"/>
  <c r="HC41" i="22"/>
  <c r="HD41" i="22"/>
  <c r="HE41" i="22"/>
  <c r="HF41" i="22"/>
  <c r="HG41" i="22"/>
  <c r="HJ41" i="22"/>
  <c r="HL41" i="22"/>
  <c r="HM41" i="22"/>
  <c r="HN41" i="22"/>
  <c r="HO41" i="22"/>
  <c r="HR41" i="22"/>
  <c r="HS41" i="22"/>
  <c r="HT41" i="22"/>
  <c r="HV41" i="22"/>
  <c r="HW41" i="22"/>
  <c r="HZ41" i="22"/>
  <c r="IA41" i="22"/>
  <c r="IB41" i="22"/>
  <c r="IC41" i="22"/>
  <c r="ID41" i="22"/>
  <c r="IH41" i="22"/>
  <c r="II41" i="22"/>
  <c r="IJ41" i="22"/>
  <c r="IK41" i="22"/>
  <c r="IL41" i="22"/>
  <c r="IM41" i="22"/>
  <c r="IP41" i="22"/>
  <c r="IR41" i="22"/>
  <c r="IS41" i="22"/>
  <c r="IT41" i="22"/>
  <c r="IU41" i="22"/>
  <c r="IX41" i="22"/>
  <c r="IY41" i="22"/>
  <c r="IZ41" i="22"/>
  <c r="JC41" i="22"/>
  <c r="JD41" i="22"/>
  <c r="JE41" i="22"/>
  <c r="JH41" i="22"/>
  <c r="JK41" i="22"/>
  <c r="JL41" i="22"/>
  <c r="JP41" i="22"/>
  <c r="JR41" i="22"/>
  <c r="JS41" i="22"/>
  <c r="JT41" i="22"/>
  <c r="JU41" i="22"/>
  <c r="JV41" i="22"/>
  <c r="KA41" i="22"/>
  <c r="KC41" i="22"/>
  <c r="KD41" i="22"/>
  <c r="KE41" i="22"/>
  <c r="KF41" i="22"/>
  <c r="KG41" i="22"/>
  <c r="KI41" i="22"/>
  <c r="KJ41" i="22"/>
  <c r="C42" i="22"/>
  <c r="D42" i="22"/>
  <c r="B42" i="22" s="1"/>
  <c r="E42" i="22"/>
  <c r="F42" i="22"/>
  <c r="G42" i="22"/>
  <c r="H42" i="22"/>
  <c r="I42" i="22"/>
  <c r="N42" i="22"/>
  <c r="S42" i="22"/>
  <c r="W42" i="22"/>
  <c r="Z42" i="22"/>
  <c r="AC42" i="22"/>
  <c r="AE42" i="22"/>
  <c r="AG42" i="22"/>
  <c r="AP42" i="22"/>
  <c r="AQ42" i="22"/>
  <c r="AY42" i="22"/>
  <c r="BB42" i="22"/>
  <c r="BC42" i="22"/>
  <c r="BD42" i="22"/>
  <c r="BF42" i="22"/>
  <c r="BG42" i="22"/>
  <c r="CP42" i="22"/>
  <c r="DG42" i="22"/>
  <c r="DQ42" i="22"/>
  <c r="FK42" i="22"/>
  <c r="FT42" i="22"/>
  <c r="GC42" i="22"/>
  <c r="GE42" i="22"/>
  <c r="GH42" i="22"/>
  <c r="GK42" i="22"/>
  <c r="GO42" i="22"/>
  <c r="GP42" i="22"/>
  <c r="GQ42" i="22"/>
  <c r="GR42" i="22"/>
  <c r="GS42" i="22"/>
  <c r="GT42" i="22"/>
  <c r="GU42" i="22"/>
  <c r="GV42" i="22"/>
  <c r="GW42" i="22"/>
  <c r="GX42" i="22"/>
  <c r="GY42" i="22"/>
  <c r="GZ42" i="22"/>
  <c r="HA42" i="22"/>
  <c r="HB42" i="22"/>
  <c r="HC42" i="22"/>
  <c r="HD42" i="22"/>
  <c r="HE42" i="22"/>
  <c r="HF42" i="22"/>
  <c r="HG42" i="22"/>
  <c r="HH42" i="22"/>
  <c r="HI42" i="22"/>
  <c r="HJ42" i="22"/>
  <c r="HK42" i="22"/>
  <c r="HL42" i="22"/>
  <c r="HM42" i="22"/>
  <c r="HN42" i="22"/>
  <c r="HO42" i="22"/>
  <c r="HP42" i="22"/>
  <c r="HQ42" i="22"/>
  <c r="HR42" i="22"/>
  <c r="HS42" i="22"/>
  <c r="HT42" i="22"/>
  <c r="HU42" i="22"/>
  <c r="HV42" i="22"/>
  <c r="HW42" i="22"/>
  <c r="HX42" i="22"/>
  <c r="HY42" i="22"/>
  <c r="HZ42" i="22"/>
  <c r="IA42" i="22"/>
  <c r="IB42" i="22"/>
  <c r="IC42" i="22"/>
  <c r="ID42" i="22"/>
  <c r="IE42" i="22"/>
  <c r="IF42" i="22"/>
  <c r="IG42" i="22"/>
  <c r="IH42" i="22"/>
  <c r="II42" i="22"/>
  <c r="IJ42" i="22"/>
  <c r="IK42" i="22"/>
  <c r="IL42" i="22"/>
  <c r="IM42" i="22"/>
  <c r="IN42" i="22"/>
  <c r="IO42" i="22"/>
  <c r="IP42" i="22"/>
  <c r="IQ42" i="22"/>
  <c r="IR42" i="22"/>
  <c r="IS42" i="22"/>
  <c r="IT42" i="22"/>
  <c r="IU42" i="22"/>
  <c r="IV42" i="22"/>
  <c r="IW42" i="22"/>
  <c r="IX42" i="22"/>
  <c r="IY42" i="22"/>
  <c r="IZ42" i="22"/>
  <c r="JC42" i="22"/>
  <c r="JD42" i="22"/>
  <c r="JE42" i="22"/>
  <c r="JK42" i="22"/>
  <c r="JL42" i="22"/>
  <c r="JM42" i="22"/>
  <c r="JN42" i="22"/>
  <c r="JO42" i="22"/>
  <c r="JP42" i="22"/>
  <c r="JR42" i="22"/>
  <c r="JS42" i="22"/>
  <c r="JT42" i="22"/>
  <c r="JU42" i="22"/>
  <c r="JV42" i="22"/>
  <c r="JX42" i="22"/>
  <c r="JZ42" i="22"/>
  <c r="KA42" i="22"/>
  <c r="KB42" i="22"/>
  <c r="KC42" i="22"/>
  <c r="KD42" i="22"/>
  <c r="KE42" i="22"/>
  <c r="KF42" i="22"/>
  <c r="KG42" i="22"/>
  <c r="KH42" i="22"/>
  <c r="KI42" i="22"/>
  <c r="KJ42" i="22"/>
  <c r="KK42" i="22"/>
  <c r="C43" i="22"/>
  <c r="D43" i="22"/>
  <c r="B43" i="22" s="1"/>
  <c r="E43" i="22"/>
  <c r="F43" i="22"/>
  <c r="JR43" i="22" s="1"/>
  <c r="G43" i="22"/>
  <c r="H43" i="22"/>
  <c r="I43" i="22"/>
  <c r="N43" i="22"/>
  <c r="S43" i="22"/>
  <c r="W43" i="22"/>
  <c r="Z43" i="22"/>
  <c r="AC43" i="22"/>
  <c r="AE43" i="22"/>
  <c r="AG43" i="22"/>
  <c r="AP43" i="22"/>
  <c r="AQ43" i="22"/>
  <c r="AY43" i="22"/>
  <c r="BB43" i="22"/>
  <c r="BC43" i="22"/>
  <c r="BD43" i="22"/>
  <c r="BF43" i="22"/>
  <c r="BG43" i="22"/>
  <c r="CP43" i="22"/>
  <c r="DG43" i="22"/>
  <c r="DQ43" i="22"/>
  <c r="FK43" i="22"/>
  <c r="FT43" i="22"/>
  <c r="GC43" i="22"/>
  <c r="GE43" i="22"/>
  <c r="GH43" i="22"/>
  <c r="GK43" i="22"/>
  <c r="GO43" i="22"/>
  <c r="GP43" i="22"/>
  <c r="GQ43" i="22"/>
  <c r="GR43" i="22"/>
  <c r="GS43" i="22"/>
  <c r="GT43" i="22"/>
  <c r="GU43" i="22"/>
  <c r="GV43" i="22"/>
  <c r="GW43" i="22"/>
  <c r="GX43" i="22"/>
  <c r="GY43" i="22"/>
  <c r="GZ43" i="22"/>
  <c r="HA43" i="22"/>
  <c r="HB43" i="22"/>
  <c r="HC43" i="22"/>
  <c r="HD43" i="22"/>
  <c r="HE43" i="22"/>
  <c r="HF43" i="22"/>
  <c r="HG43" i="22"/>
  <c r="HH43" i="22"/>
  <c r="HI43" i="22"/>
  <c r="HJ43" i="22"/>
  <c r="HK43" i="22"/>
  <c r="HL43" i="22"/>
  <c r="HM43" i="22"/>
  <c r="HN43" i="22"/>
  <c r="HO43" i="22"/>
  <c r="HP43" i="22"/>
  <c r="HQ43" i="22"/>
  <c r="HR43" i="22"/>
  <c r="HS43" i="22"/>
  <c r="HT43" i="22"/>
  <c r="HU43" i="22"/>
  <c r="HV43" i="22"/>
  <c r="HW43" i="22"/>
  <c r="HX43" i="22"/>
  <c r="HY43" i="22"/>
  <c r="HZ43" i="22"/>
  <c r="IA43" i="22"/>
  <c r="IB43" i="22"/>
  <c r="IC43" i="22"/>
  <c r="ID43" i="22"/>
  <c r="IE43" i="22"/>
  <c r="IF43" i="22"/>
  <c r="IG43" i="22"/>
  <c r="IH43" i="22"/>
  <c r="II43" i="22"/>
  <c r="IJ43" i="22"/>
  <c r="IK43" i="22"/>
  <c r="IL43" i="22"/>
  <c r="IM43" i="22"/>
  <c r="IN43" i="22"/>
  <c r="IO43" i="22"/>
  <c r="IP43" i="22"/>
  <c r="IQ43" i="22"/>
  <c r="IR43" i="22"/>
  <c r="IS43" i="22"/>
  <c r="IT43" i="22"/>
  <c r="IU43" i="22"/>
  <c r="IV43" i="22"/>
  <c r="IW43" i="22"/>
  <c r="IX43" i="22"/>
  <c r="IY43" i="22"/>
  <c r="IZ43" i="22"/>
  <c r="JE43" i="22"/>
  <c r="JK43" i="22"/>
  <c r="JL43" i="22"/>
  <c r="JM43" i="22"/>
  <c r="JN43" i="22"/>
  <c r="JO43" i="22"/>
  <c r="JP43" i="22"/>
  <c r="JT43" i="22"/>
  <c r="JU43" i="22"/>
  <c r="JV43" i="22"/>
  <c r="JX43" i="22"/>
  <c r="JZ43" i="22"/>
  <c r="KA43" i="22"/>
  <c r="KB43" i="22"/>
  <c r="KC43" i="22"/>
  <c r="KD43" i="22"/>
  <c r="KE43" i="22"/>
  <c r="KF43" i="22"/>
  <c r="KG43" i="22"/>
  <c r="KH43" i="22"/>
  <c r="KI43" i="22"/>
  <c r="KJ43" i="22"/>
  <c r="KK43" i="22"/>
  <c r="C44" i="22"/>
  <c r="D44" i="22"/>
  <c r="B44" i="22" s="1"/>
  <c r="E44" i="22"/>
  <c r="F44" i="22"/>
  <c r="JR44" i="22" s="1"/>
  <c r="G44" i="22"/>
  <c r="H44" i="22"/>
  <c r="I44" i="22"/>
  <c r="N44" i="22"/>
  <c r="S44" i="22"/>
  <c r="W44" i="22"/>
  <c r="Z44" i="22"/>
  <c r="AC44" i="22"/>
  <c r="AE44" i="22"/>
  <c r="AG44" i="22"/>
  <c r="AP44" i="22"/>
  <c r="AQ44" i="22"/>
  <c r="AY44" i="22"/>
  <c r="BB44" i="22"/>
  <c r="BC44" i="22"/>
  <c r="BD44" i="22"/>
  <c r="BF44" i="22"/>
  <c r="BG44" i="22"/>
  <c r="CP44" i="22"/>
  <c r="DG44" i="22"/>
  <c r="DQ44" i="22"/>
  <c r="FK44" i="22"/>
  <c r="FT44" i="22"/>
  <c r="GC44" i="22"/>
  <c r="GE44" i="22"/>
  <c r="GH44" i="22"/>
  <c r="GK44" i="22"/>
  <c r="GO44" i="22"/>
  <c r="GP44" i="22"/>
  <c r="GQ44" i="22"/>
  <c r="GR44" i="22"/>
  <c r="GS44" i="22"/>
  <c r="GT44" i="22"/>
  <c r="GU44" i="22"/>
  <c r="GV44" i="22"/>
  <c r="GW44" i="22"/>
  <c r="GX44" i="22"/>
  <c r="GY44" i="22"/>
  <c r="GZ44" i="22"/>
  <c r="HA44" i="22"/>
  <c r="HB44" i="22"/>
  <c r="HC44" i="22"/>
  <c r="HD44" i="22"/>
  <c r="HE44" i="22"/>
  <c r="HF44" i="22"/>
  <c r="HG44" i="22"/>
  <c r="HH44" i="22"/>
  <c r="HI44" i="22"/>
  <c r="HJ44" i="22"/>
  <c r="HK44" i="22"/>
  <c r="HL44" i="22"/>
  <c r="HM44" i="22"/>
  <c r="HN44" i="22"/>
  <c r="HO44" i="22"/>
  <c r="HP44" i="22"/>
  <c r="HQ44" i="22"/>
  <c r="HR44" i="22"/>
  <c r="HS44" i="22"/>
  <c r="HT44" i="22"/>
  <c r="HU44" i="22"/>
  <c r="HV44" i="22"/>
  <c r="HW44" i="22"/>
  <c r="HX44" i="22"/>
  <c r="HY44" i="22"/>
  <c r="HZ44" i="22"/>
  <c r="IA44" i="22"/>
  <c r="IB44" i="22"/>
  <c r="IC44" i="22"/>
  <c r="ID44" i="22"/>
  <c r="IE44" i="22"/>
  <c r="IF44" i="22"/>
  <c r="IG44" i="22"/>
  <c r="IH44" i="22"/>
  <c r="II44" i="22"/>
  <c r="IJ44" i="22"/>
  <c r="IK44" i="22"/>
  <c r="IL44" i="22"/>
  <c r="IM44" i="22"/>
  <c r="IN44" i="22"/>
  <c r="IO44" i="22"/>
  <c r="IP44" i="22"/>
  <c r="IQ44" i="22"/>
  <c r="IR44" i="22"/>
  <c r="IS44" i="22"/>
  <c r="IT44" i="22"/>
  <c r="IU44" i="22"/>
  <c r="IV44" i="22"/>
  <c r="IW44" i="22"/>
  <c r="IX44" i="22"/>
  <c r="IY44" i="22"/>
  <c r="IZ44" i="22"/>
  <c r="JE44" i="22"/>
  <c r="JK44" i="22"/>
  <c r="JL44" i="22"/>
  <c r="JM44" i="22"/>
  <c r="JN44" i="22"/>
  <c r="JO44" i="22"/>
  <c r="JP44" i="22"/>
  <c r="JT44" i="22"/>
  <c r="JU44" i="22"/>
  <c r="JV44" i="22"/>
  <c r="JX44" i="22"/>
  <c r="JZ44" i="22"/>
  <c r="KA44" i="22"/>
  <c r="KB44" i="22"/>
  <c r="KC44" i="22"/>
  <c r="KD44" i="22"/>
  <c r="KE44" i="22"/>
  <c r="KF44" i="22"/>
  <c r="KG44" i="22"/>
  <c r="KH44" i="22"/>
  <c r="KI44" i="22"/>
  <c r="KJ44" i="22"/>
  <c r="KK44" i="22"/>
  <c r="C45" i="22"/>
  <c r="D45" i="22"/>
  <c r="B45" i="22" s="1"/>
  <c r="E45" i="22"/>
  <c r="F45" i="22"/>
  <c r="JR45" i="22" s="1"/>
  <c r="G45" i="22"/>
  <c r="H45" i="22"/>
  <c r="I45" i="22"/>
  <c r="N45" i="22"/>
  <c r="S45" i="22"/>
  <c r="W45" i="22"/>
  <c r="Z45" i="22"/>
  <c r="AC45" i="22"/>
  <c r="AE45" i="22"/>
  <c r="AG45" i="22"/>
  <c r="AP45" i="22"/>
  <c r="AQ45" i="22"/>
  <c r="AY45" i="22"/>
  <c r="BB45" i="22"/>
  <c r="BC45" i="22"/>
  <c r="BD45" i="22"/>
  <c r="BF45" i="22"/>
  <c r="BG45" i="22"/>
  <c r="CP45" i="22"/>
  <c r="DG45" i="22"/>
  <c r="DQ45" i="22"/>
  <c r="FK45" i="22"/>
  <c r="FT45" i="22"/>
  <c r="GC45" i="22"/>
  <c r="GE45" i="22"/>
  <c r="GH45" i="22"/>
  <c r="GK45" i="22"/>
  <c r="GO45" i="22"/>
  <c r="GP45" i="22"/>
  <c r="GQ45" i="22"/>
  <c r="GR45" i="22"/>
  <c r="GS45" i="22"/>
  <c r="GT45" i="22"/>
  <c r="GU45" i="22"/>
  <c r="GV45" i="22"/>
  <c r="GW45" i="22"/>
  <c r="GX45" i="22"/>
  <c r="GY45" i="22"/>
  <c r="GZ45" i="22"/>
  <c r="HA45" i="22"/>
  <c r="HB45" i="22"/>
  <c r="HC45" i="22"/>
  <c r="HD45" i="22"/>
  <c r="HE45" i="22"/>
  <c r="HF45" i="22"/>
  <c r="HG45" i="22"/>
  <c r="HH45" i="22"/>
  <c r="HI45" i="22"/>
  <c r="HJ45" i="22"/>
  <c r="HK45" i="22"/>
  <c r="HL45" i="22"/>
  <c r="HM45" i="22"/>
  <c r="HN45" i="22"/>
  <c r="HO45" i="22"/>
  <c r="HP45" i="22"/>
  <c r="HQ45" i="22"/>
  <c r="HR45" i="22"/>
  <c r="HS45" i="22"/>
  <c r="HT45" i="22"/>
  <c r="HU45" i="22"/>
  <c r="HV45" i="22"/>
  <c r="HW45" i="22"/>
  <c r="HX45" i="22"/>
  <c r="HY45" i="22"/>
  <c r="HZ45" i="22"/>
  <c r="IA45" i="22"/>
  <c r="IB45" i="22"/>
  <c r="IC45" i="22"/>
  <c r="ID45" i="22"/>
  <c r="IE45" i="22"/>
  <c r="IF45" i="22"/>
  <c r="IG45" i="22"/>
  <c r="IH45" i="22"/>
  <c r="II45" i="22"/>
  <c r="IJ45" i="22"/>
  <c r="IK45" i="22"/>
  <c r="IL45" i="22"/>
  <c r="IM45" i="22"/>
  <c r="IN45" i="22"/>
  <c r="IO45" i="22"/>
  <c r="IP45" i="22"/>
  <c r="IQ45" i="22"/>
  <c r="IR45" i="22"/>
  <c r="IS45" i="22"/>
  <c r="IT45" i="22"/>
  <c r="IU45" i="22"/>
  <c r="IV45" i="22"/>
  <c r="IW45" i="22"/>
  <c r="IX45" i="22"/>
  <c r="IY45" i="22"/>
  <c r="IZ45" i="22"/>
  <c r="JE45" i="22"/>
  <c r="JK45" i="22"/>
  <c r="JL45" i="22"/>
  <c r="JM45" i="22"/>
  <c r="JN45" i="22"/>
  <c r="JO45" i="22"/>
  <c r="JP45" i="22"/>
  <c r="JT45" i="22"/>
  <c r="JU45" i="22"/>
  <c r="JV45" i="22"/>
  <c r="JX45" i="22"/>
  <c r="JZ45" i="22"/>
  <c r="KA45" i="22"/>
  <c r="KB45" i="22"/>
  <c r="KC45" i="22"/>
  <c r="KD45" i="22"/>
  <c r="KE45" i="22"/>
  <c r="KF45" i="22"/>
  <c r="KG45" i="22"/>
  <c r="KH45" i="22"/>
  <c r="KI45" i="22"/>
  <c r="KJ45" i="22"/>
  <c r="KK45" i="22"/>
  <c r="C46" i="22"/>
  <c r="D46" i="22"/>
  <c r="B46" i="22" s="1"/>
  <c r="E46" i="22"/>
  <c r="F46" i="22"/>
  <c r="JR46" i="22" s="1"/>
  <c r="G46" i="22"/>
  <c r="H46" i="22"/>
  <c r="I46" i="22"/>
  <c r="N46" i="22"/>
  <c r="S46" i="22"/>
  <c r="W46" i="22"/>
  <c r="Z46" i="22"/>
  <c r="AC46" i="22"/>
  <c r="AE46" i="22"/>
  <c r="AG46" i="22"/>
  <c r="AP46" i="22"/>
  <c r="AQ46" i="22"/>
  <c r="AY46" i="22"/>
  <c r="BB46" i="22"/>
  <c r="BC46" i="22"/>
  <c r="BD46" i="22"/>
  <c r="BF46" i="22"/>
  <c r="BG46" i="22"/>
  <c r="CP46" i="22"/>
  <c r="DG46" i="22"/>
  <c r="DQ46" i="22"/>
  <c r="FK46" i="22"/>
  <c r="FT46" i="22"/>
  <c r="GC46" i="22"/>
  <c r="GE46" i="22"/>
  <c r="GH46" i="22"/>
  <c r="GK46" i="22"/>
  <c r="GO46" i="22"/>
  <c r="GP46" i="22"/>
  <c r="GQ46" i="22"/>
  <c r="GR46" i="22"/>
  <c r="GS46" i="22"/>
  <c r="GT46" i="22"/>
  <c r="GU46" i="22"/>
  <c r="GV46" i="22"/>
  <c r="GW46" i="22"/>
  <c r="GX46" i="22"/>
  <c r="GY46" i="22"/>
  <c r="GZ46" i="22"/>
  <c r="HA46" i="22"/>
  <c r="HB46" i="22"/>
  <c r="HC46" i="22"/>
  <c r="HD46" i="22"/>
  <c r="HE46" i="22"/>
  <c r="HF46" i="22"/>
  <c r="HG46" i="22"/>
  <c r="HH46" i="22"/>
  <c r="HI46" i="22"/>
  <c r="HJ46" i="22"/>
  <c r="HK46" i="22"/>
  <c r="HL46" i="22"/>
  <c r="HM46" i="22"/>
  <c r="HN46" i="22"/>
  <c r="HO46" i="22"/>
  <c r="HP46" i="22"/>
  <c r="HQ46" i="22"/>
  <c r="HR46" i="22"/>
  <c r="HS46" i="22"/>
  <c r="HT46" i="22"/>
  <c r="HU46" i="22"/>
  <c r="HV46" i="22"/>
  <c r="HW46" i="22"/>
  <c r="HX46" i="22"/>
  <c r="HY46" i="22"/>
  <c r="HZ46" i="22"/>
  <c r="IA46" i="22"/>
  <c r="IB46" i="22"/>
  <c r="IC46" i="22"/>
  <c r="ID46" i="22"/>
  <c r="IE46" i="22"/>
  <c r="IF46" i="22"/>
  <c r="IG46" i="22"/>
  <c r="IH46" i="22"/>
  <c r="II46" i="22"/>
  <c r="IJ46" i="22"/>
  <c r="IK46" i="22"/>
  <c r="IL46" i="22"/>
  <c r="IM46" i="22"/>
  <c r="IN46" i="22"/>
  <c r="IO46" i="22"/>
  <c r="IP46" i="22"/>
  <c r="IQ46" i="22"/>
  <c r="IR46" i="22"/>
  <c r="IS46" i="22"/>
  <c r="IT46" i="22"/>
  <c r="IU46" i="22"/>
  <c r="IV46" i="22"/>
  <c r="IW46" i="22"/>
  <c r="IX46" i="22"/>
  <c r="IY46" i="22"/>
  <c r="IZ46" i="22"/>
  <c r="JE46" i="22"/>
  <c r="JK46" i="22"/>
  <c r="JL46" i="22"/>
  <c r="JM46" i="22"/>
  <c r="JN46" i="22"/>
  <c r="JO46" i="22"/>
  <c r="JP46" i="22"/>
  <c r="JT46" i="22"/>
  <c r="JU46" i="22"/>
  <c r="JV46" i="22"/>
  <c r="JX46" i="22"/>
  <c r="JZ46" i="22"/>
  <c r="KA46" i="22"/>
  <c r="KB46" i="22"/>
  <c r="KC46" i="22"/>
  <c r="KD46" i="22"/>
  <c r="KE46" i="22"/>
  <c r="KF46" i="22"/>
  <c r="KG46" i="22"/>
  <c r="KH46" i="22"/>
  <c r="KI46" i="22"/>
  <c r="KJ46" i="22"/>
  <c r="KK46" i="22"/>
  <c r="C47" i="22"/>
  <c r="D47" i="22"/>
  <c r="B47" i="22" s="1"/>
  <c r="E47" i="22"/>
  <c r="F47" i="22"/>
  <c r="JR47" i="22" s="1"/>
  <c r="G47" i="22"/>
  <c r="H47" i="22"/>
  <c r="I47" i="22"/>
  <c r="N47" i="22"/>
  <c r="S47" i="22"/>
  <c r="W47" i="22"/>
  <c r="Z47" i="22"/>
  <c r="AC47" i="22"/>
  <c r="AE47" i="22"/>
  <c r="AG47" i="22"/>
  <c r="AP47" i="22"/>
  <c r="AQ47" i="22"/>
  <c r="AY47" i="22"/>
  <c r="BB47" i="22"/>
  <c r="BC47" i="22"/>
  <c r="BD47" i="22"/>
  <c r="BF47" i="22"/>
  <c r="BG47" i="22"/>
  <c r="CP47" i="22"/>
  <c r="DG47" i="22"/>
  <c r="DQ47" i="22"/>
  <c r="FK47" i="22"/>
  <c r="FT47" i="22"/>
  <c r="GC47" i="22"/>
  <c r="GE47" i="22"/>
  <c r="GH47" i="22"/>
  <c r="GK47" i="22"/>
  <c r="GO47" i="22"/>
  <c r="GP47" i="22"/>
  <c r="GQ47" i="22"/>
  <c r="GR47" i="22"/>
  <c r="GS47" i="22"/>
  <c r="GT47" i="22"/>
  <c r="GU47" i="22"/>
  <c r="GV47" i="22"/>
  <c r="GW47" i="22"/>
  <c r="GX47" i="22"/>
  <c r="GY47" i="22"/>
  <c r="GZ47" i="22"/>
  <c r="HA47" i="22"/>
  <c r="HB47" i="22"/>
  <c r="HC47" i="22"/>
  <c r="HD47" i="22"/>
  <c r="HE47" i="22"/>
  <c r="HF47" i="22"/>
  <c r="HG47" i="22"/>
  <c r="HH47" i="22"/>
  <c r="HI47" i="22"/>
  <c r="HJ47" i="22"/>
  <c r="HK47" i="22"/>
  <c r="HL47" i="22"/>
  <c r="HM47" i="22"/>
  <c r="HN47" i="22"/>
  <c r="HO47" i="22"/>
  <c r="HP47" i="22"/>
  <c r="HQ47" i="22"/>
  <c r="HR47" i="22"/>
  <c r="HS47" i="22"/>
  <c r="HT47" i="22"/>
  <c r="HU47" i="22"/>
  <c r="HV47" i="22"/>
  <c r="HW47" i="22"/>
  <c r="HX47" i="22"/>
  <c r="HY47" i="22"/>
  <c r="HZ47" i="22"/>
  <c r="IA47" i="22"/>
  <c r="IB47" i="22"/>
  <c r="IC47" i="22"/>
  <c r="ID47" i="22"/>
  <c r="IE47" i="22"/>
  <c r="IF47" i="22"/>
  <c r="IG47" i="22"/>
  <c r="IH47" i="22"/>
  <c r="II47" i="22"/>
  <c r="IJ47" i="22"/>
  <c r="IK47" i="22"/>
  <c r="IL47" i="22"/>
  <c r="IM47" i="22"/>
  <c r="IN47" i="22"/>
  <c r="IO47" i="22"/>
  <c r="IP47" i="22"/>
  <c r="IQ47" i="22"/>
  <c r="IR47" i="22"/>
  <c r="IS47" i="22"/>
  <c r="IT47" i="22"/>
  <c r="IU47" i="22"/>
  <c r="IV47" i="22"/>
  <c r="IW47" i="22"/>
  <c r="IX47" i="22"/>
  <c r="IY47" i="22"/>
  <c r="IZ47" i="22"/>
  <c r="JE47" i="22"/>
  <c r="JK47" i="22"/>
  <c r="JL47" i="22"/>
  <c r="JM47" i="22"/>
  <c r="JN47" i="22"/>
  <c r="JO47" i="22"/>
  <c r="JP47" i="22"/>
  <c r="JT47" i="22"/>
  <c r="JU47" i="22"/>
  <c r="JV47" i="22"/>
  <c r="JX47" i="22"/>
  <c r="JZ47" i="22"/>
  <c r="KA47" i="22"/>
  <c r="KB47" i="22"/>
  <c r="KC47" i="22"/>
  <c r="KD47" i="22"/>
  <c r="KE47" i="22"/>
  <c r="KF47" i="22"/>
  <c r="KG47" i="22"/>
  <c r="KH47" i="22"/>
  <c r="KI47" i="22"/>
  <c r="KJ47" i="22"/>
  <c r="KK47" i="22"/>
  <c r="C48" i="22"/>
  <c r="D48" i="22"/>
  <c r="B48" i="22" s="1"/>
  <c r="E48" i="22"/>
  <c r="F48" i="22"/>
  <c r="JR48" i="22" s="1"/>
  <c r="G48" i="22"/>
  <c r="H48" i="22"/>
  <c r="I48" i="22"/>
  <c r="N48" i="22"/>
  <c r="S48" i="22"/>
  <c r="W48" i="22"/>
  <c r="Z48" i="22"/>
  <c r="AC48" i="22"/>
  <c r="AE48" i="22"/>
  <c r="AG48" i="22"/>
  <c r="AP48" i="22"/>
  <c r="AQ48" i="22"/>
  <c r="AY48" i="22"/>
  <c r="BB48" i="22"/>
  <c r="BC48" i="22"/>
  <c r="BD48" i="22"/>
  <c r="BF48" i="22"/>
  <c r="BG48" i="22"/>
  <c r="CP48" i="22"/>
  <c r="DG48" i="22"/>
  <c r="DQ48" i="22"/>
  <c r="FK48" i="22"/>
  <c r="FT48" i="22"/>
  <c r="GC48" i="22"/>
  <c r="GE48" i="22"/>
  <c r="GH48" i="22"/>
  <c r="GK48" i="22"/>
  <c r="GO48" i="22"/>
  <c r="GP48" i="22"/>
  <c r="GQ48" i="22"/>
  <c r="GR48" i="22"/>
  <c r="GS48" i="22"/>
  <c r="GT48" i="22"/>
  <c r="GU48" i="22"/>
  <c r="GV48" i="22"/>
  <c r="GW48" i="22"/>
  <c r="GX48" i="22"/>
  <c r="GY48" i="22"/>
  <c r="GZ48" i="22"/>
  <c r="HA48" i="22"/>
  <c r="HB48" i="22"/>
  <c r="HC48" i="22"/>
  <c r="HD48" i="22"/>
  <c r="HE48" i="22"/>
  <c r="HF48" i="22"/>
  <c r="HG48" i="22"/>
  <c r="HH48" i="22"/>
  <c r="HI48" i="22"/>
  <c r="HJ48" i="22"/>
  <c r="HK48" i="22"/>
  <c r="HL48" i="22"/>
  <c r="HM48" i="22"/>
  <c r="HN48" i="22"/>
  <c r="HO48" i="22"/>
  <c r="HP48" i="22"/>
  <c r="HQ48" i="22"/>
  <c r="HR48" i="22"/>
  <c r="HS48" i="22"/>
  <c r="HT48" i="22"/>
  <c r="HU48" i="22"/>
  <c r="HV48" i="22"/>
  <c r="HW48" i="22"/>
  <c r="HX48" i="22"/>
  <c r="HY48" i="22"/>
  <c r="HZ48" i="22"/>
  <c r="IA48" i="22"/>
  <c r="IB48" i="22"/>
  <c r="IC48" i="22"/>
  <c r="ID48" i="22"/>
  <c r="IE48" i="22"/>
  <c r="IF48" i="22"/>
  <c r="IG48" i="22"/>
  <c r="IH48" i="22"/>
  <c r="II48" i="22"/>
  <c r="IJ48" i="22"/>
  <c r="IK48" i="22"/>
  <c r="IL48" i="22"/>
  <c r="IM48" i="22"/>
  <c r="IN48" i="22"/>
  <c r="IO48" i="22"/>
  <c r="IP48" i="22"/>
  <c r="IQ48" i="22"/>
  <c r="IR48" i="22"/>
  <c r="IS48" i="22"/>
  <c r="IT48" i="22"/>
  <c r="IU48" i="22"/>
  <c r="IV48" i="22"/>
  <c r="IW48" i="22"/>
  <c r="IX48" i="22"/>
  <c r="IY48" i="22"/>
  <c r="IZ48" i="22"/>
  <c r="JE48" i="22"/>
  <c r="JK48" i="22"/>
  <c r="JL48" i="22"/>
  <c r="JM48" i="22"/>
  <c r="JN48" i="22"/>
  <c r="JO48" i="22"/>
  <c r="JP48" i="22"/>
  <c r="JT48" i="22"/>
  <c r="JU48" i="22"/>
  <c r="JV48" i="22"/>
  <c r="JX48" i="22"/>
  <c r="JZ48" i="22"/>
  <c r="KA48" i="22"/>
  <c r="KB48" i="22"/>
  <c r="KC48" i="22"/>
  <c r="KD48" i="22"/>
  <c r="KE48" i="22"/>
  <c r="KF48" i="22"/>
  <c r="KG48" i="22"/>
  <c r="KH48" i="22"/>
  <c r="KI48" i="22"/>
  <c r="KJ48" i="22"/>
  <c r="KK48" i="22"/>
  <c r="C49" i="22"/>
  <c r="D49" i="22"/>
  <c r="B49" i="22" s="1"/>
  <c r="E49" i="22"/>
  <c r="F49" i="22"/>
  <c r="JR49" i="22" s="1"/>
  <c r="G49" i="22"/>
  <c r="H49" i="22"/>
  <c r="I49" i="22"/>
  <c r="N49" i="22"/>
  <c r="S49" i="22"/>
  <c r="W49" i="22"/>
  <c r="Z49" i="22"/>
  <c r="AC49" i="22"/>
  <c r="AE49" i="22"/>
  <c r="AG49" i="22"/>
  <c r="AP49" i="22"/>
  <c r="AQ49" i="22"/>
  <c r="AY49" i="22"/>
  <c r="BB49" i="22"/>
  <c r="BC49" i="22"/>
  <c r="BD49" i="22"/>
  <c r="BF49" i="22"/>
  <c r="BG49" i="22"/>
  <c r="CP49" i="22"/>
  <c r="DG49" i="22"/>
  <c r="DQ49" i="22"/>
  <c r="FK49" i="22"/>
  <c r="FT49" i="22"/>
  <c r="GC49" i="22"/>
  <c r="GE49" i="22"/>
  <c r="GH49" i="22"/>
  <c r="GK49" i="22"/>
  <c r="GO49" i="22"/>
  <c r="GP49" i="22"/>
  <c r="GQ49" i="22"/>
  <c r="GR49" i="22"/>
  <c r="GS49" i="22"/>
  <c r="GT49" i="22"/>
  <c r="GU49" i="22"/>
  <c r="GV49" i="22"/>
  <c r="GW49" i="22"/>
  <c r="GX49" i="22"/>
  <c r="GY49" i="22"/>
  <c r="GZ49" i="22"/>
  <c r="HA49" i="22"/>
  <c r="HB49" i="22"/>
  <c r="HC49" i="22"/>
  <c r="HD49" i="22"/>
  <c r="HE49" i="22"/>
  <c r="HF49" i="22"/>
  <c r="HG49" i="22"/>
  <c r="HH49" i="22"/>
  <c r="HI49" i="22"/>
  <c r="HJ49" i="22"/>
  <c r="HK49" i="22"/>
  <c r="HL49" i="22"/>
  <c r="HM49" i="22"/>
  <c r="HN49" i="22"/>
  <c r="HO49" i="22"/>
  <c r="HP49" i="22"/>
  <c r="HQ49" i="22"/>
  <c r="HR49" i="22"/>
  <c r="HS49" i="22"/>
  <c r="HT49" i="22"/>
  <c r="HU49" i="22"/>
  <c r="HV49" i="22"/>
  <c r="HW49" i="22"/>
  <c r="HX49" i="22"/>
  <c r="HY49" i="22"/>
  <c r="HZ49" i="22"/>
  <c r="IA49" i="22"/>
  <c r="IB49" i="22"/>
  <c r="IC49" i="22"/>
  <c r="ID49" i="22"/>
  <c r="IE49" i="22"/>
  <c r="IF49" i="22"/>
  <c r="IG49" i="22"/>
  <c r="IH49" i="22"/>
  <c r="II49" i="22"/>
  <c r="IJ49" i="22"/>
  <c r="IK49" i="22"/>
  <c r="IL49" i="22"/>
  <c r="IM49" i="22"/>
  <c r="IN49" i="22"/>
  <c r="IO49" i="22"/>
  <c r="IP49" i="22"/>
  <c r="IQ49" i="22"/>
  <c r="IR49" i="22"/>
  <c r="IS49" i="22"/>
  <c r="IT49" i="22"/>
  <c r="IU49" i="22"/>
  <c r="IV49" i="22"/>
  <c r="IW49" i="22"/>
  <c r="IX49" i="22"/>
  <c r="IY49" i="22"/>
  <c r="IZ49" i="22"/>
  <c r="JE49" i="22"/>
  <c r="JK49" i="22"/>
  <c r="JL49" i="22"/>
  <c r="JM49" i="22"/>
  <c r="JN49" i="22"/>
  <c r="JO49" i="22"/>
  <c r="JP49" i="22"/>
  <c r="JT49" i="22"/>
  <c r="JU49" i="22"/>
  <c r="JV49" i="22"/>
  <c r="JX49" i="22"/>
  <c r="JZ49" i="22"/>
  <c r="KA49" i="22"/>
  <c r="KB49" i="22"/>
  <c r="KC49" i="22"/>
  <c r="KD49" i="22"/>
  <c r="KE49" i="22"/>
  <c r="KF49" i="22"/>
  <c r="KG49" i="22"/>
  <c r="KH49" i="22"/>
  <c r="KI49" i="22"/>
  <c r="KJ49" i="22"/>
  <c r="KK49" i="22"/>
  <c r="C50" i="22"/>
  <c r="D50" i="22"/>
  <c r="B50" i="22" s="1"/>
  <c r="E50" i="22"/>
  <c r="F50" i="22"/>
  <c r="JR50" i="22" s="1"/>
  <c r="G50" i="22"/>
  <c r="H50" i="22"/>
  <c r="I50" i="22"/>
  <c r="N50" i="22"/>
  <c r="S50" i="22"/>
  <c r="W50" i="22"/>
  <c r="Z50" i="22"/>
  <c r="AC50" i="22"/>
  <c r="AE50" i="22"/>
  <c r="AG50" i="22"/>
  <c r="AP50" i="22"/>
  <c r="AQ50" i="22"/>
  <c r="AY50" i="22"/>
  <c r="BB50" i="22"/>
  <c r="BC50" i="22"/>
  <c r="BD50" i="22"/>
  <c r="BF50" i="22"/>
  <c r="BG50" i="22"/>
  <c r="CP50" i="22"/>
  <c r="DG50" i="22"/>
  <c r="DQ50" i="22"/>
  <c r="FK50" i="22"/>
  <c r="FT50" i="22"/>
  <c r="GC50" i="22"/>
  <c r="GE50" i="22"/>
  <c r="GH50" i="22"/>
  <c r="GK50" i="22"/>
  <c r="GO50" i="22"/>
  <c r="GP50" i="22"/>
  <c r="GQ50" i="22"/>
  <c r="GR50" i="22"/>
  <c r="GS50" i="22"/>
  <c r="GT50" i="22"/>
  <c r="GU50" i="22"/>
  <c r="GV50" i="22"/>
  <c r="GW50" i="22"/>
  <c r="GX50" i="22"/>
  <c r="GY50" i="22"/>
  <c r="GZ50" i="22"/>
  <c r="HA50" i="22"/>
  <c r="HB50" i="22"/>
  <c r="HC50" i="22"/>
  <c r="HD50" i="22"/>
  <c r="HE50" i="22"/>
  <c r="HF50" i="22"/>
  <c r="HG50" i="22"/>
  <c r="HH50" i="22"/>
  <c r="HI50" i="22"/>
  <c r="HJ50" i="22"/>
  <c r="HK50" i="22"/>
  <c r="HL50" i="22"/>
  <c r="HM50" i="22"/>
  <c r="HN50" i="22"/>
  <c r="HO50" i="22"/>
  <c r="HP50" i="22"/>
  <c r="HQ50" i="22"/>
  <c r="HR50" i="22"/>
  <c r="HS50" i="22"/>
  <c r="HT50" i="22"/>
  <c r="HU50" i="22"/>
  <c r="HV50" i="22"/>
  <c r="HW50" i="22"/>
  <c r="HX50" i="22"/>
  <c r="HY50" i="22"/>
  <c r="HZ50" i="22"/>
  <c r="IA50" i="22"/>
  <c r="IB50" i="22"/>
  <c r="IC50" i="22"/>
  <c r="ID50" i="22"/>
  <c r="IE50" i="22"/>
  <c r="IF50" i="22"/>
  <c r="IG50" i="22"/>
  <c r="IH50" i="22"/>
  <c r="II50" i="22"/>
  <c r="IJ50" i="22"/>
  <c r="IK50" i="22"/>
  <c r="IL50" i="22"/>
  <c r="IM50" i="22"/>
  <c r="IN50" i="22"/>
  <c r="IO50" i="22"/>
  <c r="IP50" i="22"/>
  <c r="IQ50" i="22"/>
  <c r="IR50" i="22"/>
  <c r="IS50" i="22"/>
  <c r="IT50" i="22"/>
  <c r="IU50" i="22"/>
  <c r="IV50" i="22"/>
  <c r="IW50" i="22"/>
  <c r="IX50" i="22"/>
  <c r="IY50" i="22"/>
  <c r="IZ50" i="22"/>
  <c r="JE50" i="22"/>
  <c r="JK50" i="22"/>
  <c r="JL50" i="22"/>
  <c r="JM50" i="22"/>
  <c r="JN50" i="22"/>
  <c r="JO50" i="22"/>
  <c r="JP50" i="22"/>
  <c r="JT50" i="22"/>
  <c r="JU50" i="22"/>
  <c r="JV50" i="22"/>
  <c r="JX50" i="22"/>
  <c r="JZ50" i="22"/>
  <c r="KA50" i="22"/>
  <c r="KB50" i="22"/>
  <c r="KC50" i="22"/>
  <c r="KD50" i="22"/>
  <c r="KE50" i="22"/>
  <c r="KF50" i="22"/>
  <c r="KG50" i="22"/>
  <c r="KH50" i="22"/>
  <c r="KI50" i="22"/>
  <c r="KJ50" i="22"/>
  <c r="KK50" i="22"/>
  <c r="C51" i="22"/>
  <c r="D51" i="22"/>
  <c r="B51" i="22" s="1"/>
  <c r="E51" i="22"/>
  <c r="F51" i="22"/>
  <c r="JR51" i="22" s="1"/>
  <c r="G51" i="22"/>
  <c r="H51" i="22"/>
  <c r="I51" i="22"/>
  <c r="N51" i="22"/>
  <c r="S51" i="22"/>
  <c r="W51" i="22"/>
  <c r="Z51" i="22"/>
  <c r="AC51" i="22"/>
  <c r="AE51" i="22"/>
  <c r="AG51" i="22"/>
  <c r="AP51" i="22"/>
  <c r="AQ51" i="22"/>
  <c r="AY51" i="22"/>
  <c r="BB51" i="22"/>
  <c r="BC51" i="22"/>
  <c r="BD51" i="22"/>
  <c r="BF51" i="22"/>
  <c r="BG51" i="22"/>
  <c r="CP51" i="22"/>
  <c r="DG51" i="22"/>
  <c r="DQ51" i="22"/>
  <c r="FK51" i="22"/>
  <c r="FT51" i="22"/>
  <c r="GC51" i="22"/>
  <c r="GE51" i="22"/>
  <c r="GH51" i="22"/>
  <c r="GK51" i="22"/>
  <c r="GO51" i="22"/>
  <c r="GP51" i="22"/>
  <c r="GQ51" i="22"/>
  <c r="GR51" i="22"/>
  <c r="GS51" i="22"/>
  <c r="GT51" i="22"/>
  <c r="GU51" i="22"/>
  <c r="GV51" i="22"/>
  <c r="GW51" i="22"/>
  <c r="GX51" i="22"/>
  <c r="GY51" i="22"/>
  <c r="GZ51" i="22"/>
  <c r="HA51" i="22"/>
  <c r="HB51" i="22"/>
  <c r="HC51" i="22"/>
  <c r="HD51" i="22"/>
  <c r="HE51" i="22"/>
  <c r="HF51" i="22"/>
  <c r="HG51" i="22"/>
  <c r="HH51" i="22"/>
  <c r="HI51" i="22"/>
  <c r="HJ51" i="22"/>
  <c r="HK51" i="22"/>
  <c r="HL51" i="22"/>
  <c r="HM51" i="22"/>
  <c r="HN51" i="22"/>
  <c r="HO51" i="22"/>
  <c r="HP51" i="22"/>
  <c r="HQ51" i="22"/>
  <c r="HR51" i="22"/>
  <c r="HS51" i="22"/>
  <c r="HT51" i="22"/>
  <c r="HU51" i="22"/>
  <c r="HV51" i="22"/>
  <c r="HW51" i="22"/>
  <c r="HX51" i="22"/>
  <c r="HY51" i="22"/>
  <c r="HZ51" i="22"/>
  <c r="IA51" i="22"/>
  <c r="IB51" i="22"/>
  <c r="IC51" i="22"/>
  <c r="ID51" i="22"/>
  <c r="IE51" i="22"/>
  <c r="IF51" i="22"/>
  <c r="IG51" i="22"/>
  <c r="IH51" i="22"/>
  <c r="II51" i="22"/>
  <c r="IJ51" i="22"/>
  <c r="IK51" i="22"/>
  <c r="IL51" i="22"/>
  <c r="IM51" i="22"/>
  <c r="IN51" i="22"/>
  <c r="IO51" i="22"/>
  <c r="IP51" i="22"/>
  <c r="IQ51" i="22"/>
  <c r="IR51" i="22"/>
  <c r="IS51" i="22"/>
  <c r="IT51" i="22"/>
  <c r="IU51" i="22"/>
  <c r="IV51" i="22"/>
  <c r="IW51" i="22"/>
  <c r="IX51" i="22"/>
  <c r="IY51" i="22"/>
  <c r="IZ51" i="22"/>
  <c r="JE51" i="22"/>
  <c r="JK51" i="22"/>
  <c r="JL51" i="22"/>
  <c r="JM51" i="22"/>
  <c r="JN51" i="22"/>
  <c r="JO51" i="22"/>
  <c r="JP51" i="22"/>
  <c r="JT51" i="22"/>
  <c r="JU51" i="22"/>
  <c r="JV51" i="22"/>
  <c r="JX51" i="22"/>
  <c r="JZ51" i="22"/>
  <c r="KA51" i="22"/>
  <c r="KB51" i="22"/>
  <c r="KC51" i="22"/>
  <c r="KD51" i="22"/>
  <c r="KE51" i="22"/>
  <c r="KF51" i="22"/>
  <c r="KG51" i="22"/>
  <c r="KH51" i="22"/>
  <c r="KI51" i="22"/>
  <c r="KJ51" i="22"/>
  <c r="KK51" i="22"/>
  <c r="C52" i="22"/>
  <c r="D52" i="22"/>
  <c r="B52" i="22" s="1"/>
  <c r="E52" i="22"/>
  <c r="F52" i="22"/>
  <c r="JR52" i="22" s="1"/>
  <c r="G52" i="22"/>
  <c r="H52" i="22"/>
  <c r="I52" i="22"/>
  <c r="N52" i="22"/>
  <c r="S52" i="22"/>
  <c r="W52" i="22"/>
  <c r="Z52" i="22"/>
  <c r="AC52" i="22"/>
  <c r="AE52" i="22"/>
  <c r="AG52" i="22"/>
  <c r="AP52" i="22"/>
  <c r="AQ52" i="22"/>
  <c r="AY52" i="22"/>
  <c r="BB52" i="22"/>
  <c r="BC52" i="22"/>
  <c r="BD52" i="22"/>
  <c r="BF52" i="22"/>
  <c r="BG52" i="22"/>
  <c r="CP52" i="22"/>
  <c r="DG52" i="22"/>
  <c r="DQ52" i="22"/>
  <c r="FK52" i="22"/>
  <c r="FT52" i="22"/>
  <c r="GC52" i="22"/>
  <c r="GE52" i="22"/>
  <c r="GH52" i="22"/>
  <c r="GK52" i="22"/>
  <c r="GO52" i="22"/>
  <c r="GP52" i="22"/>
  <c r="GQ52" i="22"/>
  <c r="GR52" i="22"/>
  <c r="GS52" i="22"/>
  <c r="GT52" i="22"/>
  <c r="GU52" i="22"/>
  <c r="GV52" i="22"/>
  <c r="GW52" i="22"/>
  <c r="GX52" i="22"/>
  <c r="GY52" i="22"/>
  <c r="GZ52" i="22"/>
  <c r="HA52" i="22"/>
  <c r="HB52" i="22"/>
  <c r="HC52" i="22"/>
  <c r="HD52" i="22"/>
  <c r="HE52" i="22"/>
  <c r="HF52" i="22"/>
  <c r="HG52" i="22"/>
  <c r="HH52" i="22"/>
  <c r="HI52" i="22"/>
  <c r="HJ52" i="22"/>
  <c r="HK52" i="22"/>
  <c r="HL52" i="22"/>
  <c r="HM52" i="22"/>
  <c r="HN52" i="22"/>
  <c r="HO52" i="22"/>
  <c r="HP52" i="22"/>
  <c r="HQ52" i="22"/>
  <c r="HR52" i="22"/>
  <c r="HS52" i="22"/>
  <c r="HT52" i="22"/>
  <c r="HU52" i="22"/>
  <c r="HV52" i="22"/>
  <c r="HW52" i="22"/>
  <c r="HX52" i="22"/>
  <c r="HY52" i="22"/>
  <c r="HZ52" i="22"/>
  <c r="IA52" i="22"/>
  <c r="IB52" i="22"/>
  <c r="IC52" i="22"/>
  <c r="ID52" i="22"/>
  <c r="IE52" i="22"/>
  <c r="IF52" i="22"/>
  <c r="IG52" i="22"/>
  <c r="IH52" i="22"/>
  <c r="II52" i="22"/>
  <c r="IJ52" i="22"/>
  <c r="IK52" i="22"/>
  <c r="IL52" i="22"/>
  <c r="IM52" i="22"/>
  <c r="IN52" i="22"/>
  <c r="IO52" i="22"/>
  <c r="IP52" i="22"/>
  <c r="IQ52" i="22"/>
  <c r="IR52" i="22"/>
  <c r="IS52" i="22"/>
  <c r="IT52" i="22"/>
  <c r="IU52" i="22"/>
  <c r="IV52" i="22"/>
  <c r="IW52" i="22"/>
  <c r="IX52" i="22"/>
  <c r="IY52" i="22"/>
  <c r="IZ52" i="22"/>
  <c r="JE52" i="22"/>
  <c r="JK52" i="22"/>
  <c r="JL52" i="22"/>
  <c r="JM52" i="22"/>
  <c r="JN52" i="22"/>
  <c r="JO52" i="22"/>
  <c r="JP52" i="22"/>
  <c r="JT52" i="22"/>
  <c r="JU52" i="22"/>
  <c r="JV52" i="22"/>
  <c r="JX52" i="22"/>
  <c r="JZ52" i="22"/>
  <c r="KA52" i="22"/>
  <c r="KB52" i="22"/>
  <c r="KC52" i="22"/>
  <c r="KD52" i="22"/>
  <c r="KE52" i="22"/>
  <c r="KF52" i="22"/>
  <c r="KG52" i="22"/>
  <c r="KH52" i="22"/>
  <c r="KI52" i="22"/>
  <c r="KJ52" i="22"/>
  <c r="KK52" i="22"/>
  <c r="C53" i="22"/>
  <c r="D53" i="22"/>
  <c r="B53" i="22" s="1"/>
  <c r="E53" i="22"/>
  <c r="F53" i="22"/>
  <c r="JR53" i="22" s="1"/>
  <c r="G53" i="22"/>
  <c r="H53" i="22"/>
  <c r="I53" i="22"/>
  <c r="N53" i="22"/>
  <c r="S53" i="22"/>
  <c r="W53" i="22"/>
  <c r="Z53" i="22"/>
  <c r="AC53" i="22"/>
  <c r="AE53" i="22"/>
  <c r="AG53" i="22"/>
  <c r="AP53" i="22"/>
  <c r="AQ53" i="22"/>
  <c r="AY53" i="22"/>
  <c r="BB53" i="22"/>
  <c r="BC53" i="22"/>
  <c r="BD53" i="22"/>
  <c r="BF53" i="22"/>
  <c r="BG53" i="22"/>
  <c r="CP53" i="22"/>
  <c r="DG53" i="22"/>
  <c r="DQ53" i="22"/>
  <c r="FK53" i="22"/>
  <c r="FT53" i="22"/>
  <c r="GC53" i="22"/>
  <c r="GE53" i="22"/>
  <c r="GH53" i="22"/>
  <c r="GK53" i="22"/>
  <c r="GO53" i="22"/>
  <c r="GP53" i="22"/>
  <c r="GQ53" i="22"/>
  <c r="GR53" i="22"/>
  <c r="GS53" i="22"/>
  <c r="GT53" i="22"/>
  <c r="GU53" i="22"/>
  <c r="GV53" i="22"/>
  <c r="GW53" i="22"/>
  <c r="GX53" i="22"/>
  <c r="GY53" i="22"/>
  <c r="GZ53" i="22"/>
  <c r="HA53" i="22"/>
  <c r="HB53" i="22"/>
  <c r="HC53" i="22"/>
  <c r="HD53" i="22"/>
  <c r="HE53" i="22"/>
  <c r="HF53" i="22"/>
  <c r="HG53" i="22"/>
  <c r="HH53" i="22"/>
  <c r="HI53" i="22"/>
  <c r="HJ53" i="22"/>
  <c r="HK53" i="22"/>
  <c r="HL53" i="22"/>
  <c r="HM53" i="22"/>
  <c r="HN53" i="22"/>
  <c r="HO53" i="22"/>
  <c r="HP53" i="22"/>
  <c r="HQ53" i="22"/>
  <c r="HR53" i="22"/>
  <c r="HS53" i="22"/>
  <c r="HT53" i="22"/>
  <c r="HU53" i="22"/>
  <c r="HV53" i="22"/>
  <c r="HW53" i="22"/>
  <c r="HX53" i="22"/>
  <c r="HY53" i="22"/>
  <c r="HZ53" i="22"/>
  <c r="IA53" i="22"/>
  <c r="IB53" i="22"/>
  <c r="IC53" i="22"/>
  <c r="ID53" i="22"/>
  <c r="IE53" i="22"/>
  <c r="IF53" i="22"/>
  <c r="IG53" i="22"/>
  <c r="IH53" i="22"/>
  <c r="II53" i="22"/>
  <c r="IJ53" i="22"/>
  <c r="IK53" i="22"/>
  <c r="IL53" i="22"/>
  <c r="IM53" i="22"/>
  <c r="IN53" i="22"/>
  <c r="IO53" i="22"/>
  <c r="IP53" i="22"/>
  <c r="IQ53" i="22"/>
  <c r="IR53" i="22"/>
  <c r="IS53" i="22"/>
  <c r="IT53" i="22"/>
  <c r="IU53" i="22"/>
  <c r="IV53" i="22"/>
  <c r="IW53" i="22"/>
  <c r="IX53" i="22"/>
  <c r="IY53" i="22"/>
  <c r="IZ53" i="22"/>
  <c r="JE53" i="22"/>
  <c r="JK53" i="22"/>
  <c r="JL53" i="22"/>
  <c r="JM53" i="22"/>
  <c r="JN53" i="22"/>
  <c r="JO53" i="22"/>
  <c r="JP53" i="22"/>
  <c r="JT53" i="22"/>
  <c r="JU53" i="22"/>
  <c r="JV53" i="22"/>
  <c r="JX53" i="22"/>
  <c r="JZ53" i="22"/>
  <c r="KA53" i="22"/>
  <c r="KB53" i="22"/>
  <c r="KC53" i="22"/>
  <c r="KD53" i="22"/>
  <c r="KE53" i="22"/>
  <c r="KF53" i="22"/>
  <c r="KG53" i="22"/>
  <c r="KH53" i="22"/>
  <c r="KI53" i="22"/>
  <c r="KJ53" i="22"/>
  <c r="KK53" i="22"/>
  <c r="C54" i="22"/>
  <c r="D54" i="22"/>
  <c r="B54" i="22" s="1"/>
  <c r="E54" i="22"/>
  <c r="F54" i="22"/>
  <c r="JR54" i="22" s="1"/>
  <c r="G54" i="22"/>
  <c r="H54" i="22"/>
  <c r="I54" i="22"/>
  <c r="N54" i="22"/>
  <c r="S54" i="22"/>
  <c r="W54" i="22"/>
  <c r="Z54" i="22"/>
  <c r="AC54" i="22"/>
  <c r="AE54" i="22"/>
  <c r="AG54" i="22"/>
  <c r="AP54" i="22"/>
  <c r="AQ54" i="22"/>
  <c r="AY54" i="22"/>
  <c r="BB54" i="22"/>
  <c r="BC54" i="22"/>
  <c r="BD54" i="22"/>
  <c r="BF54" i="22"/>
  <c r="BG54" i="22"/>
  <c r="CP54" i="22"/>
  <c r="DG54" i="22"/>
  <c r="DQ54" i="22"/>
  <c r="FK54" i="22"/>
  <c r="FT54" i="22"/>
  <c r="GC54" i="22"/>
  <c r="GE54" i="22"/>
  <c r="GH54" i="22"/>
  <c r="GK54" i="22"/>
  <c r="GO54" i="22"/>
  <c r="GP54" i="22"/>
  <c r="GQ54" i="22"/>
  <c r="GR54" i="22"/>
  <c r="GS54" i="22"/>
  <c r="GT54" i="22"/>
  <c r="GU54" i="22"/>
  <c r="GV54" i="22"/>
  <c r="GW54" i="22"/>
  <c r="GX54" i="22"/>
  <c r="GY54" i="22"/>
  <c r="GZ54" i="22"/>
  <c r="HA54" i="22"/>
  <c r="HB54" i="22"/>
  <c r="HC54" i="22"/>
  <c r="HD54" i="22"/>
  <c r="HE54" i="22"/>
  <c r="HF54" i="22"/>
  <c r="HG54" i="22"/>
  <c r="HH54" i="22"/>
  <c r="HI54" i="22"/>
  <c r="HJ54" i="22"/>
  <c r="HK54" i="22"/>
  <c r="HL54" i="22"/>
  <c r="HM54" i="22"/>
  <c r="HN54" i="22"/>
  <c r="HO54" i="22"/>
  <c r="HP54" i="22"/>
  <c r="HQ54" i="22"/>
  <c r="HR54" i="22"/>
  <c r="HS54" i="22"/>
  <c r="HT54" i="22"/>
  <c r="HU54" i="22"/>
  <c r="HV54" i="22"/>
  <c r="HW54" i="22"/>
  <c r="HX54" i="22"/>
  <c r="HY54" i="22"/>
  <c r="HZ54" i="22"/>
  <c r="IA54" i="22"/>
  <c r="IB54" i="22"/>
  <c r="IC54" i="22"/>
  <c r="ID54" i="22"/>
  <c r="IE54" i="22"/>
  <c r="IF54" i="22"/>
  <c r="IG54" i="22"/>
  <c r="IH54" i="22"/>
  <c r="II54" i="22"/>
  <c r="IJ54" i="22"/>
  <c r="IK54" i="22"/>
  <c r="IL54" i="22"/>
  <c r="IM54" i="22"/>
  <c r="IN54" i="22"/>
  <c r="IO54" i="22"/>
  <c r="IP54" i="22"/>
  <c r="IQ54" i="22"/>
  <c r="IR54" i="22"/>
  <c r="IS54" i="22"/>
  <c r="IT54" i="22"/>
  <c r="IU54" i="22"/>
  <c r="IV54" i="22"/>
  <c r="IW54" i="22"/>
  <c r="IX54" i="22"/>
  <c r="IY54" i="22"/>
  <c r="IZ54" i="22"/>
  <c r="JE54" i="22"/>
  <c r="JK54" i="22"/>
  <c r="JL54" i="22"/>
  <c r="JM54" i="22"/>
  <c r="JN54" i="22"/>
  <c r="JO54" i="22"/>
  <c r="JP54" i="22"/>
  <c r="JT54" i="22"/>
  <c r="JU54" i="22"/>
  <c r="JV54" i="22"/>
  <c r="JX54" i="22"/>
  <c r="JZ54" i="22"/>
  <c r="KA54" i="22"/>
  <c r="KB54" i="22"/>
  <c r="KC54" i="22"/>
  <c r="KD54" i="22"/>
  <c r="KE54" i="22"/>
  <c r="KF54" i="22"/>
  <c r="KG54" i="22"/>
  <c r="KH54" i="22"/>
  <c r="KI54" i="22"/>
  <c r="KJ54" i="22"/>
  <c r="KK54" i="22"/>
  <c r="C55" i="22"/>
  <c r="D55" i="22"/>
  <c r="B55" i="22" s="1"/>
  <c r="E55" i="22"/>
  <c r="F55" i="22"/>
  <c r="JR55" i="22" s="1"/>
  <c r="G55" i="22"/>
  <c r="H55" i="22"/>
  <c r="I55" i="22"/>
  <c r="N55" i="22"/>
  <c r="S55" i="22"/>
  <c r="W55" i="22"/>
  <c r="Z55" i="22"/>
  <c r="AC55" i="22"/>
  <c r="AE55" i="22"/>
  <c r="AG55" i="22"/>
  <c r="AP55" i="22"/>
  <c r="AQ55" i="22"/>
  <c r="AY55" i="22"/>
  <c r="BB55" i="22"/>
  <c r="BC55" i="22"/>
  <c r="BD55" i="22"/>
  <c r="BF55" i="22"/>
  <c r="BG55" i="22"/>
  <c r="CP55" i="22"/>
  <c r="DG55" i="22"/>
  <c r="DQ55" i="22"/>
  <c r="FK55" i="22"/>
  <c r="FT55" i="22"/>
  <c r="GC55" i="22"/>
  <c r="GE55" i="22"/>
  <c r="GH55" i="22"/>
  <c r="GK55" i="22"/>
  <c r="GO55" i="22"/>
  <c r="GP55" i="22"/>
  <c r="GQ55" i="22"/>
  <c r="GR55" i="22"/>
  <c r="GS55" i="22"/>
  <c r="GT55" i="22"/>
  <c r="GU55" i="22"/>
  <c r="GV55" i="22"/>
  <c r="GW55" i="22"/>
  <c r="GX55" i="22"/>
  <c r="GY55" i="22"/>
  <c r="GZ55" i="22"/>
  <c r="HA55" i="22"/>
  <c r="HB55" i="22"/>
  <c r="HC55" i="22"/>
  <c r="HD55" i="22"/>
  <c r="HE55" i="22"/>
  <c r="HF55" i="22"/>
  <c r="HG55" i="22"/>
  <c r="HH55" i="22"/>
  <c r="HI55" i="22"/>
  <c r="HJ55" i="22"/>
  <c r="HK55" i="22"/>
  <c r="HL55" i="22"/>
  <c r="HM55" i="22"/>
  <c r="HN55" i="22"/>
  <c r="HO55" i="22"/>
  <c r="HP55" i="22"/>
  <c r="HQ55" i="22"/>
  <c r="HR55" i="22"/>
  <c r="HS55" i="22"/>
  <c r="HT55" i="22"/>
  <c r="HU55" i="22"/>
  <c r="HV55" i="22"/>
  <c r="HW55" i="22"/>
  <c r="HX55" i="22"/>
  <c r="HY55" i="22"/>
  <c r="HZ55" i="22"/>
  <c r="IA55" i="22"/>
  <c r="IB55" i="22"/>
  <c r="IC55" i="22"/>
  <c r="ID55" i="22"/>
  <c r="IE55" i="22"/>
  <c r="IF55" i="22"/>
  <c r="IG55" i="22"/>
  <c r="IH55" i="22"/>
  <c r="II55" i="22"/>
  <c r="IJ55" i="22"/>
  <c r="IK55" i="22"/>
  <c r="IL55" i="22"/>
  <c r="IM55" i="22"/>
  <c r="IN55" i="22"/>
  <c r="IO55" i="22"/>
  <c r="IP55" i="22"/>
  <c r="IQ55" i="22"/>
  <c r="IR55" i="22"/>
  <c r="IS55" i="22"/>
  <c r="IT55" i="22"/>
  <c r="IU55" i="22"/>
  <c r="IV55" i="22"/>
  <c r="IW55" i="22"/>
  <c r="IX55" i="22"/>
  <c r="IY55" i="22"/>
  <c r="IZ55" i="22"/>
  <c r="JE55" i="22"/>
  <c r="JK55" i="22"/>
  <c r="JL55" i="22"/>
  <c r="JM55" i="22"/>
  <c r="JN55" i="22"/>
  <c r="JO55" i="22"/>
  <c r="JP55" i="22"/>
  <c r="JT55" i="22"/>
  <c r="JU55" i="22"/>
  <c r="JV55" i="22"/>
  <c r="JX55" i="22"/>
  <c r="JZ55" i="22"/>
  <c r="KA55" i="22"/>
  <c r="KB55" i="22"/>
  <c r="KC55" i="22"/>
  <c r="KD55" i="22"/>
  <c r="KE55" i="22"/>
  <c r="KF55" i="22"/>
  <c r="KG55" i="22"/>
  <c r="KH55" i="22"/>
  <c r="KI55" i="22"/>
  <c r="KJ55" i="22"/>
  <c r="KK55" i="22"/>
  <c r="C56" i="22"/>
  <c r="D56" i="22"/>
  <c r="B56" i="22" s="1"/>
  <c r="E56" i="22"/>
  <c r="F56" i="22"/>
  <c r="JR56" i="22" s="1"/>
  <c r="G56" i="22"/>
  <c r="H56" i="22"/>
  <c r="I56" i="22"/>
  <c r="N56" i="22"/>
  <c r="S56" i="22"/>
  <c r="W56" i="22"/>
  <c r="Z56" i="22"/>
  <c r="AC56" i="22"/>
  <c r="AE56" i="22"/>
  <c r="AG56" i="22"/>
  <c r="AP56" i="22"/>
  <c r="AQ56" i="22"/>
  <c r="AY56" i="22"/>
  <c r="BB56" i="22"/>
  <c r="BC56" i="22"/>
  <c r="BD56" i="22"/>
  <c r="BF56" i="22"/>
  <c r="BG56" i="22"/>
  <c r="CP56" i="22"/>
  <c r="DG56" i="22"/>
  <c r="DQ56" i="22"/>
  <c r="FK56" i="22"/>
  <c r="FT56" i="22"/>
  <c r="GC56" i="22"/>
  <c r="GE56" i="22"/>
  <c r="GH56" i="22"/>
  <c r="GK56" i="22"/>
  <c r="GO56" i="22"/>
  <c r="GP56" i="22"/>
  <c r="GQ56" i="22"/>
  <c r="GR56" i="22"/>
  <c r="GS56" i="22"/>
  <c r="GT56" i="22"/>
  <c r="GU56" i="22"/>
  <c r="GV56" i="22"/>
  <c r="GW56" i="22"/>
  <c r="GX56" i="22"/>
  <c r="GY56" i="22"/>
  <c r="GZ56" i="22"/>
  <c r="HA56" i="22"/>
  <c r="HB56" i="22"/>
  <c r="HC56" i="22"/>
  <c r="HD56" i="22"/>
  <c r="HE56" i="22"/>
  <c r="HF56" i="22"/>
  <c r="HG56" i="22"/>
  <c r="HH56" i="22"/>
  <c r="HI56" i="22"/>
  <c r="HJ56" i="22"/>
  <c r="HK56" i="22"/>
  <c r="HL56" i="22"/>
  <c r="HM56" i="22"/>
  <c r="HN56" i="22"/>
  <c r="HO56" i="22"/>
  <c r="HP56" i="22"/>
  <c r="HQ56" i="22"/>
  <c r="HR56" i="22"/>
  <c r="HS56" i="22"/>
  <c r="HT56" i="22"/>
  <c r="HU56" i="22"/>
  <c r="HV56" i="22"/>
  <c r="HW56" i="22"/>
  <c r="HX56" i="22"/>
  <c r="HY56" i="22"/>
  <c r="HZ56" i="22"/>
  <c r="IA56" i="22"/>
  <c r="IB56" i="22"/>
  <c r="IC56" i="22"/>
  <c r="ID56" i="22"/>
  <c r="IE56" i="22"/>
  <c r="IF56" i="22"/>
  <c r="IG56" i="22"/>
  <c r="IH56" i="22"/>
  <c r="II56" i="22"/>
  <c r="IJ56" i="22"/>
  <c r="IK56" i="22"/>
  <c r="IL56" i="22"/>
  <c r="IM56" i="22"/>
  <c r="IN56" i="22"/>
  <c r="IO56" i="22"/>
  <c r="IP56" i="22"/>
  <c r="IQ56" i="22"/>
  <c r="IR56" i="22"/>
  <c r="IS56" i="22"/>
  <c r="IT56" i="22"/>
  <c r="IU56" i="22"/>
  <c r="IV56" i="22"/>
  <c r="IW56" i="22"/>
  <c r="IX56" i="22"/>
  <c r="IY56" i="22"/>
  <c r="IZ56" i="22"/>
  <c r="JE56" i="22"/>
  <c r="JK56" i="22"/>
  <c r="JL56" i="22"/>
  <c r="JM56" i="22"/>
  <c r="JN56" i="22"/>
  <c r="JO56" i="22"/>
  <c r="JP56" i="22"/>
  <c r="JT56" i="22"/>
  <c r="JU56" i="22"/>
  <c r="JV56" i="22"/>
  <c r="JX56" i="22"/>
  <c r="JZ56" i="22"/>
  <c r="KA56" i="22"/>
  <c r="KB56" i="22"/>
  <c r="KC56" i="22"/>
  <c r="KD56" i="22"/>
  <c r="KE56" i="22"/>
  <c r="KF56" i="22"/>
  <c r="KG56" i="22"/>
  <c r="KH56" i="22"/>
  <c r="KI56" i="22"/>
  <c r="KJ56" i="22"/>
  <c r="KK56" i="22"/>
  <c r="C57" i="22"/>
  <c r="D57" i="22"/>
  <c r="B57" i="22" s="1"/>
  <c r="E57" i="22"/>
  <c r="F57" i="22"/>
  <c r="JR57" i="22" s="1"/>
  <c r="G57" i="22"/>
  <c r="H57" i="22"/>
  <c r="I57" i="22"/>
  <c r="N57" i="22"/>
  <c r="S57" i="22"/>
  <c r="W57" i="22"/>
  <c r="Z57" i="22"/>
  <c r="AC57" i="22"/>
  <c r="AE57" i="22"/>
  <c r="AG57" i="22"/>
  <c r="AP57" i="22"/>
  <c r="AQ57" i="22"/>
  <c r="AY57" i="22"/>
  <c r="BB57" i="22"/>
  <c r="BC57" i="22"/>
  <c r="BD57" i="22"/>
  <c r="BF57" i="22"/>
  <c r="BG57" i="22"/>
  <c r="CP57" i="22"/>
  <c r="DG57" i="22"/>
  <c r="DQ57" i="22"/>
  <c r="FK57" i="22"/>
  <c r="FT57" i="22"/>
  <c r="GC57" i="22"/>
  <c r="GE57" i="22"/>
  <c r="GH57" i="22"/>
  <c r="GK57" i="22"/>
  <c r="GO57" i="22"/>
  <c r="GP57" i="22"/>
  <c r="GQ57" i="22"/>
  <c r="GR57" i="22"/>
  <c r="GS57" i="22"/>
  <c r="GT57" i="22"/>
  <c r="GU57" i="22"/>
  <c r="GV57" i="22"/>
  <c r="GW57" i="22"/>
  <c r="GX57" i="22"/>
  <c r="GY57" i="22"/>
  <c r="GZ57" i="22"/>
  <c r="HA57" i="22"/>
  <c r="HB57" i="22"/>
  <c r="HC57" i="22"/>
  <c r="HD57" i="22"/>
  <c r="HE57" i="22"/>
  <c r="HF57" i="22"/>
  <c r="HG57" i="22"/>
  <c r="HH57" i="22"/>
  <c r="HI57" i="22"/>
  <c r="HJ57" i="22"/>
  <c r="HK57" i="22"/>
  <c r="HL57" i="22"/>
  <c r="HM57" i="22"/>
  <c r="HN57" i="22"/>
  <c r="HO57" i="22"/>
  <c r="HP57" i="22"/>
  <c r="HQ57" i="22"/>
  <c r="HR57" i="22"/>
  <c r="HS57" i="22"/>
  <c r="HT57" i="22"/>
  <c r="HU57" i="22"/>
  <c r="HV57" i="22"/>
  <c r="HW57" i="22"/>
  <c r="HX57" i="22"/>
  <c r="HY57" i="22"/>
  <c r="HZ57" i="22"/>
  <c r="IA57" i="22"/>
  <c r="IB57" i="22"/>
  <c r="IC57" i="22"/>
  <c r="ID57" i="22"/>
  <c r="IE57" i="22"/>
  <c r="IF57" i="22"/>
  <c r="IG57" i="22"/>
  <c r="IH57" i="22"/>
  <c r="II57" i="22"/>
  <c r="IJ57" i="22"/>
  <c r="IK57" i="22"/>
  <c r="IL57" i="22"/>
  <c r="IM57" i="22"/>
  <c r="IN57" i="22"/>
  <c r="IO57" i="22"/>
  <c r="IP57" i="22"/>
  <c r="IQ57" i="22"/>
  <c r="IR57" i="22"/>
  <c r="IS57" i="22"/>
  <c r="IT57" i="22"/>
  <c r="IU57" i="22"/>
  <c r="IV57" i="22"/>
  <c r="IW57" i="22"/>
  <c r="IX57" i="22"/>
  <c r="IY57" i="22"/>
  <c r="IZ57" i="22"/>
  <c r="JE57" i="22"/>
  <c r="JK57" i="22"/>
  <c r="JL57" i="22"/>
  <c r="JM57" i="22"/>
  <c r="JN57" i="22"/>
  <c r="JO57" i="22"/>
  <c r="JP57" i="22"/>
  <c r="JT57" i="22"/>
  <c r="JU57" i="22"/>
  <c r="JV57" i="22"/>
  <c r="JX57" i="22"/>
  <c r="JZ57" i="22"/>
  <c r="KA57" i="22"/>
  <c r="KB57" i="22"/>
  <c r="KC57" i="22"/>
  <c r="KD57" i="22"/>
  <c r="KE57" i="22"/>
  <c r="KF57" i="22"/>
  <c r="KG57" i="22"/>
  <c r="KH57" i="22"/>
  <c r="KI57" i="22"/>
  <c r="KJ57" i="22"/>
  <c r="KK57" i="22"/>
  <c r="C58" i="22"/>
  <c r="D58" i="22"/>
  <c r="B58" i="22" s="1"/>
  <c r="E58" i="22"/>
  <c r="F58" i="22"/>
  <c r="JR58" i="22" s="1"/>
  <c r="G58" i="22"/>
  <c r="H58" i="22"/>
  <c r="I58" i="22"/>
  <c r="N58" i="22"/>
  <c r="S58" i="22"/>
  <c r="W58" i="22"/>
  <c r="Z58" i="22"/>
  <c r="AC58" i="22"/>
  <c r="AE58" i="22"/>
  <c r="AG58" i="22"/>
  <c r="AP58" i="22"/>
  <c r="AQ58" i="22"/>
  <c r="AY58" i="22"/>
  <c r="BB58" i="22"/>
  <c r="BC58" i="22"/>
  <c r="BD58" i="22"/>
  <c r="BF58" i="22"/>
  <c r="BG58" i="22"/>
  <c r="CP58" i="22"/>
  <c r="DG58" i="22"/>
  <c r="DQ58" i="22"/>
  <c r="FK58" i="22"/>
  <c r="FT58" i="22"/>
  <c r="GC58" i="22"/>
  <c r="GE58" i="22"/>
  <c r="GH58" i="22"/>
  <c r="GK58" i="22"/>
  <c r="GO58" i="22"/>
  <c r="GP58" i="22"/>
  <c r="GQ58" i="22"/>
  <c r="GR58" i="22"/>
  <c r="GS58" i="22"/>
  <c r="GT58" i="22"/>
  <c r="GU58" i="22"/>
  <c r="GV58" i="22"/>
  <c r="GW58" i="22"/>
  <c r="GX58" i="22"/>
  <c r="GY58" i="22"/>
  <c r="GZ58" i="22"/>
  <c r="HA58" i="22"/>
  <c r="HB58" i="22"/>
  <c r="HC58" i="22"/>
  <c r="HD58" i="22"/>
  <c r="HE58" i="22"/>
  <c r="HF58" i="22"/>
  <c r="HG58" i="22"/>
  <c r="HH58" i="22"/>
  <c r="HI58" i="22"/>
  <c r="HJ58" i="22"/>
  <c r="HK58" i="22"/>
  <c r="HL58" i="22"/>
  <c r="HM58" i="22"/>
  <c r="HN58" i="22"/>
  <c r="HO58" i="22"/>
  <c r="HP58" i="22"/>
  <c r="HQ58" i="22"/>
  <c r="HR58" i="22"/>
  <c r="HS58" i="22"/>
  <c r="HT58" i="22"/>
  <c r="HU58" i="22"/>
  <c r="HV58" i="22"/>
  <c r="HW58" i="22"/>
  <c r="HX58" i="22"/>
  <c r="HY58" i="22"/>
  <c r="HZ58" i="22"/>
  <c r="IA58" i="22"/>
  <c r="IB58" i="22"/>
  <c r="IC58" i="22"/>
  <c r="ID58" i="22"/>
  <c r="IE58" i="22"/>
  <c r="IF58" i="22"/>
  <c r="IG58" i="22"/>
  <c r="IH58" i="22"/>
  <c r="II58" i="22"/>
  <c r="IJ58" i="22"/>
  <c r="IK58" i="22"/>
  <c r="IL58" i="22"/>
  <c r="IM58" i="22"/>
  <c r="IN58" i="22"/>
  <c r="IO58" i="22"/>
  <c r="IP58" i="22"/>
  <c r="IQ58" i="22"/>
  <c r="IR58" i="22"/>
  <c r="IS58" i="22"/>
  <c r="IT58" i="22"/>
  <c r="IU58" i="22"/>
  <c r="IV58" i="22"/>
  <c r="IW58" i="22"/>
  <c r="IX58" i="22"/>
  <c r="IY58" i="22"/>
  <c r="IZ58" i="22"/>
  <c r="JE58" i="22"/>
  <c r="JK58" i="22"/>
  <c r="JL58" i="22"/>
  <c r="JM58" i="22"/>
  <c r="JN58" i="22"/>
  <c r="JO58" i="22"/>
  <c r="JP58" i="22"/>
  <c r="JT58" i="22"/>
  <c r="JU58" i="22"/>
  <c r="JV58" i="22"/>
  <c r="JX58" i="22"/>
  <c r="JZ58" i="22"/>
  <c r="KA58" i="22"/>
  <c r="KB58" i="22"/>
  <c r="KC58" i="22"/>
  <c r="KD58" i="22"/>
  <c r="KE58" i="22"/>
  <c r="KF58" i="22"/>
  <c r="KG58" i="22"/>
  <c r="KH58" i="22"/>
  <c r="KI58" i="22"/>
  <c r="KJ58" i="22"/>
  <c r="KK58" i="22"/>
  <c r="C59" i="22"/>
  <c r="D59" i="22"/>
  <c r="B59" i="22" s="1"/>
  <c r="E59" i="22"/>
  <c r="F59" i="22"/>
  <c r="G59" i="22"/>
  <c r="H59" i="22"/>
  <c r="I59" i="22"/>
  <c r="N59" i="22"/>
  <c r="S59" i="22"/>
  <c r="W59" i="22"/>
  <c r="Z59" i="22"/>
  <c r="AC59" i="22"/>
  <c r="AE59" i="22"/>
  <c r="AG59" i="22"/>
  <c r="AP59" i="22"/>
  <c r="AQ59" i="22"/>
  <c r="AY59" i="22"/>
  <c r="BB59" i="22"/>
  <c r="BC59" i="22"/>
  <c r="BD59" i="22"/>
  <c r="BF59" i="22"/>
  <c r="BG59" i="22"/>
  <c r="CP59" i="22"/>
  <c r="DG59" i="22"/>
  <c r="DQ59" i="22"/>
  <c r="FK59" i="22"/>
  <c r="FT59" i="22"/>
  <c r="GC59" i="22"/>
  <c r="GE59" i="22"/>
  <c r="GH59" i="22"/>
  <c r="GK59" i="22"/>
  <c r="GO59" i="22"/>
  <c r="GP59" i="22"/>
  <c r="GQ59" i="22"/>
  <c r="GR59" i="22"/>
  <c r="GS59" i="22"/>
  <c r="GT59" i="22"/>
  <c r="GU59" i="22"/>
  <c r="GV59" i="22"/>
  <c r="GW59" i="22"/>
  <c r="GX59" i="22"/>
  <c r="GY59" i="22"/>
  <c r="GZ59" i="22"/>
  <c r="HA59" i="22"/>
  <c r="HB59" i="22"/>
  <c r="HC59" i="22"/>
  <c r="HD59" i="22"/>
  <c r="HE59" i="22"/>
  <c r="HF59" i="22"/>
  <c r="HG59" i="22"/>
  <c r="HH59" i="22"/>
  <c r="HI59" i="22"/>
  <c r="HJ59" i="22"/>
  <c r="HK59" i="22"/>
  <c r="HL59" i="22"/>
  <c r="HM59" i="22"/>
  <c r="HN59" i="22"/>
  <c r="HO59" i="22"/>
  <c r="HP59" i="22"/>
  <c r="HQ59" i="22"/>
  <c r="HR59" i="22"/>
  <c r="HS59" i="22"/>
  <c r="HT59" i="22"/>
  <c r="HU59" i="22"/>
  <c r="HV59" i="22"/>
  <c r="HW59" i="22"/>
  <c r="HX59" i="22"/>
  <c r="HY59" i="22"/>
  <c r="HZ59" i="22"/>
  <c r="IA59" i="22"/>
  <c r="IB59" i="22"/>
  <c r="IC59" i="22"/>
  <c r="ID59" i="22"/>
  <c r="IE59" i="22"/>
  <c r="IF59" i="22"/>
  <c r="IG59" i="22"/>
  <c r="IH59" i="22"/>
  <c r="II59" i="22"/>
  <c r="IJ59" i="22"/>
  <c r="IK59" i="22"/>
  <c r="IL59" i="22"/>
  <c r="IM59" i="22"/>
  <c r="IN59" i="22"/>
  <c r="IO59" i="22"/>
  <c r="IP59" i="22"/>
  <c r="IQ59" i="22"/>
  <c r="IR59" i="22"/>
  <c r="IS59" i="22"/>
  <c r="IT59" i="22"/>
  <c r="IU59" i="22"/>
  <c r="IV59" i="22"/>
  <c r="IW59" i="22"/>
  <c r="IX59" i="22"/>
  <c r="IY59" i="22"/>
  <c r="IZ59" i="22"/>
  <c r="JE59" i="22"/>
  <c r="JK59" i="22"/>
  <c r="JL59" i="22"/>
  <c r="JM59" i="22"/>
  <c r="JN59" i="22"/>
  <c r="JO59" i="22"/>
  <c r="JP59" i="22"/>
  <c r="JT59" i="22"/>
  <c r="JU59" i="22"/>
  <c r="JV59" i="22"/>
  <c r="JX59" i="22"/>
  <c r="JZ59" i="22"/>
  <c r="KA59" i="22"/>
  <c r="KB59" i="22"/>
  <c r="KC59" i="22"/>
  <c r="KD59" i="22"/>
  <c r="KE59" i="22"/>
  <c r="KF59" i="22"/>
  <c r="KG59" i="22"/>
  <c r="KH59" i="22"/>
  <c r="KI59" i="22"/>
  <c r="KJ59" i="22"/>
  <c r="KK59" i="22"/>
  <c r="C60" i="22"/>
  <c r="D60" i="22"/>
  <c r="B60" i="22" s="1"/>
  <c r="E60" i="22"/>
  <c r="F60" i="22"/>
  <c r="G60" i="22"/>
  <c r="H60" i="22"/>
  <c r="I60" i="22"/>
  <c r="N60" i="22"/>
  <c r="S60" i="22"/>
  <c r="W60" i="22"/>
  <c r="Z60" i="22"/>
  <c r="AC60" i="22"/>
  <c r="AE60" i="22"/>
  <c r="AG60" i="22"/>
  <c r="AP60" i="22"/>
  <c r="AQ60" i="22"/>
  <c r="AY60" i="22"/>
  <c r="BB60" i="22"/>
  <c r="BC60" i="22"/>
  <c r="BD60" i="22"/>
  <c r="BF60" i="22"/>
  <c r="BG60" i="22"/>
  <c r="CP60" i="22"/>
  <c r="DG60" i="22"/>
  <c r="DQ60" i="22"/>
  <c r="FK60" i="22"/>
  <c r="FT60" i="22"/>
  <c r="GC60" i="22"/>
  <c r="GE60" i="22"/>
  <c r="GH60" i="22"/>
  <c r="GK60" i="22"/>
  <c r="GO60" i="22"/>
  <c r="GP60" i="22"/>
  <c r="GQ60" i="22"/>
  <c r="GR60" i="22"/>
  <c r="GS60" i="22"/>
  <c r="GT60" i="22"/>
  <c r="GU60" i="22"/>
  <c r="GV60" i="22"/>
  <c r="GW60" i="22"/>
  <c r="GX60" i="22"/>
  <c r="GY60" i="22"/>
  <c r="GZ60" i="22"/>
  <c r="HA60" i="22"/>
  <c r="HB60" i="22"/>
  <c r="HC60" i="22"/>
  <c r="HD60" i="22"/>
  <c r="HE60" i="22"/>
  <c r="HF60" i="22"/>
  <c r="HG60" i="22"/>
  <c r="HH60" i="22"/>
  <c r="HI60" i="22"/>
  <c r="HJ60" i="22"/>
  <c r="HK60" i="22"/>
  <c r="HL60" i="22"/>
  <c r="HM60" i="22"/>
  <c r="HN60" i="22"/>
  <c r="HO60" i="22"/>
  <c r="HP60" i="22"/>
  <c r="HQ60" i="22"/>
  <c r="HR60" i="22"/>
  <c r="HS60" i="22"/>
  <c r="HT60" i="22"/>
  <c r="HU60" i="22"/>
  <c r="HV60" i="22"/>
  <c r="HW60" i="22"/>
  <c r="HX60" i="22"/>
  <c r="HY60" i="22"/>
  <c r="HZ60" i="22"/>
  <c r="IA60" i="22"/>
  <c r="IB60" i="22"/>
  <c r="IC60" i="22"/>
  <c r="ID60" i="22"/>
  <c r="IE60" i="22"/>
  <c r="IF60" i="22"/>
  <c r="IG60" i="22"/>
  <c r="IH60" i="22"/>
  <c r="II60" i="22"/>
  <c r="IJ60" i="22"/>
  <c r="IK60" i="22"/>
  <c r="IL60" i="22"/>
  <c r="IM60" i="22"/>
  <c r="IN60" i="22"/>
  <c r="IO60" i="22"/>
  <c r="IP60" i="22"/>
  <c r="IQ60" i="22"/>
  <c r="IR60" i="22"/>
  <c r="IS60" i="22"/>
  <c r="IT60" i="22"/>
  <c r="IU60" i="22"/>
  <c r="IV60" i="22"/>
  <c r="IW60" i="22"/>
  <c r="IX60" i="22"/>
  <c r="IY60" i="22"/>
  <c r="IZ60" i="22"/>
  <c r="JE60" i="22"/>
  <c r="JK60" i="22"/>
  <c r="JL60" i="22"/>
  <c r="JM60" i="22"/>
  <c r="JN60" i="22"/>
  <c r="JO60" i="22"/>
  <c r="JP60" i="22"/>
  <c r="JT60" i="22"/>
  <c r="JU60" i="22"/>
  <c r="JV60" i="22"/>
  <c r="JX60" i="22"/>
  <c r="JZ60" i="22"/>
  <c r="KA60" i="22"/>
  <c r="KB60" i="22"/>
  <c r="KC60" i="22"/>
  <c r="KD60" i="22"/>
  <c r="KE60" i="22"/>
  <c r="KF60" i="22"/>
  <c r="KG60" i="22"/>
  <c r="KH60" i="22"/>
  <c r="KI60" i="22"/>
  <c r="KJ60" i="22"/>
  <c r="KK60" i="22"/>
  <c r="C61" i="22"/>
  <c r="D61" i="22"/>
  <c r="B61" i="22" s="1"/>
  <c r="E61" i="22"/>
  <c r="F61" i="22"/>
  <c r="G61" i="22"/>
  <c r="H61" i="22"/>
  <c r="I61" i="22"/>
  <c r="N61" i="22"/>
  <c r="S61" i="22"/>
  <c r="W61" i="22"/>
  <c r="Z61" i="22"/>
  <c r="AC61" i="22"/>
  <c r="AE61" i="22"/>
  <c r="AG61" i="22"/>
  <c r="AP61" i="22"/>
  <c r="AQ61" i="22"/>
  <c r="AY61" i="22"/>
  <c r="BB61" i="22"/>
  <c r="BC61" i="22"/>
  <c r="BD61" i="22"/>
  <c r="BF61" i="22"/>
  <c r="BG61" i="22"/>
  <c r="CP61" i="22"/>
  <c r="DG61" i="22"/>
  <c r="DQ61" i="22"/>
  <c r="FK61" i="22"/>
  <c r="FT61" i="22"/>
  <c r="GC61" i="22"/>
  <c r="GE61" i="22"/>
  <c r="GH61" i="22"/>
  <c r="GK61" i="22"/>
  <c r="GO61" i="22"/>
  <c r="GP61" i="22"/>
  <c r="GQ61" i="22"/>
  <c r="GR61" i="22"/>
  <c r="GS61" i="22"/>
  <c r="GT61" i="22"/>
  <c r="GU61" i="22"/>
  <c r="GV61" i="22"/>
  <c r="GW61" i="22"/>
  <c r="GX61" i="22"/>
  <c r="GY61" i="22"/>
  <c r="GZ61" i="22"/>
  <c r="HA61" i="22"/>
  <c r="HB61" i="22"/>
  <c r="HC61" i="22"/>
  <c r="HD61" i="22"/>
  <c r="HE61" i="22"/>
  <c r="HF61" i="22"/>
  <c r="HG61" i="22"/>
  <c r="HH61" i="22"/>
  <c r="HI61" i="22"/>
  <c r="HJ61" i="22"/>
  <c r="HK61" i="22"/>
  <c r="HL61" i="22"/>
  <c r="HM61" i="22"/>
  <c r="HN61" i="22"/>
  <c r="HO61" i="22"/>
  <c r="HP61" i="22"/>
  <c r="HQ61" i="22"/>
  <c r="HR61" i="22"/>
  <c r="HS61" i="22"/>
  <c r="HT61" i="22"/>
  <c r="HU61" i="22"/>
  <c r="HV61" i="22"/>
  <c r="HW61" i="22"/>
  <c r="HX61" i="22"/>
  <c r="HY61" i="22"/>
  <c r="HZ61" i="22"/>
  <c r="IA61" i="22"/>
  <c r="IB61" i="22"/>
  <c r="IC61" i="22"/>
  <c r="ID61" i="22"/>
  <c r="IE61" i="22"/>
  <c r="IF61" i="22"/>
  <c r="IG61" i="22"/>
  <c r="IH61" i="22"/>
  <c r="II61" i="22"/>
  <c r="IJ61" i="22"/>
  <c r="IK61" i="22"/>
  <c r="IL61" i="22"/>
  <c r="IM61" i="22"/>
  <c r="IN61" i="22"/>
  <c r="IO61" i="22"/>
  <c r="IP61" i="22"/>
  <c r="IQ61" i="22"/>
  <c r="IR61" i="22"/>
  <c r="IS61" i="22"/>
  <c r="IT61" i="22"/>
  <c r="IU61" i="22"/>
  <c r="IV61" i="22"/>
  <c r="IW61" i="22"/>
  <c r="IX61" i="22"/>
  <c r="IY61" i="22"/>
  <c r="IZ61" i="22"/>
  <c r="JK61" i="22"/>
  <c r="JL61" i="22"/>
  <c r="JM61" i="22"/>
  <c r="JN61" i="22"/>
  <c r="JO61" i="22"/>
  <c r="JP61" i="22"/>
  <c r="JT61" i="22"/>
  <c r="JU61" i="22"/>
  <c r="JV61" i="22"/>
  <c r="JX61" i="22"/>
  <c r="JZ61" i="22"/>
  <c r="KA61" i="22"/>
  <c r="KB61" i="22"/>
  <c r="KC61" i="22"/>
  <c r="KD61" i="22"/>
  <c r="KE61" i="22"/>
  <c r="KF61" i="22"/>
  <c r="KG61" i="22"/>
  <c r="KH61" i="22"/>
  <c r="KI61" i="22"/>
  <c r="KJ61" i="22"/>
  <c r="KK61" i="22"/>
  <c r="C62" i="22"/>
  <c r="D62" i="22"/>
  <c r="E62" i="22"/>
  <c r="F62" i="22"/>
  <c r="G62" i="22"/>
  <c r="H62" i="22"/>
  <c r="I62" i="22"/>
  <c r="GO62" i="22" s="1"/>
  <c r="N62" i="22"/>
  <c r="S62" i="22"/>
  <c r="W62" i="22"/>
  <c r="Z62" i="22"/>
  <c r="AC62" i="22"/>
  <c r="AE62" i="22"/>
  <c r="AG62" i="22"/>
  <c r="AP62" i="22"/>
  <c r="AQ62" i="22"/>
  <c r="AY62" i="22"/>
  <c r="BB62" i="22" s="1"/>
  <c r="BC62" i="22"/>
  <c r="BD62" i="22"/>
  <c r="BF62" i="22"/>
  <c r="BG62" i="22"/>
  <c r="CP62" i="22"/>
  <c r="DG62" i="22"/>
  <c r="DQ62" i="22"/>
  <c r="FK62" i="22"/>
  <c r="FT62" i="22"/>
  <c r="GC62" i="22"/>
  <c r="GE62" i="22"/>
  <c r="GH62" i="22"/>
  <c r="GK62" i="22"/>
  <c r="GP62" i="22"/>
  <c r="GQ62" i="22"/>
  <c r="GR62" i="22"/>
  <c r="GS62" i="22"/>
  <c r="GT62" i="22"/>
  <c r="GU62" i="22"/>
  <c r="GV62" i="22"/>
  <c r="GX62" i="22"/>
  <c r="GY62" i="22"/>
  <c r="GZ62" i="22"/>
  <c r="HA62" i="22"/>
  <c r="HB62" i="22"/>
  <c r="HC62" i="22"/>
  <c r="HD62" i="22"/>
  <c r="HF62" i="22"/>
  <c r="HG62" i="22"/>
  <c r="HH62" i="22"/>
  <c r="HI62" i="22"/>
  <c r="HJ62" i="22"/>
  <c r="HK62" i="22"/>
  <c r="HL62" i="22"/>
  <c r="HN62" i="22"/>
  <c r="HO62" i="22"/>
  <c r="HP62" i="22"/>
  <c r="HQ62" i="22"/>
  <c r="HR62" i="22"/>
  <c r="HS62" i="22"/>
  <c r="HT62" i="22"/>
  <c r="HV62" i="22"/>
  <c r="HW62" i="22"/>
  <c r="HX62" i="22"/>
  <c r="HY62" i="22"/>
  <c r="HZ62" i="22"/>
  <c r="IA62" i="22"/>
  <c r="IB62" i="22"/>
  <c r="ID62" i="22"/>
  <c r="IE62" i="22"/>
  <c r="IF62" i="22"/>
  <c r="IG62" i="22"/>
  <c r="IH62" i="22"/>
  <c r="II62" i="22"/>
  <c r="IJ62" i="22"/>
  <c r="IL62" i="22"/>
  <c r="IM62" i="22"/>
  <c r="IN62" i="22"/>
  <c r="IO62" i="22"/>
  <c r="IP62" i="22"/>
  <c r="IQ62" i="22"/>
  <c r="IR62" i="22"/>
  <c r="IT62" i="22"/>
  <c r="IU62" i="22"/>
  <c r="IV62" i="22"/>
  <c r="IW62" i="22"/>
  <c r="IX62" i="22"/>
  <c r="IY62" i="22"/>
  <c r="IZ62" i="22"/>
  <c r="JL62" i="22"/>
  <c r="JM62" i="22"/>
  <c r="JN62" i="22"/>
  <c r="JO62" i="22"/>
  <c r="JP62" i="22"/>
  <c r="JU62" i="22"/>
  <c r="JV62" i="22"/>
  <c r="JX62" i="22"/>
  <c r="JZ62" i="22"/>
  <c r="KA62" i="22"/>
  <c r="KB62" i="22"/>
  <c r="KC62" i="22"/>
  <c r="KE62" i="22"/>
  <c r="KF62" i="22"/>
  <c r="KG62" i="22"/>
  <c r="KH62" i="22"/>
  <c r="KI62" i="22"/>
  <c r="KJ62" i="22"/>
  <c r="KK62" i="22"/>
  <c r="C63" i="22"/>
  <c r="D63" i="22"/>
  <c r="E63" i="22"/>
  <c r="F63" i="22"/>
  <c r="G63" i="22"/>
  <c r="H63" i="22"/>
  <c r="I63" i="22"/>
  <c r="GO63" i="22" s="1"/>
  <c r="N63" i="22"/>
  <c r="S63" i="22"/>
  <c r="W63" i="22"/>
  <c r="Z63" i="22"/>
  <c r="AC63" i="22"/>
  <c r="AE63" i="22"/>
  <c r="AG63" i="22"/>
  <c r="AP63" i="22"/>
  <c r="AQ63" i="22"/>
  <c r="AY63" i="22"/>
  <c r="BB63" i="22" s="1"/>
  <c r="BC63" i="22"/>
  <c r="BD63" i="22"/>
  <c r="BF63" i="22"/>
  <c r="BG63" i="22"/>
  <c r="CP63" i="22"/>
  <c r="DG63" i="22"/>
  <c r="DQ63" i="22"/>
  <c r="FK63" i="22"/>
  <c r="FT63" i="22"/>
  <c r="GC63" i="22"/>
  <c r="GE63" i="22"/>
  <c r="GH63" i="22"/>
  <c r="GK63" i="22"/>
  <c r="GP63" i="22"/>
  <c r="GQ63" i="22"/>
  <c r="GR63" i="22"/>
  <c r="GS63" i="22"/>
  <c r="GT63" i="22"/>
  <c r="GU63" i="22"/>
  <c r="GV63" i="22"/>
  <c r="GX63" i="22"/>
  <c r="GY63" i="22"/>
  <c r="GZ63" i="22"/>
  <c r="HA63" i="22"/>
  <c r="HB63" i="22"/>
  <c r="HC63" i="22"/>
  <c r="HD63" i="22"/>
  <c r="HF63" i="22"/>
  <c r="HG63" i="22"/>
  <c r="HH63" i="22"/>
  <c r="HI63" i="22"/>
  <c r="HJ63" i="22"/>
  <c r="HK63" i="22"/>
  <c r="HL63" i="22"/>
  <c r="HN63" i="22"/>
  <c r="HO63" i="22"/>
  <c r="HP63" i="22"/>
  <c r="HQ63" i="22"/>
  <c r="HR63" i="22"/>
  <c r="HS63" i="22"/>
  <c r="HT63" i="22"/>
  <c r="HV63" i="22"/>
  <c r="HW63" i="22"/>
  <c r="HX63" i="22"/>
  <c r="HY63" i="22"/>
  <c r="HZ63" i="22"/>
  <c r="IA63" i="22"/>
  <c r="IB63" i="22"/>
  <c r="ID63" i="22"/>
  <c r="IE63" i="22"/>
  <c r="IF63" i="22"/>
  <c r="IG63" i="22"/>
  <c r="IH63" i="22"/>
  <c r="II63" i="22"/>
  <c r="IJ63" i="22"/>
  <c r="IL63" i="22"/>
  <c r="IM63" i="22"/>
  <c r="IN63" i="22"/>
  <c r="IO63" i="22"/>
  <c r="IP63" i="22"/>
  <c r="IQ63" i="22"/>
  <c r="IR63" i="22"/>
  <c r="IT63" i="22"/>
  <c r="IU63" i="22"/>
  <c r="IV63" i="22"/>
  <c r="IW63" i="22"/>
  <c r="IX63" i="22"/>
  <c r="IY63" i="22"/>
  <c r="IZ63" i="22"/>
  <c r="JD63" i="22"/>
  <c r="JE63" i="22"/>
  <c r="JF63" i="22" s="1"/>
  <c r="JL63" i="22"/>
  <c r="JM63" i="22"/>
  <c r="JN63" i="22"/>
  <c r="JO63" i="22"/>
  <c r="JP63" i="22"/>
  <c r="JR63" i="22"/>
  <c r="JU63" i="22"/>
  <c r="JV63" i="22"/>
  <c r="JX63" i="22"/>
  <c r="JZ63" i="22"/>
  <c r="KA63" i="22"/>
  <c r="KB63" i="22"/>
  <c r="KC63" i="22"/>
  <c r="KE63" i="22"/>
  <c r="KF63" i="22"/>
  <c r="KG63" i="22"/>
  <c r="KH63" i="22"/>
  <c r="KI63" i="22"/>
  <c r="KJ63" i="22"/>
  <c r="KK63" i="22"/>
  <c r="C64" i="22"/>
  <c r="D64" i="22"/>
  <c r="E64" i="22"/>
  <c r="F64" i="22"/>
  <c r="G64" i="22"/>
  <c r="H64" i="22"/>
  <c r="I64" i="22"/>
  <c r="GO64" i="22" s="1"/>
  <c r="N64" i="22"/>
  <c r="S64" i="22"/>
  <c r="W64" i="22"/>
  <c r="Z64" i="22"/>
  <c r="AC64" i="22"/>
  <c r="AE64" i="22"/>
  <c r="AG64" i="22"/>
  <c r="AP64" i="22"/>
  <c r="AQ64" i="22"/>
  <c r="AY64" i="22"/>
  <c r="BB64" i="22"/>
  <c r="BC64" i="22"/>
  <c r="BD64" i="22"/>
  <c r="BF64" i="22"/>
  <c r="BG64" i="22"/>
  <c r="CP64" i="22"/>
  <c r="DG64" i="22"/>
  <c r="DQ64" i="22"/>
  <c r="FK64" i="22"/>
  <c r="FT64" i="22"/>
  <c r="GC64" i="22"/>
  <c r="GE64" i="22"/>
  <c r="GH64" i="22"/>
  <c r="GK64" i="22"/>
  <c r="GP64" i="22"/>
  <c r="GQ64" i="22"/>
  <c r="GR64" i="22"/>
  <c r="GS64" i="22"/>
  <c r="GT64" i="22"/>
  <c r="GU64" i="22"/>
  <c r="GV64" i="22"/>
  <c r="GX64" i="22"/>
  <c r="GY64" i="22"/>
  <c r="GZ64" i="22"/>
  <c r="HA64" i="22"/>
  <c r="HB64" i="22"/>
  <c r="HC64" i="22"/>
  <c r="HD64" i="22"/>
  <c r="HF64" i="22"/>
  <c r="HG64" i="22"/>
  <c r="HH64" i="22"/>
  <c r="HI64" i="22"/>
  <c r="HJ64" i="22"/>
  <c r="HK64" i="22"/>
  <c r="HL64" i="22"/>
  <c r="HN64" i="22"/>
  <c r="HO64" i="22"/>
  <c r="HP64" i="22"/>
  <c r="HQ64" i="22"/>
  <c r="HR64" i="22"/>
  <c r="HS64" i="22"/>
  <c r="HT64" i="22"/>
  <c r="HV64" i="22"/>
  <c r="HW64" i="22"/>
  <c r="HX64" i="22"/>
  <c r="HY64" i="22"/>
  <c r="HZ64" i="22"/>
  <c r="IA64" i="22"/>
  <c r="IB64" i="22"/>
  <c r="ID64" i="22"/>
  <c r="IE64" i="22"/>
  <c r="IF64" i="22"/>
  <c r="IG64" i="22"/>
  <c r="IH64" i="22"/>
  <c r="II64" i="22"/>
  <c r="IJ64" i="22"/>
  <c r="IL64" i="22"/>
  <c r="IM64" i="22"/>
  <c r="IN64" i="22"/>
  <c r="IO64" i="22"/>
  <c r="IP64" i="22"/>
  <c r="IQ64" i="22"/>
  <c r="IR64" i="22"/>
  <c r="IT64" i="22"/>
  <c r="IU64" i="22"/>
  <c r="IV64" i="22"/>
  <c r="IW64" i="22"/>
  <c r="IX64" i="22"/>
  <c r="IY64" i="22"/>
  <c r="IZ64" i="22"/>
  <c r="JD64" i="22"/>
  <c r="JL64" i="22"/>
  <c r="JM64" i="22"/>
  <c r="JN64" i="22"/>
  <c r="JO64" i="22"/>
  <c r="JP64" i="22"/>
  <c r="JU64" i="22"/>
  <c r="JV64" i="22"/>
  <c r="JX64" i="22"/>
  <c r="JZ64" i="22"/>
  <c r="KA64" i="22"/>
  <c r="KB64" i="22"/>
  <c r="KC64" i="22"/>
  <c r="KE64" i="22"/>
  <c r="KF64" i="22"/>
  <c r="KG64" i="22"/>
  <c r="KH64" i="22"/>
  <c r="KI64" i="22"/>
  <c r="KJ64" i="22"/>
  <c r="KK64" i="22"/>
  <c r="C65" i="22"/>
  <c r="D65" i="22"/>
  <c r="E65" i="22"/>
  <c r="F65" i="22"/>
  <c r="G65" i="22"/>
  <c r="H65" i="22"/>
  <c r="I65" i="22"/>
  <c r="GO65" i="22" s="1"/>
  <c r="N65" i="22"/>
  <c r="S65" i="22"/>
  <c r="W65" i="22"/>
  <c r="Z65" i="22"/>
  <c r="AC65" i="22"/>
  <c r="AE65" i="22"/>
  <c r="AG65" i="22"/>
  <c r="AP65" i="22"/>
  <c r="AQ65" i="22"/>
  <c r="AY65" i="22"/>
  <c r="BB65" i="22" s="1"/>
  <c r="BC65" i="22"/>
  <c r="BD65" i="22"/>
  <c r="BF65" i="22"/>
  <c r="BG65" i="22"/>
  <c r="CP65" i="22"/>
  <c r="DG65" i="22"/>
  <c r="DQ65" i="22"/>
  <c r="FK65" i="22"/>
  <c r="FT65" i="22"/>
  <c r="GC65" i="22"/>
  <c r="GE65" i="22"/>
  <c r="GH65" i="22"/>
  <c r="GK65" i="22"/>
  <c r="GP65" i="22"/>
  <c r="GQ65" i="22"/>
  <c r="GR65" i="22"/>
  <c r="GS65" i="22"/>
  <c r="GT65" i="22"/>
  <c r="GU65" i="22"/>
  <c r="GV65" i="22"/>
  <c r="GX65" i="22"/>
  <c r="GY65" i="22"/>
  <c r="GZ65" i="22"/>
  <c r="HA65" i="22"/>
  <c r="HB65" i="22"/>
  <c r="HC65" i="22"/>
  <c r="HD65" i="22"/>
  <c r="HF65" i="22"/>
  <c r="HG65" i="22"/>
  <c r="HH65" i="22"/>
  <c r="HI65" i="22"/>
  <c r="HJ65" i="22"/>
  <c r="HK65" i="22"/>
  <c r="HL65" i="22"/>
  <c r="HN65" i="22"/>
  <c r="HO65" i="22"/>
  <c r="HP65" i="22"/>
  <c r="HQ65" i="22"/>
  <c r="HR65" i="22"/>
  <c r="HS65" i="22"/>
  <c r="HT65" i="22"/>
  <c r="HV65" i="22"/>
  <c r="HW65" i="22"/>
  <c r="HX65" i="22"/>
  <c r="HY65" i="22"/>
  <c r="HZ65" i="22"/>
  <c r="IA65" i="22"/>
  <c r="IB65" i="22"/>
  <c r="ID65" i="22"/>
  <c r="IE65" i="22"/>
  <c r="IF65" i="22"/>
  <c r="IG65" i="22"/>
  <c r="IH65" i="22"/>
  <c r="II65" i="22"/>
  <c r="IJ65" i="22"/>
  <c r="IL65" i="22"/>
  <c r="IM65" i="22"/>
  <c r="IN65" i="22"/>
  <c r="IO65" i="22"/>
  <c r="IP65" i="22"/>
  <c r="IQ65" i="22"/>
  <c r="IR65" i="22"/>
  <c r="IT65" i="22"/>
  <c r="IU65" i="22"/>
  <c r="IV65" i="22"/>
  <c r="IW65" i="22"/>
  <c r="IX65" i="22"/>
  <c r="IY65" i="22"/>
  <c r="IZ65" i="22"/>
  <c r="JL65" i="22"/>
  <c r="JM65" i="22"/>
  <c r="JN65" i="22"/>
  <c r="JO65" i="22"/>
  <c r="JP65" i="22"/>
  <c r="JR65" i="22"/>
  <c r="JU65" i="22"/>
  <c r="JV65" i="22"/>
  <c r="JX65" i="22"/>
  <c r="JZ65" i="22"/>
  <c r="KA65" i="22"/>
  <c r="KB65" i="22"/>
  <c r="KC65" i="22"/>
  <c r="KE65" i="22"/>
  <c r="KF65" i="22"/>
  <c r="KG65" i="22"/>
  <c r="KH65" i="22"/>
  <c r="KI65" i="22"/>
  <c r="KJ65" i="22"/>
  <c r="KK65" i="22"/>
  <c r="C66" i="22"/>
  <c r="D66" i="22"/>
  <c r="E66" i="22"/>
  <c r="F66" i="22"/>
  <c r="JC66" i="22" s="1"/>
  <c r="G66" i="22"/>
  <c r="H66" i="22"/>
  <c r="I66" i="22"/>
  <c r="N66" i="22"/>
  <c r="S66" i="22"/>
  <c r="W66" i="22"/>
  <c r="Z66" i="22"/>
  <c r="AC66" i="22"/>
  <c r="AE66" i="22"/>
  <c r="AG66" i="22"/>
  <c r="AP66" i="22"/>
  <c r="AQ66" i="22"/>
  <c r="AY66" i="22"/>
  <c r="BB66" i="22" s="1"/>
  <c r="BC66" i="22"/>
  <c r="BD66" i="22"/>
  <c r="BF66" i="22"/>
  <c r="BG66" i="22"/>
  <c r="CP66" i="22"/>
  <c r="DG66" i="22"/>
  <c r="DQ66" i="22"/>
  <c r="FK66" i="22"/>
  <c r="FT66" i="22"/>
  <c r="GC66" i="22"/>
  <c r="GH66" i="22"/>
  <c r="GK66" i="22"/>
  <c r="GP66" i="22"/>
  <c r="GQ66" i="22"/>
  <c r="GR66" i="22"/>
  <c r="GS66" i="22"/>
  <c r="GT66" i="22"/>
  <c r="GV66" i="22"/>
  <c r="GX66" i="22"/>
  <c r="GY66" i="22"/>
  <c r="GZ66" i="22"/>
  <c r="HA66" i="22"/>
  <c r="HB66" i="22"/>
  <c r="HC66" i="22"/>
  <c r="HF66" i="22"/>
  <c r="HG66" i="22"/>
  <c r="HH66" i="22"/>
  <c r="HI66" i="22"/>
  <c r="HJ66" i="22"/>
  <c r="HK66" i="22"/>
  <c r="HL66" i="22"/>
  <c r="HO66" i="22"/>
  <c r="HP66" i="22"/>
  <c r="HQ66" i="22"/>
  <c r="HR66" i="22"/>
  <c r="HS66" i="22"/>
  <c r="HT66" i="22"/>
  <c r="HV66" i="22"/>
  <c r="HX66" i="22"/>
  <c r="HY66" i="22"/>
  <c r="HZ66" i="22"/>
  <c r="IA66" i="22"/>
  <c r="IB66" i="22"/>
  <c r="ID66" i="22"/>
  <c r="IE66" i="22"/>
  <c r="IG66" i="22"/>
  <c r="IH66" i="22"/>
  <c r="II66" i="22"/>
  <c r="IJ66" i="22"/>
  <c r="IL66" i="22"/>
  <c r="IM66" i="22"/>
  <c r="IN66" i="22"/>
  <c r="IP66" i="22"/>
  <c r="IQ66" i="22"/>
  <c r="IR66" i="22"/>
  <c r="IT66" i="22"/>
  <c r="IU66" i="22"/>
  <c r="IV66" i="22"/>
  <c r="IW66" i="22"/>
  <c r="IY66" i="22"/>
  <c r="IZ66" i="22"/>
  <c r="JD66" i="22"/>
  <c r="JE66" i="22"/>
  <c r="JL66" i="22"/>
  <c r="JM66" i="22"/>
  <c r="JN66" i="22"/>
  <c r="JO66" i="22"/>
  <c r="JP66" i="22"/>
  <c r="JR66" i="22"/>
  <c r="JU66" i="22"/>
  <c r="JV66" i="22"/>
  <c r="JX66" i="22"/>
  <c r="JZ66" i="22"/>
  <c r="KA66" i="22"/>
  <c r="KB66" i="22"/>
  <c r="KC66" i="22"/>
  <c r="KF66" i="22"/>
  <c r="KG66" i="22"/>
  <c r="KH66" i="22"/>
  <c r="KI66" i="22"/>
  <c r="KJ66" i="22"/>
  <c r="KK66" i="22"/>
  <c r="C67" i="22"/>
  <c r="D67" i="22"/>
  <c r="E67" i="22"/>
  <c r="F67" i="22"/>
  <c r="JC67" i="22" s="1"/>
  <c r="G67" i="22"/>
  <c r="H67" i="22"/>
  <c r="I67" i="22"/>
  <c r="GP67" i="22" s="1"/>
  <c r="N67" i="22"/>
  <c r="S67" i="22"/>
  <c r="W67" i="22"/>
  <c r="Z67" i="22"/>
  <c r="AC67" i="22"/>
  <c r="AE67" i="22"/>
  <c r="AG67" i="22"/>
  <c r="AP67" i="22"/>
  <c r="AQ67" i="22"/>
  <c r="AY67" i="22"/>
  <c r="BB67" i="22" s="1"/>
  <c r="BC67" i="22"/>
  <c r="BD67" i="22"/>
  <c r="BF67" i="22"/>
  <c r="BG67" i="22"/>
  <c r="CP67" i="22"/>
  <c r="DG67" i="22"/>
  <c r="DQ67" i="22"/>
  <c r="FK67" i="22"/>
  <c r="FT67" i="22"/>
  <c r="GC67" i="22"/>
  <c r="GE67" i="22"/>
  <c r="GH67" i="22"/>
  <c r="GK67" i="22"/>
  <c r="GS67" i="22"/>
  <c r="GU67" i="22"/>
  <c r="GV67" i="22"/>
  <c r="GX67" i="22"/>
  <c r="HB67" i="22"/>
  <c r="HD67" i="22"/>
  <c r="HF67" i="22"/>
  <c r="HG67" i="22"/>
  <c r="HK67" i="22"/>
  <c r="HN67" i="22"/>
  <c r="HO67" i="22"/>
  <c r="HP67" i="22"/>
  <c r="HT67" i="22"/>
  <c r="HW67" i="22"/>
  <c r="HX67" i="22"/>
  <c r="HY67" i="22"/>
  <c r="ID67" i="22"/>
  <c r="IF67" i="22"/>
  <c r="IG67" i="22"/>
  <c r="IH67" i="22"/>
  <c r="IM67" i="22"/>
  <c r="IO67" i="22"/>
  <c r="IP67" i="22"/>
  <c r="IQ67" i="22"/>
  <c r="IV67" i="22"/>
  <c r="IX67" i="22"/>
  <c r="IY67" i="22"/>
  <c r="IZ67" i="22"/>
  <c r="JD67" i="22"/>
  <c r="JE67" i="22"/>
  <c r="JF67" i="22" s="1"/>
  <c r="JG67" i="22" s="1"/>
  <c r="JL67" i="22"/>
  <c r="JN67" i="22"/>
  <c r="JP67" i="22"/>
  <c r="JR67" i="22"/>
  <c r="JS67" i="22"/>
  <c r="JU67" i="22"/>
  <c r="JV67" i="22"/>
  <c r="JZ67" i="22"/>
  <c r="KB67" i="22"/>
  <c r="KE67" i="22"/>
  <c r="KF67" i="22"/>
  <c r="KG67" i="22"/>
  <c r="KI67" i="22"/>
  <c r="KK67" i="22"/>
  <c r="C68" i="22"/>
  <c r="D68" i="22"/>
  <c r="E68" i="22"/>
  <c r="F68" i="22"/>
  <c r="JC68" i="22" s="1"/>
  <c r="G68" i="22"/>
  <c r="H68" i="22"/>
  <c r="I68" i="22"/>
  <c r="N68" i="22"/>
  <c r="S68" i="22"/>
  <c r="W68" i="22"/>
  <c r="Z68" i="22"/>
  <c r="AC68" i="22"/>
  <c r="AE68" i="22"/>
  <c r="AG68" i="22"/>
  <c r="AP68" i="22"/>
  <c r="AQ68" i="22"/>
  <c r="AY68" i="22"/>
  <c r="BB68" i="22"/>
  <c r="BC68" i="22"/>
  <c r="BD68" i="22"/>
  <c r="BF68" i="22"/>
  <c r="BG68" i="22"/>
  <c r="CP68" i="22"/>
  <c r="DG68" i="22"/>
  <c r="DQ68" i="22"/>
  <c r="FK68" i="22"/>
  <c r="FT68" i="22"/>
  <c r="GC68" i="22"/>
  <c r="GE68" i="22"/>
  <c r="GH68" i="22"/>
  <c r="GK68" i="22"/>
  <c r="GP68" i="22"/>
  <c r="GQ68" i="22"/>
  <c r="GR68" i="22"/>
  <c r="GS68" i="22"/>
  <c r="GT68" i="22"/>
  <c r="GU68" i="22"/>
  <c r="GV68" i="22"/>
  <c r="GX68" i="22"/>
  <c r="GY68" i="22"/>
  <c r="GZ68" i="22"/>
  <c r="HA68" i="22"/>
  <c r="HB68" i="22"/>
  <c r="HC68" i="22"/>
  <c r="HD68" i="22"/>
  <c r="HF68" i="22"/>
  <c r="HG68" i="22"/>
  <c r="HH68" i="22"/>
  <c r="HI68" i="22"/>
  <c r="HJ68" i="22"/>
  <c r="HK68" i="22"/>
  <c r="HL68" i="22"/>
  <c r="HN68" i="22"/>
  <c r="HO68" i="22"/>
  <c r="HP68" i="22"/>
  <c r="HQ68" i="22"/>
  <c r="HR68" i="22"/>
  <c r="HS68" i="22"/>
  <c r="HT68" i="22"/>
  <c r="HV68" i="22"/>
  <c r="HW68" i="22"/>
  <c r="HX68" i="22"/>
  <c r="HY68" i="22"/>
  <c r="HZ68" i="22"/>
  <c r="IA68" i="22"/>
  <c r="IB68" i="22"/>
  <c r="ID68" i="22"/>
  <c r="IE68" i="22"/>
  <c r="IF68" i="22"/>
  <c r="IG68" i="22"/>
  <c r="IH68" i="22"/>
  <c r="II68" i="22"/>
  <c r="IJ68" i="22"/>
  <c r="IL68" i="22"/>
  <c r="IM68" i="22"/>
  <c r="IN68" i="22"/>
  <c r="IO68" i="22"/>
  <c r="IP68" i="22"/>
  <c r="IQ68" i="22"/>
  <c r="IR68" i="22"/>
  <c r="IT68" i="22"/>
  <c r="IU68" i="22"/>
  <c r="IV68" i="22"/>
  <c r="IW68" i="22"/>
  <c r="IX68" i="22"/>
  <c r="IY68" i="22"/>
  <c r="IZ68" i="22"/>
  <c r="JD68" i="22"/>
  <c r="JL68" i="22"/>
  <c r="JM68" i="22"/>
  <c r="JN68" i="22"/>
  <c r="JO68" i="22"/>
  <c r="JP68" i="22"/>
  <c r="JR68" i="22"/>
  <c r="JU68" i="22"/>
  <c r="JV68" i="22"/>
  <c r="JX68" i="22"/>
  <c r="JZ68" i="22"/>
  <c r="KA68" i="22"/>
  <c r="KB68" i="22"/>
  <c r="KC68" i="22"/>
  <c r="KE68" i="22"/>
  <c r="KF68" i="22"/>
  <c r="KG68" i="22"/>
  <c r="KH68" i="22"/>
  <c r="KI68" i="22"/>
  <c r="KJ68" i="22"/>
  <c r="KK68" i="22"/>
  <c r="C69" i="22"/>
  <c r="D69" i="22"/>
  <c r="E69" i="22"/>
  <c r="F69" i="22"/>
  <c r="JC69" i="22" s="1"/>
  <c r="G69" i="22"/>
  <c r="H69" i="22"/>
  <c r="I69" i="22"/>
  <c r="GQ69" i="22" s="1"/>
  <c r="N69" i="22"/>
  <c r="S69" i="22"/>
  <c r="W69" i="22"/>
  <c r="Z69" i="22"/>
  <c r="AC69" i="22"/>
  <c r="AE69" i="22"/>
  <c r="AG69" i="22"/>
  <c r="AP69" i="22"/>
  <c r="AQ69" i="22"/>
  <c r="AY69" i="22"/>
  <c r="BB69" i="22" s="1"/>
  <c r="BC69" i="22"/>
  <c r="BD69" i="22"/>
  <c r="BF69" i="22"/>
  <c r="BG69" i="22"/>
  <c r="CP69" i="22"/>
  <c r="DG69" i="22"/>
  <c r="DQ69" i="22"/>
  <c r="FK69" i="22"/>
  <c r="FT69" i="22"/>
  <c r="GC69" i="22"/>
  <c r="GK69" i="22"/>
  <c r="GP69" i="22"/>
  <c r="GX69" i="22"/>
  <c r="GY69" i="22"/>
  <c r="HG69" i="22"/>
  <c r="HH69" i="22"/>
  <c r="HP69" i="22"/>
  <c r="HQ69" i="22"/>
  <c r="HY69" i="22"/>
  <c r="HZ69" i="22"/>
  <c r="IA69" i="22"/>
  <c r="IH69" i="22"/>
  <c r="II69" i="22"/>
  <c r="IJ69" i="22"/>
  <c r="IQ69" i="22"/>
  <c r="IR69" i="22"/>
  <c r="IT69" i="22"/>
  <c r="IZ69" i="22"/>
  <c r="JD69" i="22"/>
  <c r="JE69" i="22"/>
  <c r="JL69" i="22"/>
  <c r="JM69" i="22"/>
  <c r="JN69" i="22"/>
  <c r="JR69" i="22"/>
  <c r="JS69" i="22"/>
  <c r="JV69" i="22"/>
  <c r="JX69" i="22"/>
  <c r="JZ69" i="22"/>
  <c r="KE69" i="22"/>
  <c r="KG69" i="22"/>
  <c r="KH69" i="22"/>
  <c r="KI69" i="22"/>
  <c r="C70" i="22"/>
  <c r="D70" i="22"/>
  <c r="E70" i="22"/>
  <c r="F70" i="22"/>
  <c r="G70" i="22"/>
  <c r="H70" i="22"/>
  <c r="I70" i="22"/>
  <c r="N70" i="22"/>
  <c r="S70" i="22"/>
  <c r="W70" i="22"/>
  <c r="Z70" i="22"/>
  <c r="AC70" i="22"/>
  <c r="AE70" i="22"/>
  <c r="AG70" i="22"/>
  <c r="AP70" i="22"/>
  <c r="AQ70" i="22"/>
  <c r="AY70" i="22"/>
  <c r="BB70" i="22"/>
  <c r="BC70" i="22"/>
  <c r="BD70" i="22"/>
  <c r="BF70" i="22"/>
  <c r="BG70" i="22"/>
  <c r="CP70" i="22"/>
  <c r="DG70" i="22"/>
  <c r="DQ70" i="22"/>
  <c r="FK70" i="22"/>
  <c r="FT70" i="22"/>
  <c r="GC70" i="22"/>
  <c r="GE70" i="22"/>
  <c r="GH70" i="22"/>
  <c r="GK70" i="22"/>
  <c r="GP70" i="22"/>
  <c r="GR70" i="22"/>
  <c r="GS70" i="22"/>
  <c r="GT70" i="22"/>
  <c r="GU70" i="22"/>
  <c r="GV70" i="22"/>
  <c r="GX70" i="22"/>
  <c r="GY70" i="22"/>
  <c r="HA70" i="22"/>
  <c r="HB70" i="22"/>
  <c r="HC70" i="22"/>
  <c r="HD70" i="22"/>
  <c r="HF70" i="22"/>
  <c r="HG70" i="22"/>
  <c r="HH70" i="22"/>
  <c r="HJ70" i="22"/>
  <c r="HK70" i="22"/>
  <c r="HL70" i="22"/>
  <c r="HN70" i="22"/>
  <c r="HO70" i="22"/>
  <c r="HP70" i="22"/>
  <c r="HQ70" i="22"/>
  <c r="HS70" i="22"/>
  <c r="HT70" i="22"/>
  <c r="HV70" i="22"/>
  <c r="HW70" i="22"/>
  <c r="HX70" i="22"/>
  <c r="HY70" i="22"/>
  <c r="HZ70" i="22"/>
  <c r="IB70" i="22"/>
  <c r="ID70" i="22"/>
  <c r="IE70" i="22"/>
  <c r="IF70" i="22"/>
  <c r="IG70" i="22"/>
  <c r="IH70" i="22"/>
  <c r="II70" i="22"/>
  <c r="IL70" i="22"/>
  <c r="IM70" i="22"/>
  <c r="IN70" i="22"/>
  <c r="IO70" i="22"/>
  <c r="IP70" i="22"/>
  <c r="IQ70" i="22"/>
  <c r="IR70" i="22"/>
  <c r="IU70" i="22"/>
  <c r="IV70" i="22"/>
  <c r="IW70" i="22"/>
  <c r="IX70" i="22"/>
  <c r="IY70" i="22"/>
  <c r="IZ70" i="22"/>
  <c r="JL70" i="22"/>
  <c r="JM70" i="22"/>
  <c r="JO70" i="22"/>
  <c r="JP70" i="22"/>
  <c r="JR70" i="22"/>
  <c r="JS70" i="22"/>
  <c r="JU70" i="22"/>
  <c r="JV70" i="22"/>
  <c r="JX70" i="22"/>
  <c r="KA70" i="22"/>
  <c r="KB70" i="22"/>
  <c r="KC70" i="22"/>
  <c r="KE70" i="22"/>
  <c r="KF70" i="22"/>
  <c r="KG70" i="22"/>
  <c r="KH70" i="22"/>
  <c r="KJ70" i="22"/>
  <c r="KK70" i="22"/>
  <c r="C71" i="22"/>
  <c r="D71" i="22"/>
  <c r="E71" i="22"/>
  <c r="F71" i="22"/>
  <c r="JE71" i="22" s="1"/>
  <c r="G71" i="22"/>
  <c r="H71" i="22"/>
  <c r="I71" i="22"/>
  <c r="GP71" i="22" s="1"/>
  <c r="N71" i="22"/>
  <c r="S71" i="22"/>
  <c r="W71" i="22"/>
  <c r="Z71" i="22"/>
  <c r="AC71" i="22"/>
  <c r="AE71" i="22"/>
  <c r="AG71" i="22"/>
  <c r="AP71" i="22"/>
  <c r="AQ71" i="22"/>
  <c r="AY71" i="22"/>
  <c r="BB71" i="22"/>
  <c r="BC71" i="22"/>
  <c r="BD71" i="22"/>
  <c r="BF71" i="22"/>
  <c r="BG71" i="22"/>
  <c r="CP71" i="22"/>
  <c r="DG71" i="22"/>
  <c r="DQ71" i="22"/>
  <c r="FK71" i="22"/>
  <c r="FT71" i="22"/>
  <c r="GC71" i="22"/>
  <c r="GK71" i="22"/>
  <c r="GQ71" i="22"/>
  <c r="GR71" i="22"/>
  <c r="GS71" i="22"/>
  <c r="GX71" i="22"/>
  <c r="GZ71" i="22"/>
  <c r="HA71" i="22"/>
  <c r="HB71" i="22"/>
  <c r="HG71" i="22"/>
  <c r="HI71" i="22"/>
  <c r="HJ71" i="22"/>
  <c r="HK71" i="22"/>
  <c r="HP71" i="22"/>
  <c r="HR71" i="22"/>
  <c r="HS71" i="22"/>
  <c r="HT71" i="22"/>
  <c r="HX71" i="22"/>
  <c r="HZ71" i="22"/>
  <c r="IA71" i="22"/>
  <c r="IB71" i="22"/>
  <c r="IF71" i="22"/>
  <c r="IH71" i="22"/>
  <c r="II71" i="22"/>
  <c r="IJ71" i="22"/>
  <c r="IN71" i="22"/>
  <c r="IP71" i="22"/>
  <c r="IQ71" i="22"/>
  <c r="IR71" i="22"/>
  <c r="IV71" i="22"/>
  <c r="IX71" i="22"/>
  <c r="IY71" i="22"/>
  <c r="IZ71" i="22"/>
  <c r="JC71" i="22"/>
  <c r="JD71" i="22"/>
  <c r="JF71" i="22"/>
  <c r="JH71" i="22"/>
  <c r="JN71" i="22"/>
  <c r="JP71" i="22"/>
  <c r="JR71" i="22"/>
  <c r="JS71" i="22"/>
  <c r="JX71" i="22"/>
  <c r="KA71" i="22"/>
  <c r="KB71" i="22"/>
  <c r="KC71" i="22"/>
  <c r="KG71" i="22"/>
  <c r="KI71" i="22"/>
  <c r="KJ71" i="22"/>
  <c r="KK71" i="22"/>
  <c r="C72" i="22"/>
  <c r="D72" i="22"/>
  <c r="E72" i="22"/>
  <c r="F72" i="22"/>
  <c r="JE72" i="22" s="1"/>
  <c r="G72" i="22"/>
  <c r="H72" i="22"/>
  <c r="I72" i="22"/>
  <c r="N72" i="22"/>
  <c r="S72" i="22"/>
  <c r="W72" i="22"/>
  <c r="Z72" i="22"/>
  <c r="AC72" i="22"/>
  <c r="AE72" i="22"/>
  <c r="AG72" i="22"/>
  <c r="AP72" i="22"/>
  <c r="AQ72" i="22"/>
  <c r="AY72" i="22"/>
  <c r="BB72" i="22" s="1"/>
  <c r="BC72" i="22"/>
  <c r="BD72" i="22"/>
  <c r="BF72" i="22"/>
  <c r="BG72" i="22"/>
  <c r="CP72" i="22"/>
  <c r="DG72" i="22"/>
  <c r="DQ72" i="22"/>
  <c r="FK72" i="22"/>
  <c r="FT72" i="22"/>
  <c r="GC72" i="22"/>
  <c r="GE72" i="22"/>
  <c r="GH72" i="22"/>
  <c r="GK72" i="22"/>
  <c r="GR72" i="22"/>
  <c r="GT72" i="22"/>
  <c r="GU72" i="22"/>
  <c r="GV72" i="22"/>
  <c r="GZ72" i="22"/>
  <c r="HB72" i="22"/>
  <c r="HC72" i="22"/>
  <c r="HD72" i="22"/>
  <c r="HH72" i="22"/>
  <c r="HJ72" i="22"/>
  <c r="HK72" i="22"/>
  <c r="HL72" i="22"/>
  <c r="HP72" i="22"/>
  <c r="HR72" i="22"/>
  <c r="HS72" i="22"/>
  <c r="HT72" i="22"/>
  <c r="HX72" i="22"/>
  <c r="HZ72" i="22"/>
  <c r="IA72" i="22"/>
  <c r="IB72" i="22"/>
  <c r="IF72" i="22"/>
  <c r="IH72" i="22"/>
  <c r="II72" i="22"/>
  <c r="IJ72" i="22"/>
  <c r="IN72" i="22"/>
  <c r="IP72" i="22"/>
  <c r="IQ72" i="22"/>
  <c r="IR72" i="22"/>
  <c r="IV72" i="22"/>
  <c r="IX72" i="22"/>
  <c r="IY72" i="22"/>
  <c r="IZ72" i="22"/>
  <c r="JC72" i="22"/>
  <c r="JD72" i="22"/>
  <c r="JN72" i="22"/>
  <c r="JP72" i="22"/>
  <c r="JR72" i="22"/>
  <c r="JS72" i="22"/>
  <c r="JX72" i="22"/>
  <c r="KA72" i="22"/>
  <c r="KB72" i="22"/>
  <c r="KC72" i="22"/>
  <c r="KG72" i="22"/>
  <c r="KI72" i="22"/>
  <c r="KJ72" i="22"/>
  <c r="KK72" i="22"/>
  <c r="C73" i="22"/>
  <c r="D73" i="22"/>
  <c r="E73" i="22"/>
  <c r="F73" i="22"/>
  <c r="JE73" i="22" s="1"/>
  <c r="G73" i="22"/>
  <c r="H73" i="22"/>
  <c r="I73" i="22"/>
  <c r="N73" i="22"/>
  <c r="S73" i="22"/>
  <c r="W73" i="22"/>
  <c r="Z73" i="22"/>
  <c r="AC73" i="22"/>
  <c r="AE73" i="22"/>
  <c r="AG73" i="22"/>
  <c r="AP73" i="22"/>
  <c r="AQ73" i="22"/>
  <c r="AY73" i="22"/>
  <c r="BB73" i="22" s="1"/>
  <c r="BC73" i="22"/>
  <c r="BD73" i="22"/>
  <c r="BF73" i="22"/>
  <c r="BG73" i="22"/>
  <c r="CP73" i="22"/>
  <c r="DG73" i="22"/>
  <c r="DQ73" i="22"/>
  <c r="FK73" i="22"/>
  <c r="FT73" i="22"/>
  <c r="GC73" i="22"/>
  <c r="GE73" i="22"/>
  <c r="GH73" i="22"/>
  <c r="GK73" i="22"/>
  <c r="GP73" i="22"/>
  <c r="GR73" i="22"/>
  <c r="GT73" i="22"/>
  <c r="GU73" i="22"/>
  <c r="GV73" i="22"/>
  <c r="GX73" i="22"/>
  <c r="GZ73" i="22"/>
  <c r="HB73" i="22"/>
  <c r="HC73" i="22"/>
  <c r="HD73" i="22"/>
  <c r="HF73" i="22"/>
  <c r="HH73" i="22"/>
  <c r="HJ73" i="22"/>
  <c r="HK73" i="22"/>
  <c r="HL73" i="22"/>
  <c r="HN73" i="22"/>
  <c r="HP73" i="22"/>
  <c r="HR73" i="22"/>
  <c r="HS73" i="22"/>
  <c r="HT73" i="22"/>
  <c r="HV73" i="22"/>
  <c r="HX73" i="22"/>
  <c r="HZ73" i="22"/>
  <c r="IA73" i="22"/>
  <c r="IB73" i="22"/>
  <c r="ID73" i="22"/>
  <c r="IF73" i="22"/>
  <c r="IH73" i="22"/>
  <c r="II73" i="22"/>
  <c r="IJ73" i="22"/>
  <c r="IL73" i="22"/>
  <c r="IN73" i="22"/>
  <c r="IP73" i="22"/>
  <c r="IQ73" i="22"/>
  <c r="IR73" i="22"/>
  <c r="IT73" i="22"/>
  <c r="IV73" i="22"/>
  <c r="IX73" i="22"/>
  <c r="IY73" i="22"/>
  <c r="IZ73" i="22"/>
  <c r="JC73" i="22"/>
  <c r="JD73" i="22"/>
  <c r="JL73" i="22"/>
  <c r="JN73" i="22"/>
  <c r="JP73" i="22"/>
  <c r="JR73" i="22"/>
  <c r="JS73" i="22"/>
  <c r="JU73" i="22"/>
  <c r="JX73" i="22"/>
  <c r="KA73" i="22"/>
  <c r="KB73" i="22"/>
  <c r="KC73" i="22"/>
  <c r="KE73" i="22"/>
  <c r="KG73" i="22"/>
  <c r="KI73" i="22"/>
  <c r="KJ73" i="22"/>
  <c r="KK73" i="22"/>
  <c r="C74" i="22"/>
  <c r="B74" i="22" s="1"/>
  <c r="D74" i="22"/>
  <c r="E74" i="22"/>
  <c r="F74" i="22"/>
  <c r="JE74" i="22" s="1"/>
  <c r="G74" i="22"/>
  <c r="H74" i="22"/>
  <c r="I74" i="22"/>
  <c r="GR74" i="22" s="1"/>
  <c r="N74" i="22"/>
  <c r="S74" i="22"/>
  <c r="W74" i="22"/>
  <c r="Z74" i="22"/>
  <c r="AC74" i="22"/>
  <c r="AE74" i="22"/>
  <c r="AG74" i="22"/>
  <c r="AP74" i="22"/>
  <c r="AQ74" i="22"/>
  <c r="AY74" i="22"/>
  <c r="BB74" i="22" s="1"/>
  <c r="BC74" i="22"/>
  <c r="BD74" i="22"/>
  <c r="BF74" i="22"/>
  <c r="BG74" i="22"/>
  <c r="CP74" i="22"/>
  <c r="DG74" i="22"/>
  <c r="DQ74" i="22"/>
  <c r="FK74" i="22"/>
  <c r="FT74" i="22"/>
  <c r="GC74" i="22"/>
  <c r="GH74" i="22"/>
  <c r="GK74" i="22"/>
  <c r="GP74" i="22"/>
  <c r="GT74" i="22"/>
  <c r="GU74" i="22"/>
  <c r="GV74" i="22"/>
  <c r="GZ74" i="22"/>
  <c r="HB74" i="22"/>
  <c r="HC74" i="22"/>
  <c r="HF74" i="22"/>
  <c r="HH74" i="22"/>
  <c r="HJ74" i="22"/>
  <c r="HL74" i="22"/>
  <c r="HN74" i="22"/>
  <c r="HP74" i="22"/>
  <c r="HS74" i="22"/>
  <c r="HT74" i="22"/>
  <c r="HV74" i="22"/>
  <c r="HZ74" i="22"/>
  <c r="IA74" i="22"/>
  <c r="IB74" i="22"/>
  <c r="IF74" i="22"/>
  <c r="IH74" i="22"/>
  <c r="II74" i="22"/>
  <c r="IL74" i="22"/>
  <c r="IN74" i="22"/>
  <c r="IP74" i="22"/>
  <c r="IR74" i="22"/>
  <c r="IT74" i="22"/>
  <c r="IV74" i="22"/>
  <c r="IY74" i="22"/>
  <c r="IZ74" i="22"/>
  <c r="JC74" i="22"/>
  <c r="JD74" i="22"/>
  <c r="JF74" i="22"/>
  <c r="JH74" i="22"/>
  <c r="JL74" i="22"/>
  <c r="JN74" i="22"/>
  <c r="JP74" i="22"/>
  <c r="JR74" i="22"/>
  <c r="JS74" i="22"/>
  <c r="JU74" i="22"/>
  <c r="JX74" i="22"/>
  <c r="KB74" i="22"/>
  <c r="KC74" i="22"/>
  <c r="KE74" i="22"/>
  <c r="KG74" i="22"/>
  <c r="KI74" i="22"/>
  <c r="KJ74" i="22"/>
  <c r="KK74" i="22"/>
  <c r="C75" i="22"/>
  <c r="D75" i="22"/>
  <c r="E75" i="22"/>
  <c r="F75" i="22"/>
  <c r="JE75" i="22" s="1"/>
  <c r="JF75" i="22" s="1"/>
  <c r="G75" i="22"/>
  <c r="H75" i="22"/>
  <c r="I75" i="22"/>
  <c r="N75" i="22"/>
  <c r="S75" i="22"/>
  <c r="W75" i="22"/>
  <c r="Z75" i="22"/>
  <c r="AC75" i="22"/>
  <c r="AE75" i="22"/>
  <c r="AG75" i="22"/>
  <c r="AP75" i="22"/>
  <c r="AQ75" i="22"/>
  <c r="AY75" i="22"/>
  <c r="BB75" i="22" s="1"/>
  <c r="BC75" i="22"/>
  <c r="BD75" i="22"/>
  <c r="BF75" i="22"/>
  <c r="BG75" i="22"/>
  <c r="CP75" i="22"/>
  <c r="DG75" i="22"/>
  <c r="DQ75" i="22"/>
  <c r="FK75" i="22"/>
  <c r="FT75" i="22"/>
  <c r="GC75" i="22"/>
  <c r="JC75" i="22"/>
  <c r="JD75" i="22"/>
  <c r="JH75" i="22"/>
  <c r="JR75" i="22"/>
  <c r="JS75" i="22"/>
  <c r="B76" i="22"/>
  <c r="C76" i="22"/>
  <c r="D76" i="22"/>
  <c r="E76" i="22"/>
  <c r="F76" i="22"/>
  <c r="JE76" i="22" s="1"/>
  <c r="JF76" i="22" s="1"/>
  <c r="G76" i="22"/>
  <c r="H76" i="22"/>
  <c r="I76" i="22"/>
  <c r="GR76" i="22" s="1"/>
  <c r="N76" i="22"/>
  <c r="S76" i="22"/>
  <c r="W76" i="22"/>
  <c r="Z76" i="22"/>
  <c r="AC76" i="22"/>
  <c r="AE76" i="22"/>
  <c r="AG76" i="22"/>
  <c r="AP76" i="22"/>
  <c r="AQ76" i="22"/>
  <c r="AY76" i="22"/>
  <c r="BB76" i="22" s="1"/>
  <c r="BC76" i="22"/>
  <c r="BD76" i="22"/>
  <c r="BF76" i="22"/>
  <c r="BG76" i="22"/>
  <c r="CP76" i="22"/>
  <c r="DG76" i="22"/>
  <c r="DQ76" i="22"/>
  <c r="FK76" i="22"/>
  <c r="FT76" i="22"/>
  <c r="GC76" i="22"/>
  <c r="GO76" i="22"/>
  <c r="GP76" i="22"/>
  <c r="GX76" i="22"/>
  <c r="GZ76" i="22"/>
  <c r="HH76" i="22"/>
  <c r="HI76" i="22"/>
  <c r="HQ76" i="22"/>
  <c r="HR76" i="22"/>
  <c r="HZ76" i="22"/>
  <c r="IA76" i="22"/>
  <c r="II76" i="22"/>
  <c r="IJ76" i="22"/>
  <c r="IR76" i="22"/>
  <c r="IS76" i="22"/>
  <c r="JC76" i="22"/>
  <c r="JD76" i="22"/>
  <c r="JH76" i="22" s="1"/>
  <c r="JL76" i="22"/>
  <c r="JN76" i="22"/>
  <c r="JR76" i="22"/>
  <c r="JS76" i="22"/>
  <c r="JX76" i="22"/>
  <c r="JZ76" i="22"/>
  <c r="KH76" i="22"/>
  <c r="KI76" i="22"/>
  <c r="C77" i="22"/>
  <c r="D77" i="22"/>
  <c r="E77" i="22"/>
  <c r="F77" i="22"/>
  <c r="JE77" i="22" s="1"/>
  <c r="JF77" i="22" s="1"/>
  <c r="G77" i="22"/>
  <c r="B77" i="22" s="1"/>
  <c r="H77" i="22"/>
  <c r="I77" i="22"/>
  <c r="N77" i="22"/>
  <c r="S77" i="22"/>
  <c r="W77" i="22"/>
  <c r="Z77" i="22"/>
  <c r="AC77" i="22"/>
  <c r="AE77" i="22"/>
  <c r="AG77" i="22"/>
  <c r="AP77" i="22"/>
  <c r="AQ77" i="22"/>
  <c r="AY77" i="22"/>
  <c r="BB77" i="22" s="1"/>
  <c r="BC77" i="22"/>
  <c r="BD77" i="22"/>
  <c r="BF77" i="22"/>
  <c r="BG77" i="22"/>
  <c r="CP77" i="22"/>
  <c r="DG77" i="22"/>
  <c r="DQ77" i="22"/>
  <c r="FK77" i="22"/>
  <c r="FT77" i="22"/>
  <c r="GC77" i="22"/>
  <c r="GE77" i="22"/>
  <c r="GH77" i="22"/>
  <c r="GK77" i="22"/>
  <c r="GO77" i="22"/>
  <c r="GP77" i="22"/>
  <c r="GR77" i="22"/>
  <c r="GS77" i="22"/>
  <c r="GT77" i="22"/>
  <c r="GU77" i="22"/>
  <c r="GV77" i="22"/>
  <c r="GW77" i="22"/>
  <c r="GX77" i="22"/>
  <c r="GZ77" i="22"/>
  <c r="HA77" i="22"/>
  <c r="HB77" i="22"/>
  <c r="HC77" i="22"/>
  <c r="HD77" i="22"/>
  <c r="HE77" i="22"/>
  <c r="HF77" i="22"/>
  <c r="HH77" i="22"/>
  <c r="HI77" i="22"/>
  <c r="HJ77" i="22"/>
  <c r="HK77" i="22"/>
  <c r="HL77" i="22"/>
  <c r="HM77" i="22"/>
  <c r="HN77" i="22"/>
  <c r="HP77" i="22"/>
  <c r="HQ77" i="22"/>
  <c r="HR77" i="22"/>
  <c r="HS77" i="22"/>
  <c r="HT77" i="22"/>
  <c r="HU77" i="22"/>
  <c r="HV77" i="22"/>
  <c r="HX77" i="22"/>
  <c r="HY77" i="22"/>
  <c r="HZ77" i="22"/>
  <c r="IA77" i="22"/>
  <c r="IB77" i="22"/>
  <c r="IC77" i="22"/>
  <c r="ID77" i="22"/>
  <c r="IF77" i="22"/>
  <c r="IG77" i="22"/>
  <c r="IH77" i="22"/>
  <c r="II77" i="22"/>
  <c r="IJ77" i="22"/>
  <c r="IK77" i="22"/>
  <c r="IL77" i="22"/>
  <c r="IN77" i="22"/>
  <c r="IO77" i="22"/>
  <c r="IP77" i="22"/>
  <c r="IQ77" i="22"/>
  <c r="IR77" i="22"/>
  <c r="IS77" i="22"/>
  <c r="IT77" i="22"/>
  <c r="IV77" i="22"/>
  <c r="IW77" i="22"/>
  <c r="IX77" i="22"/>
  <c r="IY77" i="22"/>
  <c r="IZ77" i="22"/>
  <c r="JK77" i="22"/>
  <c r="JL77" i="22"/>
  <c r="JN77" i="22"/>
  <c r="JO77" i="22"/>
  <c r="JP77" i="22"/>
  <c r="JS77" i="22"/>
  <c r="JT77" i="22"/>
  <c r="JU77" i="22"/>
  <c r="JX77" i="22"/>
  <c r="JZ77" i="22"/>
  <c r="KA77" i="22"/>
  <c r="KB77" i="22"/>
  <c r="KC77" i="22"/>
  <c r="KD77" i="22"/>
  <c r="KE77" i="22"/>
  <c r="KG77" i="22"/>
  <c r="KH77" i="22"/>
  <c r="KI77" i="22"/>
  <c r="KJ77" i="22"/>
  <c r="KK77" i="22"/>
  <c r="C78" i="22"/>
  <c r="B78" i="22" s="1"/>
  <c r="D78" i="22"/>
  <c r="E78" i="22"/>
  <c r="F78" i="22"/>
  <c r="JE78" i="22" s="1"/>
  <c r="G78" i="22"/>
  <c r="H78" i="22"/>
  <c r="I78" i="22"/>
  <c r="GP78" i="22" s="1"/>
  <c r="N78" i="22"/>
  <c r="S78" i="22"/>
  <c r="W78" i="22"/>
  <c r="Z78" i="22"/>
  <c r="AC78" i="22"/>
  <c r="AE78" i="22"/>
  <c r="AG78" i="22"/>
  <c r="AP78" i="22"/>
  <c r="AQ78" i="22"/>
  <c r="AY78" i="22"/>
  <c r="BB78" i="22" s="1"/>
  <c r="BC78" i="22"/>
  <c r="BD78" i="22"/>
  <c r="BF78" i="22"/>
  <c r="BG78" i="22"/>
  <c r="CP78" i="22"/>
  <c r="DG78" i="22"/>
  <c r="DQ78" i="22"/>
  <c r="FK78" i="22"/>
  <c r="FT78" i="22"/>
  <c r="GC78" i="22"/>
  <c r="GH78" i="22"/>
  <c r="GK78" i="22"/>
  <c r="GO78" i="22"/>
  <c r="GR78" i="22"/>
  <c r="GS78" i="22"/>
  <c r="GT78" i="22"/>
  <c r="GV78" i="22"/>
  <c r="GW78" i="22"/>
  <c r="GX78" i="22"/>
  <c r="HA78" i="22"/>
  <c r="HB78" i="22"/>
  <c r="HC78" i="22"/>
  <c r="HE78" i="22"/>
  <c r="HF78" i="22"/>
  <c r="HH78" i="22"/>
  <c r="HJ78" i="22"/>
  <c r="HK78" i="22"/>
  <c r="HL78" i="22"/>
  <c r="HN78" i="22"/>
  <c r="HP78" i="22"/>
  <c r="HQ78" i="22"/>
  <c r="HS78" i="22"/>
  <c r="HT78" i="22"/>
  <c r="HU78" i="22"/>
  <c r="HX78" i="22"/>
  <c r="HY78" i="22"/>
  <c r="HZ78" i="22"/>
  <c r="IB78" i="22"/>
  <c r="IC78" i="22"/>
  <c r="ID78" i="22"/>
  <c r="IG78" i="22"/>
  <c r="IH78" i="22"/>
  <c r="II78" i="22"/>
  <c r="IK78" i="22"/>
  <c r="IL78" i="22"/>
  <c r="IN78" i="22"/>
  <c r="IP78" i="22"/>
  <c r="IQ78" i="22"/>
  <c r="IR78" i="22"/>
  <c r="IT78" i="22"/>
  <c r="IV78" i="22"/>
  <c r="IW78" i="22"/>
  <c r="IY78" i="22"/>
  <c r="IZ78" i="22"/>
  <c r="JC78" i="22"/>
  <c r="JD78" i="22"/>
  <c r="JF78" i="22"/>
  <c r="JG78" i="22" s="1"/>
  <c r="JI78" i="22" s="1"/>
  <c r="JJ78" i="22" s="1"/>
  <c r="JH78" i="22"/>
  <c r="JK78" i="22"/>
  <c r="JL78" i="22"/>
  <c r="JN78" i="22"/>
  <c r="JO78" i="22"/>
  <c r="JP78" i="22"/>
  <c r="JR78" i="22"/>
  <c r="JS78" i="22"/>
  <c r="JT78" i="22"/>
  <c r="JU78" i="22"/>
  <c r="JX78" i="22"/>
  <c r="JZ78" i="22"/>
  <c r="KA78" i="22"/>
  <c r="KB78" i="22"/>
  <c r="KC78" i="22"/>
  <c r="KD78" i="22"/>
  <c r="KE78" i="22"/>
  <c r="KG78" i="22"/>
  <c r="KH78" i="22"/>
  <c r="KI78" i="22"/>
  <c r="KJ78" i="22"/>
  <c r="KK78" i="22"/>
  <c r="C79" i="22"/>
  <c r="D79" i="22"/>
  <c r="E79" i="22"/>
  <c r="B79" i="22" s="1"/>
  <c r="F79" i="22"/>
  <c r="JE79" i="22" s="1"/>
  <c r="JF79" i="22" s="1"/>
  <c r="JG79" i="22" s="1"/>
  <c r="JI79" i="22" s="1"/>
  <c r="JJ79" i="22" s="1"/>
  <c r="G79" i="22"/>
  <c r="H79" i="22"/>
  <c r="I79" i="22"/>
  <c r="N79" i="22"/>
  <c r="S79" i="22"/>
  <c r="W79" i="22"/>
  <c r="Z79" i="22"/>
  <c r="AC79" i="22"/>
  <c r="AE79" i="22"/>
  <c r="AG79" i="22"/>
  <c r="AP79" i="22"/>
  <c r="AQ79" i="22"/>
  <c r="AY79" i="22"/>
  <c r="BB79" i="22" s="1"/>
  <c r="BC79" i="22"/>
  <c r="BD79" i="22"/>
  <c r="BF79" i="22"/>
  <c r="BG79" i="22"/>
  <c r="CP79" i="22"/>
  <c r="DG79" i="22"/>
  <c r="DQ79" i="22"/>
  <c r="FK79" i="22"/>
  <c r="FT79" i="22"/>
  <c r="GC79" i="22"/>
  <c r="HF79" i="22"/>
  <c r="II79" i="22"/>
  <c r="IQ79" i="22"/>
  <c r="JC79" i="22"/>
  <c r="JD79" i="22"/>
  <c r="JH79" i="22"/>
  <c r="JR79" i="22"/>
  <c r="JS79" i="22"/>
  <c r="C80" i="22"/>
  <c r="D80" i="22"/>
  <c r="E80" i="22"/>
  <c r="B80" i="22" s="1"/>
  <c r="F80" i="22"/>
  <c r="JD80" i="22" s="1"/>
  <c r="G80" i="22"/>
  <c r="H80" i="22"/>
  <c r="I80" i="22"/>
  <c r="GS80" i="22" s="1"/>
  <c r="N80" i="22"/>
  <c r="S80" i="22"/>
  <c r="W80" i="22"/>
  <c r="Z80" i="22"/>
  <c r="AC80" i="22"/>
  <c r="AE80" i="22"/>
  <c r="AG80" i="22"/>
  <c r="AP80" i="22"/>
  <c r="AQ80" i="22"/>
  <c r="AY80" i="22"/>
  <c r="BB80" i="22" s="1"/>
  <c r="BC80" i="22"/>
  <c r="BD80" i="22"/>
  <c r="BF80" i="22"/>
  <c r="BG80" i="22"/>
  <c r="CP80" i="22"/>
  <c r="DG80" i="22"/>
  <c r="DQ80" i="22"/>
  <c r="FK80" i="22"/>
  <c r="FT80" i="22"/>
  <c r="GC80" i="22"/>
  <c r="GE80" i="22"/>
  <c r="GH80" i="22"/>
  <c r="GO80" i="22"/>
  <c r="GP80" i="22"/>
  <c r="GR80" i="22"/>
  <c r="GT80" i="22"/>
  <c r="GU80" i="22"/>
  <c r="GV80" i="22"/>
  <c r="GX80" i="22"/>
  <c r="GZ80" i="22"/>
  <c r="HA80" i="22"/>
  <c r="HC80" i="22"/>
  <c r="HD80" i="22"/>
  <c r="HE80" i="22"/>
  <c r="HG80" i="22"/>
  <c r="HH80" i="22"/>
  <c r="HI80" i="22"/>
  <c r="HK80" i="22"/>
  <c r="HL80" i="22"/>
  <c r="HM80" i="22"/>
  <c r="HO80" i="22"/>
  <c r="HP80" i="22"/>
  <c r="HQ80" i="22"/>
  <c r="HS80" i="22"/>
  <c r="HT80" i="22"/>
  <c r="HU80" i="22"/>
  <c r="HW80" i="22"/>
  <c r="HX80" i="22"/>
  <c r="HY80" i="22"/>
  <c r="IA80" i="22"/>
  <c r="IB80" i="22"/>
  <c r="IC80" i="22"/>
  <c r="IE80" i="22"/>
  <c r="IF80" i="22"/>
  <c r="IG80" i="22"/>
  <c r="II80" i="22"/>
  <c r="IJ80" i="22"/>
  <c r="IK80" i="22"/>
  <c r="IM80" i="22"/>
  <c r="IN80" i="22"/>
  <c r="IO80" i="22"/>
  <c r="IQ80" i="22"/>
  <c r="IR80" i="22"/>
  <c r="IS80" i="22"/>
  <c r="IU80" i="22"/>
  <c r="IV80" i="22"/>
  <c r="IW80" i="22"/>
  <c r="IY80" i="22"/>
  <c r="IZ80" i="22"/>
  <c r="JK80" i="22"/>
  <c r="JM80" i="22"/>
  <c r="JN80" i="22"/>
  <c r="JO80" i="22"/>
  <c r="JT80" i="22"/>
  <c r="JV80" i="22"/>
  <c r="JX80" i="22"/>
  <c r="JZ80" i="22"/>
  <c r="KB80" i="22"/>
  <c r="KC80" i="22"/>
  <c r="KD80" i="22"/>
  <c r="KF80" i="22"/>
  <c r="KG80" i="22"/>
  <c r="KH80" i="22"/>
  <c r="KJ80" i="22"/>
  <c r="KK80" i="22"/>
  <c r="B81" i="22"/>
  <c r="C81" i="22"/>
  <c r="D81" i="22"/>
  <c r="E81" i="22"/>
  <c r="F81" i="22"/>
  <c r="JD81" i="22" s="1"/>
  <c r="G81" i="22"/>
  <c r="H81" i="22"/>
  <c r="I81" i="22"/>
  <c r="GQ81" i="22" s="1"/>
  <c r="N81" i="22"/>
  <c r="S81" i="22"/>
  <c r="W81" i="22"/>
  <c r="Z81" i="22"/>
  <c r="AC81" i="22"/>
  <c r="AE81" i="22"/>
  <c r="AG81" i="22"/>
  <c r="AP81" i="22"/>
  <c r="AQ81" i="22"/>
  <c r="AY81" i="22"/>
  <c r="BB81" i="22"/>
  <c r="BC81" i="22"/>
  <c r="BD81" i="22"/>
  <c r="BF81" i="22"/>
  <c r="BG81" i="22"/>
  <c r="CP81" i="22"/>
  <c r="DG81" i="22"/>
  <c r="DQ81" i="22"/>
  <c r="FK81" i="22"/>
  <c r="FT81" i="22"/>
  <c r="GC81" i="22"/>
  <c r="GH81" i="22"/>
  <c r="GK81" i="22"/>
  <c r="GO81" i="22"/>
  <c r="GW81" i="22"/>
  <c r="GY81" i="22"/>
  <c r="GZ81" i="22"/>
  <c r="HH81" i="22"/>
  <c r="HI81" i="22"/>
  <c r="HK81" i="22"/>
  <c r="HS81" i="22"/>
  <c r="HT81" i="22"/>
  <c r="HU81" i="22"/>
  <c r="IC81" i="22"/>
  <c r="IE81" i="22"/>
  <c r="IF81" i="22"/>
  <c r="IN81" i="22"/>
  <c r="IO81" i="22"/>
  <c r="IQ81" i="22"/>
  <c r="IY81" i="22"/>
  <c r="IZ81" i="22"/>
  <c r="JC81" i="22"/>
  <c r="JK81" i="22"/>
  <c r="JM81" i="22"/>
  <c r="JN81" i="22"/>
  <c r="JX81" i="22"/>
  <c r="JZ81" i="22"/>
  <c r="KB81" i="22"/>
  <c r="KH81" i="22"/>
  <c r="KJ81" i="22"/>
  <c r="KK81" i="22"/>
  <c r="B82" i="22"/>
  <c r="C82" i="22"/>
  <c r="D82" i="22"/>
  <c r="E82" i="22"/>
  <c r="F82" i="22"/>
  <c r="G82" i="22"/>
  <c r="H82" i="22"/>
  <c r="I82" i="22"/>
  <c r="N82" i="22"/>
  <c r="S82" i="22"/>
  <c r="W82" i="22"/>
  <c r="Z82" i="22"/>
  <c r="AC82" i="22"/>
  <c r="AE82" i="22"/>
  <c r="AG82" i="22"/>
  <c r="AP82" i="22"/>
  <c r="AQ82" i="22"/>
  <c r="AY82" i="22"/>
  <c r="BB82" i="22"/>
  <c r="BC82" i="22"/>
  <c r="BD82" i="22"/>
  <c r="BF82" i="22"/>
  <c r="BG82" i="22"/>
  <c r="CP82" i="22"/>
  <c r="DG82" i="22"/>
  <c r="DQ82" i="22"/>
  <c r="FK82" i="22"/>
  <c r="FT82" i="22"/>
  <c r="GC82" i="22"/>
  <c r="GY82" i="22"/>
  <c r="GZ82" i="22"/>
  <c r="IO82" i="22"/>
  <c r="IQ82" i="22"/>
  <c r="JC82" i="22"/>
  <c r="JD82" i="22"/>
  <c r="JE82" i="22"/>
  <c r="JR82" i="22"/>
  <c r="JS82" i="22"/>
  <c r="C83" i="22"/>
  <c r="D83" i="22"/>
  <c r="E83" i="22"/>
  <c r="F83" i="22"/>
  <c r="JR83" i="22" s="1"/>
  <c r="G83" i="22"/>
  <c r="H83" i="22"/>
  <c r="I83" i="22"/>
  <c r="GH83" i="22" s="1"/>
  <c r="N83" i="22"/>
  <c r="S83" i="22"/>
  <c r="W83" i="22"/>
  <c r="Z83" i="22"/>
  <c r="AC83" i="22"/>
  <c r="AE83" i="22"/>
  <c r="AG83" i="22"/>
  <c r="AP83" i="22"/>
  <c r="AQ83" i="22"/>
  <c r="AY83" i="22"/>
  <c r="BB83" i="22"/>
  <c r="BC83" i="22"/>
  <c r="BD83" i="22"/>
  <c r="BF83" i="22"/>
  <c r="BG83" i="22"/>
  <c r="CP83" i="22"/>
  <c r="DG83" i="22"/>
  <c r="DQ83" i="22"/>
  <c r="FK83" i="22"/>
  <c r="FT83" i="22"/>
  <c r="GC83" i="22"/>
  <c r="GE83" i="22"/>
  <c r="GK83" i="22"/>
  <c r="GO83" i="22"/>
  <c r="GP83" i="22"/>
  <c r="GQ83" i="22"/>
  <c r="GR83" i="22"/>
  <c r="GS83" i="22"/>
  <c r="GT83" i="22"/>
  <c r="GV83" i="22"/>
  <c r="GW83" i="22"/>
  <c r="GX83" i="22"/>
  <c r="GY83" i="22"/>
  <c r="GZ83" i="22"/>
  <c r="HA83" i="22"/>
  <c r="HB83" i="22"/>
  <c r="HD83" i="22"/>
  <c r="HE83" i="22"/>
  <c r="HF83" i="22"/>
  <c r="HG83" i="22"/>
  <c r="HH83" i="22"/>
  <c r="HI83" i="22"/>
  <c r="HJ83" i="22"/>
  <c r="HL83" i="22"/>
  <c r="HM83" i="22"/>
  <c r="HN83" i="22"/>
  <c r="HO83" i="22"/>
  <c r="HP83" i="22"/>
  <c r="HQ83" i="22"/>
  <c r="HR83" i="22"/>
  <c r="HT83" i="22"/>
  <c r="HU83" i="22"/>
  <c r="HV83" i="22"/>
  <c r="HW83" i="22"/>
  <c r="HX83" i="22"/>
  <c r="HY83" i="22"/>
  <c r="HZ83" i="22"/>
  <c r="IB83" i="22"/>
  <c r="IC83" i="22"/>
  <c r="ID83" i="22"/>
  <c r="IE83" i="22"/>
  <c r="IF83" i="22"/>
  <c r="IG83" i="22"/>
  <c r="IH83" i="22"/>
  <c r="IJ83" i="22"/>
  <c r="IK83" i="22"/>
  <c r="IL83" i="22"/>
  <c r="IM83" i="22"/>
  <c r="IN83" i="22"/>
  <c r="IO83" i="22"/>
  <c r="IP83" i="22"/>
  <c r="IR83" i="22"/>
  <c r="IS83" i="22"/>
  <c r="IT83" i="22"/>
  <c r="IU83" i="22"/>
  <c r="IV83" i="22"/>
  <c r="IW83" i="22"/>
  <c r="IX83" i="22"/>
  <c r="IZ83" i="22"/>
  <c r="JE83" i="22"/>
  <c r="JF83" i="22"/>
  <c r="JK83" i="22"/>
  <c r="JL83" i="22"/>
  <c r="JM83" i="22"/>
  <c r="JN83" i="22"/>
  <c r="JO83" i="22"/>
  <c r="JP83" i="22"/>
  <c r="JT83" i="22"/>
  <c r="JU83" i="22"/>
  <c r="JV83" i="22"/>
  <c r="JX83" i="22"/>
  <c r="JZ83" i="22"/>
  <c r="KA83" i="22"/>
  <c r="KC83" i="22"/>
  <c r="KD83" i="22"/>
  <c r="KE83" i="22"/>
  <c r="KF83" i="22"/>
  <c r="KG83" i="22"/>
  <c r="KH83" i="22"/>
  <c r="KI83" i="22"/>
  <c r="KK83" i="22"/>
  <c r="C84" i="22"/>
  <c r="D84" i="22"/>
  <c r="B84" i="22" s="1"/>
  <c r="E84" i="22"/>
  <c r="F84" i="22"/>
  <c r="JR84" i="22" s="1"/>
  <c r="G84" i="22"/>
  <c r="H84" i="22"/>
  <c r="I84" i="22"/>
  <c r="GH84" i="22" s="1"/>
  <c r="N84" i="22"/>
  <c r="S84" i="22"/>
  <c r="W84" i="22"/>
  <c r="Z84" i="22"/>
  <c r="AC84" i="22"/>
  <c r="AE84" i="22"/>
  <c r="AG84" i="22"/>
  <c r="AP84" i="22"/>
  <c r="AQ84" i="22"/>
  <c r="AY84" i="22"/>
  <c r="BB84" i="22"/>
  <c r="BC84" i="22"/>
  <c r="BD84" i="22"/>
  <c r="BF84" i="22"/>
  <c r="BG84" i="22"/>
  <c r="CP84" i="22"/>
  <c r="DG84" i="22"/>
  <c r="DQ84" i="22"/>
  <c r="FK84" i="22"/>
  <c r="FT84" i="22"/>
  <c r="GC84" i="22"/>
  <c r="GE84" i="22"/>
  <c r="GK84" i="22"/>
  <c r="GO84" i="22"/>
  <c r="GP84" i="22"/>
  <c r="GQ84" i="22"/>
  <c r="GR84" i="22"/>
  <c r="GS84" i="22"/>
  <c r="GT84" i="22"/>
  <c r="GV84" i="22"/>
  <c r="GW84" i="22"/>
  <c r="GX84" i="22"/>
  <c r="GY84" i="22"/>
  <c r="GZ84" i="22"/>
  <c r="HA84" i="22"/>
  <c r="HB84" i="22"/>
  <c r="HD84" i="22"/>
  <c r="HE84" i="22"/>
  <c r="HF84" i="22"/>
  <c r="HG84" i="22"/>
  <c r="HH84" i="22"/>
  <c r="HI84" i="22"/>
  <c r="HJ84" i="22"/>
  <c r="HL84" i="22"/>
  <c r="HM84" i="22"/>
  <c r="HN84" i="22"/>
  <c r="HO84" i="22"/>
  <c r="HP84" i="22"/>
  <c r="HQ84" i="22"/>
  <c r="HR84" i="22"/>
  <c r="HT84" i="22"/>
  <c r="HU84" i="22"/>
  <c r="HV84" i="22"/>
  <c r="HW84" i="22"/>
  <c r="HX84" i="22"/>
  <c r="HY84" i="22"/>
  <c r="HZ84" i="22"/>
  <c r="IB84" i="22"/>
  <c r="IC84" i="22"/>
  <c r="ID84" i="22"/>
  <c r="IE84" i="22"/>
  <c r="IF84" i="22"/>
  <c r="IG84" i="22"/>
  <c r="IH84" i="22"/>
  <c r="IJ84" i="22"/>
  <c r="IK84" i="22"/>
  <c r="IL84" i="22"/>
  <c r="IM84" i="22"/>
  <c r="IN84" i="22"/>
  <c r="IO84" i="22"/>
  <c r="IP84" i="22"/>
  <c r="IR84" i="22"/>
  <c r="IS84" i="22"/>
  <c r="IT84" i="22"/>
  <c r="IU84" i="22"/>
  <c r="IV84" i="22"/>
  <c r="IW84" i="22"/>
  <c r="IX84" i="22"/>
  <c r="IZ84" i="22"/>
  <c r="JE84" i="22"/>
  <c r="JK84" i="22"/>
  <c r="JL84" i="22"/>
  <c r="JM84" i="22"/>
  <c r="JN84" i="22"/>
  <c r="JO84" i="22"/>
  <c r="JP84" i="22"/>
  <c r="JT84" i="22"/>
  <c r="JU84" i="22"/>
  <c r="JV84" i="22"/>
  <c r="JX84" i="22"/>
  <c r="JZ84" i="22"/>
  <c r="KA84" i="22"/>
  <c r="KC84" i="22"/>
  <c r="KD84" i="22"/>
  <c r="KE84" i="22"/>
  <c r="KF84" i="22"/>
  <c r="KG84" i="22"/>
  <c r="KH84" i="22"/>
  <c r="KI84" i="22"/>
  <c r="KK84" i="22"/>
  <c r="C85" i="22"/>
  <c r="D85" i="22"/>
  <c r="E85" i="22"/>
  <c r="F85" i="22"/>
  <c r="JR85" i="22" s="1"/>
  <c r="G85" i="22"/>
  <c r="H85" i="22"/>
  <c r="I85" i="22"/>
  <c r="GH85" i="22" s="1"/>
  <c r="N85" i="22"/>
  <c r="S85" i="22"/>
  <c r="W85" i="22"/>
  <c r="Z85" i="22"/>
  <c r="AC85" i="22"/>
  <c r="AE85" i="22"/>
  <c r="AG85" i="22"/>
  <c r="AP85" i="22"/>
  <c r="AQ85" i="22"/>
  <c r="AY85" i="22"/>
  <c r="BB85" i="22"/>
  <c r="BC85" i="22"/>
  <c r="BD85" i="22"/>
  <c r="BF85" i="22"/>
  <c r="BG85" i="22"/>
  <c r="CP85" i="22"/>
  <c r="DG85" i="22"/>
  <c r="DQ85" i="22"/>
  <c r="FK85" i="22"/>
  <c r="FT85" i="22"/>
  <c r="GC85" i="22"/>
  <c r="GE85" i="22"/>
  <c r="GK85" i="22"/>
  <c r="GO85" i="22"/>
  <c r="GP85" i="22"/>
  <c r="GQ85" i="22"/>
  <c r="GR85" i="22"/>
  <c r="GS85" i="22"/>
  <c r="GT85" i="22"/>
  <c r="GV85" i="22"/>
  <c r="GW85" i="22"/>
  <c r="GX85" i="22"/>
  <c r="GY85" i="22"/>
  <c r="GZ85" i="22"/>
  <c r="HA85" i="22"/>
  <c r="HB85" i="22"/>
  <c r="HD85" i="22"/>
  <c r="HE85" i="22"/>
  <c r="HF85" i="22"/>
  <c r="HG85" i="22"/>
  <c r="HH85" i="22"/>
  <c r="HI85" i="22"/>
  <c r="HJ85" i="22"/>
  <c r="HL85" i="22"/>
  <c r="HM85" i="22"/>
  <c r="HN85" i="22"/>
  <c r="HO85" i="22"/>
  <c r="HP85" i="22"/>
  <c r="HQ85" i="22"/>
  <c r="HR85" i="22"/>
  <c r="HT85" i="22"/>
  <c r="HU85" i="22"/>
  <c r="HV85" i="22"/>
  <c r="HW85" i="22"/>
  <c r="HX85" i="22"/>
  <c r="HY85" i="22"/>
  <c r="HZ85" i="22"/>
  <c r="IB85" i="22"/>
  <c r="IC85" i="22"/>
  <c r="ID85" i="22"/>
  <c r="IE85" i="22"/>
  <c r="IF85" i="22"/>
  <c r="IG85" i="22"/>
  <c r="IH85" i="22"/>
  <c r="IJ85" i="22"/>
  <c r="IK85" i="22"/>
  <c r="IL85" i="22"/>
  <c r="IM85" i="22"/>
  <c r="IN85" i="22"/>
  <c r="IO85" i="22"/>
  <c r="IP85" i="22"/>
  <c r="IR85" i="22"/>
  <c r="IS85" i="22"/>
  <c r="IT85" i="22"/>
  <c r="IU85" i="22"/>
  <c r="IV85" i="22"/>
  <c r="IW85" i="22"/>
  <c r="IX85" i="22"/>
  <c r="IZ85" i="22"/>
  <c r="JD85" i="22"/>
  <c r="JE85" i="22"/>
  <c r="JF85" i="22" s="1"/>
  <c r="JK85" i="22"/>
  <c r="JL85" i="22"/>
  <c r="JM85" i="22"/>
  <c r="JN85" i="22"/>
  <c r="JO85" i="22"/>
  <c r="JP85" i="22"/>
  <c r="JT85" i="22"/>
  <c r="JU85" i="22"/>
  <c r="JV85" i="22"/>
  <c r="JX85" i="22"/>
  <c r="JZ85" i="22"/>
  <c r="KA85" i="22"/>
  <c r="KC85" i="22"/>
  <c r="KD85" i="22"/>
  <c r="KE85" i="22"/>
  <c r="KF85" i="22"/>
  <c r="KG85" i="22"/>
  <c r="KH85" i="22"/>
  <c r="KI85" i="22"/>
  <c r="KK85" i="22"/>
  <c r="C86" i="22"/>
  <c r="D86" i="22"/>
  <c r="E86" i="22"/>
  <c r="F86" i="22"/>
  <c r="JR86" i="22" s="1"/>
  <c r="G86" i="22"/>
  <c r="H86" i="22"/>
  <c r="I86" i="22"/>
  <c r="GH86" i="22" s="1"/>
  <c r="N86" i="22"/>
  <c r="S86" i="22"/>
  <c r="W86" i="22"/>
  <c r="Z86" i="22"/>
  <c r="AC86" i="22"/>
  <c r="AE86" i="22"/>
  <c r="AG86" i="22"/>
  <c r="AP86" i="22"/>
  <c r="AQ86" i="22"/>
  <c r="AY86" i="22"/>
  <c r="BB86" i="22"/>
  <c r="BC86" i="22"/>
  <c r="BD86" i="22"/>
  <c r="BF86" i="22"/>
  <c r="BG86" i="22"/>
  <c r="CP86" i="22"/>
  <c r="DG86" i="22"/>
  <c r="DQ86" i="22"/>
  <c r="FK86" i="22"/>
  <c r="FT86" i="22"/>
  <c r="GC86" i="22"/>
  <c r="GE86" i="22"/>
  <c r="GK86" i="22"/>
  <c r="GO86" i="22"/>
  <c r="GP86" i="22"/>
  <c r="GQ86" i="22"/>
  <c r="GR86" i="22"/>
  <c r="GS86" i="22"/>
  <c r="GT86" i="22"/>
  <c r="GV86" i="22"/>
  <c r="GW86" i="22"/>
  <c r="GX86" i="22"/>
  <c r="GY86" i="22"/>
  <c r="GZ86" i="22"/>
  <c r="HA86" i="22"/>
  <c r="HB86" i="22"/>
  <c r="HD86" i="22"/>
  <c r="HE86" i="22"/>
  <c r="HF86" i="22"/>
  <c r="HG86" i="22"/>
  <c r="HH86" i="22"/>
  <c r="HI86" i="22"/>
  <c r="HJ86" i="22"/>
  <c r="HL86" i="22"/>
  <c r="HM86" i="22"/>
  <c r="HN86" i="22"/>
  <c r="HO86" i="22"/>
  <c r="HP86" i="22"/>
  <c r="HQ86" i="22"/>
  <c r="HR86" i="22"/>
  <c r="HT86" i="22"/>
  <c r="HU86" i="22"/>
  <c r="HV86" i="22"/>
  <c r="HW86" i="22"/>
  <c r="HX86" i="22"/>
  <c r="HY86" i="22"/>
  <c r="HZ86" i="22"/>
  <c r="IB86" i="22"/>
  <c r="IC86" i="22"/>
  <c r="ID86" i="22"/>
  <c r="IE86" i="22"/>
  <c r="IF86" i="22"/>
  <c r="IG86" i="22"/>
  <c r="IH86" i="22"/>
  <c r="IJ86" i="22"/>
  <c r="IK86" i="22"/>
  <c r="IL86" i="22"/>
  <c r="IM86" i="22"/>
  <c r="IN86" i="22"/>
  <c r="IO86" i="22"/>
  <c r="IP86" i="22"/>
  <c r="IR86" i="22"/>
  <c r="IS86" i="22"/>
  <c r="IT86" i="22"/>
  <c r="IU86" i="22"/>
  <c r="IV86" i="22"/>
  <c r="IW86" i="22"/>
  <c r="IX86" i="22"/>
  <c r="IZ86" i="22"/>
  <c r="JD86" i="22"/>
  <c r="JE86" i="22"/>
  <c r="JF86" i="22"/>
  <c r="JK86" i="22"/>
  <c r="JL86" i="22"/>
  <c r="JM86" i="22"/>
  <c r="JN86" i="22"/>
  <c r="JO86" i="22"/>
  <c r="JP86" i="22"/>
  <c r="JT86" i="22"/>
  <c r="JU86" i="22"/>
  <c r="JV86" i="22"/>
  <c r="JX86" i="22"/>
  <c r="JZ86" i="22"/>
  <c r="KA86" i="22"/>
  <c r="KC86" i="22"/>
  <c r="KD86" i="22"/>
  <c r="KE86" i="22"/>
  <c r="KF86" i="22"/>
  <c r="KG86" i="22"/>
  <c r="KH86" i="22"/>
  <c r="KI86" i="22"/>
  <c r="KK86" i="22"/>
  <c r="C87" i="22"/>
  <c r="D87" i="22"/>
  <c r="B87" i="22" s="1"/>
  <c r="E87" i="22"/>
  <c r="F87" i="22"/>
  <c r="JC87" i="22" s="1"/>
  <c r="G87" i="22"/>
  <c r="H87" i="22"/>
  <c r="I87" i="22"/>
  <c r="GH87" i="22" s="1"/>
  <c r="N87" i="22"/>
  <c r="S87" i="22"/>
  <c r="W87" i="22"/>
  <c r="Z87" i="22"/>
  <c r="AC87" i="22"/>
  <c r="AE87" i="22"/>
  <c r="AG87" i="22"/>
  <c r="AP87" i="22"/>
  <c r="AQ87" i="22"/>
  <c r="AY87" i="22"/>
  <c r="BB87" i="22"/>
  <c r="BC87" i="22"/>
  <c r="BD87" i="22"/>
  <c r="BF87" i="22"/>
  <c r="BG87" i="22"/>
  <c r="CP87" i="22"/>
  <c r="DG87" i="22"/>
  <c r="DQ87" i="22"/>
  <c r="FK87" i="22"/>
  <c r="FT87" i="22"/>
  <c r="GC87" i="22"/>
  <c r="GE87" i="22"/>
  <c r="GK87" i="22"/>
  <c r="GO87" i="22"/>
  <c r="GP87" i="22"/>
  <c r="GQ87" i="22"/>
  <c r="GR87" i="22"/>
  <c r="GS87" i="22"/>
  <c r="GT87" i="22"/>
  <c r="GV87" i="22"/>
  <c r="GW87" i="22"/>
  <c r="GX87" i="22"/>
  <c r="GY87" i="22"/>
  <c r="GZ87" i="22"/>
  <c r="HA87" i="22"/>
  <c r="HB87" i="22"/>
  <c r="HD87" i="22"/>
  <c r="HE87" i="22"/>
  <c r="HF87" i="22"/>
  <c r="HG87" i="22"/>
  <c r="HH87" i="22"/>
  <c r="HI87" i="22"/>
  <c r="HJ87" i="22"/>
  <c r="HL87" i="22"/>
  <c r="HM87" i="22"/>
  <c r="HN87" i="22"/>
  <c r="HO87" i="22"/>
  <c r="HP87" i="22"/>
  <c r="HQ87" i="22"/>
  <c r="HR87" i="22"/>
  <c r="HT87" i="22"/>
  <c r="HU87" i="22"/>
  <c r="HV87" i="22"/>
  <c r="HW87" i="22"/>
  <c r="HX87" i="22"/>
  <c r="HY87" i="22"/>
  <c r="HZ87" i="22"/>
  <c r="IB87" i="22"/>
  <c r="IC87" i="22"/>
  <c r="ID87" i="22"/>
  <c r="IE87" i="22"/>
  <c r="IF87" i="22"/>
  <c r="IG87" i="22"/>
  <c r="IH87" i="22"/>
  <c r="IJ87" i="22"/>
  <c r="IK87" i="22"/>
  <c r="IL87" i="22"/>
  <c r="IM87" i="22"/>
  <c r="IN87" i="22"/>
  <c r="IO87" i="22"/>
  <c r="IP87" i="22"/>
  <c r="IR87" i="22"/>
  <c r="IS87" i="22"/>
  <c r="IT87" i="22"/>
  <c r="IU87" i="22"/>
  <c r="IV87" i="22"/>
  <c r="IW87" i="22"/>
  <c r="IX87" i="22"/>
  <c r="IY87" i="22"/>
  <c r="IZ87" i="22"/>
  <c r="JD87" i="22"/>
  <c r="JE87" i="22"/>
  <c r="JF87" i="22"/>
  <c r="JK87" i="22"/>
  <c r="JL87" i="22"/>
  <c r="JM87" i="22"/>
  <c r="JN87" i="22"/>
  <c r="JO87" i="22"/>
  <c r="JP87" i="22"/>
  <c r="JR87" i="22"/>
  <c r="JS87" i="22"/>
  <c r="JT87" i="22"/>
  <c r="JU87" i="22"/>
  <c r="JV87" i="22"/>
  <c r="JX87" i="22"/>
  <c r="JZ87" i="22"/>
  <c r="KA87" i="22"/>
  <c r="KB87" i="22"/>
  <c r="KC87" i="22"/>
  <c r="KD87" i="22"/>
  <c r="KE87" i="22"/>
  <c r="KF87" i="22"/>
  <c r="KG87" i="22"/>
  <c r="KH87" i="22"/>
  <c r="KI87" i="22"/>
  <c r="KJ87" i="22"/>
  <c r="KK87" i="22"/>
  <c r="C88" i="22"/>
  <c r="D88" i="22"/>
  <c r="E88" i="22"/>
  <c r="F88" i="22"/>
  <c r="JC88" i="22" s="1"/>
  <c r="G88" i="22"/>
  <c r="H88" i="22"/>
  <c r="I88" i="22"/>
  <c r="GO88" i="22" s="1"/>
  <c r="N88" i="22"/>
  <c r="S88" i="22"/>
  <c r="W88" i="22"/>
  <c r="Z88" i="22"/>
  <c r="AC88" i="22"/>
  <c r="AE88" i="22"/>
  <c r="AG88" i="22"/>
  <c r="AP88" i="22"/>
  <c r="AQ88" i="22"/>
  <c r="AY88" i="22"/>
  <c r="BB88" i="22"/>
  <c r="BC88" i="22"/>
  <c r="BD88" i="22"/>
  <c r="BF88" i="22"/>
  <c r="BG88" i="22"/>
  <c r="CP88" i="22"/>
  <c r="DG88" i="22"/>
  <c r="DQ88" i="22"/>
  <c r="FK88" i="22"/>
  <c r="FT88" i="22"/>
  <c r="GC88" i="22"/>
  <c r="GH88" i="22"/>
  <c r="GK88" i="22"/>
  <c r="GQ88" i="22"/>
  <c r="GR88" i="22"/>
  <c r="GU88" i="22"/>
  <c r="GV88" i="22"/>
  <c r="GY88" i="22"/>
  <c r="GZ88" i="22"/>
  <c r="HC88" i="22"/>
  <c r="HD88" i="22"/>
  <c r="HG88" i="22"/>
  <c r="HH88" i="22"/>
  <c r="HK88" i="22"/>
  <c r="HL88" i="22"/>
  <c r="HO88" i="22"/>
  <c r="HP88" i="22"/>
  <c r="HS88" i="22"/>
  <c r="HT88" i="22"/>
  <c r="HW88" i="22"/>
  <c r="HX88" i="22"/>
  <c r="IA88" i="22"/>
  <c r="IB88" i="22"/>
  <c r="IE88" i="22"/>
  <c r="IF88" i="22"/>
  <c r="II88" i="22"/>
  <c r="IJ88" i="22"/>
  <c r="IM88" i="22"/>
  <c r="IN88" i="22"/>
  <c r="IQ88" i="22"/>
  <c r="IR88" i="22"/>
  <c r="IU88" i="22"/>
  <c r="IV88" i="22"/>
  <c r="IY88" i="22"/>
  <c r="IZ88" i="22"/>
  <c r="JD88" i="22"/>
  <c r="JE88" i="22"/>
  <c r="JF88" i="22"/>
  <c r="JM88" i="22"/>
  <c r="JN88" i="22"/>
  <c r="JR88" i="22"/>
  <c r="JS88" i="22"/>
  <c r="JV88" i="22"/>
  <c r="JX88" i="22"/>
  <c r="KB88" i="22"/>
  <c r="KC88" i="22"/>
  <c r="KF88" i="22"/>
  <c r="KG88" i="22"/>
  <c r="KJ88" i="22"/>
  <c r="KK88" i="22"/>
  <c r="C89" i="22"/>
  <c r="D89" i="22"/>
  <c r="E89" i="22"/>
  <c r="F89" i="22"/>
  <c r="JC89" i="22" s="1"/>
  <c r="G89" i="22"/>
  <c r="H89" i="22"/>
  <c r="I89" i="22"/>
  <c r="GO89" i="22" s="1"/>
  <c r="N89" i="22"/>
  <c r="S89" i="22"/>
  <c r="W89" i="22"/>
  <c r="Z89" i="22"/>
  <c r="AC89" i="22"/>
  <c r="AE89" i="22"/>
  <c r="AG89" i="22"/>
  <c r="AP89" i="22"/>
  <c r="AQ89" i="22"/>
  <c r="AY89" i="22"/>
  <c r="BB89" i="22"/>
  <c r="BC89" i="22"/>
  <c r="BD89" i="22"/>
  <c r="BF89" i="22"/>
  <c r="BG89" i="22"/>
  <c r="CP89" i="22"/>
  <c r="DG89" i="22"/>
  <c r="DQ89" i="22"/>
  <c r="FK89" i="22"/>
  <c r="FT89" i="22"/>
  <c r="GC89" i="22"/>
  <c r="GH89" i="22"/>
  <c r="GK89" i="22"/>
  <c r="GQ89" i="22"/>
  <c r="GR89" i="22"/>
  <c r="GU89" i="22"/>
  <c r="GV89" i="22"/>
  <c r="GX89" i="22"/>
  <c r="GY89" i="22"/>
  <c r="GZ89" i="22"/>
  <c r="HC89" i="22"/>
  <c r="HD89" i="22"/>
  <c r="HF89" i="22"/>
  <c r="HG89" i="22"/>
  <c r="HH89" i="22"/>
  <c r="HK89" i="22"/>
  <c r="HL89" i="22"/>
  <c r="HN89" i="22"/>
  <c r="HO89" i="22"/>
  <c r="HP89" i="22"/>
  <c r="HS89" i="22"/>
  <c r="HT89" i="22"/>
  <c r="HV89" i="22"/>
  <c r="HW89" i="22"/>
  <c r="HX89" i="22"/>
  <c r="IA89" i="22"/>
  <c r="IB89" i="22"/>
  <c r="ID89" i="22"/>
  <c r="IE89" i="22"/>
  <c r="IF89" i="22"/>
  <c r="II89" i="22"/>
  <c r="IJ89" i="22"/>
  <c r="IL89" i="22"/>
  <c r="IM89" i="22"/>
  <c r="IN89" i="22"/>
  <c r="IQ89" i="22"/>
  <c r="IR89" i="22"/>
  <c r="IT89" i="22"/>
  <c r="IU89" i="22"/>
  <c r="IV89" i="22"/>
  <c r="IY89" i="22"/>
  <c r="IZ89" i="22"/>
  <c r="JD89" i="22"/>
  <c r="JE89" i="22"/>
  <c r="JF89" i="22"/>
  <c r="JL89" i="22"/>
  <c r="JM89" i="22"/>
  <c r="JN89" i="22"/>
  <c r="JR89" i="22"/>
  <c r="JS89" i="22"/>
  <c r="JU89" i="22"/>
  <c r="JV89" i="22"/>
  <c r="JX89" i="22"/>
  <c r="KB89" i="22"/>
  <c r="KC89" i="22"/>
  <c r="KE89" i="22"/>
  <c r="KF89" i="22"/>
  <c r="KG89" i="22"/>
  <c r="KJ89" i="22"/>
  <c r="KK89" i="22"/>
  <c r="C90" i="22"/>
  <c r="D90" i="22"/>
  <c r="B90" i="22" s="1"/>
  <c r="E90" i="22"/>
  <c r="F90" i="22"/>
  <c r="JC90" i="22" s="1"/>
  <c r="G90" i="22"/>
  <c r="H90" i="22"/>
  <c r="I90" i="22"/>
  <c r="N90" i="22"/>
  <c r="S90" i="22"/>
  <c r="W90" i="22"/>
  <c r="Z90" i="22"/>
  <c r="AC90" i="22"/>
  <c r="AE90" i="22"/>
  <c r="AG90" i="22"/>
  <c r="AP90" i="22"/>
  <c r="AQ90" i="22"/>
  <c r="AY90" i="22"/>
  <c r="BB90" i="22"/>
  <c r="BC90" i="22"/>
  <c r="BD90" i="22"/>
  <c r="BF90" i="22"/>
  <c r="BG90" i="22"/>
  <c r="CP90" i="22"/>
  <c r="DG90" i="22"/>
  <c r="DQ90" i="22"/>
  <c r="FK90" i="22"/>
  <c r="FT90" i="22"/>
  <c r="GC90" i="22"/>
  <c r="HC90" i="22"/>
  <c r="HD90" i="22"/>
  <c r="HO90" i="22"/>
  <c r="HP90" i="22"/>
  <c r="IA90" i="22"/>
  <c r="IB90" i="22"/>
  <c r="ID90" i="22"/>
  <c r="IN90" i="22"/>
  <c r="IQ90" i="22"/>
  <c r="IZ90" i="22"/>
  <c r="JD90" i="22"/>
  <c r="JE90" i="22"/>
  <c r="JN90" i="22"/>
  <c r="JR90" i="22"/>
  <c r="JS90" i="22"/>
  <c r="KE90" i="22"/>
  <c r="KF90" i="22"/>
  <c r="KG90" i="22"/>
  <c r="C91" i="22"/>
  <c r="D91" i="22"/>
  <c r="B91" i="22" s="1"/>
  <c r="E91" i="22"/>
  <c r="F91" i="22"/>
  <c r="JC91" i="22" s="1"/>
  <c r="G91" i="22"/>
  <c r="H91" i="22"/>
  <c r="I91" i="22"/>
  <c r="N91" i="22"/>
  <c r="S91" i="22"/>
  <c r="W91" i="22"/>
  <c r="Z91" i="22"/>
  <c r="AC91" i="22"/>
  <c r="AE91" i="22"/>
  <c r="AG91" i="22"/>
  <c r="AP91" i="22"/>
  <c r="AQ91" i="22"/>
  <c r="AY91" i="22"/>
  <c r="BB91" i="22"/>
  <c r="BC91" i="22"/>
  <c r="BD91" i="22"/>
  <c r="BF91" i="22"/>
  <c r="BG91" i="22"/>
  <c r="CP91" i="22"/>
  <c r="DG91" i="22"/>
  <c r="DQ91" i="22"/>
  <c r="FK91" i="22"/>
  <c r="FT91" i="22"/>
  <c r="GC91" i="22"/>
  <c r="GH91" i="22"/>
  <c r="GK91" i="22"/>
  <c r="GP91" i="22"/>
  <c r="GQ91" i="22"/>
  <c r="GR91" i="22"/>
  <c r="GU91" i="22"/>
  <c r="GX91" i="22"/>
  <c r="GY91" i="22"/>
  <c r="GZ91" i="22"/>
  <c r="HC91" i="22"/>
  <c r="HD91" i="22"/>
  <c r="HF91" i="22"/>
  <c r="HG91" i="22"/>
  <c r="HK91" i="22"/>
  <c r="HL91" i="22"/>
  <c r="HN91" i="22"/>
  <c r="HO91" i="22"/>
  <c r="HP91" i="22"/>
  <c r="HS91" i="22"/>
  <c r="HT91" i="22"/>
  <c r="HW91" i="22"/>
  <c r="HX91" i="22"/>
  <c r="IA91" i="22"/>
  <c r="IB91" i="22"/>
  <c r="ID91" i="22"/>
  <c r="IE91" i="22"/>
  <c r="IF91" i="22"/>
  <c r="IJ91" i="22"/>
  <c r="IL91" i="22"/>
  <c r="IM91" i="22"/>
  <c r="IN91" i="22"/>
  <c r="IQ91" i="22"/>
  <c r="IR91" i="22"/>
  <c r="IT91" i="22"/>
  <c r="IV91" i="22"/>
  <c r="IY91" i="22"/>
  <c r="IZ91" i="22"/>
  <c r="JD91" i="22"/>
  <c r="JE91" i="22"/>
  <c r="JL91" i="22"/>
  <c r="JM91" i="22"/>
  <c r="JN91" i="22"/>
  <c r="JR91" i="22"/>
  <c r="JS91" i="22"/>
  <c r="JU91" i="22"/>
  <c r="JV91" i="22"/>
  <c r="KB91" i="22"/>
  <c r="KC91" i="22"/>
  <c r="KE91" i="22"/>
  <c r="KF91" i="22"/>
  <c r="KG91" i="22"/>
  <c r="KJ91" i="22"/>
  <c r="KK91" i="22"/>
  <c r="C92" i="22"/>
  <c r="D92" i="22"/>
  <c r="B92" i="22" s="1"/>
  <c r="E92" i="22"/>
  <c r="F92" i="22"/>
  <c r="JC92" i="22" s="1"/>
  <c r="G92" i="22"/>
  <c r="H92" i="22"/>
  <c r="I92" i="22"/>
  <c r="GR92" i="22" s="1"/>
  <c r="N92" i="22"/>
  <c r="S92" i="22"/>
  <c r="W92" i="22"/>
  <c r="Z92" i="22"/>
  <c r="AC92" i="22"/>
  <c r="AE92" i="22"/>
  <c r="AG92" i="22"/>
  <c r="AP92" i="22"/>
  <c r="AQ92" i="22"/>
  <c r="AY92" i="22"/>
  <c r="BB92" i="22"/>
  <c r="BC92" i="22"/>
  <c r="BD92" i="22"/>
  <c r="BF92" i="22"/>
  <c r="BG92" i="22"/>
  <c r="CP92" i="22"/>
  <c r="DG92" i="22"/>
  <c r="DQ92" i="22"/>
  <c r="FK92" i="22"/>
  <c r="FT92" i="22"/>
  <c r="GC92" i="22"/>
  <c r="GK92" i="22"/>
  <c r="GP92" i="22"/>
  <c r="GQ92" i="22"/>
  <c r="GU92" i="22"/>
  <c r="GV92" i="22"/>
  <c r="GX92" i="22"/>
  <c r="GZ92" i="22"/>
  <c r="HC92" i="22"/>
  <c r="HD92" i="22"/>
  <c r="HG92" i="22"/>
  <c r="HH92" i="22"/>
  <c r="HK92" i="22"/>
  <c r="HN92" i="22"/>
  <c r="HO92" i="22"/>
  <c r="HP92" i="22"/>
  <c r="HT92" i="22"/>
  <c r="HV92" i="22"/>
  <c r="HW92" i="22"/>
  <c r="IA92" i="22"/>
  <c r="IB92" i="22"/>
  <c r="ID92" i="22"/>
  <c r="IF92" i="22"/>
  <c r="II92" i="22"/>
  <c r="IJ92" i="22"/>
  <c r="IM92" i="22"/>
  <c r="IN92" i="22"/>
  <c r="IQ92" i="22"/>
  <c r="IT92" i="22"/>
  <c r="IU92" i="22"/>
  <c r="IV92" i="22"/>
  <c r="IZ92" i="22"/>
  <c r="JD92" i="22"/>
  <c r="JE92" i="22"/>
  <c r="JF92" i="22" s="1"/>
  <c r="JL92" i="22"/>
  <c r="JN92" i="22"/>
  <c r="JR92" i="22"/>
  <c r="JS92" i="22"/>
  <c r="JV92" i="22"/>
  <c r="JX92" i="22"/>
  <c r="KB92" i="22"/>
  <c r="KE92" i="22"/>
  <c r="KF92" i="22"/>
  <c r="KG92" i="22"/>
  <c r="KK92" i="22"/>
  <c r="C93" i="22"/>
  <c r="D93" i="22"/>
  <c r="E93" i="22"/>
  <c r="F93" i="22"/>
  <c r="JC93" i="22" s="1"/>
  <c r="G93" i="22"/>
  <c r="H93" i="22"/>
  <c r="I93" i="22"/>
  <c r="N93" i="22"/>
  <c r="S93" i="22"/>
  <c r="W93" i="22"/>
  <c r="Z93" i="22"/>
  <c r="AC93" i="22"/>
  <c r="AE93" i="22"/>
  <c r="AG93" i="22"/>
  <c r="AP93" i="22"/>
  <c r="AQ93" i="22"/>
  <c r="AY93" i="22"/>
  <c r="BB93" i="22" s="1"/>
  <c r="BC93" i="22"/>
  <c r="BD93" i="22"/>
  <c r="BF93" i="22"/>
  <c r="BG93" i="22"/>
  <c r="CP93" i="22"/>
  <c r="DG93" i="22"/>
  <c r="DQ93" i="22"/>
  <c r="FK93" i="22"/>
  <c r="FT93" i="22"/>
  <c r="GC93" i="22"/>
  <c r="GH93" i="22"/>
  <c r="GK93" i="22"/>
  <c r="GP93" i="22"/>
  <c r="GQ93" i="22"/>
  <c r="GR93" i="22"/>
  <c r="GU93" i="22"/>
  <c r="GV93" i="22"/>
  <c r="GX93" i="22"/>
  <c r="GY93" i="22"/>
  <c r="GZ93" i="22"/>
  <c r="HC93" i="22"/>
  <c r="HD93" i="22"/>
  <c r="HF93" i="22"/>
  <c r="HG93" i="22"/>
  <c r="HH93" i="22"/>
  <c r="HK93" i="22"/>
  <c r="HL93" i="22"/>
  <c r="HN93" i="22"/>
  <c r="HO93" i="22"/>
  <c r="HP93" i="22"/>
  <c r="HS93" i="22"/>
  <c r="HT93" i="22"/>
  <c r="HV93" i="22"/>
  <c r="HW93" i="22"/>
  <c r="HX93" i="22"/>
  <c r="IA93" i="22"/>
  <c r="IB93" i="22"/>
  <c r="ID93" i="22"/>
  <c r="IE93" i="22"/>
  <c r="IF93" i="22"/>
  <c r="II93" i="22"/>
  <c r="IJ93" i="22"/>
  <c r="IL93" i="22"/>
  <c r="IM93" i="22"/>
  <c r="IN93" i="22"/>
  <c r="IQ93" i="22"/>
  <c r="IR93" i="22"/>
  <c r="IT93" i="22"/>
  <c r="IU93" i="22"/>
  <c r="IV93" i="22"/>
  <c r="IY93" i="22"/>
  <c r="IZ93" i="22"/>
  <c r="JD93" i="22"/>
  <c r="JE93" i="22"/>
  <c r="JF93" i="22" s="1"/>
  <c r="JL93" i="22"/>
  <c r="JM93" i="22"/>
  <c r="JN93" i="22"/>
  <c r="JO93" i="22"/>
  <c r="JR93" i="22"/>
  <c r="JS93" i="22"/>
  <c r="JU93" i="22"/>
  <c r="JV93" i="22"/>
  <c r="JX93" i="22"/>
  <c r="JZ93" i="22"/>
  <c r="KB93" i="22"/>
  <c r="KC93" i="22"/>
  <c r="KE93" i="22"/>
  <c r="KF93" i="22"/>
  <c r="KG93" i="22"/>
  <c r="KH93" i="22"/>
  <c r="KJ93" i="22"/>
  <c r="KK93" i="22"/>
  <c r="C94" i="22"/>
  <c r="D94" i="22"/>
  <c r="E94" i="22"/>
  <c r="F94" i="22"/>
  <c r="G94" i="22"/>
  <c r="H94" i="22"/>
  <c r="I94" i="22"/>
  <c r="GR94" i="22" s="1"/>
  <c r="N94" i="22"/>
  <c r="S94" i="22"/>
  <c r="W94" i="22"/>
  <c r="Z94" i="22"/>
  <c r="AC94" i="22"/>
  <c r="AE94" i="22"/>
  <c r="AG94" i="22"/>
  <c r="AP94" i="22"/>
  <c r="AQ94" i="22"/>
  <c r="AY94" i="22"/>
  <c r="BB94" i="22"/>
  <c r="BC94" i="22"/>
  <c r="BD94" i="22"/>
  <c r="BF94" i="22"/>
  <c r="BG94" i="22"/>
  <c r="CP94" i="22"/>
  <c r="DG94" i="22"/>
  <c r="DQ94" i="22"/>
  <c r="FK94" i="22"/>
  <c r="FT94" i="22"/>
  <c r="GC94" i="22"/>
  <c r="GK94" i="22"/>
  <c r="GP94" i="22"/>
  <c r="GQ94" i="22"/>
  <c r="GS94" i="22"/>
  <c r="GU94" i="22"/>
  <c r="GV94" i="22"/>
  <c r="GY94" i="22"/>
  <c r="GZ94" i="22"/>
  <c r="HA94" i="22"/>
  <c r="HD94" i="22"/>
  <c r="HF94" i="22"/>
  <c r="HG94" i="22"/>
  <c r="HI94" i="22"/>
  <c r="HK94" i="22"/>
  <c r="HL94" i="22"/>
  <c r="HO94" i="22"/>
  <c r="HP94" i="22"/>
  <c r="HQ94" i="22"/>
  <c r="HT94" i="22"/>
  <c r="HV94" i="22"/>
  <c r="HW94" i="22"/>
  <c r="HY94" i="22"/>
  <c r="IA94" i="22"/>
  <c r="IB94" i="22"/>
  <c r="IE94" i="22"/>
  <c r="IF94" i="22"/>
  <c r="IG94" i="22"/>
  <c r="IJ94" i="22"/>
  <c r="IL94" i="22"/>
  <c r="IM94" i="22"/>
  <c r="IO94" i="22"/>
  <c r="IQ94" i="22"/>
  <c r="IR94" i="22"/>
  <c r="IU94" i="22"/>
  <c r="IV94" i="22"/>
  <c r="IW94" i="22"/>
  <c r="IZ94" i="22"/>
  <c r="JM94" i="22"/>
  <c r="JN94" i="22"/>
  <c r="JO94" i="22"/>
  <c r="JS94" i="22"/>
  <c r="JU94" i="22"/>
  <c r="JV94" i="22"/>
  <c r="JZ94" i="22"/>
  <c r="KB94" i="22"/>
  <c r="KC94" i="22"/>
  <c r="KF94" i="22"/>
  <c r="KG94" i="22"/>
  <c r="KH94" i="22"/>
  <c r="KK94" i="22"/>
  <c r="C95" i="22"/>
  <c r="D95" i="22"/>
  <c r="B95" i="22" s="1"/>
  <c r="E95" i="22"/>
  <c r="F95" i="22"/>
  <c r="JE95" i="22" s="1"/>
  <c r="G95" i="22"/>
  <c r="H95" i="22"/>
  <c r="I95" i="22"/>
  <c r="N95" i="22"/>
  <c r="S95" i="22"/>
  <c r="W95" i="22"/>
  <c r="Z95" i="22"/>
  <c r="AC95" i="22"/>
  <c r="AE95" i="22"/>
  <c r="AG95" i="22"/>
  <c r="AP95" i="22"/>
  <c r="AQ95" i="22"/>
  <c r="AY95" i="22"/>
  <c r="BB95" i="22"/>
  <c r="BC95" i="22"/>
  <c r="BD95" i="22"/>
  <c r="BF95" i="22"/>
  <c r="BG95" i="22"/>
  <c r="CP95" i="22"/>
  <c r="DG95" i="22"/>
  <c r="DQ95" i="22"/>
  <c r="FK95" i="22"/>
  <c r="FT95" i="22"/>
  <c r="GC95" i="22"/>
  <c r="GH95" i="22"/>
  <c r="GK95" i="22"/>
  <c r="GP95" i="22"/>
  <c r="GQ95" i="22"/>
  <c r="GR95" i="22"/>
  <c r="GS95" i="22"/>
  <c r="GV95" i="22"/>
  <c r="GX95" i="22"/>
  <c r="GY95" i="22"/>
  <c r="GZ95" i="22"/>
  <c r="HA95" i="22"/>
  <c r="HC95" i="22"/>
  <c r="HD95" i="22"/>
  <c r="HG95" i="22"/>
  <c r="HH95" i="22"/>
  <c r="HI95" i="22"/>
  <c r="HK95" i="22"/>
  <c r="HL95" i="22"/>
  <c r="HN95" i="22"/>
  <c r="HO95" i="22"/>
  <c r="HQ95" i="22"/>
  <c r="HS95" i="22"/>
  <c r="HT95" i="22"/>
  <c r="HV95" i="22"/>
  <c r="HW95" i="22"/>
  <c r="HX95" i="22"/>
  <c r="HY95" i="22"/>
  <c r="IA95" i="22"/>
  <c r="IB95" i="22"/>
  <c r="ID95" i="22"/>
  <c r="IE95" i="22"/>
  <c r="IF95" i="22"/>
  <c r="IG95" i="22"/>
  <c r="IH95" i="22"/>
  <c r="IJ95" i="22"/>
  <c r="IL95" i="22"/>
  <c r="IM95" i="22"/>
  <c r="IN95" i="22"/>
  <c r="IO95" i="22"/>
  <c r="IP95" i="22"/>
  <c r="IQ95" i="22"/>
  <c r="IT95" i="22"/>
  <c r="IU95" i="22"/>
  <c r="IV95" i="22"/>
  <c r="IW95" i="22"/>
  <c r="IX95" i="22"/>
  <c r="IY95" i="22"/>
  <c r="IZ95" i="22"/>
  <c r="JL95" i="22"/>
  <c r="JN95" i="22"/>
  <c r="JO95" i="22"/>
  <c r="JP95" i="22"/>
  <c r="JU95" i="22"/>
  <c r="JV95" i="22"/>
  <c r="JZ95" i="22"/>
  <c r="KA95" i="22"/>
  <c r="KB95" i="22"/>
  <c r="KC95" i="22"/>
  <c r="KE95" i="22"/>
  <c r="KF95" i="22"/>
  <c r="KG95" i="22"/>
  <c r="KI95" i="22"/>
  <c r="KJ95" i="22"/>
  <c r="KK95" i="22"/>
  <c r="C96" i="22"/>
  <c r="D96" i="22"/>
  <c r="E96" i="22"/>
  <c r="F96" i="22"/>
  <c r="JD96" i="22" s="1"/>
  <c r="G96" i="22"/>
  <c r="H96" i="22"/>
  <c r="I96" i="22"/>
  <c r="N96" i="22"/>
  <c r="S96" i="22"/>
  <c r="W96" i="22"/>
  <c r="Z96" i="22"/>
  <c r="AC96" i="22"/>
  <c r="AE96" i="22"/>
  <c r="AG96" i="22"/>
  <c r="AP96" i="22"/>
  <c r="AQ96" i="22"/>
  <c r="AY96" i="22"/>
  <c r="BB96" i="22"/>
  <c r="BC96" i="22"/>
  <c r="BD96" i="22"/>
  <c r="BF96" i="22"/>
  <c r="BG96" i="22"/>
  <c r="CP96" i="22"/>
  <c r="DG96" i="22"/>
  <c r="DQ96" i="22"/>
  <c r="FK96" i="22"/>
  <c r="FT96" i="22"/>
  <c r="GC96" i="22"/>
  <c r="GH96" i="22"/>
  <c r="GO96" i="22"/>
  <c r="GU96" i="22"/>
  <c r="GV96" i="22"/>
  <c r="GW96" i="22"/>
  <c r="HC96" i="22"/>
  <c r="HD96" i="22"/>
  <c r="HE96" i="22"/>
  <c r="HL96" i="22"/>
  <c r="HM96" i="22"/>
  <c r="HS96" i="22"/>
  <c r="HT96" i="22"/>
  <c r="HU96" i="22"/>
  <c r="IA96" i="22"/>
  <c r="IB96" i="22"/>
  <c r="II96" i="22"/>
  <c r="IJ96" i="22"/>
  <c r="IK96" i="22"/>
  <c r="IQ96" i="22"/>
  <c r="IR96" i="22"/>
  <c r="IS96" i="22"/>
  <c r="IY96" i="22"/>
  <c r="JC96" i="22"/>
  <c r="JE96" i="22"/>
  <c r="JF96" i="22" s="1"/>
  <c r="JK96" i="22"/>
  <c r="JR96" i="22"/>
  <c r="JS96" i="22"/>
  <c r="KB96" i="22"/>
  <c r="KC96" i="22"/>
  <c r="KD96" i="22"/>
  <c r="KJ96" i="22"/>
  <c r="KK96" i="22"/>
  <c r="B97" i="22"/>
  <c r="C97" i="22"/>
  <c r="D97" i="22"/>
  <c r="E97" i="22"/>
  <c r="F97" i="22"/>
  <c r="JD97" i="22" s="1"/>
  <c r="JG97" i="22" s="1"/>
  <c r="G97" i="22"/>
  <c r="H97" i="22"/>
  <c r="I97" i="22"/>
  <c r="N97" i="22"/>
  <c r="S97" i="22"/>
  <c r="W97" i="22"/>
  <c r="Z97" i="22"/>
  <c r="AC97" i="22"/>
  <c r="AE97" i="22"/>
  <c r="AG97" i="22"/>
  <c r="AP97" i="22"/>
  <c r="AQ97" i="22"/>
  <c r="AY97" i="22"/>
  <c r="BB97" i="22"/>
  <c r="BC97" i="22"/>
  <c r="BD97" i="22"/>
  <c r="BF97" i="22"/>
  <c r="BG97" i="22"/>
  <c r="CP97" i="22"/>
  <c r="DG97" i="22"/>
  <c r="DQ97" i="22"/>
  <c r="FK97" i="22"/>
  <c r="FT97" i="22"/>
  <c r="GC97" i="22"/>
  <c r="HE97" i="22"/>
  <c r="HL97" i="22"/>
  <c r="IB97" i="22"/>
  <c r="II97" i="22"/>
  <c r="JC97" i="22"/>
  <c r="JE97" i="22"/>
  <c r="JF97" i="22" s="1"/>
  <c r="JR97" i="22"/>
  <c r="JS97" i="22"/>
  <c r="KB97" i="22"/>
  <c r="B98" i="22"/>
  <c r="C98" i="22"/>
  <c r="D98" i="22"/>
  <c r="E98" i="22"/>
  <c r="F98" i="22"/>
  <c r="JD98" i="22" s="1"/>
  <c r="G98" i="22"/>
  <c r="H98" i="22"/>
  <c r="I98" i="22"/>
  <c r="N98" i="22"/>
  <c r="S98" i="22"/>
  <c r="W98" i="22"/>
  <c r="Z98" i="22"/>
  <c r="AC98" i="22"/>
  <c r="AE98" i="22"/>
  <c r="AG98" i="22"/>
  <c r="AP98" i="22"/>
  <c r="AQ98" i="22"/>
  <c r="AY98" i="22"/>
  <c r="BB98" i="22"/>
  <c r="BC98" i="22"/>
  <c r="BD98" i="22"/>
  <c r="BF98" i="22"/>
  <c r="BG98" i="22"/>
  <c r="CP98" i="22"/>
  <c r="DG98" i="22"/>
  <c r="DQ98" i="22"/>
  <c r="FK98" i="22"/>
  <c r="FT98" i="22"/>
  <c r="GC98" i="22"/>
  <c r="GH98" i="22"/>
  <c r="GO98" i="22"/>
  <c r="GU98" i="22"/>
  <c r="GV98" i="22"/>
  <c r="GW98" i="22"/>
  <c r="HC98" i="22"/>
  <c r="HD98" i="22"/>
  <c r="HE98" i="22"/>
  <c r="HL98" i="22"/>
  <c r="HM98" i="22"/>
  <c r="HS98" i="22"/>
  <c r="HT98" i="22"/>
  <c r="HU98" i="22"/>
  <c r="IA98" i="22"/>
  <c r="IB98" i="22"/>
  <c r="II98" i="22"/>
  <c r="IJ98" i="22"/>
  <c r="IK98" i="22"/>
  <c r="IQ98" i="22"/>
  <c r="IR98" i="22"/>
  <c r="IS98" i="22"/>
  <c r="IY98" i="22"/>
  <c r="JC98" i="22"/>
  <c r="JE98" i="22"/>
  <c r="JF98" i="22" s="1"/>
  <c r="JK98" i="22"/>
  <c r="JR98" i="22"/>
  <c r="JS98" i="22"/>
  <c r="KB98" i="22"/>
  <c r="KC98" i="22"/>
  <c r="KD98" i="22"/>
  <c r="KJ98" i="22"/>
  <c r="KK98" i="22"/>
  <c r="B99" i="22"/>
  <c r="C99" i="22"/>
  <c r="D99" i="22"/>
  <c r="E99" i="22"/>
  <c r="F99" i="22"/>
  <c r="JD99" i="22" s="1"/>
  <c r="JG99" i="22" s="1"/>
  <c r="G99" i="22"/>
  <c r="H99" i="22"/>
  <c r="I99" i="22"/>
  <c r="N99" i="22"/>
  <c r="S99" i="22"/>
  <c r="W99" i="22"/>
  <c r="Z99" i="22"/>
  <c r="AC99" i="22"/>
  <c r="AE99" i="22"/>
  <c r="AG99" i="22"/>
  <c r="AP99" i="22"/>
  <c r="AQ99" i="22"/>
  <c r="AY99" i="22"/>
  <c r="BB99" i="22"/>
  <c r="BC99" i="22"/>
  <c r="BD99" i="22"/>
  <c r="BF99" i="22"/>
  <c r="BG99" i="22"/>
  <c r="CP99" i="22"/>
  <c r="DG99" i="22"/>
  <c r="DQ99" i="22"/>
  <c r="FK99" i="22"/>
  <c r="FT99" i="22"/>
  <c r="GC99" i="22"/>
  <c r="HE99" i="22"/>
  <c r="HL99" i="22"/>
  <c r="IB99" i="22"/>
  <c r="II99" i="22"/>
  <c r="IY99" i="22"/>
  <c r="JC99" i="22"/>
  <c r="JE99" i="22"/>
  <c r="JF99" i="22" s="1"/>
  <c r="JR99" i="22"/>
  <c r="JS99" i="22"/>
  <c r="KB99" i="22"/>
  <c r="B100" i="22"/>
  <c r="C100" i="22"/>
  <c r="D100" i="22"/>
  <c r="E100" i="22"/>
  <c r="F100" i="22"/>
  <c r="JD100" i="22" s="1"/>
  <c r="G100" i="22"/>
  <c r="H100" i="22"/>
  <c r="I100" i="22"/>
  <c r="N100" i="22"/>
  <c r="S100" i="22"/>
  <c r="W100" i="22"/>
  <c r="Z100" i="22"/>
  <c r="AC100" i="22"/>
  <c r="AE100" i="22"/>
  <c r="AG100" i="22"/>
  <c r="AP100" i="22"/>
  <c r="AQ100" i="22"/>
  <c r="AY100" i="22"/>
  <c r="BB100" i="22"/>
  <c r="BC100" i="22"/>
  <c r="BD100" i="22"/>
  <c r="BF100" i="22"/>
  <c r="BG100" i="22"/>
  <c r="CP100" i="22"/>
  <c r="DG100" i="22"/>
  <c r="DQ100" i="22"/>
  <c r="FK100" i="22"/>
  <c r="FT100" i="22"/>
  <c r="GC100" i="22"/>
  <c r="GO100" i="22"/>
  <c r="GU100" i="22"/>
  <c r="GV100" i="22"/>
  <c r="GW100" i="22"/>
  <c r="HC100" i="22"/>
  <c r="HD100" i="22"/>
  <c r="HL100" i="22"/>
  <c r="HM100" i="22"/>
  <c r="HS100" i="22"/>
  <c r="HT100" i="22"/>
  <c r="HU100" i="22"/>
  <c r="IA100" i="22"/>
  <c r="IG100" i="22"/>
  <c r="II100" i="22"/>
  <c r="IJ100" i="22"/>
  <c r="IK100" i="22"/>
  <c r="IO100" i="22"/>
  <c r="IQ100" i="22"/>
  <c r="IW100" i="22"/>
  <c r="IY100" i="22"/>
  <c r="IZ100" i="22"/>
  <c r="JC100" i="22"/>
  <c r="JE100" i="22"/>
  <c r="JF100" i="22" s="1"/>
  <c r="JG100" i="22" s="1"/>
  <c r="JK100" i="22"/>
  <c r="JO100" i="22"/>
  <c r="JR100" i="22"/>
  <c r="JS100" i="22"/>
  <c r="JT100" i="22"/>
  <c r="JZ100" i="22"/>
  <c r="KB100" i="22"/>
  <c r="KD100" i="22"/>
  <c r="KH100" i="22"/>
  <c r="KJ100" i="22"/>
  <c r="KK100" i="22"/>
  <c r="B101" i="22"/>
  <c r="C101" i="22"/>
  <c r="D101" i="22"/>
  <c r="E101" i="22"/>
  <c r="F101" i="22"/>
  <c r="JD101" i="22" s="1"/>
  <c r="G101" i="22"/>
  <c r="H101" i="22"/>
  <c r="I101" i="22"/>
  <c r="N101" i="22"/>
  <c r="S101" i="22"/>
  <c r="W101" i="22"/>
  <c r="Z101" i="22"/>
  <c r="AC101" i="22"/>
  <c r="AE101" i="22"/>
  <c r="AG101" i="22"/>
  <c r="AP101" i="22"/>
  <c r="AQ101" i="22"/>
  <c r="AY101" i="22"/>
  <c r="BB101" i="22"/>
  <c r="BC101" i="22"/>
  <c r="BD101" i="22"/>
  <c r="BF101" i="22"/>
  <c r="BG101" i="22"/>
  <c r="CP101" i="22"/>
  <c r="DG101" i="22"/>
  <c r="DQ101" i="22"/>
  <c r="FK101" i="22"/>
  <c r="FT101" i="22"/>
  <c r="GC101" i="22"/>
  <c r="GH101" i="22"/>
  <c r="GK101" i="22"/>
  <c r="GO101" i="22"/>
  <c r="GQ101" i="22"/>
  <c r="GR101" i="22"/>
  <c r="GV101" i="22"/>
  <c r="GW101" i="22"/>
  <c r="GY101" i="22"/>
  <c r="GZ101" i="22"/>
  <c r="HA101" i="22"/>
  <c r="HC101" i="22"/>
  <c r="HG101" i="22"/>
  <c r="HH101" i="22"/>
  <c r="HI101" i="22"/>
  <c r="HK101" i="22"/>
  <c r="HL101" i="22"/>
  <c r="HM101" i="22"/>
  <c r="HQ101" i="22"/>
  <c r="HS101" i="22"/>
  <c r="HT101" i="22"/>
  <c r="HU101" i="22"/>
  <c r="HW101" i="22"/>
  <c r="HX101" i="22"/>
  <c r="IB101" i="22"/>
  <c r="IC101" i="22"/>
  <c r="IE101" i="22"/>
  <c r="IF101" i="22"/>
  <c r="IG101" i="22"/>
  <c r="II101" i="22"/>
  <c r="IM101" i="22"/>
  <c r="IN101" i="22"/>
  <c r="IO101" i="22"/>
  <c r="IQ101" i="22"/>
  <c r="IR101" i="22"/>
  <c r="IS101" i="22"/>
  <c r="IW101" i="22"/>
  <c r="IY101" i="22"/>
  <c r="IZ101" i="22"/>
  <c r="JC101" i="22"/>
  <c r="JE101" i="22"/>
  <c r="JK101" i="22"/>
  <c r="JM101" i="22"/>
  <c r="JN101" i="22"/>
  <c r="JO101" i="22"/>
  <c r="JR101" i="22"/>
  <c r="JV101" i="22"/>
  <c r="JX101" i="22"/>
  <c r="JZ101" i="22"/>
  <c r="KB101" i="22"/>
  <c r="KC101" i="22"/>
  <c r="KD101" i="22"/>
  <c r="KH101" i="22"/>
  <c r="KJ101" i="22"/>
  <c r="KK101" i="22"/>
  <c r="B102" i="22"/>
  <c r="C102" i="22"/>
  <c r="D102" i="22"/>
  <c r="E102" i="22"/>
  <c r="F102" i="22"/>
  <c r="JD102" i="22" s="1"/>
  <c r="G102" i="22"/>
  <c r="H102" i="22"/>
  <c r="I102" i="22"/>
  <c r="N102" i="22"/>
  <c r="S102" i="22"/>
  <c r="W102" i="22"/>
  <c r="Z102" i="22"/>
  <c r="AC102" i="22"/>
  <c r="AE102" i="22"/>
  <c r="AG102" i="22"/>
  <c r="AP102" i="22"/>
  <c r="AQ102" i="22"/>
  <c r="AY102" i="22"/>
  <c r="BB102" i="22"/>
  <c r="BC102" i="22"/>
  <c r="BD102" i="22"/>
  <c r="BF102" i="22"/>
  <c r="BG102" i="22"/>
  <c r="CP102" i="22"/>
  <c r="DG102" i="22"/>
  <c r="DQ102" i="22"/>
  <c r="FK102" i="22"/>
  <c r="FT102" i="22"/>
  <c r="GC102" i="22"/>
  <c r="GR102" i="22"/>
  <c r="GZ102" i="22"/>
  <c r="HC102" i="22"/>
  <c r="II102" i="22"/>
  <c r="IQ102" i="22"/>
  <c r="IS102" i="22"/>
  <c r="JC102" i="22"/>
  <c r="JE102" i="22"/>
  <c r="JH102" i="22" s="1"/>
  <c r="JF102" i="22"/>
  <c r="JR102" i="22"/>
  <c r="JS102" i="22"/>
  <c r="KB102" i="22"/>
  <c r="KD102" i="22"/>
  <c r="C103" i="22"/>
  <c r="D103" i="22"/>
  <c r="B103" i="22" s="1"/>
  <c r="E103" i="22"/>
  <c r="F103" i="22"/>
  <c r="JD103" i="22" s="1"/>
  <c r="G103" i="22"/>
  <c r="H103" i="22"/>
  <c r="I103" i="22"/>
  <c r="N103" i="22"/>
  <c r="S103" i="22"/>
  <c r="W103" i="22"/>
  <c r="Z103" i="22"/>
  <c r="AC103" i="22"/>
  <c r="AE103" i="22"/>
  <c r="AG103" i="22"/>
  <c r="AP103" i="22"/>
  <c r="AQ103" i="22"/>
  <c r="AY103" i="22"/>
  <c r="BB103" i="22"/>
  <c r="BC103" i="22"/>
  <c r="BD103" i="22"/>
  <c r="BF103" i="22"/>
  <c r="BG103" i="22"/>
  <c r="CP103" i="22"/>
  <c r="DG103" i="22"/>
  <c r="DQ103" i="22"/>
  <c r="FK103" i="22"/>
  <c r="FT103" i="22"/>
  <c r="GC103" i="22"/>
  <c r="GO103" i="22"/>
  <c r="GQ103" i="22"/>
  <c r="GR103" i="22"/>
  <c r="GS103" i="22"/>
  <c r="GZ103" i="22"/>
  <c r="HA103" i="22"/>
  <c r="HC103" i="22"/>
  <c r="HD103" i="22"/>
  <c r="HK103" i="22"/>
  <c r="HL103" i="22"/>
  <c r="HM103" i="22"/>
  <c r="HO103" i="22"/>
  <c r="HU103" i="22"/>
  <c r="HW103" i="22"/>
  <c r="HX103" i="22"/>
  <c r="HY103" i="22"/>
  <c r="IF103" i="22"/>
  <c r="IG103" i="22"/>
  <c r="II103" i="22"/>
  <c r="IJ103" i="22"/>
  <c r="IQ103" i="22"/>
  <c r="IR103" i="22"/>
  <c r="IS103" i="22"/>
  <c r="IU103" i="22"/>
  <c r="JC103" i="22"/>
  <c r="JE103" i="22"/>
  <c r="JN103" i="22"/>
  <c r="JO103" i="22"/>
  <c r="JR103" i="22"/>
  <c r="JS103" i="22"/>
  <c r="KB103" i="22"/>
  <c r="KC103" i="22"/>
  <c r="KD103" i="22"/>
  <c r="KF103" i="22"/>
  <c r="KG103" i="22"/>
  <c r="C104" i="22"/>
  <c r="D104" i="22"/>
  <c r="B104" i="22" s="1"/>
  <c r="E104" i="22"/>
  <c r="F104" i="22"/>
  <c r="JC104" i="22" s="1"/>
  <c r="G104" i="22"/>
  <c r="H104" i="22"/>
  <c r="I104" i="22"/>
  <c r="N104" i="22"/>
  <c r="S104" i="22"/>
  <c r="W104" i="22"/>
  <c r="Z104" i="22"/>
  <c r="AC104" i="22"/>
  <c r="AE104" i="22"/>
  <c r="AG104" i="22"/>
  <c r="AP104" i="22"/>
  <c r="AQ104" i="22"/>
  <c r="AY104" i="22"/>
  <c r="BB104" i="22"/>
  <c r="BC104" i="22"/>
  <c r="BD104" i="22"/>
  <c r="BF104" i="22"/>
  <c r="BG104" i="22"/>
  <c r="CP104" i="22"/>
  <c r="DG104" i="22"/>
  <c r="DQ104" i="22"/>
  <c r="FK104" i="22"/>
  <c r="FT104" i="22"/>
  <c r="GC104" i="22"/>
  <c r="GO104" i="22"/>
  <c r="GP104" i="22"/>
  <c r="GQ104" i="22"/>
  <c r="GR104" i="22"/>
  <c r="GS104" i="22"/>
  <c r="GU104" i="22"/>
  <c r="GX104" i="22"/>
  <c r="GY104" i="22"/>
  <c r="GZ104" i="22"/>
  <c r="HA104" i="22"/>
  <c r="HC104" i="22"/>
  <c r="HD104" i="22"/>
  <c r="HG104" i="22"/>
  <c r="HH104" i="22"/>
  <c r="HI104" i="22"/>
  <c r="HK104" i="22"/>
  <c r="HL104" i="22"/>
  <c r="HM104" i="22"/>
  <c r="HP104" i="22"/>
  <c r="HQ104" i="22"/>
  <c r="HS104" i="22"/>
  <c r="HT104" i="22"/>
  <c r="HU104" i="22"/>
  <c r="HV104" i="22"/>
  <c r="HY104" i="22"/>
  <c r="IA104" i="22"/>
  <c r="IB104" i="22"/>
  <c r="IC104" i="22"/>
  <c r="ID104" i="22"/>
  <c r="IE104" i="22"/>
  <c r="II104" i="22"/>
  <c r="IJ104" i="22"/>
  <c r="IK104" i="22"/>
  <c r="IL104" i="22"/>
  <c r="IM104" i="22"/>
  <c r="IN104" i="22"/>
  <c r="IR104" i="22"/>
  <c r="IS104" i="22"/>
  <c r="IT104" i="22"/>
  <c r="IU104" i="22"/>
  <c r="IV104" i="22"/>
  <c r="IW104" i="22"/>
  <c r="JD104" i="22"/>
  <c r="JE104" i="22"/>
  <c r="JL104" i="22"/>
  <c r="JM104" i="22"/>
  <c r="JN104" i="22"/>
  <c r="JO104" i="22"/>
  <c r="JR104" i="22"/>
  <c r="JS104" i="22"/>
  <c r="JV104" i="22"/>
  <c r="JX104" i="22"/>
  <c r="JZ104" i="22"/>
  <c r="KB104" i="22"/>
  <c r="KC104" i="22"/>
  <c r="KD104" i="22"/>
  <c r="KG104" i="22"/>
  <c r="KH104" i="22"/>
  <c r="KJ104" i="22"/>
  <c r="KK104" i="22"/>
  <c r="B105" i="22"/>
  <c r="C105" i="22"/>
  <c r="D105" i="22"/>
  <c r="E105" i="22"/>
  <c r="F105" i="22"/>
  <c r="JS105" i="22" s="1"/>
  <c r="G105" i="22"/>
  <c r="H105" i="22"/>
  <c r="I105" i="22"/>
  <c r="N105" i="22"/>
  <c r="S105" i="22"/>
  <c r="W105" i="22"/>
  <c r="Z105" i="22"/>
  <c r="AC105" i="22"/>
  <c r="AE105" i="22"/>
  <c r="AG105" i="22"/>
  <c r="AP105" i="22"/>
  <c r="AQ105" i="22"/>
  <c r="AY105" i="22"/>
  <c r="BB105" i="22" s="1"/>
  <c r="BC105" i="22"/>
  <c r="BD105" i="22"/>
  <c r="BF105" i="22"/>
  <c r="BG105" i="22"/>
  <c r="CP105" i="22"/>
  <c r="DG105" i="22"/>
  <c r="DQ105" i="22"/>
  <c r="FK105" i="22"/>
  <c r="FT105" i="22"/>
  <c r="GC105" i="22"/>
  <c r="GK105" i="22"/>
  <c r="GO105" i="22"/>
  <c r="GP105" i="22"/>
  <c r="GW105" i="22"/>
  <c r="GX105" i="22"/>
  <c r="GY105" i="22"/>
  <c r="HF105" i="22"/>
  <c r="HG105" i="22"/>
  <c r="HH105" i="22"/>
  <c r="HO105" i="22"/>
  <c r="HP105" i="22"/>
  <c r="HQ105" i="22"/>
  <c r="HX105" i="22"/>
  <c r="HY105" i="22"/>
  <c r="HZ105" i="22"/>
  <c r="IF105" i="22"/>
  <c r="IG105" i="22"/>
  <c r="IH105" i="22"/>
  <c r="IN105" i="22"/>
  <c r="IO105" i="22"/>
  <c r="IP105" i="22"/>
  <c r="IV105" i="22"/>
  <c r="IW105" i="22"/>
  <c r="IX105" i="22"/>
  <c r="JD105" i="22"/>
  <c r="JE105" i="22"/>
  <c r="JI105" i="22" s="1"/>
  <c r="JJ105" i="22" s="1"/>
  <c r="JF105" i="22"/>
  <c r="JG105" i="22" s="1"/>
  <c r="JH105" i="22"/>
  <c r="JN105" i="22"/>
  <c r="JO105" i="22"/>
  <c r="JP105" i="22"/>
  <c r="JR105" i="22"/>
  <c r="JX105" i="22"/>
  <c r="JZ105" i="22"/>
  <c r="KA105" i="22"/>
  <c r="KF105" i="22"/>
  <c r="KG105" i="22"/>
  <c r="KH105" i="22"/>
  <c r="KI105" i="22"/>
  <c r="C106" i="22"/>
  <c r="D106" i="22"/>
  <c r="E106" i="22"/>
  <c r="F106" i="22"/>
  <c r="JR106" i="22" s="1"/>
  <c r="G106" i="22"/>
  <c r="H106" i="22"/>
  <c r="I106" i="22"/>
  <c r="GO106" i="22" s="1"/>
  <c r="N106" i="22"/>
  <c r="S106" i="22"/>
  <c r="W106" i="22"/>
  <c r="Z106" i="22"/>
  <c r="AC106" i="22"/>
  <c r="AE106" i="22"/>
  <c r="AG106" i="22"/>
  <c r="AP106" i="22"/>
  <c r="AQ106" i="22"/>
  <c r="AY106" i="22"/>
  <c r="BB106" i="22"/>
  <c r="BC106" i="22"/>
  <c r="BD106" i="22"/>
  <c r="BF106" i="22"/>
  <c r="BG106" i="22"/>
  <c r="CP106" i="22"/>
  <c r="DG106" i="22"/>
  <c r="DQ106" i="22"/>
  <c r="FK106" i="22"/>
  <c r="FT106" i="22"/>
  <c r="GC106" i="22"/>
  <c r="GE106" i="22"/>
  <c r="GH106" i="22"/>
  <c r="GK106" i="22"/>
  <c r="GP106" i="22"/>
  <c r="GQ106" i="22"/>
  <c r="GR106" i="22"/>
  <c r="GS106" i="22"/>
  <c r="GT106" i="22"/>
  <c r="GU106" i="22"/>
  <c r="GV106" i="22"/>
  <c r="GX106" i="22"/>
  <c r="GY106" i="22"/>
  <c r="GZ106" i="22"/>
  <c r="HA106" i="22"/>
  <c r="HB106" i="22"/>
  <c r="HC106" i="22"/>
  <c r="HD106" i="22"/>
  <c r="HF106" i="22"/>
  <c r="HG106" i="22"/>
  <c r="HH106" i="22"/>
  <c r="HI106" i="22"/>
  <c r="HJ106" i="22"/>
  <c r="HK106" i="22"/>
  <c r="HL106" i="22"/>
  <c r="HN106" i="22"/>
  <c r="HO106" i="22"/>
  <c r="HP106" i="22"/>
  <c r="HQ106" i="22"/>
  <c r="HR106" i="22"/>
  <c r="HS106" i="22"/>
  <c r="HT106" i="22"/>
  <c r="HV106" i="22"/>
  <c r="HW106" i="22"/>
  <c r="HX106" i="22"/>
  <c r="HY106" i="22"/>
  <c r="HZ106" i="22"/>
  <c r="IA106" i="22"/>
  <c r="IB106" i="22"/>
  <c r="ID106" i="22"/>
  <c r="IE106" i="22"/>
  <c r="IF106" i="22"/>
  <c r="IG106" i="22"/>
  <c r="IH106" i="22"/>
  <c r="II106" i="22"/>
  <c r="IJ106" i="22"/>
  <c r="IL106" i="22"/>
  <c r="IM106" i="22"/>
  <c r="IN106" i="22"/>
  <c r="IO106" i="22"/>
  <c r="IP106" i="22"/>
  <c r="IQ106" i="22"/>
  <c r="IR106" i="22"/>
  <c r="IT106" i="22"/>
  <c r="IU106" i="22"/>
  <c r="IV106" i="22"/>
  <c r="IW106" i="22"/>
  <c r="IX106" i="22"/>
  <c r="IY106" i="22"/>
  <c r="IZ106" i="22"/>
  <c r="JL106" i="22"/>
  <c r="JM106" i="22"/>
  <c r="JN106" i="22"/>
  <c r="JO106" i="22"/>
  <c r="JP106" i="22"/>
  <c r="JU106" i="22"/>
  <c r="JV106" i="22"/>
  <c r="JX106" i="22"/>
  <c r="JZ106" i="22"/>
  <c r="KA106" i="22"/>
  <c r="KB106" i="22"/>
  <c r="KC106" i="22"/>
  <c r="KE106" i="22"/>
  <c r="KF106" i="22"/>
  <c r="KG106" i="22"/>
  <c r="KH106" i="22"/>
  <c r="KI106" i="22"/>
  <c r="KJ106" i="22"/>
  <c r="KK106" i="22"/>
  <c r="C107" i="22"/>
  <c r="D107" i="22"/>
  <c r="E107" i="22"/>
  <c r="F107" i="22"/>
  <c r="JR107" i="22" s="1"/>
  <c r="G107" i="22"/>
  <c r="H107" i="22"/>
  <c r="I107" i="22"/>
  <c r="GO107" i="22" s="1"/>
  <c r="N107" i="22"/>
  <c r="S107" i="22"/>
  <c r="W107" i="22"/>
  <c r="Z107" i="22"/>
  <c r="AC107" i="22"/>
  <c r="AE107" i="22"/>
  <c r="AG107" i="22"/>
  <c r="AP107" i="22"/>
  <c r="AQ107" i="22"/>
  <c r="AY107" i="22"/>
  <c r="BB107" i="22"/>
  <c r="BC107" i="22"/>
  <c r="BD107" i="22"/>
  <c r="BF107" i="22"/>
  <c r="BG107" i="22"/>
  <c r="CP107" i="22"/>
  <c r="DG107" i="22"/>
  <c r="DQ107" i="22"/>
  <c r="FK107" i="22"/>
  <c r="FT107" i="22"/>
  <c r="GC107" i="22"/>
  <c r="GE107" i="22"/>
  <c r="GH107" i="22"/>
  <c r="GK107" i="22"/>
  <c r="GP107" i="22"/>
  <c r="GQ107" i="22"/>
  <c r="GR107" i="22"/>
  <c r="GS107" i="22"/>
  <c r="GT107" i="22"/>
  <c r="GU107" i="22"/>
  <c r="GV107" i="22"/>
  <c r="GX107" i="22"/>
  <c r="GY107" i="22"/>
  <c r="GZ107" i="22"/>
  <c r="HA107" i="22"/>
  <c r="HB107" i="22"/>
  <c r="HC107" i="22"/>
  <c r="HD107" i="22"/>
  <c r="HF107" i="22"/>
  <c r="HG107" i="22"/>
  <c r="HH107" i="22"/>
  <c r="HI107" i="22"/>
  <c r="HJ107" i="22"/>
  <c r="HK107" i="22"/>
  <c r="HL107" i="22"/>
  <c r="HN107" i="22"/>
  <c r="HO107" i="22"/>
  <c r="HP107" i="22"/>
  <c r="HQ107" i="22"/>
  <c r="HR107" i="22"/>
  <c r="HS107" i="22"/>
  <c r="HT107" i="22"/>
  <c r="HV107" i="22"/>
  <c r="HW107" i="22"/>
  <c r="HX107" i="22"/>
  <c r="HY107" i="22"/>
  <c r="HZ107" i="22"/>
  <c r="IA107" i="22"/>
  <c r="IB107" i="22"/>
  <c r="ID107" i="22"/>
  <c r="IE107" i="22"/>
  <c r="IF107" i="22"/>
  <c r="IG107" i="22"/>
  <c r="IH107" i="22"/>
  <c r="II107" i="22"/>
  <c r="IJ107" i="22"/>
  <c r="IL107" i="22"/>
  <c r="IM107" i="22"/>
  <c r="IN107" i="22"/>
  <c r="IO107" i="22"/>
  <c r="IP107" i="22"/>
  <c r="IQ107" i="22"/>
  <c r="IR107" i="22"/>
  <c r="IT107" i="22"/>
  <c r="IU107" i="22"/>
  <c r="IV107" i="22"/>
  <c r="IW107" i="22"/>
  <c r="IX107" i="22"/>
  <c r="IY107" i="22"/>
  <c r="IZ107" i="22"/>
  <c r="JL107" i="22"/>
  <c r="JM107" i="22"/>
  <c r="JN107" i="22"/>
  <c r="JO107" i="22"/>
  <c r="JP107" i="22"/>
  <c r="JU107" i="22"/>
  <c r="JV107" i="22"/>
  <c r="JX107" i="22"/>
  <c r="JZ107" i="22"/>
  <c r="KA107" i="22"/>
  <c r="KB107" i="22"/>
  <c r="KC107" i="22"/>
  <c r="KE107" i="22"/>
  <c r="KF107" i="22"/>
  <c r="KG107" i="22"/>
  <c r="KH107" i="22"/>
  <c r="KI107" i="22"/>
  <c r="KJ107" i="22"/>
  <c r="KK107" i="22"/>
  <c r="C108" i="22"/>
  <c r="D108" i="22"/>
  <c r="E108" i="22"/>
  <c r="F108" i="22"/>
  <c r="JR108" i="22" s="1"/>
  <c r="G108" i="22"/>
  <c r="H108" i="22"/>
  <c r="I108" i="22"/>
  <c r="GO108" i="22" s="1"/>
  <c r="N108" i="22"/>
  <c r="S108" i="22"/>
  <c r="W108" i="22"/>
  <c r="Z108" i="22"/>
  <c r="AC108" i="22"/>
  <c r="AE108" i="22"/>
  <c r="AG108" i="22"/>
  <c r="AP108" i="22"/>
  <c r="AQ108" i="22"/>
  <c r="AY108" i="22"/>
  <c r="BB108" i="22"/>
  <c r="BC108" i="22"/>
  <c r="BD108" i="22"/>
  <c r="BF108" i="22"/>
  <c r="BG108" i="22"/>
  <c r="CP108" i="22"/>
  <c r="DG108" i="22"/>
  <c r="DQ108" i="22"/>
  <c r="FK108" i="22"/>
  <c r="FT108" i="22"/>
  <c r="GC108" i="22"/>
  <c r="GE108" i="22"/>
  <c r="GH108" i="22"/>
  <c r="GK108" i="22"/>
  <c r="GP108" i="22"/>
  <c r="GQ108" i="22"/>
  <c r="GR108" i="22"/>
  <c r="GS108" i="22"/>
  <c r="GT108" i="22"/>
  <c r="GU108" i="22"/>
  <c r="GV108" i="22"/>
  <c r="GX108" i="22"/>
  <c r="GY108" i="22"/>
  <c r="GZ108" i="22"/>
  <c r="HA108" i="22"/>
  <c r="HB108" i="22"/>
  <c r="HC108" i="22"/>
  <c r="HD108" i="22"/>
  <c r="HF108" i="22"/>
  <c r="HG108" i="22"/>
  <c r="HH108" i="22"/>
  <c r="HI108" i="22"/>
  <c r="HJ108" i="22"/>
  <c r="HK108" i="22"/>
  <c r="HL108" i="22"/>
  <c r="HN108" i="22"/>
  <c r="HO108" i="22"/>
  <c r="HP108" i="22"/>
  <c r="HQ108" i="22"/>
  <c r="HR108" i="22"/>
  <c r="HS108" i="22"/>
  <c r="HT108" i="22"/>
  <c r="HV108" i="22"/>
  <c r="HW108" i="22"/>
  <c r="HX108" i="22"/>
  <c r="HY108" i="22"/>
  <c r="HZ108" i="22"/>
  <c r="IA108" i="22"/>
  <c r="IB108" i="22"/>
  <c r="ID108" i="22"/>
  <c r="IE108" i="22"/>
  <c r="IF108" i="22"/>
  <c r="IG108" i="22"/>
  <c r="IH108" i="22"/>
  <c r="II108" i="22"/>
  <c r="IJ108" i="22"/>
  <c r="IL108" i="22"/>
  <c r="IM108" i="22"/>
  <c r="IN108" i="22"/>
  <c r="IO108" i="22"/>
  <c r="IP108" i="22"/>
  <c r="IQ108" i="22"/>
  <c r="IR108" i="22"/>
  <c r="IT108" i="22"/>
  <c r="IU108" i="22"/>
  <c r="IV108" i="22"/>
  <c r="IW108" i="22"/>
  <c r="IX108" i="22"/>
  <c r="IY108" i="22"/>
  <c r="IZ108" i="22"/>
  <c r="JL108" i="22"/>
  <c r="JM108" i="22"/>
  <c r="JN108" i="22"/>
  <c r="JO108" i="22"/>
  <c r="JP108" i="22"/>
  <c r="JU108" i="22"/>
  <c r="JV108" i="22"/>
  <c r="JX108" i="22"/>
  <c r="JZ108" i="22"/>
  <c r="KA108" i="22"/>
  <c r="KB108" i="22"/>
  <c r="KC108" i="22"/>
  <c r="KE108" i="22"/>
  <c r="KF108" i="22"/>
  <c r="KG108" i="22"/>
  <c r="KH108" i="22"/>
  <c r="KI108" i="22"/>
  <c r="KJ108" i="22"/>
  <c r="KK108" i="22"/>
  <c r="C109" i="22"/>
  <c r="D109" i="22"/>
  <c r="E109" i="22"/>
  <c r="F109" i="22"/>
  <c r="G109" i="22"/>
  <c r="H109" i="22"/>
  <c r="I109" i="22"/>
  <c r="GO109" i="22" s="1"/>
  <c r="N109" i="22"/>
  <c r="S109" i="22"/>
  <c r="W109" i="22"/>
  <c r="Z109" i="22"/>
  <c r="AC109" i="22"/>
  <c r="AE109" i="22"/>
  <c r="AG109" i="22"/>
  <c r="AP109" i="22"/>
  <c r="AQ109" i="22"/>
  <c r="AY109" i="22"/>
  <c r="BB109" i="22"/>
  <c r="BC109" i="22"/>
  <c r="BD109" i="22"/>
  <c r="BF109" i="22"/>
  <c r="BG109" i="22"/>
  <c r="CP109" i="22"/>
  <c r="DG109" i="22"/>
  <c r="DQ109" i="22"/>
  <c r="FK109" i="22"/>
  <c r="FT109" i="22"/>
  <c r="GC109" i="22"/>
  <c r="GE109" i="22"/>
  <c r="GH109" i="22"/>
  <c r="GK109" i="22"/>
  <c r="GP109" i="22"/>
  <c r="GQ109" i="22"/>
  <c r="GR109" i="22"/>
  <c r="GS109" i="22"/>
  <c r="GT109" i="22"/>
  <c r="GU109" i="22"/>
  <c r="GV109" i="22"/>
  <c r="GX109" i="22"/>
  <c r="GY109" i="22"/>
  <c r="GZ109" i="22"/>
  <c r="HA109" i="22"/>
  <c r="HB109" i="22"/>
  <c r="HC109" i="22"/>
  <c r="HD109" i="22"/>
  <c r="HF109" i="22"/>
  <c r="HG109" i="22"/>
  <c r="HH109" i="22"/>
  <c r="HI109" i="22"/>
  <c r="HJ109" i="22"/>
  <c r="HK109" i="22"/>
  <c r="HL109" i="22"/>
  <c r="HN109" i="22"/>
  <c r="HO109" i="22"/>
  <c r="HP109" i="22"/>
  <c r="HQ109" i="22"/>
  <c r="HR109" i="22"/>
  <c r="HS109" i="22"/>
  <c r="HT109" i="22"/>
  <c r="HV109" i="22"/>
  <c r="HW109" i="22"/>
  <c r="HX109" i="22"/>
  <c r="HY109" i="22"/>
  <c r="HZ109" i="22"/>
  <c r="IA109" i="22"/>
  <c r="IB109" i="22"/>
  <c r="ID109" i="22"/>
  <c r="IE109" i="22"/>
  <c r="IF109" i="22"/>
  <c r="IG109" i="22"/>
  <c r="IH109" i="22"/>
  <c r="II109" i="22"/>
  <c r="IJ109" i="22"/>
  <c r="IL109" i="22"/>
  <c r="IM109" i="22"/>
  <c r="IN109" i="22"/>
  <c r="IO109" i="22"/>
  <c r="IP109" i="22"/>
  <c r="IQ109" i="22"/>
  <c r="IR109" i="22"/>
  <c r="IT109" i="22"/>
  <c r="IU109" i="22"/>
  <c r="IV109" i="22"/>
  <c r="IW109" i="22"/>
  <c r="IX109" i="22"/>
  <c r="IY109" i="22"/>
  <c r="IZ109" i="22"/>
  <c r="JL109" i="22"/>
  <c r="JM109" i="22"/>
  <c r="JN109" i="22"/>
  <c r="JO109" i="22"/>
  <c r="JP109" i="22"/>
  <c r="JU109" i="22"/>
  <c r="JV109" i="22"/>
  <c r="JX109" i="22"/>
  <c r="JZ109" i="22"/>
  <c r="KA109" i="22"/>
  <c r="KB109" i="22"/>
  <c r="KC109" i="22"/>
  <c r="KE109" i="22"/>
  <c r="KF109" i="22"/>
  <c r="KG109" i="22"/>
  <c r="KH109" i="22"/>
  <c r="KI109" i="22"/>
  <c r="KJ109" i="22"/>
  <c r="KK109" i="22"/>
  <c r="C110" i="22"/>
  <c r="D110" i="22"/>
  <c r="B110" i="22" s="1"/>
  <c r="E110" i="22"/>
  <c r="F110" i="22"/>
  <c r="G110" i="22"/>
  <c r="H110" i="22"/>
  <c r="I110" i="22"/>
  <c r="GO110" i="22" s="1"/>
  <c r="N110" i="22"/>
  <c r="S110" i="22"/>
  <c r="W110" i="22"/>
  <c r="Z110" i="22"/>
  <c r="AC110" i="22"/>
  <c r="AE110" i="22"/>
  <c r="AG110" i="22"/>
  <c r="AP110" i="22"/>
  <c r="AQ110" i="22"/>
  <c r="AY110" i="22"/>
  <c r="BB110" i="22"/>
  <c r="BC110" i="22"/>
  <c r="BD110" i="22"/>
  <c r="BF110" i="22"/>
  <c r="BG110" i="22"/>
  <c r="CP110" i="22"/>
  <c r="DG110" i="22"/>
  <c r="DQ110" i="22"/>
  <c r="FK110" i="22"/>
  <c r="FT110" i="22"/>
  <c r="GC110" i="22"/>
  <c r="GE110" i="22"/>
  <c r="GH110" i="22"/>
  <c r="GK110" i="22"/>
  <c r="GP110" i="22"/>
  <c r="GQ110" i="22"/>
  <c r="GR110" i="22"/>
  <c r="GS110" i="22"/>
  <c r="GT110" i="22"/>
  <c r="GU110" i="22"/>
  <c r="GV110" i="22"/>
  <c r="GX110" i="22"/>
  <c r="GY110" i="22"/>
  <c r="GZ110" i="22"/>
  <c r="HA110" i="22"/>
  <c r="HB110" i="22"/>
  <c r="HC110" i="22"/>
  <c r="HD110" i="22"/>
  <c r="HF110" i="22"/>
  <c r="HG110" i="22"/>
  <c r="HH110" i="22"/>
  <c r="HI110" i="22"/>
  <c r="HJ110" i="22"/>
  <c r="HK110" i="22"/>
  <c r="HL110" i="22"/>
  <c r="HN110" i="22"/>
  <c r="HO110" i="22"/>
  <c r="HP110" i="22"/>
  <c r="HQ110" i="22"/>
  <c r="HR110" i="22"/>
  <c r="HS110" i="22"/>
  <c r="HT110" i="22"/>
  <c r="HV110" i="22"/>
  <c r="HW110" i="22"/>
  <c r="HX110" i="22"/>
  <c r="HY110" i="22"/>
  <c r="HZ110" i="22"/>
  <c r="IA110" i="22"/>
  <c r="IB110" i="22"/>
  <c r="ID110" i="22"/>
  <c r="IE110" i="22"/>
  <c r="IF110" i="22"/>
  <c r="IG110" i="22"/>
  <c r="IH110" i="22"/>
  <c r="II110" i="22"/>
  <c r="IJ110" i="22"/>
  <c r="IL110" i="22"/>
  <c r="IM110" i="22"/>
  <c r="IN110" i="22"/>
  <c r="IO110" i="22"/>
  <c r="IP110" i="22"/>
  <c r="IQ110" i="22"/>
  <c r="IR110" i="22"/>
  <c r="IT110" i="22"/>
  <c r="IU110" i="22"/>
  <c r="IV110" i="22"/>
  <c r="IW110" i="22"/>
  <c r="IX110" i="22"/>
  <c r="IY110" i="22"/>
  <c r="IZ110" i="22"/>
  <c r="JE110" i="22"/>
  <c r="JF110" i="22"/>
  <c r="JL110" i="22"/>
  <c r="JM110" i="22"/>
  <c r="JN110" i="22"/>
  <c r="JO110" i="22"/>
  <c r="JP110" i="22"/>
  <c r="JU110" i="22"/>
  <c r="JV110" i="22"/>
  <c r="JX110" i="22"/>
  <c r="JZ110" i="22"/>
  <c r="KA110" i="22"/>
  <c r="KB110" i="22"/>
  <c r="KC110" i="22"/>
  <c r="KE110" i="22"/>
  <c r="KF110" i="22"/>
  <c r="KG110" i="22"/>
  <c r="KH110" i="22"/>
  <c r="KI110" i="22"/>
  <c r="KJ110" i="22"/>
  <c r="KK110" i="22"/>
  <c r="C111" i="22"/>
  <c r="D111" i="22"/>
  <c r="E111" i="22"/>
  <c r="F111" i="22"/>
  <c r="G111" i="22"/>
  <c r="H111" i="22"/>
  <c r="I111" i="22"/>
  <c r="GO111" i="22" s="1"/>
  <c r="N111" i="22"/>
  <c r="S111" i="22"/>
  <c r="W111" i="22"/>
  <c r="Z111" i="22"/>
  <c r="AC111" i="22"/>
  <c r="AE111" i="22"/>
  <c r="AG111" i="22"/>
  <c r="AP111" i="22"/>
  <c r="AQ111" i="22"/>
  <c r="AY111" i="22"/>
  <c r="BB111" i="22"/>
  <c r="BC111" i="22"/>
  <c r="BD111" i="22"/>
  <c r="BF111" i="22"/>
  <c r="BG111" i="22"/>
  <c r="CP111" i="22"/>
  <c r="DG111" i="22"/>
  <c r="DQ111" i="22"/>
  <c r="FK111" i="22"/>
  <c r="FT111" i="22"/>
  <c r="GC111" i="22"/>
  <c r="GE111" i="22"/>
  <c r="GH111" i="22"/>
  <c r="GK111" i="22"/>
  <c r="GP111" i="22"/>
  <c r="GQ111" i="22"/>
  <c r="GR111" i="22"/>
  <c r="GS111" i="22"/>
  <c r="GT111" i="22"/>
  <c r="GU111" i="22"/>
  <c r="GV111" i="22"/>
  <c r="GX111" i="22"/>
  <c r="GY111" i="22"/>
  <c r="GZ111" i="22"/>
  <c r="HA111" i="22"/>
  <c r="HB111" i="22"/>
  <c r="HC111" i="22"/>
  <c r="HD111" i="22"/>
  <c r="HF111" i="22"/>
  <c r="HG111" i="22"/>
  <c r="HH111" i="22"/>
  <c r="HI111" i="22"/>
  <c r="HJ111" i="22"/>
  <c r="HK111" i="22"/>
  <c r="HL111" i="22"/>
  <c r="HN111" i="22"/>
  <c r="HO111" i="22"/>
  <c r="HP111" i="22"/>
  <c r="HQ111" i="22"/>
  <c r="HR111" i="22"/>
  <c r="HS111" i="22"/>
  <c r="HT111" i="22"/>
  <c r="HV111" i="22"/>
  <c r="HW111" i="22"/>
  <c r="HX111" i="22"/>
  <c r="HY111" i="22"/>
  <c r="HZ111" i="22"/>
  <c r="IA111" i="22"/>
  <c r="IB111" i="22"/>
  <c r="ID111" i="22"/>
  <c r="IE111" i="22"/>
  <c r="IF111" i="22"/>
  <c r="IG111" i="22"/>
  <c r="IH111" i="22"/>
  <c r="II111" i="22"/>
  <c r="IJ111" i="22"/>
  <c r="IL111" i="22"/>
  <c r="IM111" i="22"/>
  <c r="IN111" i="22"/>
  <c r="IO111" i="22"/>
  <c r="IP111" i="22"/>
  <c r="IQ111" i="22"/>
  <c r="IR111" i="22"/>
  <c r="IT111" i="22"/>
  <c r="IU111" i="22"/>
  <c r="IV111" i="22"/>
  <c r="IW111" i="22"/>
  <c r="IX111" i="22"/>
  <c r="IY111" i="22"/>
  <c r="IZ111" i="22"/>
  <c r="JE111" i="22"/>
  <c r="JF111" i="22"/>
  <c r="JL111" i="22"/>
  <c r="JM111" i="22"/>
  <c r="JN111" i="22"/>
  <c r="JO111" i="22"/>
  <c r="JP111" i="22"/>
  <c r="JR111" i="22"/>
  <c r="JU111" i="22"/>
  <c r="JV111" i="22"/>
  <c r="JX111" i="22"/>
  <c r="JZ111" i="22"/>
  <c r="KA111" i="22"/>
  <c r="KB111" i="22"/>
  <c r="KC111" i="22"/>
  <c r="KE111" i="22"/>
  <c r="KF111" i="22"/>
  <c r="KG111" i="22"/>
  <c r="KH111" i="22"/>
  <c r="KI111" i="22"/>
  <c r="KJ111" i="22"/>
  <c r="KK111" i="22"/>
  <c r="C112" i="22"/>
  <c r="D112" i="22"/>
  <c r="E112" i="22"/>
  <c r="F112" i="22"/>
  <c r="G112" i="22"/>
  <c r="H112" i="22"/>
  <c r="I112" i="22"/>
  <c r="GO112" i="22" s="1"/>
  <c r="N112" i="22"/>
  <c r="S112" i="22"/>
  <c r="W112" i="22"/>
  <c r="Z112" i="22"/>
  <c r="AC112" i="22"/>
  <c r="AE112" i="22"/>
  <c r="AG112" i="22"/>
  <c r="AP112" i="22"/>
  <c r="AQ112" i="22"/>
  <c r="AY112" i="22"/>
  <c r="BB112" i="22" s="1"/>
  <c r="BC112" i="22"/>
  <c r="BD112" i="22"/>
  <c r="BF112" i="22"/>
  <c r="BG112" i="22"/>
  <c r="CP112" i="22"/>
  <c r="DG112" i="22"/>
  <c r="DQ112" i="22"/>
  <c r="FK112" i="22"/>
  <c r="FT112" i="22"/>
  <c r="GC112" i="22"/>
  <c r="GE112" i="22"/>
  <c r="GH112" i="22"/>
  <c r="GK112" i="22"/>
  <c r="GP112" i="22"/>
  <c r="GQ112" i="22"/>
  <c r="GR112" i="22"/>
  <c r="GS112" i="22"/>
  <c r="GT112" i="22"/>
  <c r="GU112" i="22"/>
  <c r="GV112" i="22"/>
  <c r="GX112" i="22"/>
  <c r="GY112" i="22"/>
  <c r="GZ112" i="22"/>
  <c r="HA112" i="22"/>
  <c r="HB112" i="22"/>
  <c r="HC112" i="22"/>
  <c r="HD112" i="22"/>
  <c r="HF112" i="22"/>
  <c r="HG112" i="22"/>
  <c r="HH112" i="22"/>
  <c r="HI112" i="22"/>
  <c r="HJ112" i="22"/>
  <c r="HK112" i="22"/>
  <c r="HL112" i="22"/>
  <c r="HN112" i="22"/>
  <c r="HO112" i="22"/>
  <c r="HP112" i="22"/>
  <c r="HQ112" i="22"/>
  <c r="HR112" i="22"/>
  <c r="HS112" i="22"/>
  <c r="HT112" i="22"/>
  <c r="HV112" i="22"/>
  <c r="HW112" i="22"/>
  <c r="HX112" i="22"/>
  <c r="HY112" i="22"/>
  <c r="HZ112" i="22"/>
  <c r="IA112" i="22"/>
  <c r="IB112" i="22"/>
  <c r="ID112" i="22"/>
  <c r="IE112" i="22"/>
  <c r="IF112" i="22"/>
  <c r="IG112" i="22"/>
  <c r="IH112" i="22"/>
  <c r="II112" i="22"/>
  <c r="IJ112" i="22"/>
  <c r="IL112" i="22"/>
  <c r="IM112" i="22"/>
  <c r="IN112" i="22"/>
  <c r="IO112" i="22"/>
  <c r="IP112" i="22"/>
  <c r="IQ112" i="22"/>
  <c r="IR112" i="22"/>
  <c r="IT112" i="22"/>
  <c r="IU112" i="22"/>
  <c r="IV112" i="22"/>
  <c r="IW112" i="22"/>
  <c r="IX112" i="22"/>
  <c r="IY112" i="22"/>
  <c r="IZ112" i="22"/>
  <c r="JD112" i="22"/>
  <c r="JE112" i="22"/>
  <c r="JL112" i="22"/>
  <c r="JM112" i="22"/>
  <c r="JN112" i="22"/>
  <c r="JO112" i="22"/>
  <c r="JP112" i="22"/>
  <c r="JR112" i="22"/>
  <c r="JU112" i="22"/>
  <c r="JV112" i="22"/>
  <c r="JX112" i="22"/>
  <c r="JZ112" i="22"/>
  <c r="KA112" i="22"/>
  <c r="KB112" i="22"/>
  <c r="KC112" i="22"/>
  <c r="KE112" i="22"/>
  <c r="KF112" i="22"/>
  <c r="KG112" i="22"/>
  <c r="KH112" i="22"/>
  <c r="KI112" i="22"/>
  <c r="KJ112" i="22"/>
  <c r="KK112" i="22"/>
  <c r="C113" i="22"/>
  <c r="D113" i="22"/>
  <c r="B113" i="22" s="1"/>
  <c r="E113" i="22"/>
  <c r="F113" i="22"/>
  <c r="JC113" i="22" s="1"/>
  <c r="G113" i="22"/>
  <c r="H113" i="22"/>
  <c r="I113" i="22"/>
  <c r="GO113" i="22" s="1"/>
  <c r="N113" i="22"/>
  <c r="S113" i="22"/>
  <c r="W113" i="22"/>
  <c r="Z113" i="22"/>
  <c r="AC113" i="22"/>
  <c r="AE113" i="22"/>
  <c r="AG113" i="22"/>
  <c r="AP113" i="22"/>
  <c r="AQ113" i="22"/>
  <c r="AY113" i="22"/>
  <c r="BB113" i="22"/>
  <c r="BC113" i="22"/>
  <c r="BD113" i="22"/>
  <c r="BF113" i="22"/>
  <c r="BG113" i="22"/>
  <c r="CP113" i="22"/>
  <c r="DG113" i="22"/>
  <c r="DQ113" i="22"/>
  <c r="FK113" i="22"/>
  <c r="FT113" i="22"/>
  <c r="GC113" i="22"/>
  <c r="GE113" i="22"/>
  <c r="GH113" i="22"/>
  <c r="GK113" i="22"/>
  <c r="GP113" i="22"/>
  <c r="GQ113" i="22"/>
  <c r="GR113" i="22"/>
  <c r="GS113" i="22"/>
  <c r="GT113" i="22"/>
  <c r="GU113" i="22"/>
  <c r="GV113" i="22"/>
  <c r="GX113" i="22"/>
  <c r="GY113" i="22"/>
  <c r="GZ113" i="22"/>
  <c r="HA113" i="22"/>
  <c r="HB113" i="22"/>
  <c r="HC113" i="22"/>
  <c r="HD113" i="22"/>
  <c r="HF113" i="22"/>
  <c r="HG113" i="22"/>
  <c r="HH113" i="22"/>
  <c r="HI113" i="22"/>
  <c r="HJ113" i="22"/>
  <c r="HK113" i="22"/>
  <c r="HL113" i="22"/>
  <c r="HN113" i="22"/>
  <c r="HO113" i="22"/>
  <c r="HP113" i="22"/>
  <c r="HQ113" i="22"/>
  <c r="HR113" i="22"/>
  <c r="HS113" i="22"/>
  <c r="HT113" i="22"/>
  <c r="HV113" i="22"/>
  <c r="HW113" i="22"/>
  <c r="HX113" i="22"/>
  <c r="HY113" i="22"/>
  <c r="HZ113" i="22"/>
  <c r="IA113" i="22"/>
  <c r="IB113" i="22"/>
  <c r="ID113" i="22"/>
  <c r="IE113" i="22"/>
  <c r="IF113" i="22"/>
  <c r="IG113" i="22"/>
  <c r="IH113" i="22"/>
  <c r="II113" i="22"/>
  <c r="IJ113" i="22"/>
  <c r="IL113" i="22"/>
  <c r="IM113" i="22"/>
  <c r="IN113" i="22"/>
  <c r="IO113" i="22"/>
  <c r="IP113" i="22"/>
  <c r="IQ113" i="22"/>
  <c r="IR113" i="22"/>
  <c r="IT113" i="22"/>
  <c r="IU113" i="22"/>
  <c r="IV113" i="22"/>
  <c r="IW113" i="22"/>
  <c r="IX113" i="22"/>
  <c r="IY113" i="22"/>
  <c r="IZ113" i="22"/>
  <c r="JD113" i="22"/>
  <c r="JE113" i="22"/>
  <c r="JF113" i="22"/>
  <c r="JL113" i="22"/>
  <c r="JM113" i="22"/>
  <c r="JN113" i="22"/>
  <c r="JO113" i="22"/>
  <c r="JP113" i="22"/>
  <c r="JR113" i="22"/>
  <c r="JS113" i="22"/>
  <c r="JU113" i="22"/>
  <c r="JV113" i="22"/>
  <c r="JX113" i="22"/>
  <c r="JZ113" i="22"/>
  <c r="KA113" i="22"/>
  <c r="KB113" i="22"/>
  <c r="KC113" i="22"/>
  <c r="KE113" i="22"/>
  <c r="KF113" i="22"/>
  <c r="KG113" i="22"/>
  <c r="KH113" i="22"/>
  <c r="KI113" i="22"/>
  <c r="KJ113" i="22"/>
  <c r="KK113" i="22"/>
  <c r="C114" i="22"/>
  <c r="D114" i="22"/>
  <c r="E114" i="22"/>
  <c r="F114" i="22"/>
  <c r="JC114" i="22" s="1"/>
  <c r="G114" i="22"/>
  <c r="H114" i="22"/>
  <c r="I114" i="22"/>
  <c r="N114" i="22"/>
  <c r="S114" i="22"/>
  <c r="W114" i="22"/>
  <c r="Z114" i="22"/>
  <c r="AC114" i="22"/>
  <c r="AE114" i="22"/>
  <c r="AG114" i="22"/>
  <c r="AP114" i="22"/>
  <c r="AQ114" i="22"/>
  <c r="AY114" i="22"/>
  <c r="BB114" i="22"/>
  <c r="BC114" i="22"/>
  <c r="BD114" i="22"/>
  <c r="BF114" i="22"/>
  <c r="BG114" i="22"/>
  <c r="CP114" i="22"/>
  <c r="DG114" i="22"/>
  <c r="DQ114" i="22"/>
  <c r="FK114" i="22"/>
  <c r="FT114" i="22"/>
  <c r="GC114" i="22"/>
  <c r="GE114" i="22"/>
  <c r="GK114" i="22"/>
  <c r="GU114" i="22"/>
  <c r="GX114" i="22"/>
  <c r="HD114" i="22"/>
  <c r="HG114" i="22"/>
  <c r="HN114" i="22"/>
  <c r="HP114" i="22"/>
  <c r="HW114" i="22"/>
  <c r="HY114" i="22"/>
  <c r="IF114" i="22"/>
  <c r="IH114" i="22"/>
  <c r="IO114" i="22"/>
  <c r="IQ114" i="22"/>
  <c r="IX114" i="22"/>
  <c r="IZ114" i="22"/>
  <c r="JD114" i="22"/>
  <c r="JL114" i="22"/>
  <c r="JR114" i="22"/>
  <c r="JS114" i="22"/>
  <c r="JV114" i="22"/>
  <c r="KE114" i="22"/>
  <c r="KG114" i="22"/>
  <c r="C115" i="22"/>
  <c r="D115" i="22"/>
  <c r="B115" i="22" s="1"/>
  <c r="E115" i="22"/>
  <c r="F115" i="22"/>
  <c r="JC115" i="22" s="1"/>
  <c r="G115" i="22"/>
  <c r="H115" i="22"/>
  <c r="I115" i="22"/>
  <c r="GP115" i="22" s="1"/>
  <c r="N115" i="22"/>
  <c r="S115" i="22"/>
  <c r="W115" i="22"/>
  <c r="Z115" i="22"/>
  <c r="AC115" i="22"/>
  <c r="AE115" i="22"/>
  <c r="AG115" i="22"/>
  <c r="AP115" i="22"/>
  <c r="AQ115" i="22"/>
  <c r="AY115" i="22"/>
  <c r="BB115" i="22"/>
  <c r="BC115" i="22"/>
  <c r="BD115" i="22"/>
  <c r="BF115" i="22"/>
  <c r="BG115" i="22"/>
  <c r="CP115" i="22"/>
  <c r="DG115" i="22"/>
  <c r="DQ115" i="22"/>
  <c r="FK115" i="22"/>
  <c r="FT115" i="22"/>
  <c r="GC115" i="22"/>
  <c r="GE115" i="22"/>
  <c r="GK115" i="22"/>
  <c r="GQ115" i="22"/>
  <c r="GR115" i="22"/>
  <c r="GS115" i="22"/>
  <c r="GT115" i="22"/>
  <c r="GU115" i="22"/>
  <c r="GX115" i="22"/>
  <c r="GZ115" i="22"/>
  <c r="HA115" i="22"/>
  <c r="HB115" i="22"/>
  <c r="HC115" i="22"/>
  <c r="HD115" i="22"/>
  <c r="HG115" i="22"/>
  <c r="HI115" i="22"/>
  <c r="HJ115" i="22"/>
  <c r="HK115" i="22"/>
  <c r="HL115" i="22"/>
  <c r="HN115" i="22"/>
  <c r="HP115" i="22"/>
  <c r="HR115" i="22"/>
  <c r="HS115" i="22"/>
  <c r="HT115" i="22"/>
  <c r="HV115" i="22"/>
  <c r="HW115" i="22"/>
  <c r="HY115" i="22"/>
  <c r="IA115" i="22"/>
  <c r="IB115" i="22"/>
  <c r="ID115" i="22"/>
  <c r="IE115" i="22"/>
  <c r="IF115" i="22"/>
  <c r="IH115" i="22"/>
  <c r="IJ115" i="22"/>
  <c r="IL115" i="22"/>
  <c r="IM115" i="22"/>
  <c r="IN115" i="22"/>
  <c r="IO115" i="22"/>
  <c r="IQ115" i="22"/>
  <c r="IT115" i="22"/>
  <c r="IU115" i="22"/>
  <c r="IV115" i="22"/>
  <c r="IW115" i="22"/>
  <c r="IX115" i="22"/>
  <c r="IZ115" i="22"/>
  <c r="JL115" i="22"/>
  <c r="JN115" i="22"/>
  <c r="JO115" i="22"/>
  <c r="JP115" i="22"/>
  <c r="JR115" i="22"/>
  <c r="JV115" i="22"/>
  <c r="JZ115" i="22"/>
  <c r="KA115" i="22"/>
  <c r="KB115" i="22"/>
  <c r="KC115" i="22"/>
  <c r="KE115" i="22"/>
  <c r="KG115" i="22"/>
  <c r="KI115" i="22"/>
  <c r="KJ115" i="22"/>
  <c r="KK115" i="22"/>
  <c r="C116" i="22"/>
  <c r="D116" i="22"/>
  <c r="E116" i="22"/>
  <c r="F116" i="22"/>
  <c r="JC116" i="22" s="1"/>
  <c r="G116" i="22"/>
  <c r="H116" i="22"/>
  <c r="I116" i="22"/>
  <c r="HY116" i="22" s="1"/>
  <c r="N116" i="22"/>
  <c r="S116" i="22"/>
  <c r="W116" i="22"/>
  <c r="Z116" i="22"/>
  <c r="AC116" i="22"/>
  <c r="AE116" i="22"/>
  <c r="AG116" i="22"/>
  <c r="AP116" i="22"/>
  <c r="AQ116" i="22"/>
  <c r="AY116" i="22"/>
  <c r="BB116" i="22" s="1"/>
  <c r="BC116" i="22"/>
  <c r="BD116" i="22"/>
  <c r="BF116" i="22"/>
  <c r="BG116" i="22"/>
  <c r="CP116" i="22"/>
  <c r="DG116" i="22"/>
  <c r="DQ116" i="22"/>
  <c r="FK116" i="22"/>
  <c r="FT116" i="22"/>
  <c r="GC116" i="22"/>
  <c r="GK116" i="22"/>
  <c r="GX116" i="22"/>
  <c r="HG116" i="22"/>
  <c r="HP116" i="22"/>
  <c r="IH116" i="22"/>
  <c r="IQ116" i="22"/>
  <c r="IZ116" i="22"/>
  <c r="JD116" i="22"/>
  <c r="JE116" i="22"/>
  <c r="JF116" i="22" s="1"/>
  <c r="JL116" i="22"/>
  <c r="JR116" i="22"/>
  <c r="KG116" i="22"/>
  <c r="C117" i="22"/>
  <c r="D117" i="22"/>
  <c r="E117" i="22"/>
  <c r="F117" i="22"/>
  <c r="G117" i="22"/>
  <c r="H117" i="22"/>
  <c r="I117" i="22"/>
  <c r="GP117" i="22" s="1"/>
  <c r="N117" i="22"/>
  <c r="S117" i="22"/>
  <c r="W117" i="22"/>
  <c r="Z117" i="22"/>
  <c r="AC117" i="22"/>
  <c r="AE117" i="22"/>
  <c r="AG117" i="22"/>
  <c r="AP117" i="22"/>
  <c r="AQ117" i="22"/>
  <c r="AY117" i="22"/>
  <c r="BB117" i="22" s="1"/>
  <c r="BC117" i="22"/>
  <c r="BD117" i="22"/>
  <c r="BF117" i="22"/>
  <c r="BG117" i="22"/>
  <c r="CP117" i="22"/>
  <c r="DG117" i="22"/>
  <c r="DQ117" i="22"/>
  <c r="FK117" i="22"/>
  <c r="FT117" i="22"/>
  <c r="GC117" i="22"/>
  <c r="GE117" i="22"/>
  <c r="GH117" i="22"/>
  <c r="GK117" i="22"/>
  <c r="GQ117" i="22"/>
  <c r="GS117" i="22"/>
  <c r="GT117" i="22"/>
  <c r="GU117" i="22"/>
  <c r="GV117" i="22"/>
  <c r="GX117" i="22"/>
  <c r="GZ117" i="22"/>
  <c r="HB117" i="22"/>
  <c r="HC117" i="22"/>
  <c r="HD117" i="22"/>
  <c r="HF117" i="22"/>
  <c r="HG117" i="22"/>
  <c r="HI117" i="22"/>
  <c r="HK117" i="22"/>
  <c r="HL117" i="22"/>
  <c r="HN117" i="22"/>
  <c r="HO117" i="22"/>
  <c r="HP117" i="22"/>
  <c r="HR117" i="22"/>
  <c r="HT117" i="22"/>
  <c r="HV117" i="22"/>
  <c r="HW117" i="22"/>
  <c r="HX117" i="22"/>
  <c r="HY117" i="22"/>
  <c r="IA117" i="22"/>
  <c r="ID117" i="22"/>
  <c r="IE117" i="22"/>
  <c r="IF117" i="22"/>
  <c r="IG117" i="22"/>
  <c r="IH117" i="22"/>
  <c r="IJ117" i="22"/>
  <c r="IM117" i="22"/>
  <c r="IN117" i="22"/>
  <c r="IO117" i="22"/>
  <c r="IP117" i="22"/>
  <c r="IQ117" i="22"/>
  <c r="IT117" i="22"/>
  <c r="IV117" i="22"/>
  <c r="IW117" i="22"/>
  <c r="IX117" i="22"/>
  <c r="IY117" i="22"/>
  <c r="IZ117" i="22"/>
  <c r="JL117" i="22"/>
  <c r="JN117" i="22"/>
  <c r="JP117" i="22"/>
  <c r="JR117" i="22"/>
  <c r="JU117" i="22"/>
  <c r="JV117" i="22"/>
  <c r="JZ117" i="22"/>
  <c r="KB117" i="22"/>
  <c r="KC117" i="22"/>
  <c r="KE117" i="22"/>
  <c r="KF117" i="22"/>
  <c r="KG117" i="22"/>
  <c r="KI117" i="22"/>
  <c r="KK117" i="22"/>
  <c r="C118" i="22"/>
  <c r="D118" i="22"/>
  <c r="E118" i="22"/>
  <c r="F118" i="22"/>
  <c r="JC118" i="22" s="1"/>
  <c r="G118" i="22"/>
  <c r="H118" i="22"/>
  <c r="I118" i="22"/>
  <c r="N118" i="22"/>
  <c r="S118" i="22"/>
  <c r="W118" i="22"/>
  <c r="Z118" i="22"/>
  <c r="AC118" i="22"/>
  <c r="AE118" i="22"/>
  <c r="AG118" i="22"/>
  <c r="AP118" i="22"/>
  <c r="AQ118" i="22"/>
  <c r="AY118" i="22"/>
  <c r="BB118" i="22" s="1"/>
  <c r="BC118" i="22"/>
  <c r="BD118" i="22"/>
  <c r="BF118" i="22"/>
  <c r="BG118" i="22"/>
  <c r="CP118" i="22"/>
  <c r="DG118" i="22"/>
  <c r="DQ118" i="22"/>
  <c r="FK118" i="22"/>
  <c r="FT118" i="22"/>
  <c r="GC118" i="22"/>
  <c r="GH118" i="22"/>
  <c r="GK118" i="22"/>
  <c r="GP118" i="22"/>
  <c r="GQ118" i="22"/>
  <c r="GR118" i="22"/>
  <c r="GS118" i="22"/>
  <c r="GT118" i="22"/>
  <c r="GV118" i="22"/>
  <c r="GX118" i="22"/>
  <c r="GY118" i="22"/>
  <c r="GZ118" i="22"/>
  <c r="HA118" i="22"/>
  <c r="HB118" i="22"/>
  <c r="HC118" i="22"/>
  <c r="HF118" i="22"/>
  <c r="HG118" i="22"/>
  <c r="HH118" i="22"/>
  <c r="HI118" i="22"/>
  <c r="HJ118" i="22"/>
  <c r="HK118" i="22"/>
  <c r="HL118" i="22"/>
  <c r="HO118" i="22"/>
  <c r="HP118" i="22"/>
  <c r="HQ118" i="22"/>
  <c r="HR118" i="22"/>
  <c r="HS118" i="22"/>
  <c r="HT118" i="22"/>
  <c r="HV118" i="22"/>
  <c r="HX118" i="22"/>
  <c r="HY118" i="22"/>
  <c r="HZ118" i="22"/>
  <c r="IA118" i="22"/>
  <c r="IB118" i="22"/>
  <c r="ID118" i="22"/>
  <c r="IE118" i="22"/>
  <c r="IG118" i="22"/>
  <c r="IH118" i="22"/>
  <c r="II118" i="22"/>
  <c r="IJ118" i="22"/>
  <c r="IL118" i="22"/>
  <c r="IM118" i="22"/>
  <c r="IN118" i="22"/>
  <c r="IP118" i="22"/>
  <c r="IQ118" i="22"/>
  <c r="IR118" i="22"/>
  <c r="IT118" i="22"/>
  <c r="IU118" i="22"/>
  <c r="IV118" i="22"/>
  <c r="IW118" i="22"/>
  <c r="IY118" i="22"/>
  <c r="IZ118" i="22"/>
  <c r="JD118" i="22"/>
  <c r="JE118" i="22"/>
  <c r="JL118" i="22"/>
  <c r="JM118" i="22"/>
  <c r="JN118" i="22"/>
  <c r="JO118" i="22"/>
  <c r="JP118" i="22"/>
  <c r="JR118" i="22"/>
  <c r="JU118" i="22"/>
  <c r="JV118" i="22"/>
  <c r="JX118" i="22"/>
  <c r="JZ118" i="22"/>
  <c r="KA118" i="22"/>
  <c r="KB118" i="22"/>
  <c r="KC118" i="22"/>
  <c r="KF118" i="22"/>
  <c r="KG118" i="22"/>
  <c r="KH118" i="22"/>
  <c r="KI118" i="22"/>
  <c r="KJ118" i="22"/>
  <c r="KK118" i="22"/>
  <c r="C119" i="22"/>
  <c r="D119" i="22"/>
  <c r="E119" i="22"/>
  <c r="F119" i="22"/>
  <c r="JC119" i="22" s="1"/>
  <c r="G119" i="22"/>
  <c r="H119" i="22"/>
  <c r="I119" i="22"/>
  <c r="N119" i="22"/>
  <c r="S119" i="22"/>
  <c r="W119" i="22"/>
  <c r="Z119" i="22"/>
  <c r="AC119" i="22"/>
  <c r="AE119" i="22"/>
  <c r="AG119" i="22"/>
  <c r="AP119" i="22"/>
  <c r="AQ119" i="22"/>
  <c r="AY119" i="22"/>
  <c r="BB119" i="22" s="1"/>
  <c r="BC119" i="22"/>
  <c r="BD119" i="22"/>
  <c r="BF119" i="22"/>
  <c r="BG119" i="22"/>
  <c r="CP119" i="22"/>
  <c r="DG119" i="22"/>
  <c r="DQ119" i="22"/>
  <c r="FK119" i="22"/>
  <c r="FT119" i="22"/>
  <c r="GC119" i="22"/>
  <c r="GH119" i="22"/>
  <c r="GK119" i="22"/>
  <c r="GP119" i="22"/>
  <c r="GV119" i="22"/>
  <c r="GX119" i="22"/>
  <c r="GY119" i="22"/>
  <c r="HF119" i="22"/>
  <c r="HG119" i="22"/>
  <c r="HH119" i="22"/>
  <c r="HO119" i="22"/>
  <c r="HP119" i="22"/>
  <c r="HQ119" i="22"/>
  <c r="HX119" i="22"/>
  <c r="HY119" i="22"/>
  <c r="HZ119" i="22"/>
  <c r="IG119" i="22"/>
  <c r="IH119" i="22"/>
  <c r="II119" i="22"/>
  <c r="IM119" i="22"/>
  <c r="IP119" i="22"/>
  <c r="IQ119" i="22"/>
  <c r="IR119" i="22"/>
  <c r="IV119" i="22"/>
  <c r="IY119" i="22"/>
  <c r="IZ119" i="22"/>
  <c r="JD119" i="22"/>
  <c r="JE119" i="22"/>
  <c r="JF119" i="22" s="1"/>
  <c r="JL119" i="22"/>
  <c r="JM119" i="22"/>
  <c r="JP119" i="22"/>
  <c r="JR119" i="22"/>
  <c r="JS119" i="22"/>
  <c r="JU119" i="22"/>
  <c r="JV119" i="22"/>
  <c r="JX119" i="22"/>
  <c r="KB119" i="22"/>
  <c r="KE119" i="22"/>
  <c r="KF119" i="22"/>
  <c r="KG119" i="22"/>
  <c r="KH119" i="22"/>
  <c r="KK119" i="22"/>
  <c r="C120" i="22"/>
  <c r="D120" i="22"/>
  <c r="E120" i="22"/>
  <c r="F120" i="22"/>
  <c r="JC120" i="22" s="1"/>
  <c r="G120" i="22"/>
  <c r="H120" i="22"/>
  <c r="I120" i="22"/>
  <c r="N120" i="22"/>
  <c r="S120" i="22"/>
  <c r="W120" i="22"/>
  <c r="Z120" i="22"/>
  <c r="AC120" i="22"/>
  <c r="AE120" i="22"/>
  <c r="AG120" i="22"/>
  <c r="AP120" i="22"/>
  <c r="AQ120" i="22"/>
  <c r="AY120" i="22"/>
  <c r="BB120" i="22"/>
  <c r="BC120" i="22"/>
  <c r="BD120" i="22"/>
  <c r="BF120" i="22"/>
  <c r="BG120" i="22"/>
  <c r="CP120" i="22"/>
  <c r="DG120" i="22"/>
  <c r="DQ120" i="22"/>
  <c r="FK120" i="22"/>
  <c r="FT120" i="22"/>
  <c r="GC120" i="22"/>
  <c r="GE120" i="22"/>
  <c r="GH120" i="22"/>
  <c r="GK120" i="22"/>
  <c r="GP120" i="22"/>
  <c r="GQ120" i="22"/>
  <c r="GR120" i="22"/>
  <c r="GS120" i="22"/>
  <c r="GT120" i="22"/>
  <c r="GU120" i="22"/>
  <c r="GV120" i="22"/>
  <c r="GX120" i="22"/>
  <c r="GY120" i="22"/>
  <c r="GZ120" i="22"/>
  <c r="HA120" i="22"/>
  <c r="HB120" i="22"/>
  <c r="HC120" i="22"/>
  <c r="HD120" i="22"/>
  <c r="HF120" i="22"/>
  <c r="HG120" i="22"/>
  <c r="HH120" i="22"/>
  <c r="HI120" i="22"/>
  <c r="HJ120" i="22"/>
  <c r="HK120" i="22"/>
  <c r="HL120" i="22"/>
  <c r="HN120" i="22"/>
  <c r="HO120" i="22"/>
  <c r="HP120" i="22"/>
  <c r="HQ120" i="22"/>
  <c r="HR120" i="22"/>
  <c r="HS120" i="22"/>
  <c r="HT120" i="22"/>
  <c r="HV120" i="22"/>
  <c r="HW120" i="22"/>
  <c r="HX120" i="22"/>
  <c r="HY120" i="22"/>
  <c r="HZ120" i="22"/>
  <c r="IA120" i="22"/>
  <c r="IB120" i="22"/>
  <c r="ID120" i="22"/>
  <c r="IE120" i="22"/>
  <c r="IF120" i="22"/>
  <c r="IG120" i="22"/>
  <c r="IH120" i="22"/>
  <c r="II120" i="22"/>
  <c r="IJ120" i="22"/>
  <c r="IL120" i="22"/>
  <c r="IM120" i="22"/>
  <c r="IN120" i="22"/>
  <c r="IO120" i="22"/>
  <c r="IP120" i="22"/>
  <c r="IQ120" i="22"/>
  <c r="IR120" i="22"/>
  <c r="IT120" i="22"/>
  <c r="IU120" i="22"/>
  <c r="IV120" i="22"/>
  <c r="IW120" i="22"/>
  <c r="IX120" i="22"/>
  <c r="IY120" i="22"/>
  <c r="IZ120" i="22"/>
  <c r="JL120" i="22"/>
  <c r="JM120" i="22"/>
  <c r="JN120" i="22"/>
  <c r="JO120" i="22"/>
  <c r="JP120" i="22"/>
  <c r="JR120" i="22"/>
  <c r="JS120" i="22"/>
  <c r="JU120" i="22"/>
  <c r="JV120" i="22"/>
  <c r="JX120" i="22"/>
  <c r="JZ120" i="22"/>
  <c r="KA120" i="22"/>
  <c r="KB120" i="22"/>
  <c r="KC120" i="22"/>
  <c r="KE120" i="22"/>
  <c r="KF120" i="22"/>
  <c r="KG120" i="22"/>
  <c r="KH120" i="22"/>
  <c r="KI120" i="22"/>
  <c r="KJ120" i="22"/>
  <c r="KK120" i="22"/>
  <c r="C121" i="22"/>
  <c r="D121" i="22"/>
  <c r="B121" i="22" s="1"/>
  <c r="E121" i="22"/>
  <c r="F121" i="22"/>
  <c r="JC121" i="22" s="1"/>
  <c r="G121" i="22"/>
  <c r="H121" i="22"/>
  <c r="I121" i="22"/>
  <c r="N121" i="22"/>
  <c r="S121" i="22"/>
  <c r="W121" i="22"/>
  <c r="Z121" i="22"/>
  <c r="AC121" i="22"/>
  <c r="AE121" i="22"/>
  <c r="AG121" i="22"/>
  <c r="AP121" i="22"/>
  <c r="AQ121" i="22"/>
  <c r="AY121" i="22"/>
  <c r="BB121" i="22"/>
  <c r="BC121" i="22"/>
  <c r="BD121" i="22"/>
  <c r="BF121" i="22"/>
  <c r="BG121" i="22"/>
  <c r="CP121" i="22"/>
  <c r="DG121" i="22"/>
  <c r="DQ121" i="22"/>
  <c r="FK121" i="22"/>
  <c r="FT121" i="22"/>
  <c r="GC121" i="22"/>
  <c r="GE121" i="22"/>
  <c r="GK121" i="22"/>
  <c r="GP121" i="22"/>
  <c r="GQ121" i="22"/>
  <c r="GR121" i="22"/>
  <c r="GU121" i="22"/>
  <c r="GX121" i="22"/>
  <c r="GY121" i="22"/>
  <c r="GZ121" i="22"/>
  <c r="HA121" i="22"/>
  <c r="HD121" i="22"/>
  <c r="HG121" i="22"/>
  <c r="HH121" i="22"/>
  <c r="HI121" i="22"/>
  <c r="HJ121" i="22"/>
  <c r="HN121" i="22"/>
  <c r="HP121" i="22"/>
  <c r="HQ121" i="22"/>
  <c r="HR121" i="22"/>
  <c r="HS121" i="22"/>
  <c r="HW121" i="22"/>
  <c r="HY121" i="22"/>
  <c r="HZ121" i="22"/>
  <c r="IA121" i="22"/>
  <c r="IB121" i="22"/>
  <c r="IF121" i="22"/>
  <c r="IH121" i="22"/>
  <c r="II121" i="22"/>
  <c r="IJ121" i="22"/>
  <c r="IL121" i="22"/>
  <c r="IO121" i="22"/>
  <c r="IQ121" i="22"/>
  <c r="IR121" i="22"/>
  <c r="IT121" i="22"/>
  <c r="IU121" i="22"/>
  <c r="IX121" i="22"/>
  <c r="IZ121" i="22"/>
  <c r="JD121" i="22"/>
  <c r="JE121" i="22"/>
  <c r="JF121" i="22"/>
  <c r="JL121" i="22"/>
  <c r="JM121" i="22"/>
  <c r="JN121" i="22"/>
  <c r="JO121" i="22"/>
  <c r="JR121" i="22"/>
  <c r="JS121" i="22"/>
  <c r="JV121" i="22"/>
  <c r="JX121" i="22"/>
  <c r="JZ121" i="22"/>
  <c r="KA121" i="22"/>
  <c r="KE121" i="22"/>
  <c r="KG121" i="22"/>
  <c r="KH121" i="22"/>
  <c r="KI121" i="22"/>
  <c r="KJ121" i="22"/>
  <c r="C122" i="22"/>
  <c r="D122" i="22"/>
  <c r="E122" i="22"/>
  <c r="F122" i="22"/>
  <c r="JC122" i="22" s="1"/>
  <c r="G122" i="22"/>
  <c r="H122" i="22"/>
  <c r="I122" i="22"/>
  <c r="GX122" i="22" s="1"/>
  <c r="N122" i="22"/>
  <c r="S122" i="22"/>
  <c r="W122" i="22"/>
  <c r="Z122" i="22"/>
  <c r="AC122" i="22"/>
  <c r="AE122" i="22"/>
  <c r="AG122" i="22"/>
  <c r="AP122" i="22"/>
  <c r="AQ122" i="22"/>
  <c r="AY122" i="22"/>
  <c r="BB122" i="22"/>
  <c r="BC122" i="22"/>
  <c r="BD122" i="22"/>
  <c r="BF122" i="22"/>
  <c r="BG122" i="22"/>
  <c r="CP122" i="22"/>
  <c r="DG122" i="22"/>
  <c r="DQ122" i="22"/>
  <c r="FK122" i="22"/>
  <c r="FT122" i="22"/>
  <c r="GC122" i="22"/>
  <c r="GE122" i="22"/>
  <c r="GK122" i="22"/>
  <c r="GU122" i="22"/>
  <c r="HD122" i="22"/>
  <c r="HG122" i="22"/>
  <c r="HN122" i="22"/>
  <c r="HW122" i="22"/>
  <c r="HY122" i="22"/>
  <c r="IF122" i="22"/>
  <c r="IO122" i="22"/>
  <c r="IQ122" i="22"/>
  <c r="IX122" i="22"/>
  <c r="JL122" i="22"/>
  <c r="JR122" i="22"/>
  <c r="JS122" i="22"/>
  <c r="JV122" i="22"/>
  <c r="KE122" i="22"/>
  <c r="KG122" i="22"/>
  <c r="C123" i="22"/>
  <c r="D123" i="22"/>
  <c r="B123" i="22" s="1"/>
  <c r="E123" i="22"/>
  <c r="F123" i="22"/>
  <c r="G123" i="22"/>
  <c r="H123" i="22"/>
  <c r="I123" i="22"/>
  <c r="GP123" i="22" s="1"/>
  <c r="N123" i="22"/>
  <c r="S123" i="22"/>
  <c r="W123" i="22"/>
  <c r="Z123" i="22"/>
  <c r="AC123" i="22"/>
  <c r="AE123" i="22"/>
  <c r="AG123" i="22"/>
  <c r="AP123" i="22"/>
  <c r="AQ123" i="22"/>
  <c r="AY123" i="22"/>
  <c r="BB123" i="22"/>
  <c r="BC123" i="22"/>
  <c r="BD123" i="22"/>
  <c r="BF123" i="22"/>
  <c r="BG123" i="22"/>
  <c r="CP123" i="22"/>
  <c r="DG123" i="22"/>
  <c r="DQ123" i="22"/>
  <c r="FK123" i="22"/>
  <c r="FT123" i="22"/>
  <c r="GC123" i="22"/>
  <c r="GK123" i="22"/>
  <c r="GQ123" i="22"/>
  <c r="GR123" i="22"/>
  <c r="GS123" i="22"/>
  <c r="GT123" i="22"/>
  <c r="GX123" i="22"/>
  <c r="GZ123" i="22"/>
  <c r="HA123" i="22"/>
  <c r="HB123" i="22"/>
  <c r="HC123" i="22"/>
  <c r="HG123" i="22"/>
  <c r="HI123" i="22"/>
  <c r="HJ123" i="22"/>
  <c r="HK123" i="22"/>
  <c r="HL123" i="22"/>
  <c r="HP123" i="22"/>
  <c r="HR123" i="22"/>
  <c r="HS123" i="22"/>
  <c r="HT123" i="22"/>
  <c r="HV123" i="22"/>
  <c r="HY123" i="22"/>
  <c r="IA123" i="22"/>
  <c r="IB123" i="22"/>
  <c r="ID123" i="22"/>
  <c r="IE123" i="22"/>
  <c r="IH123" i="22"/>
  <c r="IJ123" i="22"/>
  <c r="IL123" i="22"/>
  <c r="IM123" i="22"/>
  <c r="IN123" i="22"/>
  <c r="IQ123" i="22"/>
  <c r="IT123" i="22"/>
  <c r="IU123" i="22"/>
  <c r="IV123" i="22"/>
  <c r="IW123" i="22"/>
  <c r="IZ123" i="22"/>
  <c r="JL123" i="22"/>
  <c r="JN123" i="22"/>
  <c r="JO123" i="22"/>
  <c r="JP123" i="22"/>
  <c r="JR123" i="22"/>
  <c r="JV123" i="22"/>
  <c r="JZ123" i="22"/>
  <c r="KA123" i="22"/>
  <c r="KB123" i="22"/>
  <c r="KC123" i="22"/>
  <c r="KG123" i="22"/>
  <c r="KI123" i="22"/>
  <c r="KJ123" i="22"/>
  <c r="KK123" i="22"/>
  <c r="C124" i="22"/>
  <c r="D124" i="22"/>
  <c r="E124" i="22"/>
  <c r="F124" i="22"/>
  <c r="JC124" i="22" s="1"/>
  <c r="G124" i="22"/>
  <c r="H124" i="22"/>
  <c r="I124" i="22"/>
  <c r="JV124" i="22" s="1"/>
  <c r="N124" i="22"/>
  <c r="S124" i="22"/>
  <c r="W124" i="22"/>
  <c r="Z124" i="22"/>
  <c r="AC124" i="22"/>
  <c r="AE124" i="22"/>
  <c r="AG124" i="22"/>
  <c r="AP124" i="22"/>
  <c r="AQ124" i="22"/>
  <c r="AY124" i="22"/>
  <c r="BB124" i="22" s="1"/>
  <c r="BC124" i="22"/>
  <c r="BD124" i="22"/>
  <c r="BF124" i="22"/>
  <c r="BG124" i="22"/>
  <c r="CP124" i="22"/>
  <c r="DG124" i="22"/>
  <c r="DQ124" i="22"/>
  <c r="FK124" i="22"/>
  <c r="FT124" i="22"/>
  <c r="GC124" i="22"/>
  <c r="GZ124" i="22"/>
  <c r="IQ124" i="22"/>
  <c r="JD124" i="22"/>
  <c r="JE124" i="22"/>
  <c r="JR124" i="22"/>
  <c r="C125" i="22"/>
  <c r="D125" i="22"/>
  <c r="E125" i="22"/>
  <c r="F125" i="22"/>
  <c r="G125" i="22"/>
  <c r="H125" i="22"/>
  <c r="I125" i="22"/>
  <c r="GP125" i="22" s="1"/>
  <c r="N125" i="22"/>
  <c r="S125" i="22"/>
  <c r="W125" i="22"/>
  <c r="Z125" i="22"/>
  <c r="AC125" i="22"/>
  <c r="AE125" i="22"/>
  <c r="AG125" i="22"/>
  <c r="AP125" i="22"/>
  <c r="AQ125" i="22"/>
  <c r="AY125" i="22"/>
  <c r="BB125" i="22" s="1"/>
  <c r="BC125" i="22"/>
  <c r="BD125" i="22"/>
  <c r="BF125" i="22"/>
  <c r="BG125" i="22"/>
  <c r="CP125" i="22"/>
  <c r="DG125" i="22"/>
  <c r="DQ125" i="22"/>
  <c r="FK125" i="22"/>
  <c r="FT125" i="22"/>
  <c r="GC125" i="22"/>
  <c r="GE125" i="22"/>
  <c r="GH125" i="22"/>
  <c r="GK125" i="22"/>
  <c r="GQ125" i="22"/>
  <c r="GS125" i="22"/>
  <c r="GT125" i="22"/>
  <c r="GU125" i="22"/>
  <c r="GV125" i="22"/>
  <c r="GX125" i="22"/>
  <c r="GZ125" i="22"/>
  <c r="HB125" i="22"/>
  <c r="HC125" i="22"/>
  <c r="HD125" i="22"/>
  <c r="HF125" i="22"/>
  <c r="HG125" i="22"/>
  <c r="HI125" i="22"/>
  <c r="HK125" i="22"/>
  <c r="HL125" i="22"/>
  <c r="HN125" i="22"/>
  <c r="HO125" i="22"/>
  <c r="HP125" i="22"/>
  <c r="HR125" i="22"/>
  <c r="HT125" i="22"/>
  <c r="HV125" i="22"/>
  <c r="HW125" i="22"/>
  <c r="HX125" i="22"/>
  <c r="HY125" i="22"/>
  <c r="IA125" i="22"/>
  <c r="ID125" i="22"/>
  <c r="IE125" i="22"/>
  <c r="IF125" i="22"/>
  <c r="IG125" i="22"/>
  <c r="IH125" i="22"/>
  <c r="IJ125" i="22"/>
  <c r="IM125" i="22"/>
  <c r="IN125" i="22"/>
  <c r="IO125" i="22"/>
  <c r="IP125" i="22"/>
  <c r="IQ125" i="22"/>
  <c r="IT125" i="22"/>
  <c r="IV125" i="22"/>
  <c r="IW125" i="22"/>
  <c r="IX125" i="22"/>
  <c r="IY125" i="22"/>
  <c r="IZ125" i="22"/>
  <c r="JL125" i="22"/>
  <c r="JN125" i="22"/>
  <c r="JP125" i="22"/>
  <c r="JU125" i="22"/>
  <c r="JV125" i="22"/>
  <c r="JZ125" i="22"/>
  <c r="KB125" i="22"/>
  <c r="KC125" i="22"/>
  <c r="KD125" i="22"/>
  <c r="KE125" i="22"/>
  <c r="KF125" i="22"/>
  <c r="KH125" i="22"/>
  <c r="KJ125" i="22"/>
  <c r="KK125" i="22"/>
  <c r="B126" i="22"/>
  <c r="C126" i="22"/>
  <c r="D126" i="22"/>
  <c r="E126" i="22"/>
  <c r="F126" i="22"/>
  <c r="JE126" i="22" s="1"/>
  <c r="G126" i="22"/>
  <c r="H126" i="22"/>
  <c r="I126" i="22"/>
  <c r="GV126" i="22" s="1"/>
  <c r="N126" i="22"/>
  <c r="S126" i="22"/>
  <c r="W126" i="22"/>
  <c r="Z126" i="22"/>
  <c r="AC126" i="22"/>
  <c r="AE126" i="22"/>
  <c r="AG126" i="22"/>
  <c r="AP126" i="22"/>
  <c r="AQ126" i="22"/>
  <c r="AY126" i="22"/>
  <c r="BB126" i="22" s="1"/>
  <c r="BC126" i="22"/>
  <c r="BD126" i="22"/>
  <c r="BF126" i="22"/>
  <c r="BG126" i="22"/>
  <c r="CP126" i="22"/>
  <c r="DG126" i="22"/>
  <c r="DQ126" i="22"/>
  <c r="FK126" i="22"/>
  <c r="FT126" i="22"/>
  <c r="GC126" i="22"/>
  <c r="GK126" i="22"/>
  <c r="GP126" i="22"/>
  <c r="GS126" i="22"/>
  <c r="GU126" i="22"/>
  <c r="GW126" i="22"/>
  <c r="HA126" i="22"/>
  <c r="HD126" i="22"/>
  <c r="HE126" i="22"/>
  <c r="HF126" i="22"/>
  <c r="HK126" i="22"/>
  <c r="HM126" i="22"/>
  <c r="HQ126" i="22"/>
  <c r="HS126" i="22"/>
  <c r="HT126" i="22"/>
  <c r="HV126" i="22"/>
  <c r="IA126" i="22"/>
  <c r="IC126" i="22"/>
  <c r="ID126" i="22"/>
  <c r="IG126" i="22"/>
  <c r="IJ126" i="22"/>
  <c r="IL126" i="22"/>
  <c r="IQ126" i="22"/>
  <c r="IR126" i="22"/>
  <c r="IS126" i="22"/>
  <c r="IW126" i="22"/>
  <c r="IZ126" i="22"/>
  <c r="JC126" i="22"/>
  <c r="JD126" i="22"/>
  <c r="JK126" i="22"/>
  <c r="JO126" i="22"/>
  <c r="JR126" i="22"/>
  <c r="JS126" i="22"/>
  <c r="JT126" i="22"/>
  <c r="JU126" i="22"/>
  <c r="KB126" i="22"/>
  <c r="KD126" i="22"/>
  <c r="KH126" i="22"/>
  <c r="KJ126" i="22"/>
  <c r="KK126" i="22"/>
  <c r="C127" i="22"/>
  <c r="B127" i="22" s="1"/>
  <c r="D127" i="22"/>
  <c r="E127" i="22"/>
  <c r="F127" i="22"/>
  <c r="JE127" i="22" s="1"/>
  <c r="G127" i="22"/>
  <c r="H127" i="22"/>
  <c r="I127" i="22"/>
  <c r="HN127" i="22" s="1"/>
  <c r="N127" i="22"/>
  <c r="S127" i="22"/>
  <c r="W127" i="22"/>
  <c r="Z127" i="22"/>
  <c r="AC127" i="22"/>
  <c r="AE127" i="22"/>
  <c r="AG127" i="22"/>
  <c r="AP127" i="22"/>
  <c r="AQ127" i="22"/>
  <c r="AY127" i="22"/>
  <c r="BB127" i="22" s="1"/>
  <c r="BC127" i="22"/>
  <c r="BD127" i="22"/>
  <c r="BF127" i="22"/>
  <c r="BG127" i="22"/>
  <c r="CP127" i="22"/>
  <c r="DG127" i="22"/>
  <c r="DQ127" i="22"/>
  <c r="FK127" i="22"/>
  <c r="FT127" i="22"/>
  <c r="GC127" i="22"/>
  <c r="GO127" i="22"/>
  <c r="GP127" i="22"/>
  <c r="HC127" i="22"/>
  <c r="HD127" i="22"/>
  <c r="HQ127" i="22"/>
  <c r="IB127" i="22"/>
  <c r="IO127" i="22"/>
  <c r="IQ127" i="22"/>
  <c r="JC127" i="22"/>
  <c r="JD127" i="22"/>
  <c r="JR127" i="22"/>
  <c r="JS127" i="22"/>
  <c r="KE127" i="22"/>
  <c r="KH127" i="22"/>
  <c r="C128" i="22"/>
  <c r="B128" i="22" s="1"/>
  <c r="D128" i="22"/>
  <c r="E128" i="22"/>
  <c r="F128" i="22"/>
  <c r="G128" i="22"/>
  <c r="H128" i="22"/>
  <c r="I128" i="22"/>
  <c r="N128" i="22"/>
  <c r="S128" i="22"/>
  <c r="W128" i="22"/>
  <c r="Z128" i="22"/>
  <c r="AC128" i="22"/>
  <c r="AE128" i="22"/>
  <c r="AG128" i="22"/>
  <c r="AP128" i="22"/>
  <c r="AQ128" i="22"/>
  <c r="AY128" i="22"/>
  <c r="BB128" i="22" s="1"/>
  <c r="BC128" i="22"/>
  <c r="BD128" i="22"/>
  <c r="BF128" i="22"/>
  <c r="BG128" i="22"/>
  <c r="CP128" i="22"/>
  <c r="DG128" i="22"/>
  <c r="DQ128" i="22"/>
  <c r="FK128" i="22"/>
  <c r="FT128" i="22"/>
  <c r="GC128" i="22"/>
  <c r="GH128" i="22"/>
  <c r="GK128" i="22"/>
  <c r="GP128" i="22"/>
  <c r="GU128" i="22"/>
  <c r="GX128" i="22"/>
  <c r="HA128" i="22"/>
  <c r="HD128" i="22"/>
  <c r="HF128" i="22"/>
  <c r="HL128" i="22"/>
  <c r="HM128" i="22"/>
  <c r="HQ128" i="22"/>
  <c r="HT128" i="22"/>
  <c r="HY128" i="22"/>
  <c r="IA128" i="22"/>
  <c r="IC128" i="22"/>
  <c r="IG128" i="22"/>
  <c r="IK128" i="22"/>
  <c r="IL128" i="22"/>
  <c r="IQ128" i="22"/>
  <c r="IS128" i="22"/>
  <c r="IW128" i="22"/>
  <c r="IY128" i="22"/>
  <c r="IZ128" i="22"/>
  <c r="JK128" i="22"/>
  <c r="JL128" i="22"/>
  <c r="JO128" i="22"/>
  <c r="JU128" i="22"/>
  <c r="KB128" i="22"/>
  <c r="KC128" i="22"/>
  <c r="KD128" i="22"/>
  <c r="KH128" i="22"/>
  <c r="KK128" i="22"/>
  <c r="C129" i="22"/>
  <c r="B129" i="22" s="1"/>
  <c r="D129" i="22"/>
  <c r="E129" i="22"/>
  <c r="F129" i="22"/>
  <c r="JE129" i="22" s="1"/>
  <c r="G129" i="22"/>
  <c r="H129" i="22"/>
  <c r="I129" i="22"/>
  <c r="GS129" i="22" s="1"/>
  <c r="N129" i="22"/>
  <c r="S129" i="22"/>
  <c r="W129" i="22"/>
  <c r="Z129" i="22"/>
  <c r="AC129" i="22"/>
  <c r="AE129" i="22"/>
  <c r="AG129" i="22"/>
  <c r="AP129" i="22"/>
  <c r="AQ129" i="22"/>
  <c r="AY129" i="22"/>
  <c r="BB129" i="22" s="1"/>
  <c r="BC129" i="22"/>
  <c r="BD129" i="22"/>
  <c r="BF129" i="22"/>
  <c r="BG129" i="22"/>
  <c r="CP129" i="22"/>
  <c r="DG129" i="22"/>
  <c r="DQ129" i="22"/>
  <c r="FK129" i="22"/>
  <c r="FT129" i="22"/>
  <c r="GC129" i="22"/>
  <c r="GK129" i="22"/>
  <c r="GP129" i="22"/>
  <c r="GV129" i="22"/>
  <c r="GW129" i="22"/>
  <c r="HA129" i="22"/>
  <c r="HD129" i="22"/>
  <c r="HF129" i="22"/>
  <c r="HI129" i="22"/>
  <c r="HK129" i="22"/>
  <c r="HM129" i="22"/>
  <c r="HQ129" i="22"/>
  <c r="HT129" i="22"/>
  <c r="HU129" i="22"/>
  <c r="HV129" i="22"/>
  <c r="IA129" i="22"/>
  <c r="IC129" i="22"/>
  <c r="IG129" i="22"/>
  <c r="II129" i="22"/>
  <c r="IJ129" i="22"/>
  <c r="IL129" i="22"/>
  <c r="IQ129" i="22"/>
  <c r="IS129" i="22"/>
  <c r="IT129" i="22"/>
  <c r="IW129" i="22"/>
  <c r="IZ129" i="22"/>
  <c r="JD129" i="22"/>
  <c r="JK129" i="22"/>
  <c r="JO129" i="22"/>
  <c r="JS129" i="22"/>
  <c r="JU129" i="22"/>
  <c r="JZ129" i="22"/>
  <c r="KB129" i="22"/>
  <c r="KD129" i="22"/>
  <c r="KH129" i="22"/>
  <c r="KK129" i="22"/>
  <c r="B130" i="22"/>
  <c r="C130" i="22"/>
  <c r="D130" i="22"/>
  <c r="E130" i="22"/>
  <c r="F130" i="22"/>
  <c r="JE130" i="22" s="1"/>
  <c r="G130" i="22"/>
  <c r="H130" i="22"/>
  <c r="I130" i="22"/>
  <c r="GV130" i="22" s="1"/>
  <c r="N130" i="22"/>
  <c r="S130" i="22"/>
  <c r="W130" i="22"/>
  <c r="Z130" i="22"/>
  <c r="AC130" i="22"/>
  <c r="AE130" i="22"/>
  <c r="AG130" i="22"/>
  <c r="AP130" i="22"/>
  <c r="AQ130" i="22"/>
  <c r="AY130" i="22"/>
  <c r="BB130" i="22" s="1"/>
  <c r="BC130" i="22"/>
  <c r="BD130" i="22"/>
  <c r="BF130" i="22"/>
  <c r="BG130" i="22"/>
  <c r="CP130" i="22"/>
  <c r="DG130" i="22"/>
  <c r="DQ130" i="22"/>
  <c r="FK130" i="22"/>
  <c r="FT130" i="22"/>
  <c r="GC130" i="22"/>
  <c r="GK130" i="22"/>
  <c r="GP130" i="22"/>
  <c r="GS130" i="22"/>
  <c r="GU130" i="22"/>
  <c r="GW130" i="22"/>
  <c r="HA130" i="22"/>
  <c r="HD130" i="22"/>
  <c r="HE130" i="22"/>
  <c r="HF130" i="22"/>
  <c r="HK130" i="22"/>
  <c r="HM130" i="22"/>
  <c r="HQ130" i="22"/>
  <c r="HS130" i="22"/>
  <c r="HT130" i="22"/>
  <c r="HV130" i="22"/>
  <c r="IA130" i="22"/>
  <c r="IC130" i="22"/>
  <c r="ID130" i="22"/>
  <c r="IG130" i="22"/>
  <c r="IJ130" i="22"/>
  <c r="IL130" i="22"/>
  <c r="IQ130" i="22"/>
  <c r="IR130" i="22"/>
  <c r="IS130" i="22"/>
  <c r="IW130" i="22"/>
  <c r="IZ130" i="22"/>
  <c r="JC130" i="22"/>
  <c r="JD130" i="22"/>
  <c r="JK130" i="22"/>
  <c r="JO130" i="22"/>
  <c r="JR130" i="22"/>
  <c r="JS130" i="22"/>
  <c r="JT130" i="22"/>
  <c r="JU130" i="22"/>
  <c r="KB130" i="22"/>
  <c r="KD130" i="22"/>
  <c r="KH130" i="22"/>
  <c r="KJ130" i="22"/>
  <c r="KK130" i="22"/>
  <c r="C131" i="22"/>
  <c r="B131" i="22" s="1"/>
  <c r="D131" i="22"/>
  <c r="E131" i="22"/>
  <c r="F131" i="22"/>
  <c r="G131" i="22"/>
  <c r="H131" i="22"/>
  <c r="I131" i="22"/>
  <c r="HN131" i="22" s="1"/>
  <c r="N131" i="22"/>
  <c r="S131" i="22"/>
  <c r="W131" i="22"/>
  <c r="Z131" i="22"/>
  <c r="AC131" i="22"/>
  <c r="AE131" i="22"/>
  <c r="AG131" i="22"/>
  <c r="AP131" i="22"/>
  <c r="AQ131" i="22"/>
  <c r="AY131" i="22"/>
  <c r="BB131" i="22" s="1"/>
  <c r="BC131" i="22"/>
  <c r="BD131" i="22"/>
  <c r="BF131" i="22"/>
  <c r="BG131" i="22"/>
  <c r="CP131" i="22"/>
  <c r="DG131" i="22"/>
  <c r="DQ131" i="22"/>
  <c r="FK131" i="22"/>
  <c r="FT131" i="22"/>
  <c r="GC131" i="22"/>
  <c r="GO131" i="22"/>
  <c r="HD131" i="22"/>
  <c r="IB131" i="22"/>
  <c r="IO131" i="22"/>
  <c r="JC131" i="22"/>
  <c r="JD131" i="22"/>
  <c r="JE131" i="22"/>
  <c r="JO131" i="22"/>
  <c r="JR131" i="22"/>
  <c r="JS131" i="22"/>
  <c r="B132" i="22"/>
  <c r="C132" i="22"/>
  <c r="D132" i="22"/>
  <c r="E132" i="22"/>
  <c r="F132" i="22"/>
  <c r="G132" i="22"/>
  <c r="H132" i="22"/>
  <c r="I132" i="22"/>
  <c r="GS132" i="22" s="1"/>
  <c r="N132" i="22"/>
  <c r="S132" i="22"/>
  <c r="W132" i="22"/>
  <c r="Z132" i="22"/>
  <c r="AC132" i="22"/>
  <c r="AE132" i="22"/>
  <c r="AG132" i="22"/>
  <c r="AP132" i="22"/>
  <c r="AQ132" i="22"/>
  <c r="AY132" i="22"/>
  <c r="BB132" i="22" s="1"/>
  <c r="BC132" i="22"/>
  <c r="BD132" i="22"/>
  <c r="BF132" i="22"/>
  <c r="BG132" i="22"/>
  <c r="CP132" i="22"/>
  <c r="DG132" i="22"/>
  <c r="DQ132" i="22"/>
  <c r="FK132" i="22"/>
  <c r="FT132" i="22"/>
  <c r="GC132" i="22"/>
  <c r="GH132" i="22"/>
  <c r="GO132" i="22"/>
  <c r="GP132" i="22"/>
  <c r="GQ132" i="22"/>
  <c r="GU132" i="22"/>
  <c r="GW132" i="22"/>
  <c r="GY132" i="22"/>
  <c r="HA132" i="22"/>
  <c r="HC132" i="22"/>
  <c r="HE132" i="22"/>
  <c r="HG132" i="22"/>
  <c r="HK132" i="22"/>
  <c r="HL132" i="22"/>
  <c r="HM132" i="22"/>
  <c r="HO132" i="22"/>
  <c r="HS132" i="22"/>
  <c r="HU132" i="22"/>
  <c r="HV132" i="22"/>
  <c r="HW132" i="22"/>
  <c r="IA132" i="22"/>
  <c r="IC132" i="22"/>
  <c r="IE132" i="22"/>
  <c r="IG132" i="22"/>
  <c r="II132" i="22"/>
  <c r="IK132" i="22"/>
  <c r="IM132" i="22"/>
  <c r="IQ132" i="22"/>
  <c r="IR132" i="22"/>
  <c r="IS132" i="22"/>
  <c r="IU132" i="22"/>
  <c r="IY132" i="22"/>
  <c r="JC132" i="22"/>
  <c r="JD132" i="22"/>
  <c r="JE132" i="22"/>
  <c r="JK132" i="22"/>
  <c r="JM132" i="22"/>
  <c r="JO132" i="22"/>
  <c r="JR132" i="22"/>
  <c r="JS132" i="22"/>
  <c r="JT132" i="22"/>
  <c r="JV132" i="22"/>
  <c r="KB132" i="22"/>
  <c r="KC132" i="22"/>
  <c r="KD132" i="22"/>
  <c r="KF132" i="22"/>
  <c r="KJ132" i="22"/>
  <c r="C133" i="22"/>
  <c r="D133" i="22"/>
  <c r="B133" i="22" s="1"/>
  <c r="E133" i="22"/>
  <c r="F133" i="22"/>
  <c r="JC133" i="22" s="1"/>
  <c r="G133" i="22"/>
  <c r="H133" i="22"/>
  <c r="I133" i="22"/>
  <c r="N133" i="22"/>
  <c r="S133" i="22"/>
  <c r="W133" i="22"/>
  <c r="Z133" i="22"/>
  <c r="AC133" i="22"/>
  <c r="AE133" i="22"/>
  <c r="AG133" i="22"/>
  <c r="AP133" i="22"/>
  <c r="AQ133" i="22"/>
  <c r="AY133" i="22"/>
  <c r="BB133" i="22"/>
  <c r="BC133" i="22"/>
  <c r="BD133" i="22"/>
  <c r="BF133" i="22"/>
  <c r="BG133" i="22"/>
  <c r="CP133" i="22"/>
  <c r="DG133" i="22"/>
  <c r="DQ133" i="22"/>
  <c r="FK133" i="22"/>
  <c r="FT133" i="22"/>
  <c r="GC133" i="22"/>
  <c r="GK133" i="22"/>
  <c r="GO133" i="22"/>
  <c r="GP133" i="22"/>
  <c r="GQ133" i="22"/>
  <c r="GS133" i="22"/>
  <c r="GT133" i="22"/>
  <c r="GU133" i="22"/>
  <c r="GW133" i="22"/>
  <c r="GX133" i="22"/>
  <c r="GY133" i="22"/>
  <c r="HA133" i="22"/>
  <c r="HB133" i="22"/>
  <c r="HC133" i="22"/>
  <c r="HD133" i="22"/>
  <c r="HF133" i="22"/>
  <c r="HG133" i="22"/>
  <c r="HI133" i="22"/>
  <c r="HJ133" i="22"/>
  <c r="HK133" i="22"/>
  <c r="HL133" i="22"/>
  <c r="HM133" i="22"/>
  <c r="HO133" i="22"/>
  <c r="HQ133" i="22"/>
  <c r="HR133" i="22"/>
  <c r="HS133" i="22"/>
  <c r="HT133" i="22"/>
  <c r="HU133" i="22"/>
  <c r="HV133" i="22"/>
  <c r="HY133" i="22"/>
  <c r="HZ133" i="22"/>
  <c r="IA133" i="22"/>
  <c r="IB133" i="22"/>
  <c r="IC133" i="22"/>
  <c r="ID133" i="22"/>
  <c r="IE133" i="22"/>
  <c r="IH133" i="22"/>
  <c r="II133" i="22"/>
  <c r="IJ133" i="22"/>
  <c r="IK133" i="22"/>
  <c r="IL133" i="22"/>
  <c r="IM133" i="22"/>
  <c r="IO133" i="22"/>
  <c r="IQ133" i="22"/>
  <c r="IR133" i="22"/>
  <c r="IS133" i="22"/>
  <c r="IT133" i="22"/>
  <c r="IU133" i="22"/>
  <c r="IW133" i="22"/>
  <c r="IX133" i="22"/>
  <c r="IZ133" i="22"/>
  <c r="JD133" i="22"/>
  <c r="JE133" i="22"/>
  <c r="JK133" i="22"/>
  <c r="JL133" i="22"/>
  <c r="JM133" i="22"/>
  <c r="JO133" i="22"/>
  <c r="JP133" i="22"/>
  <c r="JS133" i="22"/>
  <c r="JU133" i="22"/>
  <c r="JV133" i="22"/>
  <c r="JZ133" i="22"/>
  <c r="KA133" i="22"/>
  <c r="KB133" i="22"/>
  <c r="KC133" i="22"/>
  <c r="KD133" i="22"/>
  <c r="KF133" i="22"/>
  <c r="KH133" i="22"/>
  <c r="KI133" i="22"/>
  <c r="KJ133" i="22"/>
  <c r="KK133" i="22"/>
  <c r="C134" i="22"/>
  <c r="B134" i="22" s="1"/>
  <c r="D134" i="22"/>
  <c r="E134" i="22"/>
  <c r="F134" i="22"/>
  <c r="JE134" i="22" s="1"/>
  <c r="G134" i="22"/>
  <c r="H134" i="22"/>
  <c r="I134" i="22"/>
  <c r="HE134" i="22" s="1"/>
  <c r="N134" i="22"/>
  <c r="S134" i="22"/>
  <c r="W134" i="22"/>
  <c r="Z134" i="22"/>
  <c r="AC134" i="22"/>
  <c r="AE134" i="22"/>
  <c r="AG134" i="22"/>
  <c r="AP134" i="22"/>
  <c r="AQ134" i="22"/>
  <c r="AY134" i="22"/>
  <c r="BB134" i="22" s="1"/>
  <c r="BC134" i="22"/>
  <c r="BD134" i="22"/>
  <c r="BF134" i="22"/>
  <c r="BG134" i="22"/>
  <c r="CP134" i="22"/>
  <c r="DG134" i="22"/>
  <c r="DQ134" i="22"/>
  <c r="FK134" i="22"/>
  <c r="FT134" i="22"/>
  <c r="GC134" i="22"/>
  <c r="GW134" i="22"/>
  <c r="HF134" i="22"/>
  <c r="IH134" i="22"/>
  <c r="IQ134" i="22"/>
  <c r="JC134" i="22"/>
  <c r="JD134" i="22"/>
  <c r="JK134" i="22"/>
  <c r="JR134" i="22"/>
  <c r="JS134" i="22"/>
  <c r="C135" i="22"/>
  <c r="D135" i="22"/>
  <c r="B135" i="22" s="1"/>
  <c r="E135" i="22"/>
  <c r="F135" i="22"/>
  <c r="JR135" i="22" s="1"/>
  <c r="G135" i="22"/>
  <c r="H135" i="22"/>
  <c r="I135" i="22"/>
  <c r="GH135" i="22" s="1"/>
  <c r="N135" i="22"/>
  <c r="S135" i="22"/>
  <c r="W135" i="22"/>
  <c r="Z135" i="22"/>
  <c r="AC135" i="22"/>
  <c r="AE135" i="22"/>
  <c r="AG135" i="22"/>
  <c r="AP135" i="22"/>
  <c r="AQ135" i="22"/>
  <c r="AY135" i="22"/>
  <c r="BB135" i="22"/>
  <c r="BC135" i="22"/>
  <c r="BD135" i="22"/>
  <c r="BF135" i="22"/>
  <c r="BG135" i="22"/>
  <c r="CP135" i="22"/>
  <c r="DG135" i="22"/>
  <c r="DQ135" i="22"/>
  <c r="FK135" i="22"/>
  <c r="FT135" i="22"/>
  <c r="GC135" i="22"/>
  <c r="GE135" i="22"/>
  <c r="GK135" i="22"/>
  <c r="GP135" i="22"/>
  <c r="GQ135" i="22"/>
  <c r="GR135" i="22"/>
  <c r="GT135" i="22"/>
  <c r="GV135" i="22"/>
  <c r="GX135" i="22"/>
  <c r="GY135" i="22"/>
  <c r="GZ135" i="22"/>
  <c r="HB135" i="22"/>
  <c r="HD135" i="22"/>
  <c r="HF135" i="22"/>
  <c r="HG135" i="22"/>
  <c r="HH135" i="22"/>
  <c r="HJ135" i="22"/>
  <c r="HL135" i="22"/>
  <c r="HN135" i="22"/>
  <c r="HO135" i="22"/>
  <c r="HP135" i="22"/>
  <c r="HR135" i="22"/>
  <c r="HT135" i="22"/>
  <c r="HV135" i="22"/>
  <c r="HW135" i="22"/>
  <c r="HX135" i="22"/>
  <c r="HZ135" i="22"/>
  <c r="IB135" i="22"/>
  <c r="ID135" i="22"/>
  <c r="IE135" i="22"/>
  <c r="IF135" i="22"/>
  <c r="IH135" i="22"/>
  <c r="IJ135" i="22"/>
  <c r="IL135" i="22"/>
  <c r="IM135" i="22"/>
  <c r="IN135" i="22"/>
  <c r="IP135" i="22"/>
  <c r="IR135" i="22"/>
  <c r="IT135" i="22"/>
  <c r="IU135" i="22"/>
  <c r="IV135" i="22"/>
  <c r="IX135" i="22"/>
  <c r="IZ135" i="22"/>
  <c r="JC135" i="22"/>
  <c r="JD135" i="22"/>
  <c r="JE135" i="22"/>
  <c r="JF135" i="22"/>
  <c r="JL135" i="22"/>
  <c r="JM135" i="22"/>
  <c r="JN135" i="22"/>
  <c r="JP135" i="22"/>
  <c r="JS135" i="22"/>
  <c r="JU135" i="22"/>
  <c r="JV135" i="22"/>
  <c r="JX135" i="22"/>
  <c r="KA135" i="22"/>
  <c r="KC135" i="22"/>
  <c r="KE135" i="22"/>
  <c r="KF135" i="22"/>
  <c r="KG135" i="22"/>
  <c r="KI135" i="22"/>
  <c r="KK135" i="22"/>
  <c r="C136" i="22"/>
  <c r="D136" i="22"/>
  <c r="E136" i="22"/>
  <c r="F136" i="22"/>
  <c r="JR136" i="22" s="1"/>
  <c r="G136" i="22"/>
  <c r="H136" i="22"/>
  <c r="I136" i="22"/>
  <c r="GH136" i="22" s="1"/>
  <c r="N136" i="22"/>
  <c r="S136" i="22"/>
  <c r="W136" i="22"/>
  <c r="Z136" i="22"/>
  <c r="AC136" i="22"/>
  <c r="AE136" i="22"/>
  <c r="AG136" i="22"/>
  <c r="AP136" i="22"/>
  <c r="AQ136" i="22"/>
  <c r="AY136" i="22"/>
  <c r="BB136" i="22"/>
  <c r="BC136" i="22"/>
  <c r="BD136" i="22"/>
  <c r="BF136" i="22"/>
  <c r="BG136" i="22"/>
  <c r="CP136" i="22"/>
  <c r="DG136" i="22"/>
  <c r="DQ136" i="22"/>
  <c r="FK136" i="22"/>
  <c r="FT136" i="22"/>
  <c r="GC136" i="22"/>
  <c r="GE136" i="22"/>
  <c r="GK136" i="22"/>
  <c r="GP136" i="22"/>
  <c r="GQ136" i="22"/>
  <c r="GR136" i="22"/>
  <c r="GT136" i="22"/>
  <c r="GV136" i="22"/>
  <c r="GX136" i="22"/>
  <c r="GY136" i="22"/>
  <c r="GZ136" i="22"/>
  <c r="HB136" i="22"/>
  <c r="HD136" i="22"/>
  <c r="HF136" i="22"/>
  <c r="HG136" i="22"/>
  <c r="HH136" i="22"/>
  <c r="HJ136" i="22"/>
  <c r="HL136" i="22"/>
  <c r="HN136" i="22"/>
  <c r="HO136" i="22"/>
  <c r="HP136" i="22"/>
  <c r="HR136" i="22"/>
  <c r="HT136" i="22"/>
  <c r="HV136" i="22"/>
  <c r="HW136" i="22"/>
  <c r="HX136" i="22"/>
  <c r="HZ136" i="22"/>
  <c r="IB136" i="22"/>
  <c r="ID136" i="22"/>
  <c r="IE136" i="22"/>
  <c r="IF136" i="22"/>
  <c r="IH136" i="22"/>
  <c r="IJ136" i="22"/>
  <c r="IL136" i="22"/>
  <c r="IM136" i="22"/>
  <c r="IN136" i="22"/>
  <c r="IP136" i="22"/>
  <c r="IR136" i="22"/>
  <c r="IT136" i="22"/>
  <c r="IU136" i="22"/>
  <c r="IV136" i="22"/>
  <c r="IX136" i="22"/>
  <c r="IZ136" i="22"/>
  <c r="JC136" i="22"/>
  <c r="JD136" i="22"/>
  <c r="JE136" i="22"/>
  <c r="JF136" i="22" s="1"/>
  <c r="JH136" i="22"/>
  <c r="JL136" i="22"/>
  <c r="JM136" i="22"/>
  <c r="JN136" i="22"/>
  <c r="JP136" i="22"/>
  <c r="JS136" i="22"/>
  <c r="JU136" i="22"/>
  <c r="JV136" i="22"/>
  <c r="JX136" i="22"/>
  <c r="KA136" i="22"/>
  <c r="KC136" i="22"/>
  <c r="KE136" i="22"/>
  <c r="KF136" i="22"/>
  <c r="KG136" i="22"/>
  <c r="KI136" i="22"/>
  <c r="KK136" i="22"/>
  <c r="C137" i="22"/>
  <c r="D137" i="22"/>
  <c r="E137" i="22"/>
  <c r="F137" i="22"/>
  <c r="JR137" i="22" s="1"/>
  <c r="G137" i="22"/>
  <c r="H137" i="22"/>
  <c r="I137" i="22"/>
  <c r="GH137" i="22" s="1"/>
  <c r="N137" i="22"/>
  <c r="S137" i="22"/>
  <c r="W137" i="22"/>
  <c r="Z137" i="22"/>
  <c r="AC137" i="22"/>
  <c r="AE137" i="22"/>
  <c r="AG137" i="22"/>
  <c r="AP137" i="22"/>
  <c r="AQ137" i="22"/>
  <c r="AY137" i="22"/>
  <c r="BB137" i="22"/>
  <c r="BC137" i="22"/>
  <c r="BD137" i="22"/>
  <c r="BF137" i="22"/>
  <c r="BG137" i="22"/>
  <c r="CP137" i="22"/>
  <c r="DG137" i="22"/>
  <c r="DQ137" i="22"/>
  <c r="FK137" i="22"/>
  <c r="FT137" i="22"/>
  <c r="GC137" i="22"/>
  <c r="GE137" i="22"/>
  <c r="GK137" i="22"/>
  <c r="GP137" i="22"/>
  <c r="GQ137" i="22"/>
  <c r="GR137" i="22"/>
  <c r="GT137" i="22"/>
  <c r="GV137" i="22"/>
  <c r="GX137" i="22"/>
  <c r="GY137" i="22"/>
  <c r="GZ137" i="22"/>
  <c r="HB137" i="22"/>
  <c r="HD137" i="22"/>
  <c r="HF137" i="22"/>
  <c r="HG137" i="22"/>
  <c r="HH137" i="22"/>
  <c r="HJ137" i="22"/>
  <c r="HL137" i="22"/>
  <c r="HN137" i="22"/>
  <c r="HO137" i="22"/>
  <c r="HP137" i="22"/>
  <c r="HR137" i="22"/>
  <c r="HT137" i="22"/>
  <c r="HV137" i="22"/>
  <c r="HW137" i="22"/>
  <c r="HX137" i="22"/>
  <c r="HZ137" i="22"/>
  <c r="IB137" i="22"/>
  <c r="ID137" i="22"/>
  <c r="IE137" i="22"/>
  <c r="IF137" i="22"/>
  <c r="IH137" i="22"/>
  <c r="IJ137" i="22"/>
  <c r="IL137" i="22"/>
  <c r="IM137" i="22"/>
  <c r="IN137" i="22"/>
  <c r="IP137" i="22"/>
  <c r="IR137" i="22"/>
  <c r="IT137" i="22"/>
  <c r="IU137" i="22"/>
  <c r="IV137" i="22"/>
  <c r="IX137" i="22"/>
  <c r="IZ137" i="22"/>
  <c r="JC137" i="22"/>
  <c r="JD137" i="22"/>
  <c r="JE137" i="22"/>
  <c r="JL137" i="22"/>
  <c r="JM137" i="22"/>
  <c r="JN137" i="22"/>
  <c r="JP137" i="22"/>
  <c r="JS137" i="22"/>
  <c r="JU137" i="22"/>
  <c r="JV137" i="22"/>
  <c r="JX137" i="22"/>
  <c r="KA137" i="22"/>
  <c r="KC137" i="22"/>
  <c r="KE137" i="22"/>
  <c r="KF137" i="22"/>
  <c r="KG137" i="22"/>
  <c r="KI137" i="22"/>
  <c r="KK137" i="22"/>
  <c r="C138" i="22"/>
  <c r="D138" i="22"/>
  <c r="E138" i="22"/>
  <c r="F138" i="22"/>
  <c r="JR138" i="22" s="1"/>
  <c r="G138" i="22"/>
  <c r="H138" i="22"/>
  <c r="I138" i="22"/>
  <c r="N138" i="22"/>
  <c r="S138" i="22"/>
  <c r="W138" i="22"/>
  <c r="Z138" i="22"/>
  <c r="AC138" i="22"/>
  <c r="AE138" i="22"/>
  <c r="AG138" i="22"/>
  <c r="AP138" i="22"/>
  <c r="AQ138" i="22"/>
  <c r="AY138" i="22"/>
  <c r="BB138" i="22" s="1"/>
  <c r="BC138" i="22"/>
  <c r="BD138" i="22"/>
  <c r="BF138" i="22"/>
  <c r="BG138" i="22"/>
  <c r="CP138" i="22"/>
  <c r="DG138" i="22"/>
  <c r="DQ138" i="22"/>
  <c r="FK138" i="22"/>
  <c r="FT138" i="22"/>
  <c r="GC138" i="22"/>
  <c r="GK138" i="22"/>
  <c r="GP138" i="22"/>
  <c r="GQ138" i="22"/>
  <c r="GR138" i="22"/>
  <c r="GT138" i="22"/>
  <c r="GX138" i="22"/>
  <c r="GZ138" i="22"/>
  <c r="HB138" i="22"/>
  <c r="HD138" i="22"/>
  <c r="HF138" i="22"/>
  <c r="HG138" i="22"/>
  <c r="HJ138" i="22"/>
  <c r="HN138" i="22"/>
  <c r="HO138" i="22"/>
  <c r="HP138" i="22"/>
  <c r="HR138" i="22"/>
  <c r="HT138" i="22"/>
  <c r="HW138" i="22"/>
  <c r="HZ138" i="22"/>
  <c r="IB138" i="22"/>
  <c r="ID138" i="22"/>
  <c r="IE138" i="22"/>
  <c r="IF138" i="22"/>
  <c r="IJ138" i="22"/>
  <c r="IM138" i="22"/>
  <c r="IN138" i="22"/>
  <c r="IP138" i="22"/>
  <c r="IR138" i="22"/>
  <c r="IT138" i="22"/>
  <c r="IV138" i="22"/>
  <c r="IZ138" i="22"/>
  <c r="JC138" i="22"/>
  <c r="JD138" i="22"/>
  <c r="JE138" i="22"/>
  <c r="JF138" i="22" s="1"/>
  <c r="JM138" i="22"/>
  <c r="JN138" i="22"/>
  <c r="JP138" i="22"/>
  <c r="JS138" i="22"/>
  <c r="JU138" i="22"/>
  <c r="JX138" i="22"/>
  <c r="KC138" i="22"/>
  <c r="KE138" i="22"/>
  <c r="KF138" i="22"/>
  <c r="KG138" i="22"/>
  <c r="KI138" i="22"/>
  <c r="C139" i="22"/>
  <c r="D139" i="22"/>
  <c r="E139" i="22"/>
  <c r="F139" i="22"/>
  <c r="JR139" i="22" s="1"/>
  <c r="G139" i="22"/>
  <c r="H139" i="22"/>
  <c r="I139" i="22"/>
  <c r="GQ139" i="22" s="1"/>
  <c r="N139" i="22"/>
  <c r="S139" i="22"/>
  <c r="W139" i="22"/>
  <c r="Z139" i="22"/>
  <c r="AC139" i="22"/>
  <c r="AE139" i="22"/>
  <c r="AG139" i="22"/>
  <c r="AP139" i="22"/>
  <c r="AQ139" i="22"/>
  <c r="AY139" i="22"/>
  <c r="BB139" i="22" s="1"/>
  <c r="BC139" i="22"/>
  <c r="BD139" i="22"/>
  <c r="BF139" i="22"/>
  <c r="BG139" i="22"/>
  <c r="CP139" i="22"/>
  <c r="DG139" i="22"/>
  <c r="DQ139" i="22"/>
  <c r="FK139" i="22"/>
  <c r="FT139" i="22"/>
  <c r="GC139" i="22"/>
  <c r="GE139" i="22"/>
  <c r="GK139" i="22"/>
  <c r="GP139" i="22"/>
  <c r="GR139" i="22"/>
  <c r="GV139" i="22"/>
  <c r="GX139" i="22"/>
  <c r="GY139" i="22"/>
  <c r="GZ139" i="22"/>
  <c r="HB139" i="22"/>
  <c r="HF139" i="22"/>
  <c r="HH139" i="22"/>
  <c r="HJ139" i="22"/>
  <c r="HL139" i="22"/>
  <c r="HN139" i="22"/>
  <c r="HO139" i="22"/>
  <c r="HR139" i="22"/>
  <c r="HV139" i="22"/>
  <c r="HW139" i="22"/>
  <c r="HX139" i="22"/>
  <c r="HZ139" i="22"/>
  <c r="IB139" i="22"/>
  <c r="IE139" i="22"/>
  <c r="IH139" i="22"/>
  <c r="IJ139" i="22"/>
  <c r="IL139" i="22"/>
  <c r="IM139" i="22"/>
  <c r="IN139" i="22"/>
  <c r="IR139" i="22"/>
  <c r="IU139" i="22"/>
  <c r="IV139" i="22"/>
  <c r="IX139" i="22"/>
  <c r="IZ139" i="22"/>
  <c r="JC139" i="22"/>
  <c r="JD139" i="22"/>
  <c r="JE139" i="22"/>
  <c r="JF139" i="22" s="1"/>
  <c r="JH139" i="22"/>
  <c r="JL139" i="22"/>
  <c r="JM139" i="22"/>
  <c r="JN139" i="22"/>
  <c r="JS139" i="22"/>
  <c r="JV139" i="22"/>
  <c r="JX139" i="22"/>
  <c r="KA139" i="22"/>
  <c r="KC139" i="22"/>
  <c r="KE139" i="22"/>
  <c r="KG139" i="22"/>
  <c r="KK139" i="22"/>
  <c r="C140" i="22"/>
  <c r="D140" i="22"/>
  <c r="B140" i="22" s="1"/>
  <c r="E140" i="22"/>
  <c r="F140" i="22"/>
  <c r="JR140" i="22" s="1"/>
  <c r="G140" i="22"/>
  <c r="H140" i="22"/>
  <c r="I140" i="22"/>
  <c r="N140" i="22"/>
  <c r="S140" i="22"/>
  <c r="W140" i="22"/>
  <c r="Z140" i="22"/>
  <c r="AC140" i="22"/>
  <c r="AE140" i="22"/>
  <c r="AG140" i="22"/>
  <c r="AP140" i="22"/>
  <c r="AQ140" i="22"/>
  <c r="AY140" i="22"/>
  <c r="BB140" i="22"/>
  <c r="BC140" i="22"/>
  <c r="BD140" i="22"/>
  <c r="BF140" i="22"/>
  <c r="BG140" i="22"/>
  <c r="CP140" i="22"/>
  <c r="DG140" i="22"/>
  <c r="DQ140" i="22"/>
  <c r="FK140" i="22"/>
  <c r="FT140" i="22"/>
  <c r="GC140" i="22"/>
  <c r="GK140" i="22"/>
  <c r="GP140" i="22"/>
  <c r="GQ140" i="22"/>
  <c r="GR140" i="22"/>
  <c r="GT140" i="22"/>
  <c r="GV140" i="22"/>
  <c r="GX140" i="22"/>
  <c r="GZ140" i="22"/>
  <c r="HB140" i="22"/>
  <c r="HD140" i="22"/>
  <c r="HF140" i="22"/>
  <c r="HG140" i="22"/>
  <c r="HH140" i="22"/>
  <c r="HJ140" i="22"/>
  <c r="HL140" i="22"/>
  <c r="HN140" i="22"/>
  <c r="HO140" i="22"/>
  <c r="HP140" i="22"/>
  <c r="HR140" i="22"/>
  <c r="HT140" i="22"/>
  <c r="HV140" i="22"/>
  <c r="HW140" i="22"/>
  <c r="HX140" i="22"/>
  <c r="HZ140" i="22"/>
  <c r="IB140" i="22"/>
  <c r="ID140" i="22"/>
  <c r="IE140" i="22"/>
  <c r="IF140" i="22"/>
  <c r="IH140" i="22"/>
  <c r="IJ140" i="22"/>
  <c r="IL140" i="22"/>
  <c r="IM140" i="22"/>
  <c r="IN140" i="22"/>
  <c r="IP140" i="22"/>
  <c r="IR140" i="22"/>
  <c r="IT140" i="22"/>
  <c r="IU140" i="22"/>
  <c r="IV140" i="22"/>
  <c r="IX140" i="22"/>
  <c r="IZ140" i="22"/>
  <c r="JC140" i="22"/>
  <c r="JD140" i="22"/>
  <c r="JH140" i="22" s="1"/>
  <c r="JE140" i="22"/>
  <c r="JF140" i="22"/>
  <c r="JL140" i="22"/>
  <c r="JM140" i="22"/>
  <c r="JN140" i="22"/>
  <c r="JP140" i="22"/>
  <c r="JS140" i="22"/>
  <c r="JU140" i="22"/>
  <c r="JV140" i="22"/>
  <c r="JX140" i="22"/>
  <c r="KA140" i="22"/>
  <c r="KC140" i="22"/>
  <c r="KE140" i="22"/>
  <c r="KF140" i="22"/>
  <c r="KG140" i="22"/>
  <c r="KI140" i="22"/>
  <c r="KK140" i="22"/>
  <c r="C141" i="22"/>
  <c r="D141" i="22"/>
  <c r="E141" i="22"/>
  <c r="F141" i="22"/>
  <c r="JR141" i="22" s="1"/>
  <c r="G141" i="22"/>
  <c r="H141" i="22"/>
  <c r="I141" i="22"/>
  <c r="N141" i="22"/>
  <c r="S141" i="22"/>
  <c r="W141" i="22"/>
  <c r="Z141" i="22"/>
  <c r="AC141" i="22"/>
  <c r="AE141" i="22"/>
  <c r="AG141" i="22"/>
  <c r="AP141" i="22"/>
  <c r="AQ141" i="22"/>
  <c r="AY141" i="22"/>
  <c r="BB141" i="22" s="1"/>
  <c r="BC141" i="22"/>
  <c r="BD141" i="22"/>
  <c r="BF141" i="22"/>
  <c r="BG141" i="22"/>
  <c r="CP141" i="22"/>
  <c r="DG141" i="22"/>
  <c r="DQ141" i="22"/>
  <c r="FK141" i="22"/>
  <c r="FT141" i="22"/>
  <c r="GC141" i="22"/>
  <c r="GE141" i="22"/>
  <c r="GP141" i="22"/>
  <c r="GV141" i="22"/>
  <c r="GY141" i="22"/>
  <c r="HB141" i="22"/>
  <c r="HH141" i="22"/>
  <c r="HL141" i="22"/>
  <c r="HO141" i="22"/>
  <c r="HV141" i="22"/>
  <c r="HX141" i="22"/>
  <c r="IB141" i="22"/>
  <c r="IH141" i="22"/>
  <c r="IL141" i="22"/>
  <c r="IN141" i="22"/>
  <c r="IU141" i="22"/>
  <c r="IX141" i="22"/>
  <c r="JC141" i="22"/>
  <c r="JD141" i="22"/>
  <c r="JE141" i="22"/>
  <c r="JF141" i="22" s="1"/>
  <c r="JH141" i="22"/>
  <c r="JL141" i="22"/>
  <c r="JN141" i="22"/>
  <c r="JS141" i="22"/>
  <c r="JV141" i="22"/>
  <c r="KA141" i="22"/>
  <c r="KE141" i="22"/>
  <c r="KK141" i="22"/>
  <c r="C142" i="22"/>
  <c r="D142" i="22"/>
  <c r="B142" i="22" s="1"/>
  <c r="E142" i="22"/>
  <c r="F142" i="22"/>
  <c r="JR142" i="22" s="1"/>
  <c r="G142" i="22"/>
  <c r="H142" i="22"/>
  <c r="I142" i="22"/>
  <c r="N142" i="22"/>
  <c r="S142" i="22"/>
  <c r="W142" i="22"/>
  <c r="Z142" i="22"/>
  <c r="AC142" i="22"/>
  <c r="AE142" i="22"/>
  <c r="AG142" i="22"/>
  <c r="AP142" i="22"/>
  <c r="AQ142" i="22"/>
  <c r="AY142" i="22"/>
  <c r="BB142" i="22"/>
  <c r="BC142" i="22"/>
  <c r="BD142" i="22"/>
  <c r="BF142" i="22"/>
  <c r="BG142" i="22"/>
  <c r="CP142" i="22"/>
  <c r="DG142" i="22"/>
  <c r="DQ142" i="22"/>
  <c r="FK142" i="22"/>
  <c r="FT142" i="22"/>
  <c r="GC142" i="22"/>
  <c r="GE142" i="22"/>
  <c r="GK142" i="22"/>
  <c r="GP142" i="22"/>
  <c r="GQ142" i="22"/>
  <c r="GR142" i="22"/>
  <c r="GT142" i="22"/>
  <c r="GV142" i="22"/>
  <c r="GX142" i="22"/>
  <c r="GY142" i="22"/>
  <c r="GZ142" i="22"/>
  <c r="HB142" i="22"/>
  <c r="HD142" i="22"/>
  <c r="HE142" i="22"/>
  <c r="HF142" i="22"/>
  <c r="HG142" i="22"/>
  <c r="HH142" i="22"/>
  <c r="HJ142" i="22"/>
  <c r="HL142" i="22"/>
  <c r="HM142" i="22"/>
  <c r="HN142" i="22"/>
  <c r="HO142" i="22"/>
  <c r="HP142" i="22"/>
  <c r="HR142" i="22"/>
  <c r="HT142" i="22"/>
  <c r="HU142" i="22"/>
  <c r="HV142" i="22"/>
  <c r="HW142" i="22"/>
  <c r="HX142" i="22"/>
  <c r="HZ142" i="22"/>
  <c r="IB142" i="22"/>
  <c r="IC142" i="22"/>
  <c r="ID142" i="22"/>
  <c r="IE142" i="22"/>
  <c r="IF142" i="22"/>
  <c r="IH142" i="22"/>
  <c r="IJ142" i="22"/>
  <c r="IK142" i="22"/>
  <c r="IL142" i="22"/>
  <c r="IM142" i="22"/>
  <c r="IN142" i="22"/>
  <c r="IP142" i="22"/>
  <c r="IR142" i="22"/>
  <c r="IS142" i="22"/>
  <c r="IT142" i="22"/>
  <c r="IU142" i="22"/>
  <c r="IV142" i="22"/>
  <c r="IX142" i="22"/>
  <c r="IZ142" i="22"/>
  <c r="JC142" i="22"/>
  <c r="JD142" i="22"/>
  <c r="JH142" i="22" s="1"/>
  <c r="JE142" i="22"/>
  <c r="JF142" i="22"/>
  <c r="JK142" i="22"/>
  <c r="JL142" i="22"/>
  <c r="JM142" i="22"/>
  <c r="JN142" i="22"/>
  <c r="JP142" i="22"/>
  <c r="JS142" i="22"/>
  <c r="JT142" i="22"/>
  <c r="JU142" i="22"/>
  <c r="JV142" i="22"/>
  <c r="JX142" i="22"/>
  <c r="KA142" i="22"/>
  <c r="KC142" i="22"/>
  <c r="KD142" i="22"/>
  <c r="KE142" i="22"/>
  <c r="KF142" i="22"/>
  <c r="KG142" i="22"/>
  <c r="KH142" i="22"/>
  <c r="KI142" i="22"/>
  <c r="KK142" i="22"/>
  <c r="C143" i="22"/>
  <c r="D143" i="22"/>
  <c r="B143" i="22" s="1"/>
  <c r="E143" i="22"/>
  <c r="F143" i="22"/>
  <c r="G143" i="22"/>
  <c r="H143" i="22"/>
  <c r="I143" i="22"/>
  <c r="GP143" i="22" s="1"/>
  <c r="N143" i="22"/>
  <c r="S143" i="22"/>
  <c r="W143" i="22"/>
  <c r="Z143" i="22"/>
  <c r="AC143" i="22"/>
  <c r="AE143" i="22"/>
  <c r="AG143" i="22"/>
  <c r="AP143" i="22"/>
  <c r="AQ143" i="22"/>
  <c r="AY143" i="22"/>
  <c r="BB143" i="22"/>
  <c r="BC143" i="22"/>
  <c r="BD143" i="22"/>
  <c r="BF143" i="22"/>
  <c r="BG143" i="22"/>
  <c r="CP143" i="22"/>
  <c r="DG143" i="22"/>
  <c r="DQ143" i="22"/>
  <c r="FK143" i="22"/>
  <c r="FT143" i="22"/>
  <c r="GC143" i="22"/>
  <c r="GK143" i="22"/>
  <c r="GO143" i="22"/>
  <c r="GR143" i="22"/>
  <c r="GT143" i="22"/>
  <c r="GW143" i="22"/>
  <c r="GX143" i="22"/>
  <c r="HA143" i="22"/>
  <c r="HD143" i="22"/>
  <c r="HF143" i="22"/>
  <c r="HG143" i="22"/>
  <c r="HJ143" i="22"/>
  <c r="HM143" i="22"/>
  <c r="HO143" i="22"/>
  <c r="HP143" i="22"/>
  <c r="HT143" i="22"/>
  <c r="HV143" i="22"/>
  <c r="HX143" i="22"/>
  <c r="HY143" i="22"/>
  <c r="IC143" i="22"/>
  <c r="IE143" i="22"/>
  <c r="IG143" i="22"/>
  <c r="IH143" i="22"/>
  <c r="IL143" i="22"/>
  <c r="IN143" i="22"/>
  <c r="IP143" i="22"/>
  <c r="IR143" i="22"/>
  <c r="IU143" i="22"/>
  <c r="IW143" i="22"/>
  <c r="IZ143" i="22"/>
  <c r="JK143" i="22"/>
  <c r="JL143" i="22"/>
  <c r="JM143" i="22"/>
  <c r="JO143" i="22"/>
  <c r="JS143" i="22"/>
  <c r="JU143" i="22"/>
  <c r="JV143" i="22"/>
  <c r="JX143" i="22"/>
  <c r="KA143" i="22"/>
  <c r="KD143" i="22"/>
  <c r="KF143" i="22"/>
  <c r="KG143" i="22"/>
  <c r="KH143" i="22"/>
  <c r="KK143" i="22"/>
  <c r="C144" i="22"/>
  <c r="D144" i="22"/>
  <c r="E144" i="22"/>
  <c r="F144" i="22"/>
  <c r="G144" i="22"/>
  <c r="H144" i="22"/>
  <c r="I144" i="22"/>
  <c r="N144" i="22"/>
  <c r="S144" i="22"/>
  <c r="W144" i="22"/>
  <c r="Z144" i="22"/>
  <c r="AC144" i="22"/>
  <c r="AE144" i="22"/>
  <c r="AG144" i="22"/>
  <c r="AP144" i="22"/>
  <c r="AQ144" i="22"/>
  <c r="AY144" i="22"/>
  <c r="BB144" i="22" s="1"/>
  <c r="BC144" i="22"/>
  <c r="BD144" i="22"/>
  <c r="BF144" i="22"/>
  <c r="BG144" i="22"/>
  <c r="CP144" i="22"/>
  <c r="DG144" i="22"/>
  <c r="DQ144" i="22"/>
  <c r="FK144" i="22"/>
  <c r="FT144" i="22"/>
  <c r="GC144" i="22"/>
  <c r="GK144" i="22"/>
  <c r="GP144" i="22"/>
  <c r="GR144" i="22"/>
  <c r="GS144" i="22"/>
  <c r="GX144" i="22"/>
  <c r="GZ144" i="22"/>
  <c r="HA144" i="22"/>
  <c r="HD144" i="22"/>
  <c r="HF144" i="22"/>
  <c r="HH144" i="22"/>
  <c r="HI144" i="22"/>
  <c r="HN144" i="22"/>
  <c r="HP144" i="22"/>
  <c r="HQ144" i="22"/>
  <c r="HT144" i="22"/>
  <c r="HV144" i="22"/>
  <c r="HX144" i="22"/>
  <c r="HY144" i="22"/>
  <c r="ID144" i="22"/>
  <c r="IF144" i="22"/>
  <c r="IG144" i="22"/>
  <c r="IJ144" i="22"/>
  <c r="IL144" i="22"/>
  <c r="IN144" i="22"/>
  <c r="IO144" i="22"/>
  <c r="IT144" i="22"/>
  <c r="IV144" i="22"/>
  <c r="IW144" i="22"/>
  <c r="IZ144" i="22"/>
  <c r="JD144" i="22"/>
  <c r="JL144" i="22"/>
  <c r="JN144" i="22"/>
  <c r="JO144" i="22"/>
  <c r="JU144" i="22"/>
  <c r="JX144" i="22"/>
  <c r="JZ144" i="22"/>
  <c r="KE144" i="22"/>
  <c r="KG144" i="22"/>
  <c r="KH144" i="22"/>
  <c r="KI144" i="22"/>
  <c r="KK144" i="22"/>
  <c r="C145" i="22"/>
  <c r="D145" i="22"/>
  <c r="E145" i="22"/>
  <c r="F145" i="22"/>
  <c r="G145" i="22"/>
  <c r="H145" i="22"/>
  <c r="I145" i="22"/>
  <c r="N145" i="22"/>
  <c r="S145" i="22"/>
  <c r="W145" i="22"/>
  <c r="Z145" i="22"/>
  <c r="AC145" i="22"/>
  <c r="AE145" i="22"/>
  <c r="AG145" i="22"/>
  <c r="AP145" i="22"/>
  <c r="AQ145" i="22"/>
  <c r="AY145" i="22"/>
  <c r="BB145" i="22" s="1"/>
  <c r="BC145" i="22"/>
  <c r="BD145" i="22"/>
  <c r="BF145" i="22"/>
  <c r="BG145" i="22"/>
  <c r="CP145" i="22"/>
  <c r="DG145" i="22"/>
  <c r="DQ145" i="22"/>
  <c r="FK145" i="22"/>
  <c r="FT145" i="22"/>
  <c r="GC145" i="22"/>
  <c r="GQ145" i="22"/>
  <c r="GR145" i="22"/>
  <c r="HB145" i="22"/>
  <c r="HX145" i="22"/>
  <c r="IG145" i="22"/>
  <c r="IH145" i="22"/>
  <c r="IT145" i="22"/>
  <c r="JD145" i="22"/>
  <c r="JE145" i="22"/>
  <c r="JF145" i="22"/>
  <c r="JO145" i="22"/>
  <c r="JP145" i="22"/>
  <c r="JS145" i="22"/>
  <c r="KE145" i="22"/>
  <c r="C146" i="22"/>
  <c r="D146" i="22"/>
  <c r="E146" i="22"/>
  <c r="F146" i="22"/>
  <c r="G146" i="22"/>
  <c r="H146" i="22"/>
  <c r="I146" i="22"/>
  <c r="GQ146" i="22" s="1"/>
  <c r="N146" i="22"/>
  <c r="S146" i="22"/>
  <c r="W146" i="22"/>
  <c r="Z146" i="22"/>
  <c r="AC146" i="22"/>
  <c r="AE146" i="22"/>
  <c r="AG146" i="22"/>
  <c r="AP146" i="22"/>
  <c r="AQ146" i="22"/>
  <c r="AY146" i="22"/>
  <c r="BB146" i="22"/>
  <c r="BC146" i="22"/>
  <c r="BD146" i="22"/>
  <c r="BF146" i="22"/>
  <c r="BG146" i="22"/>
  <c r="CP146" i="22"/>
  <c r="DG146" i="22"/>
  <c r="DQ146" i="22"/>
  <c r="FK146" i="22"/>
  <c r="FT146" i="22"/>
  <c r="GC146" i="22"/>
  <c r="GE146" i="22"/>
  <c r="GP146" i="22"/>
  <c r="GR146" i="22"/>
  <c r="GS146" i="22"/>
  <c r="GT146" i="22"/>
  <c r="GV146" i="22"/>
  <c r="GX146" i="22"/>
  <c r="GZ146" i="22"/>
  <c r="HB146" i="22"/>
  <c r="HD146" i="22"/>
  <c r="HF146" i="22"/>
  <c r="HG146" i="22"/>
  <c r="HH146" i="22"/>
  <c r="HJ146" i="22"/>
  <c r="HN146" i="22"/>
  <c r="HO146" i="22"/>
  <c r="HP146" i="22"/>
  <c r="HQ146" i="22"/>
  <c r="HR146" i="22"/>
  <c r="HV146" i="22"/>
  <c r="HX146" i="22"/>
  <c r="HY146" i="22"/>
  <c r="HZ146" i="22"/>
  <c r="IB146" i="22"/>
  <c r="ID146" i="22"/>
  <c r="IF146" i="22"/>
  <c r="IH146" i="22"/>
  <c r="IJ146" i="22"/>
  <c r="IL146" i="22"/>
  <c r="IM146" i="22"/>
  <c r="IN146" i="22"/>
  <c r="IP146" i="22"/>
  <c r="IT146" i="22"/>
  <c r="IU146" i="22"/>
  <c r="IV146" i="22"/>
  <c r="IW146" i="22"/>
  <c r="IX146" i="22"/>
  <c r="JD146" i="22"/>
  <c r="JL146" i="22"/>
  <c r="JN146" i="22"/>
  <c r="JP146" i="22"/>
  <c r="JS146" i="22"/>
  <c r="JU146" i="22"/>
  <c r="JV146" i="22"/>
  <c r="JX146" i="22"/>
  <c r="KA146" i="22"/>
  <c r="KE146" i="22"/>
  <c r="KF146" i="22"/>
  <c r="KG146" i="22"/>
  <c r="KH146" i="22"/>
  <c r="KI146" i="22"/>
  <c r="C147" i="22"/>
  <c r="D147" i="22"/>
  <c r="E147" i="22"/>
  <c r="F147" i="22"/>
  <c r="G147" i="22"/>
  <c r="H147" i="22"/>
  <c r="I147" i="22"/>
  <c r="N147" i="22"/>
  <c r="S147" i="22"/>
  <c r="W147" i="22"/>
  <c r="Z147" i="22"/>
  <c r="AC147" i="22"/>
  <c r="AE147" i="22"/>
  <c r="AG147" i="22"/>
  <c r="AP147" i="22"/>
  <c r="AQ147" i="22"/>
  <c r="AY147" i="22"/>
  <c r="BB147" i="22" s="1"/>
  <c r="BC147" i="22"/>
  <c r="BD147" i="22"/>
  <c r="BF147" i="22"/>
  <c r="BG147" i="22"/>
  <c r="CP147" i="22"/>
  <c r="DG147" i="22"/>
  <c r="DQ147" i="22"/>
  <c r="FK147" i="22"/>
  <c r="FT147" i="22"/>
  <c r="GC147" i="22"/>
  <c r="GE147" i="22"/>
  <c r="GK147" i="22"/>
  <c r="GP147" i="22"/>
  <c r="GR147" i="22"/>
  <c r="GT147" i="22"/>
  <c r="GV147" i="22"/>
  <c r="GW147" i="22"/>
  <c r="GX147" i="22"/>
  <c r="GY147" i="22"/>
  <c r="HA147" i="22"/>
  <c r="HD147" i="22"/>
  <c r="HE147" i="22"/>
  <c r="HF147" i="22"/>
  <c r="HG147" i="22"/>
  <c r="HH147" i="22"/>
  <c r="HJ147" i="22"/>
  <c r="HM147" i="22"/>
  <c r="HN147" i="22"/>
  <c r="HO147" i="22"/>
  <c r="HP147" i="22"/>
  <c r="HQ147" i="22"/>
  <c r="HT147" i="22"/>
  <c r="HV147" i="22"/>
  <c r="HW147" i="22"/>
  <c r="HX147" i="22"/>
  <c r="HY147" i="22"/>
  <c r="HZ147" i="22"/>
  <c r="IC147" i="22"/>
  <c r="IE147" i="22"/>
  <c r="IF147" i="22"/>
  <c r="IG147" i="22"/>
  <c r="IH147" i="22"/>
  <c r="IJ147" i="22"/>
  <c r="IL147" i="22"/>
  <c r="IN147" i="22"/>
  <c r="IO147" i="22"/>
  <c r="IP147" i="22"/>
  <c r="IR147" i="22"/>
  <c r="IS147" i="22"/>
  <c r="IU147" i="22"/>
  <c r="IW147" i="22"/>
  <c r="IX147" i="22"/>
  <c r="IZ147" i="22"/>
  <c r="JK147" i="22"/>
  <c r="JL147" i="22"/>
  <c r="JM147" i="22"/>
  <c r="JO147" i="22"/>
  <c r="JT147" i="22"/>
  <c r="JU147" i="22"/>
  <c r="JV147" i="22"/>
  <c r="JX147" i="22"/>
  <c r="KA147" i="22"/>
  <c r="KD147" i="22"/>
  <c r="KE147" i="22"/>
  <c r="KF147" i="22"/>
  <c r="KG147" i="22"/>
  <c r="KH147" i="22"/>
  <c r="KK147" i="22"/>
  <c r="C148" i="22"/>
  <c r="D148" i="22"/>
  <c r="B148" i="22" s="1"/>
  <c r="E148" i="22"/>
  <c r="F148" i="22"/>
  <c r="JR148" i="22" s="1"/>
  <c r="G148" i="22"/>
  <c r="H148" i="22"/>
  <c r="I148" i="22"/>
  <c r="GH148" i="22" s="1"/>
  <c r="N148" i="22"/>
  <c r="S148" i="22"/>
  <c r="W148" i="22"/>
  <c r="Z148" i="22"/>
  <c r="AC148" i="22"/>
  <c r="AE148" i="22"/>
  <c r="AG148" i="22"/>
  <c r="AP148" i="22"/>
  <c r="AQ148" i="22"/>
  <c r="AY148" i="22"/>
  <c r="BB148" i="22"/>
  <c r="BC148" i="22"/>
  <c r="BD148" i="22"/>
  <c r="BF148" i="22"/>
  <c r="BG148" i="22"/>
  <c r="CP148" i="22"/>
  <c r="DG148" i="22"/>
  <c r="DQ148" i="22"/>
  <c r="FK148" i="22"/>
  <c r="FT148" i="22"/>
  <c r="GC148" i="22"/>
  <c r="GE148" i="22"/>
  <c r="GK148" i="22"/>
  <c r="GP148" i="22"/>
  <c r="GQ148" i="22"/>
  <c r="GR148" i="22"/>
  <c r="GS148" i="22"/>
  <c r="GT148" i="22"/>
  <c r="GV148" i="22"/>
  <c r="GX148" i="22"/>
  <c r="GY148" i="22"/>
  <c r="GZ148" i="22"/>
  <c r="HA148" i="22"/>
  <c r="HB148" i="22"/>
  <c r="HD148" i="22"/>
  <c r="HF148" i="22"/>
  <c r="HG148" i="22"/>
  <c r="HH148" i="22"/>
  <c r="HI148" i="22"/>
  <c r="HJ148" i="22"/>
  <c r="HL148" i="22"/>
  <c r="HN148" i="22"/>
  <c r="HO148" i="22"/>
  <c r="HP148" i="22"/>
  <c r="HQ148" i="22"/>
  <c r="HR148" i="22"/>
  <c r="HT148" i="22"/>
  <c r="HV148" i="22"/>
  <c r="HW148" i="22"/>
  <c r="HX148" i="22"/>
  <c r="HY148" i="22"/>
  <c r="HZ148" i="22"/>
  <c r="IB148" i="22"/>
  <c r="ID148" i="22"/>
  <c r="IE148" i="22"/>
  <c r="IF148" i="22"/>
  <c r="IG148" i="22"/>
  <c r="IH148" i="22"/>
  <c r="IJ148" i="22"/>
  <c r="IL148" i="22"/>
  <c r="IM148" i="22"/>
  <c r="IN148" i="22"/>
  <c r="IO148" i="22"/>
  <c r="IP148" i="22"/>
  <c r="IR148" i="22"/>
  <c r="IT148" i="22"/>
  <c r="IU148" i="22"/>
  <c r="IV148" i="22"/>
  <c r="IW148" i="22"/>
  <c r="IX148" i="22"/>
  <c r="IZ148" i="22"/>
  <c r="JD148" i="22"/>
  <c r="JE148" i="22"/>
  <c r="JF148" i="22"/>
  <c r="JL148" i="22"/>
  <c r="JM148" i="22"/>
  <c r="JN148" i="22"/>
  <c r="JO148" i="22"/>
  <c r="JP148" i="22"/>
  <c r="JS148" i="22"/>
  <c r="JU148" i="22"/>
  <c r="JV148" i="22"/>
  <c r="JX148" i="22"/>
  <c r="JZ148" i="22"/>
  <c r="KA148" i="22"/>
  <c r="KC148" i="22"/>
  <c r="KE148" i="22"/>
  <c r="KF148" i="22"/>
  <c r="KG148" i="22"/>
  <c r="KH148" i="22"/>
  <c r="KI148" i="22"/>
  <c r="KK148" i="22"/>
  <c r="C149" i="22"/>
  <c r="D149" i="22"/>
  <c r="B149" i="22" s="1"/>
  <c r="E149" i="22"/>
  <c r="F149" i="22"/>
  <c r="JR149" i="22" s="1"/>
  <c r="G149" i="22"/>
  <c r="H149" i="22"/>
  <c r="I149" i="22"/>
  <c r="GH149" i="22" s="1"/>
  <c r="N149" i="22"/>
  <c r="S149" i="22"/>
  <c r="W149" i="22"/>
  <c r="Z149" i="22"/>
  <c r="AC149" i="22"/>
  <c r="AE149" i="22"/>
  <c r="AG149" i="22"/>
  <c r="AP149" i="22"/>
  <c r="AQ149" i="22"/>
  <c r="AY149" i="22"/>
  <c r="BB149" i="22"/>
  <c r="BC149" i="22"/>
  <c r="BD149" i="22"/>
  <c r="BF149" i="22"/>
  <c r="BG149" i="22"/>
  <c r="CP149" i="22"/>
  <c r="DG149" i="22"/>
  <c r="DQ149" i="22"/>
  <c r="FK149" i="22"/>
  <c r="FT149" i="22"/>
  <c r="GC149" i="22"/>
  <c r="GE149" i="22"/>
  <c r="GK149" i="22"/>
  <c r="GP149" i="22"/>
  <c r="GQ149" i="22"/>
  <c r="GR149" i="22"/>
  <c r="GS149" i="22"/>
  <c r="GT149" i="22"/>
  <c r="GV149" i="22"/>
  <c r="GX149" i="22"/>
  <c r="GY149" i="22"/>
  <c r="GZ149" i="22"/>
  <c r="HA149" i="22"/>
  <c r="HB149" i="22"/>
  <c r="HD149" i="22"/>
  <c r="HF149" i="22"/>
  <c r="HG149" i="22"/>
  <c r="HH149" i="22"/>
  <c r="HI149" i="22"/>
  <c r="HJ149" i="22"/>
  <c r="HL149" i="22"/>
  <c r="HN149" i="22"/>
  <c r="HO149" i="22"/>
  <c r="HP149" i="22"/>
  <c r="HQ149" i="22"/>
  <c r="HR149" i="22"/>
  <c r="HT149" i="22"/>
  <c r="HV149" i="22"/>
  <c r="HW149" i="22"/>
  <c r="HX149" i="22"/>
  <c r="HY149" i="22"/>
  <c r="HZ149" i="22"/>
  <c r="IB149" i="22"/>
  <c r="ID149" i="22"/>
  <c r="IE149" i="22"/>
  <c r="IF149" i="22"/>
  <c r="IG149" i="22"/>
  <c r="IH149" i="22"/>
  <c r="IJ149" i="22"/>
  <c r="IL149" i="22"/>
  <c r="IM149" i="22"/>
  <c r="IN149" i="22"/>
  <c r="IO149" i="22"/>
  <c r="IP149" i="22"/>
  <c r="IR149" i="22"/>
  <c r="IT149" i="22"/>
  <c r="IU149" i="22"/>
  <c r="IV149" i="22"/>
  <c r="IW149" i="22"/>
  <c r="IX149" i="22"/>
  <c r="IZ149" i="22"/>
  <c r="JD149" i="22"/>
  <c r="JE149" i="22"/>
  <c r="JF149" i="22"/>
  <c r="JL149" i="22"/>
  <c r="JM149" i="22"/>
  <c r="JN149" i="22"/>
  <c r="JO149" i="22"/>
  <c r="JP149" i="22"/>
  <c r="JS149" i="22"/>
  <c r="JU149" i="22"/>
  <c r="JV149" i="22"/>
  <c r="JX149" i="22"/>
  <c r="JZ149" i="22"/>
  <c r="KA149" i="22"/>
  <c r="KC149" i="22"/>
  <c r="KE149" i="22"/>
  <c r="KF149" i="22"/>
  <c r="KG149" i="22"/>
  <c r="KH149" i="22"/>
  <c r="KI149" i="22"/>
  <c r="KK149" i="22"/>
  <c r="C150" i="22"/>
  <c r="D150" i="22"/>
  <c r="E150" i="22"/>
  <c r="F150" i="22"/>
  <c r="JR150" i="22" s="1"/>
  <c r="G150" i="22"/>
  <c r="H150" i="22"/>
  <c r="I150" i="22"/>
  <c r="GH150" i="22" s="1"/>
  <c r="N150" i="22"/>
  <c r="S150" i="22"/>
  <c r="W150" i="22"/>
  <c r="Z150" i="22"/>
  <c r="AC150" i="22"/>
  <c r="AE150" i="22"/>
  <c r="AG150" i="22"/>
  <c r="AP150" i="22"/>
  <c r="AQ150" i="22"/>
  <c r="AY150" i="22"/>
  <c r="BB150" i="22"/>
  <c r="BC150" i="22"/>
  <c r="BD150" i="22"/>
  <c r="BF150" i="22"/>
  <c r="BG150" i="22"/>
  <c r="CP150" i="22"/>
  <c r="DG150" i="22"/>
  <c r="DQ150" i="22"/>
  <c r="FK150" i="22"/>
  <c r="FT150" i="22"/>
  <c r="GC150" i="22"/>
  <c r="GE150" i="22"/>
  <c r="GK150" i="22"/>
  <c r="GP150" i="22"/>
  <c r="GQ150" i="22"/>
  <c r="GR150" i="22"/>
  <c r="GS150" i="22"/>
  <c r="GT150" i="22"/>
  <c r="GV150" i="22"/>
  <c r="GX150" i="22"/>
  <c r="GY150" i="22"/>
  <c r="GZ150" i="22"/>
  <c r="HA150" i="22"/>
  <c r="HB150" i="22"/>
  <c r="HD150" i="22"/>
  <c r="HF150" i="22"/>
  <c r="HG150" i="22"/>
  <c r="HH150" i="22"/>
  <c r="HI150" i="22"/>
  <c r="HJ150" i="22"/>
  <c r="HL150" i="22"/>
  <c r="HN150" i="22"/>
  <c r="HO150" i="22"/>
  <c r="HP150" i="22"/>
  <c r="HQ150" i="22"/>
  <c r="HR150" i="22"/>
  <c r="HT150" i="22"/>
  <c r="HV150" i="22"/>
  <c r="HW150" i="22"/>
  <c r="HX150" i="22"/>
  <c r="HY150" i="22"/>
  <c r="HZ150" i="22"/>
  <c r="IB150" i="22"/>
  <c r="ID150" i="22"/>
  <c r="IE150" i="22"/>
  <c r="IF150" i="22"/>
  <c r="IG150" i="22"/>
  <c r="IH150" i="22"/>
  <c r="IJ150" i="22"/>
  <c r="IL150" i="22"/>
  <c r="IM150" i="22"/>
  <c r="IN150" i="22"/>
  <c r="IO150" i="22"/>
  <c r="IP150" i="22"/>
  <c r="IR150" i="22"/>
  <c r="IT150" i="22"/>
  <c r="IU150" i="22"/>
  <c r="IV150" i="22"/>
  <c r="IW150" i="22"/>
  <c r="IX150" i="22"/>
  <c r="IZ150" i="22"/>
  <c r="JD150" i="22"/>
  <c r="JE150" i="22"/>
  <c r="JF150" i="22"/>
  <c r="JL150" i="22"/>
  <c r="JM150" i="22"/>
  <c r="JN150" i="22"/>
  <c r="JO150" i="22"/>
  <c r="JP150" i="22"/>
  <c r="JS150" i="22"/>
  <c r="JU150" i="22"/>
  <c r="JV150" i="22"/>
  <c r="JX150" i="22"/>
  <c r="JZ150" i="22"/>
  <c r="KA150" i="22"/>
  <c r="KC150" i="22"/>
  <c r="KE150" i="22"/>
  <c r="KF150" i="22"/>
  <c r="KG150" i="22"/>
  <c r="KH150" i="22"/>
  <c r="KI150" i="22"/>
  <c r="KK150" i="22"/>
  <c r="C151" i="22"/>
  <c r="D151" i="22"/>
  <c r="E151" i="22"/>
  <c r="F151" i="22"/>
  <c r="JR151" i="22" s="1"/>
  <c r="G151" i="22"/>
  <c r="H151" i="22"/>
  <c r="I151" i="22"/>
  <c r="GH151" i="22" s="1"/>
  <c r="N151" i="22"/>
  <c r="S151" i="22"/>
  <c r="W151" i="22"/>
  <c r="Z151" i="22"/>
  <c r="AC151" i="22"/>
  <c r="AE151" i="22"/>
  <c r="AG151" i="22"/>
  <c r="AP151" i="22"/>
  <c r="AQ151" i="22"/>
  <c r="AY151" i="22"/>
  <c r="BB151" i="22"/>
  <c r="BC151" i="22"/>
  <c r="BD151" i="22"/>
  <c r="BF151" i="22"/>
  <c r="BG151" i="22"/>
  <c r="CP151" i="22"/>
  <c r="DG151" i="22"/>
  <c r="DQ151" i="22"/>
  <c r="FK151" i="22"/>
  <c r="FT151" i="22"/>
  <c r="GC151" i="22"/>
  <c r="GE151" i="22"/>
  <c r="GK151" i="22"/>
  <c r="GP151" i="22"/>
  <c r="GQ151" i="22"/>
  <c r="GR151" i="22"/>
  <c r="GS151" i="22"/>
  <c r="GT151" i="22"/>
  <c r="GV151" i="22"/>
  <c r="GX151" i="22"/>
  <c r="GY151" i="22"/>
  <c r="GZ151" i="22"/>
  <c r="HA151" i="22"/>
  <c r="HB151" i="22"/>
  <c r="HD151" i="22"/>
  <c r="HF151" i="22"/>
  <c r="HG151" i="22"/>
  <c r="HH151" i="22"/>
  <c r="HI151" i="22"/>
  <c r="HJ151" i="22"/>
  <c r="HL151" i="22"/>
  <c r="HN151" i="22"/>
  <c r="HO151" i="22"/>
  <c r="HP151" i="22"/>
  <c r="HQ151" i="22"/>
  <c r="HR151" i="22"/>
  <c r="HT151" i="22"/>
  <c r="HV151" i="22"/>
  <c r="HW151" i="22"/>
  <c r="HX151" i="22"/>
  <c r="HY151" i="22"/>
  <c r="HZ151" i="22"/>
  <c r="IB151" i="22"/>
  <c r="ID151" i="22"/>
  <c r="IE151" i="22"/>
  <c r="IF151" i="22"/>
  <c r="IG151" i="22"/>
  <c r="IH151" i="22"/>
  <c r="IJ151" i="22"/>
  <c r="IL151" i="22"/>
  <c r="IM151" i="22"/>
  <c r="IN151" i="22"/>
  <c r="IO151" i="22"/>
  <c r="IP151" i="22"/>
  <c r="IR151" i="22"/>
  <c r="IT151" i="22"/>
  <c r="IU151" i="22"/>
  <c r="IV151" i="22"/>
  <c r="IW151" i="22"/>
  <c r="IX151" i="22"/>
  <c r="IZ151" i="22"/>
  <c r="JD151" i="22"/>
  <c r="JE151" i="22"/>
  <c r="JL151" i="22"/>
  <c r="JM151" i="22"/>
  <c r="JN151" i="22"/>
  <c r="JO151" i="22"/>
  <c r="JP151" i="22"/>
  <c r="JS151" i="22"/>
  <c r="JU151" i="22"/>
  <c r="JV151" i="22"/>
  <c r="JX151" i="22"/>
  <c r="JZ151" i="22"/>
  <c r="KA151" i="22"/>
  <c r="KC151" i="22"/>
  <c r="KE151" i="22"/>
  <c r="KF151" i="22"/>
  <c r="KG151" i="22"/>
  <c r="KH151" i="22"/>
  <c r="KI151" i="22"/>
  <c r="KK151" i="22"/>
  <c r="C152" i="22"/>
  <c r="D152" i="22"/>
  <c r="E152" i="22"/>
  <c r="F152" i="22"/>
  <c r="JR152" i="22" s="1"/>
  <c r="G152" i="22"/>
  <c r="H152" i="22"/>
  <c r="I152" i="22"/>
  <c r="GH152" i="22" s="1"/>
  <c r="N152" i="22"/>
  <c r="S152" i="22"/>
  <c r="W152" i="22"/>
  <c r="Z152" i="22"/>
  <c r="AC152" i="22"/>
  <c r="AE152" i="22"/>
  <c r="AG152" i="22"/>
  <c r="AP152" i="22"/>
  <c r="AQ152" i="22"/>
  <c r="AY152" i="22"/>
  <c r="BB152" i="22"/>
  <c r="BC152" i="22"/>
  <c r="BD152" i="22"/>
  <c r="BF152" i="22"/>
  <c r="BG152" i="22"/>
  <c r="CP152" i="22"/>
  <c r="DG152" i="22"/>
  <c r="DQ152" i="22"/>
  <c r="FK152" i="22"/>
  <c r="FT152" i="22"/>
  <c r="GC152" i="22"/>
  <c r="GE152" i="22"/>
  <c r="GK152" i="22"/>
  <c r="GP152" i="22"/>
  <c r="GQ152" i="22"/>
  <c r="GR152" i="22"/>
  <c r="GS152" i="22"/>
  <c r="GT152" i="22"/>
  <c r="GV152" i="22"/>
  <c r="GX152" i="22"/>
  <c r="GY152" i="22"/>
  <c r="GZ152" i="22"/>
  <c r="HA152" i="22"/>
  <c r="HB152" i="22"/>
  <c r="HD152" i="22"/>
  <c r="HF152" i="22"/>
  <c r="HG152" i="22"/>
  <c r="HH152" i="22"/>
  <c r="HI152" i="22"/>
  <c r="HJ152" i="22"/>
  <c r="HL152" i="22"/>
  <c r="HN152" i="22"/>
  <c r="HO152" i="22"/>
  <c r="HP152" i="22"/>
  <c r="HQ152" i="22"/>
  <c r="HR152" i="22"/>
  <c r="HT152" i="22"/>
  <c r="HV152" i="22"/>
  <c r="HW152" i="22"/>
  <c r="HX152" i="22"/>
  <c r="HY152" i="22"/>
  <c r="HZ152" i="22"/>
  <c r="IB152" i="22"/>
  <c r="ID152" i="22"/>
  <c r="IE152" i="22"/>
  <c r="IF152" i="22"/>
  <c r="IG152" i="22"/>
  <c r="IH152" i="22"/>
  <c r="IJ152" i="22"/>
  <c r="IL152" i="22"/>
  <c r="IM152" i="22"/>
  <c r="IN152" i="22"/>
  <c r="IO152" i="22"/>
  <c r="IP152" i="22"/>
  <c r="IR152" i="22"/>
  <c r="IT152" i="22"/>
  <c r="IU152" i="22"/>
  <c r="IV152" i="22"/>
  <c r="IW152" i="22"/>
  <c r="IX152" i="22"/>
  <c r="IZ152" i="22"/>
  <c r="JD152" i="22"/>
  <c r="JE152" i="22"/>
  <c r="JF152" i="22"/>
  <c r="JL152" i="22"/>
  <c r="JM152" i="22"/>
  <c r="JN152" i="22"/>
  <c r="JO152" i="22"/>
  <c r="JP152" i="22"/>
  <c r="JS152" i="22"/>
  <c r="JU152" i="22"/>
  <c r="JV152" i="22"/>
  <c r="JX152" i="22"/>
  <c r="JZ152" i="22"/>
  <c r="KA152" i="22"/>
  <c r="KC152" i="22"/>
  <c r="KE152" i="22"/>
  <c r="KF152" i="22"/>
  <c r="KG152" i="22"/>
  <c r="KH152" i="22"/>
  <c r="KI152" i="22"/>
  <c r="KK152" i="22"/>
  <c r="C153" i="22"/>
  <c r="D153" i="22"/>
  <c r="B153" i="22" s="1"/>
  <c r="E153" i="22"/>
  <c r="F153" i="22"/>
  <c r="JR153" i="22" s="1"/>
  <c r="G153" i="22"/>
  <c r="H153" i="22"/>
  <c r="I153" i="22"/>
  <c r="GH153" i="22" s="1"/>
  <c r="N153" i="22"/>
  <c r="S153" i="22"/>
  <c r="W153" i="22"/>
  <c r="Z153" i="22"/>
  <c r="AC153" i="22"/>
  <c r="AE153" i="22"/>
  <c r="AG153" i="22"/>
  <c r="AP153" i="22"/>
  <c r="AQ153" i="22"/>
  <c r="AY153" i="22"/>
  <c r="BB153" i="22"/>
  <c r="BC153" i="22"/>
  <c r="BD153" i="22"/>
  <c r="BF153" i="22"/>
  <c r="BG153" i="22"/>
  <c r="CP153" i="22"/>
  <c r="DG153" i="22"/>
  <c r="DQ153" i="22"/>
  <c r="FK153" i="22"/>
  <c r="FT153" i="22"/>
  <c r="GC153" i="22"/>
  <c r="GE153" i="22"/>
  <c r="GK153" i="22"/>
  <c r="GP153" i="22"/>
  <c r="GQ153" i="22"/>
  <c r="GR153" i="22"/>
  <c r="GS153" i="22"/>
  <c r="GT153" i="22"/>
  <c r="GV153" i="22"/>
  <c r="GX153" i="22"/>
  <c r="GY153" i="22"/>
  <c r="GZ153" i="22"/>
  <c r="HA153" i="22"/>
  <c r="HB153" i="22"/>
  <c r="HD153" i="22"/>
  <c r="HF153" i="22"/>
  <c r="HG153" i="22"/>
  <c r="HH153" i="22"/>
  <c r="HI153" i="22"/>
  <c r="HJ153" i="22"/>
  <c r="HL153" i="22"/>
  <c r="HN153" i="22"/>
  <c r="HO153" i="22"/>
  <c r="HP153" i="22"/>
  <c r="HQ153" i="22"/>
  <c r="HR153" i="22"/>
  <c r="HT153" i="22"/>
  <c r="HV153" i="22"/>
  <c r="HW153" i="22"/>
  <c r="HX153" i="22"/>
  <c r="HY153" i="22"/>
  <c r="HZ153" i="22"/>
  <c r="IB153" i="22"/>
  <c r="ID153" i="22"/>
  <c r="IE153" i="22"/>
  <c r="IF153" i="22"/>
  <c r="IG153" i="22"/>
  <c r="IH153" i="22"/>
  <c r="IJ153" i="22"/>
  <c r="IL153" i="22"/>
  <c r="IM153" i="22"/>
  <c r="IN153" i="22"/>
  <c r="IO153" i="22"/>
  <c r="IP153" i="22"/>
  <c r="IR153" i="22"/>
  <c r="IT153" i="22"/>
  <c r="IU153" i="22"/>
  <c r="IV153" i="22"/>
  <c r="IW153" i="22"/>
  <c r="IX153" i="22"/>
  <c r="IZ153" i="22"/>
  <c r="JD153" i="22"/>
  <c r="JE153" i="22"/>
  <c r="JL153" i="22"/>
  <c r="JM153" i="22"/>
  <c r="JN153" i="22"/>
  <c r="JO153" i="22"/>
  <c r="JP153" i="22"/>
  <c r="JS153" i="22"/>
  <c r="JU153" i="22"/>
  <c r="JV153" i="22"/>
  <c r="JX153" i="22"/>
  <c r="JZ153" i="22"/>
  <c r="KA153" i="22"/>
  <c r="KC153" i="22"/>
  <c r="KE153" i="22"/>
  <c r="KF153" i="22"/>
  <c r="KG153" i="22"/>
  <c r="KH153" i="22"/>
  <c r="KI153" i="22"/>
  <c r="KK153" i="22"/>
  <c r="C154" i="22"/>
  <c r="D154" i="22"/>
  <c r="E154" i="22"/>
  <c r="F154" i="22"/>
  <c r="JR154" i="22" s="1"/>
  <c r="G154" i="22"/>
  <c r="H154" i="22"/>
  <c r="I154" i="22"/>
  <c r="GH154" i="22" s="1"/>
  <c r="N154" i="22"/>
  <c r="S154" i="22"/>
  <c r="W154" i="22"/>
  <c r="Z154" i="22"/>
  <c r="AC154" i="22"/>
  <c r="AE154" i="22"/>
  <c r="AG154" i="22"/>
  <c r="AP154" i="22"/>
  <c r="AQ154" i="22"/>
  <c r="AY154" i="22"/>
  <c r="BB154" i="22"/>
  <c r="BC154" i="22"/>
  <c r="BD154" i="22"/>
  <c r="BF154" i="22"/>
  <c r="BG154" i="22"/>
  <c r="CP154" i="22"/>
  <c r="DG154" i="22"/>
  <c r="DQ154" i="22"/>
  <c r="FK154" i="22"/>
  <c r="FT154" i="22"/>
  <c r="GC154" i="22"/>
  <c r="GE154" i="22"/>
  <c r="GK154" i="22"/>
  <c r="GP154" i="22"/>
  <c r="GQ154" i="22"/>
  <c r="GR154" i="22"/>
  <c r="GS154" i="22"/>
  <c r="GT154" i="22"/>
  <c r="GV154" i="22"/>
  <c r="GX154" i="22"/>
  <c r="GY154" i="22"/>
  <c r="GZ154" i="22"/>
  <c r="HA154" i="22"/>
  <c r="HB154" i="22"/>
  <c r="HD154" i="22"/>
  <c r="HF154" i="22"/>
  <c r="HG154" i="22"/>
  <c r="HH154" i="22"/>
  <c r="HI154" i="22"/>
  <c r="HJ154" i="22"/>
  <c r="HL154" i="22"/>
  <c r="HN154" i="22"/>
  <c r="HO154" i="22"/>
  <c r="HP154" i="22"/>
  <c r="HQ154" i="22"/>
  <c r="HR154" i="22"/>
  <c r="HT154" i="22"/>
  <c r="HV154" i="22"/>
  <c r="HW154" i="22"/>
  <c r="HX154" i="22"/>
  <c r="HY154" i="22"/>
  <c r="HZ154" i="22"/>
  <c r="IB154" i="22"/>
  <c r="ID154" i="22"/>
  <c r="IE154" i="22"/>
  <c r="IF154" i="22"/>
  <c r="IG154" i="22"/>
  <c r="IH154" i="22"/>
  <c r="IJ154" i="22"/>
  <c r="IL154" i="22"/>
  <c r="IM154" i="22"/>
  <c r="IN154" i="22"/>
  <c r="IO154" i="22"/>
  <c r="IP154" i="22"/>
  <c r="IR154" i="22"/>
  <c r="IT154" i="22"/>
  <c r="IU154" i="22"/>
  <c r="IV154" i="22"/>
  <c r="IW154" i="22"/>
  <c r="IX154" i="22"/>
  <c r="IZ154" i="22"/>
  <c r="JD154" i="22"/>
  <c r="JH154" i="22" s="1"/>
  <c r="JE154" i="22"/>
  <c r="JF154" i="22"/>
  <c r="JL154" i="22"/>
  <c r="JM154" i="22"/>
  <c r="JN154" i="22"/>
  <c r="JO154" i="22"/>
  <c r="JP154" i="22"/>
  <c r="JS154" i="22"/>
  <c r="JU154" i="22"/>
  <c r="JV154" i="22"/>
  <c r="JX154" i="22"/>
  <c r="JZ154" i="22"/>
  <c r="KA154" i="22"/>
  <c r="KC154" i="22"/>
  <c r="KE154" i="22"/>
  <c r="KF154" i="22"/>
  <c r="KG154" i="22"/>
  <c r="KH154" i="22"/>
  <c r="KI154" i="22"/>
  <c r="KK154" i="22"/>
  <c r="C155" i="22"/>
  <c r="D155" i="22"/>
  <c r="E155" i="22"/>
  <c r="F155" i="22"/>
  <c r="JR155" i="22" s="1"/>
  <c r="G155" i="22"/>
  <c r="H155" i="22"/>
  <c r="I155" i="22"/>
  <c r="GH155" i="22" s="1"/>
  <c r="N155" i="22"/>
  <c r="S155" i="22"/>
  <c r="W155" i="22"/>
  <c r="Z155" i="22"/>
  <c r="AC155" i="22"/>
  <c r="AE155" i="22"/>
  <c r="AG155" i="22"/>
  <c r="AP155" i="22"/>
  <c r="AQ155" i="22"/>
  <c r="AY155" i="22"/>
  <c r="BB155" i="22" s="1"/>
  <c r="BC155" i="22"/>
  <c r="BD155" i="22"/>
  <c r="BF155" i="22"/>
  <c r="BG155" i="22"/>
  <c r="CP155" i="22"/>
  <c r="DG155" i="22"/>
  <c r="DQ155" i="22"/>
  <c r="FK155" i="22"/>
  <c r="FT155" i="22"/>
  <c r="GC155" i="22"/>
  <c r="GE155" i="22"/>
  <c r="GK155" i="22"/>
  <c r="GP155" i="22"/>
  <c r="GQ155" i="22"/>
  <c r="GR155" i="22"/>
  <c r="GS155" i="22"/>
  <c r="GT155" i="22"/>
  <c r="GV155" i="22"/>
  <c r="GX155" i="22"/>
  <c r="GY155" i="22"/>
  <c r="GZ155" i="22"/>
  <c r="HA155" i="22"/>
  <c r="HB155" i="22"/>
  <c r="HD155" i="22"/>
  <c r="HF155" i="22"/>
  <c r="HG155" i="22"/>
  <c r="HH155" i="22"/>
  <c r="HI155" i="22"/>
  <c r="HJ155" i="22"/>
  <c r="HL155" i="22"/>
  <c r="HN155" i="22"/>
  <c r="HO155" i="22"/>
  <c r="HP155" i="22"/>
  <c r="HQ155" i="22"/>
  <c r="HR155" i="22"/>
  <c r="HT155" i="22"/>
  <c r="HV155" i="22"/>
  <c r="HW155" i="22"/>
  <c r="HX155" i="22"/>
  <c r="HY155" i="22"/>
  <c r="HZ155" i="22"/>
  <c r="IB155" i="22"/>
  <c r="ID155" i="22"/>
  <c r="IE155" i="22"/>
  <c r="IF155" i="22"/>
  <c r="IG155" i="22"/>
  <c r="IH155" i="22"/>
  <c r="IJ155" i="22"/>
  <c r="IL155" i="22"/>
  <c r="IM155" i="22"/>
  <c r="IN155" i="22"/>
  <c r="IO155" i="22"/>
  <c r="IP155" i="22"/>
  <c r="IR155" i="22"/>
  <c r="IT155" i="22"/>
  <c r="IU155" i="22"/>
  <c r="IV155" i="22"/>
  <c r="IW155" i="22"/>
  <c r="IX155" i="22"/>
  <c r="IZ155" i="22"/>
  <c r="JD155" i="22"/>
  <c r="JE155" i="22"/>
  <c r="JH155" i="22" s="1"/>
  <c r="JF155" i="22"/>
  <c r="JL155" i="22"/>
  <c r="JM155" i="22"/>
  <c r="JN155" i="22"/>
  <c r="JO155" i="22"/>
  <c r="JP155" i="22"/>
  <c r="JS155" i="22"/>
  <c r="JU155" i="22"/>
  <c r="JV155" i="22"/>
  <c r="JX155" i="22"/>
  <c r="JZ155" i="22"/>
  <c r="KA155" i="22"/>
  <c r="KC155" i="22"/>
  <c r="KE155" i="22"/>
  <c r="KF155" i="22"/>
  <c r="KG155" i="22"/>
  <c r="KH155" i="22"/>
  <c r="KI155" i="22"/>
  <c r="KK155" i="22"/>
  <c r="C156" i="22"/>
  <c r="D156" i="22"/>
  <c r="E156" i="22"/>
  <c r="F156" i="22"/>
  <c r="JR156" i="22" s="1"/>
  <c r="G156" i="22"/>
  <c r="H156" i="22"/>
  <c r="I156" i="22"/>
  <c r="GH156" i="22" s="1"/>
  <c r="N156" i="22"/>
  <c r="S156" i="22"/>
  <c r="W156" i="22"/>
  <c r="Z156" i="22"/>
  <c r="AC156" i="22"/>
  <c r="AE156" i="22"/>
  <c r="AG156" i="22"/>
  <c r="AP156" i="22"/>
  <c r="AQ156" i="22"/>
  <c r="AY156" i="22"/>
  <c r="BB156" i="22" s="1"/>
  <c r="BC156" i="22"/>
  <c r="BD156" i="22"/>
  <c r="BF156" i="22"/>
  <c r="BG156" i="22"/>
  <c r="CP156" i="22"/>
  <c r="DG156" i="22"/>
  <c r="DQ156" i="22"/>
  <c r="FK156" i="22"/>
  <c r="FT156" i="22"/>
  <c r="GC156" i="22"/>
  <c r="GE156" i="22"/>
  <c r="GK156" i="22"/>
  <c r="GP156" i="22"/>
  <c r="GQ156" i="22"/>
  <c r="GR156" i="22"/>
  <c r="GS156" i="22"/>
  <c r="GT156" i="22"/>
  <c r="GV156" i="22"/>
  <c r="GX156" i="22"/>
  <c r="GY156" i="22"/>
  <c r="GZ156" i="22"/>
  <c r="HA156" i="22"/>
  <c r="HB156" i="22"/>
  <c r="HD156" i="22"/>
  <c r="HF156" i="22"/>
  <c r="HG156" i="22"/>
  <c r="HH156" i="22"/>
  <c r="HI156" i="22"/>
  <c r="HJ156" i="22"/>
  <c r="HL156" i="22"/>
  <c r="HN156" i="22"/>
  <c r="HO156" i="22"/>
  <c r="HP156" i="22"/>
  <c r="HQ156" i="22"/>
  <c r="HR156" i="22"/>
  <c r="HT156" i="22"/>
  <c r="HV156" i="22"/>
  <c r="HW156" i="22"/>
  <c r="HX156" i="22"/>
  <c r="HY156" i="22"/>
  <c r="HZ156" i="22"/>
  <c r="IB156" i="22"/>
  <c r="ID156" i="22"/>
  <c r="IE156" i="22"/>
  <c r="IF156" i="22"/>
  <c r="IG156" i="22"/>
  <c r="IH156" i="22"/>
  <c r="IJ156" i="22"/>
  <c r="IL156" i="22"/>
  <c r="IM156" i="22"/>
  <c r="IN156" i="22"/>
  <c r="IO156" i="22"/>
  <c r="IP156" i="22"/>
  <c r="IR156" i="22"/>
  <c r="IT156" i="22"/>
  <c r="IU156" i="22"/>
  <c r="IV156" i="22"/>
  <c r="IW156" i="22"/>
  <c r="IX156" i="22"/>
  <c r="IZ156" i="22"/>
  <c r="JD156" i="22"/>
  <c r="JH156" i="22" s="1"/>
  <c r="JE156" i="22"/>
  <c r="JF156" i="22"/>
  <c r="JL156" i="22"/>
  <c r="JM156" i="22"/>
  <c r="JN156" i="22"/>
  <c r="JO156" i="22"/>
  <c r="JP156" i="22"/>
  <c r="JS156" i="22"/>
  <c r="JU156" i="22"/>
  <c r="JV156" i="22"/>
  <c r="JX156" i="22"/>
  <c r="JZ156" i="22"/>
  <c r="KA156" i="22"/>
  <c r="KC156" i="22"/>
  <c r="KE156" i="22"/>
  <c r="KF156" i="22"/>
  <c r="KG156" i="22"/>
  <c r="KH156" i="22"/>
  <c r="KI156" i="22"/>
  <c r="KK156" i="22"/>
  <c r="C157" i="22"/>
  <c r="D157" i="22"/>
  <c r="E157" i="22"/>
  <c r="F157" i="22"/>
  <c r="JR157" i="22" s="1"/>
  <c r="G157" i="22"/>
  <c r="H157" i="22"/>
  <c r="I157" i="22"/>
  <c r="GH157" i="22" s="1"/>
  <c r="N157" i="22"/>
  <c r="S157" i="22"/>
  <c r="W157" i="22"/>
  <c r="Z157" i="22"/>
  <c r="AC157" i="22"/>
  <c r="AE157" i="22"/>
  <c r="AG157" i="22"/>
  <c r="AP157" i="22"/>
  <c r="AQ157" i="22"/>
  <c r="AY157" i="22"/>
  <c r="BB157" i="22" s="1"/>
  <c r="BC157" i="22"/>
  <c r="BD157" i="22"/>
  <c r="BF157" i="22"/>
  <c r="BG157" i="22"/>
  <c r="CP157" i="22"/>
  <c r="DG157" i="22"/>
  <c r="DQ157" i="22"/>
  <c r="FK157" i="22"/>
  <c r="FT157" i="22"/>
  <c r="GC157" i="22"/>
  <c r="GE157" i="22"/>
  <c r="GK157" i="22"/>
  <c r="GP157" i="22"/>
  <c r="GQ157" i="22"/>
  <c r="GR157" i="22"/>
  <c r="GS157" i="22"/>
  <c r="GT157" i="22"/>
  <c r="GV157" i="22"/>
  <c r="GX157" i="22"/>
  <c r="GY157" i="22"/>
  <c r="GZ157" i="22"/>
  <c r="HA157" i="22"/>
  <c r="HB157" i="22"/>
  <c r="HD157" i="22"/>
  <c r="HF157" i="22"/>
  <c r="HG157" i="22"/>
  <c r="HH157" i="22"/>
  <c r="HI157" i="22"/>
  <c r="HJ157" i="22"/>
  <c r="HL157" i="22"/>
  <c r="HN157" i="22"/>
  <c r="HO157" i="22"/>
  <c r="HP157" i="22"/>
  <c r="HQ157" i="22"/>
  <c r="HR157" i="22"/>
  <c r="HT157" i="22"/>
  <c r="HV157" i="22"/>
  <c r="HW157" i="22"/>
  <c r="HX157" i="22"/>
  <c r="HY157" i="22"/>
  <c r="HZ157" i="22"/>
  <c r="IB157" i="22"/>
  <c r="ID157" i="22"/>
  <c r="IE157" i="22"/>
  <c r="IF157" i="22"/>
  <c r="IG157" i="22"/>
  <c r="IH157" i="22"/>
  <c r="IJ157" i="22"/>
  <c r="IL157" i="22"/>
  <c r="IM157" i="22"/>
  <c r="IN157" i="22"/>
  <c r="IO157" i="22"/>
  <c r="IP157" i="22"/>
  <c r="IR157" i="22"/>
  <c r="IT157" i="22"/>
  <c r="IU157" i="22"/>
  <c r="IV157" i="22"/>
  <c r="IW157" i="22"/>
  <c r="IX157" i="22"/>
  <c r="IZ157" i="22"/>
  <c r="JD157" i="22"/>
  <c r="JE157" i="22"/>
  <c r="JH157" i="22" s="1"/>
  <c r="JF157" i="22"/>
  <c r="JL157" i="22"/>
  <c r="JM157" i="22"/>
  <c r="JN157" i="22"/>
  <c r="JO157" i="22"/>
  <c r="JP157" i="22"/>
  <c r="JS157" i="22"/>
  <c r="JU157" i="22"/>
  <c r="JV157" i="22"/>
  <c r="JX157" i="22"/>
  <c r="JZ157" i="22"/>
  <c r="KA157" i="22"/>
  <c r="KC157" i="22"/>
  <c r="KE157" i="22"/>
  <c r="KF157" i="22"/>
  <c r="KG157" i="22"/>
  <c r="KH157" i="22"/>
  <c r="KI157" i="22"/>
  <c r="KK157" i="22"/>
  <c r="C158" i="22"/>
  <c r="D158" i="22"/>
  <c r="E158" i="22"/>
  <c r="F158" i="22"/>
  <c r="JR158" i="22" s="1"/>
  <c r="G158" i="22"/>
  <c r="H158" i="22"/>
  <c r="I158" i="22"/>
  <c r="GH158" i="22" s="1"/>
  <c r="N158" i="22"/>
  <c r="S158" i="22"/>
  <c r="W158" i="22"/>
  <c r="Z158" i="22"/>
  <c r="AC158" i="22"/>
  <c r="AE158" i="22"/>
  <c r="AG158" i="22"/>
  <c r="AP158" i="22"/>
  <c r="AQ158" i="22"/>
  <c r="AY158" i="22"/>
  <c r="BB158" i="22" s="1"/>
  <c r="BC158" i="22"/>
  <c r="BD158" i="22"/>
  <c r="BF158" i="22"/>
  <c r="BG158" i="22"/>
  <c r="CP158" i="22"/>
  <c r="DG158" i="22"/>
  <c r="DQ158" i="22"/>
  <c r="FK158" i="22"/>
  <c r="FT158" i="22"/>
  <c r="GC158" i="22"/>
  <c r="GE158" i="22"/>
  <c r="GK158" i="22"/>
  <c r="GP158" i="22"/>
  <c r="GQ158" i="22"/>
  <c r="GR158" i="22"/>
  <c r="GS158" i="22"/>
  <c r="GT158" i="22"/>
  <c r="GV158" i="22"/>
  <c r="GX158" i="22"/>
  <c r="GY158" i="22"/>
  <c r="GZ158" i="22"/>
  <c r="HA158" i="22"/>
  <c r="HB158" i="22"/>
  <c r="HD158" i="22"/>
  <c r="HF158" i="22"/>
  <c r="HG158" i="22"/>
  <c r="HH158" i="22"/>
  <c r="HI158" i="22"/>
  <c r="HJ158" i="22"/>
  <c r="HL158" i="22"/>
  <c r="HN158" i="22"/>
  <c r="HO158" i="22"/>
  <c r="HP158" i="22"/>
  <c r="HQ158" i="22"/>
  <c r="HR158" i="22"/>
  <c r="HT158" i="22"/>
  <c r="HV158" i="22"/>
  <c r="HW158" i="22"/>
  <c r="HX158" i="22"/>
  <c r="HY158" i="22"/>
  <c r="HZ158" i="22"/>
  <c r="IB158" i="22"/>
  <c r="ID158" i="22"/>
  <c r="IE158" i="22"/>
  <c r="IF158" i="22"/>
  <c r="IG158" i="22"/>
  <c r="IH158" i="22"/>
  <c r="IJ158" i="22"/>
  <c r="IL158" i="22"/>
  <c r="IM158" i="22"/>
  <c r="IN158" i="22"/>
  <c r="IO158" i="22"/>
  <c r="IP158" i="22"/>
  <c r="IR158" i="22"/>
  <c r="IT158" i="22"/>
  <c r="IU158" i="22"/>
  <c r="IV158" i="22"/>
  <c r="IW158" i="22"/>
  <c r="IX158" i="22"/>
  <c r="IZ158" i="22"/>
  <c r="JD158" i="22"/>
  <c r="JG158" i="22" s="1"/>
  <c r="JE158" i="22"/>
  <c r="JF158" i="22"/>
  <c r="JH158" i="22"/>
  <c r="JL158" i="22"/>
  <c r="JM158" i="22"/>
  <c r="JN158" i="22"/>
  <c r="JO158" i="22"/>
  <c r="JP158" i="22"/>
  <c r="JS158" i="22"/>
  <c r="JU158" i="22"/>
  <c r="JV158" i="22"/>
  <c r="JX158" i="22"/>
  <c r="JZ158" i="22"/>
  <c r="KA158" i="22"/>
  <c r="KC158" i="22"/>
  <c r="KE158" i="22"/>
  <c r="KF158" i="22"/>
  <c r="KG158" i="22"/>
  <c r="KH158" i="22"/>
  <c r="KI158" i="22"/>
  <c r="KK158" i="22"/>
  <c r="C159" i="22"/>
  <c r="D159" i="22"/>
  <c r="E159" i="22"/>
  <c r="F159" i="22"/>
  <c r="JE159" i="22" s="1"/>
  <c r="G159" i="22"/>
  <c r="H159" i="22"/>
  <c r="I159" i="22"/>
  <c r="N159" i="22"/>
  <c r="S159" i="22"/>
  <c r="W159" i="22"/>
  <c r="Z159" i="22"/>
  <c r="AC159" i="22"/>
  <c r="AE159" i="22"/>
  <c r="AG159" i="22"/>
  <c r="AP159" i="22"/>
  <c r="AQ159" i="22"/>
  <c r="AY159" i="22"/>
  <c r="BB159" i="22" s="1"/>
  <c r="BC159" i="22"/>
  <c r="BD159" i="22"/>
  <c r="BF159" i="22"/>
  <c r="BG159" i="22"/>
  <c r="CP159" i="22"/>
  <c r="DG159" i="22"/>
  <c r="DQ159" i="22"/>
  <c r="FK159" i="22"/>
  <c r="FT159" i="22"/>
  <c r="GC159" i="22"/>
  <c r="GZ159" i="22"/>
  <c r="HV159" i="22"/>
  <c r="IP159" i="22"/>
  <c r="JD159" i="22"/>
  <c r="JN159" i="22"/>
  <c r="C160" i="22"/>
  <c r="D160" i="22"/>
  <c r="E160" i="22"/>
  <c r="F160" i="22"/>
  <c r="JS160" i="22" s="1"/>
  <c r="G160" i="22"/>
  <c r="H160" i="22"/>
  <c r="I160" i="22"/>
  <c r="GQ160" i="22" s="1"/>
  <c r="N160" i="22"/>
  <c r="S160" i="22"/>
  <c r="W160" i="22"/>
  <c r="Z160" i="22"/>
  <c r="AC160" i="22"/>
  <c r="AE160" i="22"/>
  <c r="AG160" i="22"/>
  <c r="AP160" i="22"/>
  <c r="AQ160" i="22"/>
  <c r="AY160" i="22"/>
  <c r="BB160" i="22" s="1"/>
  <c r="BC160" i="22"/>
  <c r="BD160" i="22"/>
  <c r="BF160" i="22"/>
  <c r="BG160" i="22"/>
  <c r="CP160" i="22"/>
  <c r="DG160" i="22"/>
  <c r="DQ160" i="22"/>
  <c r="FK160" i="22"/>
  <c r="FT160" i="22"/>
  <c r="GC160" i="22"/>
  <c r="GP160" i="22"/>
  <c r="GR160" i="22"/>
  <c r="GZ160" i="22"/>
  <c r="HB160" i="22"/>
  <c r="HJ160" i="22"/>
  <c r="HN160" i="22"/>
  <c r="HV160" i="22"/>
  <c r="HX160" i="22"/>
  <c r="IF160" i="22"/>
  <c r="IH160" i="22"/>
  <c r="IP160" i="22"/>
  <c r="IT160" i="22"/>
  <c r="JD160" i="22"/>
  <c r="JH160" i="22" s="1"/>
  <c r="JE160" i="22"/>
  <c r="JG160" i="22" s="1"/>
  <c r="JF160" i="22"/>
  <c r="JN160" i="22"/>
  <c r="JP160" i="22"/>
  <c r="KA160" i="22"/>
  <c r="KE160" i="22"/>
  <c r="C161" i="22"/>
  <c r="D161" i="22"/>
  <c r="E161" i="22"/>
  <c r="F161" i="22"/>
  <c r="G161" i="22"/>
  <c r="H161" i="22"/>
  <c r="I161" i="22"/>
  <c r="GQ161" i="22" s="1"/>
  <c r="N161" i="22"/>
  <c r="S161" i="22"/>
  <c r="W161" i="22"/>
  <c r="Z161" i="22"/>
  <c r="AC161" i="22"/>
  <c r="AE161" i="22"/>
  <c r="AG161" i="22"/>
  <c r="AP161" i="22"/>
  <c r="AQ161" i="22"/>
  <c r="AY161" i="22"/>
  <c r="BB161" i="22" s="1"/>
  <c r="BC161" i="22"/>
  <c r="BD161" i="22"/>
  <c r="BF161" i="22"/>
  <c r="BG161" i="22"/>
  <c r="CP161" i="22"/>
  <c r="DG161" i="22"/>
  <c r="DQ161" i="22"/>
  <c r="FK161" i="22"/>
  <c r="FT161" i="22"/>
  <c r="GC161" i="22"/>
  <c r="GP161" i="22"/>
  <c r="GR161" i="22"/>
  <c r="GT161" i="22"/>
  <c r="GZ161" i="22"/>
  <c r="HB161" i="22"/>
  <c r="HF161" i="22"/>
  <c r="HJ161" i="22"/>
  <c r="HN161" i="22"/>
  <c r="HP161" i="22"/>
  <c r="HV161" i="22"/>
  <c r="HX161" i="22"/>
  <c r="HZ161" i="22"/>
  <c r="IF161" i="22"/>
  <c r="IH161" i="22"/>
  <c r="IL161" i="22"/>
  <c r="IP161" i="22"/>
  <c r="IT161" i="22"/>
  <c r="IV161" i="22"/>
  <c r="JD161" i="22"/>
  <c r="JG161" i="22" s="1"/>
  <c r="JE161" i="22"/>
  <c r="JF161" i="22"/>
  <c r="JH161" i="22"/>
  <c r="JN161" i="22"/>
  <c r="JP161" i="22"/>
  <c r="JS161" i="22"/>
  <c r="JU161" i="22"/>
  <c r="KA161" i="22"/>
  <c r="KE161" i="22"/>
  <c r="KG161" i="22"/>
  <c r="C162" i="22"/>
  <c r="D162" i="22"/>
  <c r="E162" i="22"/>
  <c r="F162" i="22"/>
  <c r="G162" i="22"/>
  <c r="H162" i="22"/>
  <c r="I162" i="22"/>
  <c r="N162" i="22"/>
  <c r="S162" i="22"/>
  <c r="W162" i="22"/>
  <c r="Z162" i="22"/>
  <c r="AC162" i="22"/>
  <c r="AE162" i="22"/>
  <c r="AG162" i="22"/>
  <c r="AP162" i="22"/>
  <c r="AQ162" i="22"/>
  <c r="AY162" i="22"/>
  <c r="BB162" i="22" s="1"/>
  <c r="BC162" i="22"/>
  <c r="BD162" i="22"/>
  <c r="BF162" i="22"/>
  <c r="BG162" i="22"/>
  <c r="CP162" i="22"/>
  <c r="DG162" i="22"/>
  <c r="DQ162" i="22"/>
  <c r="FK162" i="22"/>
  <c r="FT162" i="22"/>
  <c r="GC162" i="22"/>
  <c r="GE162" i="22"/>
  <c r="GP162" i="22"/>
  <c r="GR162" i="22"/>
  <c r="GT162" i="22"/>
  <c r="GX162" i="22"/>
  <c r="GZ162" i="22"/>
  <c r="HB162" i="22"/>
  <c r="HF162" i="22"/>
  <c r="HH162" i="22"/>
  <c r="HJ162" i="22"/>
  <c r="HN162" i="22"/>
  <c r="HP162" i="22"/>
  <c r="HR162" i="22"/>
  <c r="HV162" i="22"/>
  <c r="HX162" i="22"/>
  <c r="HZ162" i="22"/>
  <c r="ID162" i="22"/>
  <c r="IF162" i="22"/>
  <c r="IH162" i="22"/>
  <c r="IL162" i="22"/>
  <c r="IN162" i="22"/>
  <c r="IP162" i="22"/>
  <c r="IT162" i="22"/>
  <c r="IV162" i="22"/>
  <c r="IX162" i="22"/>
  <c r="JD162" i="22"/>
  <c r="JL162" i="22"/>
  <c r="JN162" i="22"/>
  <c r="JP162" i="22"/>
  <c r="JS162" i="22"/>
  <c r="JU162" i="22"/>
  <c r="JX162" i="22"/>
  <c r="KA162" i="22"/>
  <c r="KE162" i="22"/>
  <c r="KG162" i="22"/>
  <c r="KI162" i="22"/>
  <c r="C163" i="22"/>
  <c r="D163" i="22"/>
  <c r="E163" i="22"/>
  <c r="F163" i="22"/>
  <c r="JE163" i="22" s="1"/>
  <c r="G163" i="22"/>
  <c r="H163" i="22"/>
  <c r="I163" i="22"/>
  <c r="N163" i="22"/>
  <c r="S163" i="22"/>
  <c r="W163" i="22"/>
  <c r="Z163" i="22"/>
  <c r="AC163" i="22"/>
  <c r="AE163" i="22"/>
  <c r="AG163" i="22"/>
  <c r="AP163" i="22"/>
  <c r="AQ163" i="22"/>
  <c r="AY163" i="22"/>
  <c r="BB163" i="22" s="1"/>
  <c r="BC163" i="22"/>
  <c r="BD163" i="22"/>
  <c r="BF163" i="22"/>
  <c r="BG163" i="22"/>
  <c r="CP163" i="22"/>
  <c r="DG163" i="22"/>
  <c r="DQ163" i="22"/>
  <c r="FK163" i="22"/>
  <c r="FT163" i="22"/>
  <c r="GC163" i="22"/>
  <c r="GP163" i="22"/>
  <c r="GZ163" i="22"/>
  <c r="HJ163" i="22"/>
  <c r="HV163" i="22"/>
  <c r="IF163" i="22"/>
  <c r="IP163" i="22"/>
  <c r="JD163" i="22"/>
  <c r="JN163" i="22"/>
  <c r="KA163" i="22"/>
  <c r="C164" i="22"/>
  <c r="D164" i="22"/>
  <c r="E164" i="22"/>
  <c r="F164" i="22"/>
  <c r="JS164" i="22" s="1"/>
  <c r="G164" i="22"/>
  <c r="H164" i="22"/>
  <c r="I164" i="22"/>
  <c r="GQ164" i="22" s="1"/>
  <c r="N164" i="22"/>
  <c r="S164" i="22"/>
  <c r="W164" i="22"/>
  <c r="Z164" i="22"/>
  <c r="AC164" i="22"/>
  <c r="AE164" i="22"/>
  <c r="AG164" i="22"/>
  <c r="AP164" i="22"/>
  <c r="AQ164" i="22"/>
  <c r="AY164" i="22"/>
  <c r="BB164" i="22" s="1"/>
  <c r="BC164" i="22"/>
  <c r="BD164" i="22"/>
  <c r="BF164" i="22"/>
  <c r="BG164" i="22"/>
  <c r="CP164" i="22"/>
  <c r="DG164" i="22"/>
  <c r="DQ164" i="22"/>
  <c r="FK164" i="22"/>
  <c r="FT164" i="22"/>
  <c r="GC164" i="22"/>
  <c r="GP164" i="22"/>
  <c r="GR164" i="22"/>
  <c r="GZ164" i="22"/>
  <c r="HB164" i="22"/>
  <c r="HJ164" i="22"/>
  <c r="HN164" i="22"/>
  <c r="HV164" i="22"/>
  <c r="HX164" i="22"/>
  <c r="IF164" i="22"/>
  <c r="IH164" i="22"/>
  <c r="IP164" i="22"/>
  <c r="IT164" i="22"/>
  <c r="JD164" i="22"/>
  <c r="JH164" i="22" s="1"/>
  <c r="JE164" i="22"/>
  <c r="JF164" i="22"/>
  <c r="JN164" i="22"/>
  <c r="JP164" i="22"/>
  <c r="KA164" i="22"/>
  <c r="KE164" i="22"/>
  <c r="C165" i="22"/>
  <c r="D165" i="22"/>
  <c r="E165" i="22"/>
  <c r="F165" i="22"/>
  <c r="G165" i="22"/>
  <c r="H165" i="22"/>
  <c r="I165" i="22"/>
  <c r="GQ165" i="22" s="1"/>
  <c r="N165" i="22"/>
  <c r="S165" i="22"/>
  <c r="W165" i="22"/>
  <c r="Z165" i="22"/>
  <c r="AC165" i="22"/>
  <c r="AE165" i="22"/>
  <c r="AG165" i="22"/>
  <c r="AP165" i="22"/>
  <c r="AQ165" i="22"/>
  <c r="AY165" i="22"/>
  <c r="BB165" i="22" s="1"/>
  <c r="BC165" i="22"/>
  <c r="BD165" i="22"/>
  <c r="BF165" i="22"/>
  <c r="BG165" i="22"/>
  <c r="CP165" i="22"/>
  <c r="DG165" i="22"/>
  <c r="DQ165" i="22"/>
  <c r="FK165" i="22"/>
  <c r="FT165" i="22"/>
  <c r="GC165" i="22"/>
  <c r="GP165" i="22"/>
  <c r="GR165" i="22"/>
  <c r="GT165" i="22"/>
  <c r="GZ165" i="22"/>
  <c r="HB165" i="22"/>
  <c r="HF165" i="22"/>
  <c r="HJ165" i="22"/>
  <c r="HN165" i="22"/>
  <c r="HP165" i="22"/>
  <c r="HV165" i="22"/>
  <c r="HX165" i="22"/>
  <c r="HZ165" i="22"/>
  <c r="IF165" i="22"/>
  <c r="IH165" i="22"/>
  <c r="IL165" i="22"/>
  <c r="IP165" i="22"/>
  <c r="IT165" i="22"/>
  <c r="IV165" i="22"/>
  <c r="JD165" i="22"/>
  <c r="JG165" i="22" s="1"/>
  <c r="JE165" i="22"/>
  <c r="JF165" i="22"/>
  <c r="JH165" i="22"/>
  <c r="JN165" i="22"/>
  <c r="JP165" i="22"/>
  <c r="JS165" i="22"/>
  <c r="JU165" i="22"/>
  <c r="KA165" i="22"/>
  <c r="KE165" i="22"/>
  <c r="KG165" i="22"/>
  <c r="C166" i="22"/>
  <c r="D166" i="22"/>
  <c r="E166" i="22"/>
  <c r="F166" i="22"/>
  <c r="G166" i="22"/>
  <c r="H166" i="22"/>
  <c r="I166" i="22"/>
  <c r="N166" i="22"/>
  <c r="S166" i="22"/>
  <c r="W166" i="22"/>
  <c r="Z166" i="22"/>
  <c r="AC166" i="22"/>
  <c r="AE166" i="22"/>
  <c r="AG166" i="22"/>
  <c r="AP166" i="22"/>
  <c r="AQ166" i="22"/>
  <c r="AY166" i="22"/>
  <c r="BB166" i="22" s="1"/>
  <c r="BC166" i="22"/>
  <c r="BD166" i="22"/>
  <c r="BF166" i="22"/>
  <c r="BG166" i="22"/>
  <c r="CP166" i="22"/>
  <c r="DG166" i="22"/>
  <c r="DQ166" i="22"/>
  <c r="FK166" i="22"/>
  <c r="FT166" i="22"/>
  <c r="GC166" i="22"/>
  <c r="GE166" i="22"/>
  <c r="GP166" i="22"/>
  <c r="GR166" i="22"/>
  <c r="GT166" i="22"/>
  <c r="GX166" i="22"/>
  <c r="GZ166" i="22"/>
  <c r="HB166" i="22"/>
  <c r="HF166" i="22"/>
  <c r="HH166" i="22"/>
  <c r="HJ166" i="22"/>
  <c r="HN166" i="22"/>
  <c r="HP166" i="22"/>
  <c r="HR166" i="22"/>
  <c r="HV166" i="22"/>
  <c r="HX166" i="22"/>
  <c r="HZ166" i="22"/>
  <c r="ID166" i="22"/>
  <c r="IF166" i="22"/>
  <c r="IH166" i="22"/>
  <c r="IL166" i="22"/>
  <c r="IN166" i="22"/>
  <c r="IP166" i="22"/>
  <c r="IT166" i="22"/>
  <c r="IV166" i="22"/>
  <c r="IX166" i="22"/>
  <c r="JD166" i="22"/>
  <c r="JL166" i="22"/>
  <c r="JN166" i="22"/>
  <c r="JP166" i="22"/>
  <c r="JS166" i="22"/>
  <c r="JU166" i="22"/>
  <c r="JX166" i="22"/>
  <c r="KA166" i="22"/>
  <c r="KE166" i="22"/>
  <c r="KG166" i="22"/>
  <c r="KI166" i="22"/>
  <c r="C167" i="22"/>
  <c r="D167" i="22"/>
  <c r="E167" i="22"/>
  <c r="F167" i="22"/>
  <c r="JE167" i="22" s="1"/>
  <c r="G167" i="22"/>
  <c r="H167" i="22"/>
  <c r="I167" i="22"/>
  <c r="IF167" i="22" s="1"/>
  <c r="N167" i="22"/>
  <c r="S167" i="22"/>
  <c r="W167" i="22"/>
  <c r="Z167" i="22"/>
  <c r="AC167" i="22"/>
  <c r="AE167" i="22"/>
  <c r="AG167" i="22"/>
  <c r="AP167" i="22"/>
  <c r="AQ167" i="22"/>
  <c r="AY167" i="22"/>
  <c r="BB167" i="22" s="1"/>
  <c r="BC167" i="22"/>
  <c r="BD167" i="22"/>
  <c r="BF167" i="22"/>
  <c r="BG167" i="22"/>
  <c r="CP167" i="22"/>
  <c r="DG167" i="22"/>
  <c r="DQ167" i="22"/>
  <c r="FK167" i="22"/>
  <c r="FT167" i="22"/>
  <c r="GC167" i="22"/>
  <c r="GZ167" i="22"/>
  <c r="HV167" i="22"/>
  <c r="IP167" i="22"/>
  <c r="JD167" i="22"/>
  <c r="JN167" i="22"/>
  <c r="C168" i="22"/>
  <c r="D168" i="22"/>
  <c r="E168" i="22"/>
  <c r="F168" i="22"/>
  <c r="G168" i="22"/>
  <c r="H168" i="22"/>
  <c r="I168" i="22"/>
  <c r="GQ168" i="22" s="1"/>
  <c r="N168" i="22"/>
  <c r="S168" i="22"/>
  <c r="W168" i="22"/>
  <c r="Z168" i="22"/>
  <c r="AC168" i="22"/>
  <c r="AE168" i="22"/>
  <c r="AG168" i="22"/>
  <c r="AP168" i="22"/>
  <c r="AQ168" i="22"/>
  <c r="AY168" i="22"/>
  <c r="BB168" i="22" s="1"/>
  <c r="BC168" i="22"/>
  <c r="BD168" i="22"/>
  <c r="BF168" i="22"/>
  <c r="BG168" i="22"/>
  <c r="CP168" i="22"/>
  <c r="DG168" i="22"/>
  <c r="DQ168" i="22"/>
  <c r="FK168" i="22"/>
  <c r="FT168" i="22"/>
  <c r="GC168" i="22"/>
  <c r="GP168" i="22"/>
  <c r="GR168" i="22"/>
  <c r="GZ168" i="22"/>
  <c r="HB168" i="22"/>
  <c r="HJ168" i="22"/>
  <c r="HN168" i="22"/>
  <c r="HV168" i="22"/>
  <c r="HX168" i="22"/>
  <c r="IF168" i="22"/>
  <c r="IH168" i="22"/>
  <c r="IP168" i="22"/>
  <c r="IT168" i="22"/>
  <c r="JD168" i="22"/>
  <c r="JH168" i="22" s="1"/>
  <c r="JE168" i="22"/>
  <c r="JG168" i="22" s="1"/>
  <c r="JF168" i="22"/>
  <c r="JN168" i="22"/>
  <c r="JP168" i="22"/>
  <c r="JS168" i="22"/>
  <c r="KA168" i="22"/>
  <c r="KE168" i="22"/>
  <c r="C169" i="22"/>
  <c r="D169" i="22"/>
  <c r="E169" i="22"/>
  <c r="F169" i="22"/>
  <c r="G169" i="22"/>
  <c r="H169" i="22"/>
  <c r="I169" i="22"/>
  <c r="GQ169" i="22" s="1"/>
  <c r="N169" i="22"/>
  <c r="S169" i="22"/>
  <c r="W169" i="22"/>
  <c r="Z169" i="22"/>
  <c r="AC169" i="22"/>
  <c r="AE169" i="22"/>
  <c r="AG169" i="22"/>
  <c r="AP169" i="22"/>
  <c r="AQ169" i="22"/>
  <c r="AY169" i="22"/>
  <c r="BB169" i="22" s="1"/>
  <c r="BC169" i="22"/>
  <c r="BD169" i="22"/>
  <c r="BF169" i="22"/>
  <c r="BG169" i="22"/>
  <c r="CP169" i="22"/>
  <c r="DG169" i="22"/>
  <c r="DQ169" i="22"/>
  <c r="FK169" i="22"/>
  <c r="FT169" i="22"/>
  <c r="GC169" i="22"/>
  <c r="GP169" i="22"/>
  <c r="GR169" i="22"/>
  <c r="GT169" i="22"/>
  <c r="GZ169" i="22"/>
  <c r="HB169" i="22"/>
  <c r="HF169" i="22"/>
  <c r="HJ169" i="22"/>
  <c r="HN169" i="22"/>
  <c r="HP169" i="22"/>
  <c r="HV169" i="22"/>
  <c r="HX169" i="22"/>
  <c r="HZ169" i="22"/>
  <c r="IF169" i="22"/>
  <c r="IH169" i="22"/>
  <c r="IL169" i="22"/>
  <c r="IP169" i="22"/>
  <c r="IT169" i="22"/>
  <c r="IV169" i="22"/>
  <c r="JD169" i="22"/>
  <c r="JG169" i="22" s="1"/>
  <c r="JE169" i="22"/>
  <c r="JF169" i="22"/>
  <c r="JH169" i="22"/>
  <c r="JN169" i="22"/>
  <c r="JP169" i="22"/>
  <c r="JS169" i="22"/>
  <c r="JU169" i="22"/>
  <c r="KA169" i="22"/>
  <c r="KE169" i="22"/>
  <c r="KG169" i="22"/>
  <c r="C170" i="22"/>
  <c r="D170" i="22"/>
  <c r="E170" i="22"/>
  <c r="F170" i="22"/>
  <c r="G170" i="22"/>
  <c r="H170" i="22"/>
  <c r="I170" i="22"/>
  <c r="N170" i="22"/>
  <c r="S170" i="22"/>
  <c r="W170" i="22"/>
  <c r="Z170" i="22"/>
  <c r="AC170" i="22"/>
  <c r="AE170" i="22"/>
  <c r="AG170" i="22"/>
  <c r="AP170" i="22"/>
  <c r="AQ170" i="22"/>
  <c r="AY170" i="22"/>
  <c r="BB170" i="22" s="1"/>
  <c r="BC170" i="22"/>
  <c r="BD170" i="22"/>
  <c r="BF170" i="22"/>
  <c r="BG170" i="22"/>
  <c r="CP170" i="22"/>
  <c r="DG170" i="22"/>
  <c r="DQ170" i="22"/>
  <c r="FK170" i="22"/>
  <c r="FT170" i="22"/>
  <c r="GC170" i="22"/>
  <c r="GE170" i="22"/>
  <c r="GP170" i="22"/>
  <c r="GR170" i="22"/>
  <c r="GT170" i="22"/>
  <c r="GX170" i="22"/>
  <c r="GZ170" i="22"/>
  <c r="HB170" i="22"/>
  <c r="HF170" i="22"/>
  <c r="HH170" i="22"/>
  <c r="HJ170" i="22"/>
  <c r="HN170" i="22"/>
  <c r="HP170" i="22"/>
  <c r="HR170" i="22"/>
  <c r="HV170" i="22"/>
  <c r="HX170" i="22"/>
  <c r="HZ170" i="22"/>
  <c r="ID170" i="22"/>
  <c r="IF170" i="22"/>
  <c r="IH170" i="22"/>
  <c r="IL170" i="22"/>
  <c r="IN170" i="22"/>
  <c r="IP170" i="22"/>
  <c r="IT170" i="22"/>
  <c r="IV170" i="22"/>
  <c r="IX170" i="22"/>
  <c r="JD170" i="22"/>
  <c r="JL170" i="22"/>
  <c r="JN170" i="22"/>
  <c r="JP170" i="22"/>
  <c r="JU170" i="22"/>
  <c r="JX170" i="22"/>
  <c r="KA170" i="22"/>
  <c r="KE170" i="22"/>
  <c r="KG170" i="22"/>
  <c r="KI170" i="22"/>
  <c r="C171" i="22"/>
  <c r="D171" i="22"/>
  <c r="E171" i="22"/>
  <c r="F171" i="22"/>
  <c r="JC171" i="22" s="1"/>
  <c r="G171" i="22"/>
  <c r="H171" i="22"/>
  <c r="I171" i="22"/>
  <c r="IN171" i="22" s="1"/>
  <c r="N171" i="22"/>
  <c r="S171" i="22"/>
  <c r="W171" i="22"/>
  <c r="Z171" i="22"/>
  <c r="AC171" i="22"/>
  <c r="AE171" i="22"/>
  <c r="AG171" i="22"/>
  <c r="AP171" i="22"/>
  <c r="AQ171" i="22"/>
  <c r="AY171" i="22"/>
  <c r="BB171" i="22" s="1"/>
  <c r="BC171" i="22"/>
  <c r="BD171" i="22"/>
  <c r="BF171" i="22"/>
  <c r="BG171" i="22"/>
  <c r="CP171" i="22"/>
  <c r="DG171" i="22"/>
  <c r="DQ171" i="22"/>
  <c r="FK171" i="22"/>
  <c r="FT171" i="22"/>
  <c r="GC171" i="22"/>
  <c r="GP171" i="22"/>
  <c r="HJ171" i="22"/>
  <c r="HV171" i="22"/>
  <c r="IE171" i="22"/>
  <c r="IW171" i="22"/>
  <c r="JD171" i="22"/>
  <c r="JG171" i="22" s="1"/>
  <c r="JE171" i="22"/>
  <c r="JI171" i="22" s="1"/>
  <c r="JJ171" i="22" s="1"/>
  <c r="JF171" i="22"/>
  <c r="JH171" i="22"/>
  <c r="JR171" i="22"/>
  <c r="KC171" i="22"/>
  <c r="C172" i="22"/>
  <c r="D172" i="22"/>
  <c r="E172" i="22"/>
  <c r="F172" i="22"/>
  <c r="G172" i="22"/>
  <c r="H172" i="22"/>
  <c r="I172" i="22"/>
  <c r="GP172" i="22" s="1"/>
  <c r="N172" i="22"/>
  <c r="S172" i="22"/>
  <c r="W172" i="22"/>
  <c r="Z172" i="22"/>
  <c r="AC172" i="22"/>
  <c r="AE172" i="22"/>
  <c r="AG172" i="22"/>
  <c r="AP172" i="22"/>
  <c r="AQ172" i="22"/>
  <c r="AY172" i="22"/>
  <c r="BB172" i="22" s="1"/>
  <c r="BC172" i="22"/>
  <c r="BD172" i="22"/>
  <c r="BF172" i="22"/>
  <c r="BG172" i="22"/>
  <c r="CP172" i="22"/>
  <c r="DG172" i="22"/>
  <c r="DQ172" i="22"/>
  <c r="FK172" i="22"/>
  <c r="FT172" i="22"/>
  <c r="GC172" i="22"/>
  <c r="GK172" i="22"/>
  <c r="GQ172" i="22"/>
  <c r="GX172" i="22"/>
  <c r="GZ172" i="22"/>
  <c r="HG172" i="22"/>
  <c r="HI172" i="22"/>
  <c r="HO172" i="22"/>
  <c r="HQ172" i="22"/>
  <c r="HW172" i="22"/>
  <c r="HY172" i="22"/>
  <c r="IE172" i="22"/>
  <c r="IG172" i="22"/>
  <c r="IM172" i="22"/>
  <c r="IO172" i="22"/>
  <c r="IU172" i="22"/>
  <c r="IW172" i="22"/>
  <c r="JC172" i="22"/>
  <c r="JD172" i="22"/>
  <c r="JE172" i="22"/>
  <c r="JF172" i="22" s="1"/>
  <c r="JG172" i="22" s="1"/>
  <c r="JM172" i="22"/>
  <c r="JO172" i="22"/>
  <c r="JR172" i="22"/>
  <c r="JS172" i="22"/>
  <c r="JV172" i="22"/>
  <c r="JZ172" i="22"/>
  <c r="KF172" i="22"/>
  <c r="KH172" i="22"/>
  <c r="C173" i="22"/>
  <c r="D173" i="22"/>
  <c r="B173" i="22" s="1"/>
  <c r="E173" i="22"/>
  <c r="F173" i="22"/>
  <c r="G173" i="22"/>
  <c r="H173" i="22"/>
  <c r="I173" i="22"/>
  <c r="GE173" i="22" s="1"/>
  <c r="N173" i="22"/>
  <c r="S173" i="22"/>
  <c r="W173" i="22"/>
  <c r="Z173" i="22"/>
  <c r="AC173" i="22"/>
  <c r="AE173" i="22"/>
  <c r="AG173" i="22"/>
  <c r="AP173" i="22"/>
  <c r="AQ173" i="22"/>
  <c r="AY173" i="22"/>
  <c r="BB173" i="22"/>
  <c r="BC173" i="22"/>
  <c r="BD173" i="22"/>
  <c r="BF173" i="22"/>
  <c r="BG173" i="22"/>
  <c r="CP173" i="22"/>
  <c r="DG173" i="22"/>
  <c r="DQ173" i="22"/>
  <c r="FK173" i="22"/>
  <c r="FT173" i="22"/>
  <c r="GC173" i="22"/>
  <c r="GH173" i="22"/>
  <c r="GK173" i="22"/>
  <c r="GO173" i="22"/>
  <c r="GP173" i="22"/>
  <c r="GQ173" i="22"/>
  <c r="GR173" i="22"/>
  <c r="GS173" i="22"/>
  <c r="GT173" i="22"/>
  <c r="GU173" i="22"/>
  <c r="GV173" i="22"/>
  <c r="GW173" i="22"/>
  <c r="GX173" i="22"/>
  <c r="GY173" i="22"/>
  <c r="GZ173" i="22"/>
  <c r="HA173" i="22"/>
  <c r="HB173" i="22"/>
  <c r="HC173" i="22"/>
  <c r="HD173" i="22"/>
  <c r="HE173" i="22"/>
  <c r="HF173" i="22"/>
  <c r="HG173" i="22"/>
  <c r="HH173" i="22"/>
  <c r="HI173" i="22"/>
  <c r="HJ173" i="22"/>
  <c r="HK173" i="22"/>
  <c r="HL173" i="22"/>
  <c r="HM173" i="22"/>
  <c r="HN173" i="22"/>
  <c r="HO173" i="22"/>
  <c r="HP173" i="22"/>
  <c r="HQ173" i="22"/>
  <c r="HR173" i="22"/>
  <c r="HS173" i="22"/>
  <c r="HT173" i="22"/>
  <c r="HU173" i="22"/>
  <c r="HV173" i="22"/>
  <c r="HW173" i="22"/>
  <c r="HX173" i="22"/>
  <c r="HY173" i="22"/>
  <c r="HZ173" i="22"/>
  <c r="IA173" i="22"/>
  <c r="IB173" i="22"/>
  <c r="IC173" i="22"/>
  <c r="ID173" i="22"/>
  <c r="IE173" i="22"/>
  <c r="IF173" i="22"/>
  <c r="IG173" i="22"/>
  <c r="IH173" i="22"/>
  <c r="II173" i="22"/>
  <c r="IJ173" i="22"/>
  <c r="IK173" i="22"/>
  <c r="IL173" i="22"/>
  <c r="IM173" i="22"/>
  <c r="IN173" i="22"/>
  <c r="IO173" i="22"/>
  <c r="IP173" i="22"/>
  <c r="IQ173" i="22"/>
  <c r="IR173" i="22"/>
  <c r="IS173" i="22"/>
  <c r="IT173" i="22"/>
  <c r="IU173" i="22"/>
  <c r="IV173" i="22"/>
  <c r="IW173" i="22"/>
  <c r="IX173" i="22"/>
  <c r="IY173" i="22"/>
  <c r="IZ173" i="22"/>
  <c r="JK173" i="22"/>
  <c r="JL173" i="22"/>
  <c r="JM173" i="22"/>
  <c r="JN173" i="22"/>
  <c r="JO173" i="22"/>
  <c r="JP173" i="22"/>
  <c r="JT173" i="22"/>
  <c r="JU173" i="22"/>
  <c r="JV173" i="22"/>
  <c r="JX173" i="22"/>
  <c r="JZ173" i="22"/>
  <c r="KA173" i="22"/>
  <c r="KB173" i="22"/>
  <c r="KC173" i="22"/>
  <c r="KD173" i="22"/>
  <c r="KE173" i="22"/>
  <c r="KF173" i="22"/>
  <c r="KG173" i="22"/>
  <c r="KH173" i="22"/>
  <c r="KI173" i="22"/>
  <c r="KJ173" i="22"/>
  <c r="KK173" i="22"/>
  <c r="C174" i="22"/>
  <c r="D174" i="22"/>
  <c r="B174" i="22" s="1"/>
  <c r="E174" i="22"/>
  <c r="F174" i="22"/>
  <c r="G174" i="22"/>
  <c r="H174" i="22"/>
  <c r="I174" i="22"/>
  <c r="N174" i="22"/>
  <c r="S174" i="22"/>
  <c r="W174" i="22"/>
  <c r="Z174" i="22"/>
  <c r="AC174" i="22"/>
  <c r="AE174" i="22"/>
  <c r="AG174" i="22"/>
  <c r="AP174" i="22"/>
  <c r="AQ174" i="22"/>
  <c r="AY174" i="22"/>
  <c r="BB174" i="22"/>
  <c r="BC174" i="22"/>
  <c r="BD174" i="22"/>
  <c r="BF174" i="22"/>
  <c r="BG174" i="22"/>
  <c r="CP174" i="22"/>
  <c r="DG174" i="22"/>
  <c r="DQ174" i="22"/>
  <c r="FK174" i="22"/>
  <c r="FT174" i="22"/>
  <c r="GC174" i="22"/>
  <c r="GE174" i="22"/>
  <c r="GH174" i="22"/>
  <c r="GK174" i="22"/>
  <c r="GO174" i="22"/>
  <c r="GP174" i="22"/>
  <c r="GQ174" i="22"/>
  <c r="GR174" i="22"/>
  <c r="GS174" i="22"/>
  <c r="GT174" i="22"/>
  <c r="GU174" i="22"/>
  <c r="GV174" i="22"/>
  <c r="GW174" i="22"/>
  <c r="GX174" i="22"/>
  <c r="GY174" i="22"/>
  <c r="GZ174" i="22"/>
  <c r="HA174" i="22"/>
  <c r="HB174" i="22"/>
  <c r="HC174" i="22"/>
  <c r="HD174" i="22"/>
  <c r="HE174" i="22"/>
  <c r="HF174" i="22"/>
  <c r="HG174" i="22"/>
  <c r="HH174" i="22"/>
  <c r="HI174" i="22"/>
  <c r="HJ174" i="22"/>
  <c r="HK174" i="22"/>
  <c r="HL174" i="22"/>
  <c r="HM174" i="22"/>
  <c r="HN174" i="22"/>
  <c r="HO174" i="22"/>
  <c r="HP174" i="22"/>
  <c r="HQ174" i="22"/>
  <c r="HR174" i="22"/>
  <c r="HS174" i="22"/>
  <c r="HT174" i="22"/>
  <c r="HU174" i="22"/>
  <c r="HV174" i="22"/>
  <c r="HW174" i="22"/>
  <c r="HX174" i="22"/>
  <c r="HY174" i="22"/>
  <c r="HZ174" i="22"/>
  <c r="IA174" i="22"/>
  <c r="IB174" i="22"/>
  <c r="IC174" i="22"/>
  <c r="ID174" i="22"/>
  <c r="IE174" i="22"/>
  <c r="IF174" i="22"/>
  <c r="IG174" i="22"/>
  <c r="IH174" i="22"/>
  <c r="II174" i="22"/>
  <c r="IJ174" i="22"/>
  <c r="IK174" i="22"/>
  <c r="IL174" i="22"/>
  <c r="IM174" i="22"/>
  <c r="IN174" i="22"/>
  <c r="IO174" i="22"/>
  <c r="IP174" i="22"/>
  <c r="IQ174" i="22"/>
  <c r="IR174" i="22"/>
  <c r="IS174" i="22"/>
  <c r="IT174" i="22"/>
  <c r="IU174" i="22"/>
  <c r="IV174" i="22"/>
  <c r="IW174" i="22"/>
  <c r="IX174" i="22"/>
  <c r="IY174" i="22"/>
  <c r="IZ174" i="22"/>
  <c r="JK174" i="22"/>
  <c r="JL174" i="22"/>
  <c r="JM174" i="22"/>
  <c r="JN174" i="22"/>
  <c r="JO174" i="22"/>
  <c r="JP174" i="22"/>
  <c r="JT174" i="22"/>
  <c r="JU174" i="22"/>
  <c r="JV174" i="22"/>
  <c r="JX174" i="22"/>
  <c r="JZ174" i="22"/>
  <c r="KA174" i="22"/>
  <c r="KB174" i="22"/>
  <c r="KC174" i="22"/>
  <c r="KD174" i="22"/>
  <c r="KE174" i="22"/>
  <c r="KF174" i="22"/>
  <c r="KG174" i="22"/>
  <c r="KH174" i="22"/>
  <c r="KI174" i="22"/>
  <c r="KJ174" i="22"/>
  <c r="KK174" i="22"/>
  <c r="C175" i="22"/>
  <c r="D175" i="22"/>
  <c r="B175" i="22" s="1"/>
  <c r="E175" i="22"/>
  <c r="F175" i="22"/>
  <c r="G175" i="22"/>
  <c r="H175" i="22"/>
  <c r="I175" i="22"/>
  <c r="N175" i="22"/>
  <c r="S175" i="22"/>
  <c r="W175" i="22"/>
  <c r="Z175" i="22"/>
  <c r="AC175" i="22"/>
  <c r="AE175" i="22"/>
  <c r="AG175" i="22"/>
  <c r="AP175" i="22"/>
  <c r="AQ175" i="22"/>
  <c r="AY175" i="22"/>
  <c r="BB175" i="22"/>
  <c r="BC175" i="22"/>
  <c r="BD175" i="22"/>
  <c r="BF175" i="22"/>
  <c r="BG175" i="22"/>
  <c r="CP175" i="22"/>
  <c r="DG175" i="22"/>
  <c r="DQ175" i="22"/>
  <c r="FK175" i="22"/>
  <c r="FT175" i="22"/>
  <c r="GC175" i="22"/>
  <c r="GE175" i="22"/>
  <c r="GH175" i="22"/>
  <c r="GK175" i="22"/>
  <c r="GO175" i="22"/>
  <c r="GP175" i="22"/>
  <c r="GQ175" i="22"/>
  <c r="GR175" i="22"/>
  <c r="GS175" i="22"/>
  <c r="GT175" i="22"/>
  <c r="GU175" i="22"/>
  <c r="GV175" i="22"/>
  <c r="GW175" i="22"/>
  <c r="GX175" i="22"/>
  <c r="GY175" i="22"/>
  <c r="GZ175" i="22"/>
  <c r="HA175" i="22"/>
  <c r="HB175" i="22"/>
  <c r="HC175" i="22"/>
  <c r="HD175" i="22"/>
  <c r="HE175" i="22"/>
  <c r="HF175" i="22"/>
  <c r="HG175" i="22"/>
  <c r="HH175" i="22"/>
  <c r="HI175" i="22"/>
  <c r="HJ175" i="22"/>
  <c r="HK175" i="22"/>
  <c r="HL175" i="22"/>
  <c r="HM175" i="22"/>
  <c r="HN175" i="22"/>
  <c r="HO175" i="22"/>
  <c r="HP175" i="22"/>
  <c r="HQ175" i="22"/>
  <c r="HR175" i="22"/>
  <c r="HS175" i="22"/>
  <c r="HT175" i="22"/>
  <c r="HU175" i="22"/>
  <c r="HV175" i="22"/>
  <c r="HW175" i="22"/>
  <c r="HX175" i="22"/>
  <c r="HY175" i="22"/>
  <c r="HZ175" i="22"/>
  <c r="IA175" i="22"/>
  <c r="IB175" i="22"/>
  <c r="IC175" i="22"/>
  <c r="ID175" i="22"/>
  <c r="IE175" i="22"/>
  <c r="IF175" i="22"/>
  <c r="IG175" i="22"/>
  <c r="IH175" i="22"/>
  <c r="II175" i="22"/>
  <c r="IJ175" i="22"/>
  <c r="IK175" i="22"/>
  <c r="IL175" i="22"/>
  <c r="IM175" i="22"/>
  <c r="IN175" i="22"/>
  <c r="IO175" i="22"/>
  <c r="IP175" i="22"/>
  <c r="IQ175" i="22"/>
  <c r="IR175" i="22"/>
  <c r="IS175" i="22"/>
  <c r="IT175" i="22"/>
  <c r="IU175" i="22"/>
  <c r="IV175" i="22"/>
  <c r="IW175" i="22"/>
  <c r="IX175" i="22"/>
  <c r="IY175" i="22"/>
  <c r="IZ175" i="22"/>
  <c r="JK175" i="22"/>
  <c r="JL175" i="22"/>
  <c r="JM175" i="22"/>
  <c r="JN175" i="22"/>
  <c r="JO175" i="22"/>
  <c r="JP175" i="22"/>
  <c r="JT175" i="22"/>
  <c r="JU175" i="22"/>
  <c r="JV175" i="22"/>
  <c r="JX175" i="22"/>
  <c r="JZ175" i="22"/>
  <c r="KA175" i="22"/>
  <c r="KB175" i="22"/>
  <c r="KC175" i="22"/>
  <c r="KD175" i="22"/>
  <c r="KE175" i="22"/>
  <c r="KF175" i="22"/>
  <c r="KG175" i="22"/>
  <c r="KH175" i="22"/>
  <c r="KI175" i="22"/>
  <c r="KJ175" i="22"/>
  <c r="KK175" i="22"/>
  <c r="C176" i="22"/>
  <c r="D176" i="22"/>
  <c r="B176" i="22" s="1"/>
  <c r="E176" i="22"/>
  <c r="F176" i="22"/>
  <c r="G176" i="22"/>
  <c r="H176" i="22"/>
  <c r="I176" i="22"/>
  <c r="N176" i="22"/>
  <c r="S176" i="22"/>
  <c r="W176" i="22"/>
  <c r="Z176" i="22"/>
  <c r="AC176" i="22"/>
  <c r="AE176" i="22"/>
  <c r="AG176" i="22"/>
  <c r="AP176" i="22"/>
  <c r="AQ176" i="22"/>
  <c r="AY176" i="22"/>
  <c r="BB176" i="22"/>
  <c r="BC176" i="22"/>
  <c r="BD176" i="22"/>
  <c r="BF176" i="22"/>
  <c r="BG176" i="22"/>
  <c r="CP176" i="22"/>
  <c r="DG176" i="22"/>
  <c r="DQ176" i="22"/>
  <c r="FK176" i="22"/>
  <c r="FT176" i="22"/>
  <c r="GC176" i="22"/>
  <c r="GE176" i="22"/>
  <c r="GH176" i="22"/>
  <c r="GK176" i="22"/>
  <c r="GO176" i="22"/>
  <c r="GP176" i="22"/>
  <c r="GQ176" i="22"/>
  <c r="GR176" i="22"/>
  <c r="GS176" i="22"/>
  <c r="GT176" i="22"/>
  <c r="GU176" i="22"/>
  <c r="GV176" i="22"/>
  <c r="GW176" i="22"/>
  <c r="GX176" i="22"/>
  <c r="GY176" i="22"/>
  <c r="GZ176" i="22"/>
  <c r="HA176" i="22"/>
  <c r="HB176" i="22"/>
  <c r="HC176" i="22"/>
  <c r="HD176" i="22"/>
  <c r="HE176" i="22"/>
  <c r="HF176" i="22"/>
  <c r="HG176" i="22"/>
  <c r="HH176" i="22"/>
  <c r="HI176" i="22"/>
  <c r="HJ176" i="22"/>
  <c r="HK176" i="22"/>
  <c r="HL176" i="22"/>
  <c r="HM176" i="22"/>
  <c r="HN176" i="22"/>
  <c r="HO176" i="22"/>
  <c r="HP176" i="22"/>
  <c r="HQ176" i="22"/>
  <c r="HR176" i="22"/>
  <c r="HS176" i="22"/>
  <c r="HT176" i="22"/>
  <c r="HU176" i="22"/>
  <c r="HV176" i="22"/>
  <c r="HW176" i="22"/>
  <c r="HX176" i="22"/>
  <c r="HY176" i="22"/>
  <c r="HZ176" i="22"/>
  <c r="IA176" i="22"/>
  <c r="IB176" i="22"/>
  <c r="IC176" i="22"/>
  <c r="ID176" i="22"/>
  <c r="IE176" i="22"/>
  <c r="IF176" i="22"/>
  <c r="IG176" i="22"/>
  <c r="IH176" i="22"/>
  <c r="II176" i="22"/>
  <c r="IJ176" i="22"/>
  <c r="IK176" i="22"/>
  <c r="IL176" i="22"/>
  <c r="IM176" i="22"/>
  <c r="IN176" i="22"/>
  <c r="IO176" i="22"/>
  <c r="IP176" i="22"/>
  <c r="IQ176" i="22"/>
  <c r="IR176" i="22"/>
  <c r="IS176" i="22"/>
  <c r="IT176" i="22"/>
  <c r="IU176" i="22"/>
  <c r="IV176" i="22"/>
  <c r="IW176" i="22"/>
  <c r="IX176" i="22"/>
  <c r="IY176" i="22"/>
  <c r="IZ176" i="22"/>
  <c r="JK176" i="22"/>
  <c r="JL176" i="22"/>
  <c r="JM176" i="22"/>
  <c r="JN176" i="22"/>
  <c r="JO176" i="22"/>
  <c r="JP176" i="22"/>
  <c r="JT176" i="22"/>
  <c r="JU176" i="22"/>
  <c r="JV176" i="22"/>
  <c r="JX176" i="22"/>
  <c r="JZ176" i="22"/>
  <c r="KA176" i="22"/>
  <c r="KB176" i="22"/>
  <c r="KC176" i="22"/>
  <c r="KD176" i="22"/>
  <c r="KE176" i="22"/>
  <c r="KF176" i="22"/>
  <c r="KG176" i="22"/>
  <c r="KH176" i="22"/>
  <c r="KI176" i="22"/>
  <c r="KJ176" i="22"/>
  <c r="KK176" i="22"/>
  <c r="C177" i="22"/>
  <c r="D177" i="22"/>
  <c r="B177" i="22" s="1"/>
  <c r="E177" i="22"/>
  <c r="F177" i="22"/>
  <c r="G177" i="22"/>
  <c r="H177" i="22"/>
  <c r="I177" i="22"/>
  <c r="N177" i="22"/>
  <c r="S177" i="22"/>
  <c r="W177" i="22"/>
  <c r="Z177" i="22"/>
  <c r="AC177" i="22"/>
  <c r="AE177" i="22"/>
  <c r="AG177" i="22"/>
  <c r="AP177" i="22"/>
  <c r="AQ177" i="22"/>
  <c r="AY177" i="22"/>
  <c r="BB177" i="22"/>
  <c r="BC177" i="22"/>
  <c r="BD177" i="22"/>
  <c r="BF177" i="22"/>
  <c r="BG177" i="22"/>
  <c r="CP177" i="22"/>
  <c r="DG177" i="22"/>
  <c r="DQ177" i="22"/>
  <c r="FK177" i="22"/>
  <c r="FT177" i="22"/>
  <c r="GC177" i="22"/>
  <c r="GE177" i="22"/>
  <c r="GH177" i="22"/>
  <c r="GK177" i="22"/>
  <c r="GO177" i="22"/>
  <c r="GP177" i="22"/>
  <c r="GQ177" i="22"/>
  <c r="GR177" i="22"/>
  <c r="GS177" i="22"/>
  <c r="GT177" i="22"/>
  <c r="GU177" i="22"/>
  <c r="GV177" i="22"/>
  <c r="GW177" i="22"/>
  <c r="GX177" i="22"/>
  <c r="GY177" i="22"/>
  <c r="GZ177" i="22"/>
  <c r="HA177" i="22"/>
  <c r="HB177" i="22"/>
  <c r="HC177" i="22"/>
  <c r="HD177" i="22"/>
  <c r="HE177" i="22"/>
  <c r="HF177" i="22"/>
  <c r="HG177" i="22"/>
  <c r="HH177" i="22"/>
  <c r="HI177" i="22"/>
  <c r="HJ177" i="22"/>
  <c r="HK177" i="22"/>
  <c r="HL177" i="22"/>
  <c r="HM177" i="22"/>
  <c r="HN177" i="22"/>
  <c r="HO177" i="22"/>
  <c r="HP177" i="22"/>
  <c r="HQ177" i="22"/>
  <c r="HR177" i="22"/>
  <c r="HS177" i="22"/>
  <c r="HT177" i="22"/>
  <c r="HU177" i="22"/>
  <c r="HV177" i="22"/>
  <c r="HW177" i="22"/>
  <c r="HX177" i="22"/>
  <c r="HY177" i="22"/>
  <c r="HZ177" i="22"/>
  <c r="IA177" i="22"/>
  <c r="IB177" i="22"/>
  <c r="IC177" i="22"/>
  <c r="ID177" i="22"/>
  <c r="IE177" i="22"/>
  <c r="IF177" i="22"/>
  <c r="IG177" i="22"/>
  <c r="IH177" i="22"/>
  <c r="II177" i="22"/>
  <c r="IJ177" i="22"/>
  <c r="IK177" i="22"/>
  <c r="IL177" i="22"/>
  <c r="IM177" i="22"/>
  <c r="IN177" i="22"/>
  <c r="IO177" i="22"/>
  <c r="IP177" i="22"/>
  <c r="IQ177" i="22"/>
  <c r="IR177" i="22"/>
  <c r="IS177" i="22"/>
  <c r="IT177" i="22"/>
  <c r="IU177" i="22"/>
  <c r="IV177" i="22"/>
  <c r="IW177" i="22"/>
  <c r="IX177" i="22"/>
  <c r="IY177" i="22"/>
  <c r="IZ177" i="22"/>
  <c r="JK177" i="22"/>
  <c r="JL177" i="22"/>
  <c r="JM177" i="22"/>
  <c r="JN177" i="22"/>
  <c r="JO177" i="22"/>
  <c r="JP177" i="22"/>
  <c r="JT177" i="22"/>
  <c r="JU177" i="22"/>
  <c r="JV177" i="22"/>
  <c r="JX177" i="22"/>
  <c r="JZ177" i="22"/>
  <c r="KA177" i="22"/>
  <c r="KB177" i="22"/>
  <c r="KC177" i="22"/>
  <c r="KD177" i="22"/>
  <c r="KE177" i="22"/>
  <c r="KF177" i="22"/>
  <c r="KG177" i="22"/>
  <c r="KH177" i="22"/>
  <c r="KI177" i="22"/>
  <c r="KJ177" i="22"/>
  <c r="KK177" i="22"/>
  <c r="C178" i="22"/>
  <c r="D178" i="22"/>
  <c r="B178" i="22" s="1"/>
  <c r="E178" i="22"/>
  <c r="F178" i="22"/>
  <c r="G178" i="22"/>
  <c r="H178" i="22"/>
  <c r="I178" i="22"/>
  <c r="N178" i="22"/>
  <c r="S178" i="22"/>
  <c r="W178" i="22"/>
  <c r="Z178" i="22"/>
  <c r="AC178" i="22"/>
  <c r="AE178" i="22"/>
  <c r="AG178" i="22"/>
  <c r="AP178" i="22"/>
  <c r="AQ178" i="22"/>
  <c r="AY178" i="22"/>
  <c r="BB178" i="22"/>
  <c r="BC178" i="22"/>
  <c r="BD178" i="22"/>
  <c r="BF178" i="22"/>
  <c r="BG178" i="22"/>
  <c r="CP178" i="22"/>
  <c r="DG178" i="22"/>
  <c r="DQ178" i="22"/>
  <c r="FK178" i="22"/>
  <c r="FT178" i="22"/>
  <c r="GC178" i="22"/>
  <c r="GE178" i="22"/>
  <c r="GH178" i="22"/>
  <c r="GK178" i="22"/>
  <c r="GO178" i="22"/>
  <c r="GP178" i="22"/>
  <c r="GQ178" i="22"/>
  <c r="GR178" i="22"/>
  <c r="GS178" i="22"/>
  <c r="GT178" i="22"/>
  <c r="GU178" i="22"/>
  <c r="GV178" i="22"/>
  <c r="GW178" i="22"/>
  <c r="GX178" i="22"/>
  <c r="GY178" i="22"/>
  <c r="GZ178" i="22"/>
  <c r="HA178" i="22"/>
  <c r="HB178" i="22"/>
  <c r="HC178" i="22"/>
  <c r="HD178" i="22"/>
  <c r="HE178" i="22"/>
  <c r="HF178" i="22"/>
  <c r="HG178" i="22"/>
  <c r="HH178" i="22"/>
  <c r="HI178" i="22"/>
  <c r="HJ178" i="22"/>
  <c r="HK178" i="22"/>
  <c r="HL178" i="22"/>
  <c r="HM178" i="22"/>
  <c r="HN178" i="22"/>
  <c r="HO178" i="22"/>
  <c r="HP178" i="22"/>
  <c r="HQ178" i="22"/>
  <c r="HR178" i="22"/>
  <c r="HS178" i="22"/>
  <c r="HT178" i="22"/>
  <c r="HU178" i="22"/>
  <c r="HV178" i="22"/>
  <c r="HW178" i="22"/>
  <c r="HX178" i="22"/>
  <c r="HY178" i="22"/>
  <c r="HZ178" i="22"/>
  <c r="IA178" i="22"/>
  <c r="IB178" i="22"/>
  <c r="IC178" i="22"/>
  <c r="ID178" i="22"/>
  <c r="IE178" i="22"/>
  <c r="IF178" i="22"/>
  <c r="IG178" i="22"/>
  <c r="IH178" i="22"/>
  <c r="II178" i="22"/>
  <c r="IJ178" i="22"/>
  <c r="IK178" i="22"/>
  <c r="IL178" i="22"/>
  <c r="IM178" i="22"/>
  <c r="IN178" i="22"/>
  <c r="IO178" i="22"/>
  <c r="IP178" i="22"/>
  <c r="IQ178" i="22"/>
  <c r="IR178" i="22"/>
  <c r="IS178" i="22"/>
  <c r="IT178" i="22"/>
  <c r="IU178" i="22"/>
  <c r="IV178" i="22"/>
  <c r="IW178" i="22"/>
  <c r="IX178" i="22"/>
  <c r="IY178" i="22"/>
  <c r="IZ178" i="22"/>
  <c r="JK178" i="22"/>
  <c r="JL178" i="22"/>
  <c r="JM178" i="22"/>
  <c r="JN178" i="22"/>
  <c r="JO178" i="22"/>
  <c r="JP178" i="22"/>
  <c r="JT178" i="22"/>
  <c r="JU178" i="22"/>
  <c r="JV178" i="22"/>
  <c r="JX178" i="22"/>
  <c r="JZ178" i="22"/>
  <c r="KA178" i="22"/>
  <c r="KB178" i="22"/>
  <c r="KC178" i="22"/>
  <c r="KD178" i="22"/>
  <c r="KE178" i="22"/>
  <c r="KF178" i="22"/>
  <c r="KG178" i="22"/>
  <c r="KH178" i="22"/>
  <c r="KI178" i="22"/>
  <c r="KJ178" i="22"/>
  <c r="KK178" i="22"/>
  <c r="C179" i="22"/>
  <c r="D179" i="22"/>
  <c r="B179" i="22" s="1"/>
  <c r="E179" i="22"/>
  <c r="F179" i="22"/>
  <c r="G179" i="22"/>
  <c r="H179" i="22"/>
  <c r="I179" i="22"/>
  <c r="N179" i="22"/>
  <c r="S179" i="22"/>
  <c r="W179" i="22"/>
  <c r="Z179" i="22"/>
  <c r="AC179" i="22"/>
  <c r="AE179" i="22"/>
  <c r="AG179" i="22"/>
  <c r="AP179" i="22"/>
  <c r="AQ179" i="22"/>
  <c r="AY179" i="22"/>
  <c r="BB179" i="22"/>
  <c r="BC179" i="22"/>
  <c r="BD179" i="22"/>
  <c r="BF179" i="22"/>
  <c r="BG179" i="22"/>
  <c r="CP179" i="22"/>
  <c r="DG179" i="22"/>
  <c r="DQ179" i="22"/>
  <c r="FK179" i="22"/>
  <c r="FT179" i="22"/>
  <c r="GC179" i="22"/>
  <c r="GE179" i="22"/>
  <c r="GH179" i="22"/>
  <c r="GK179" i="22"/>
  <c r="GO179" i="22"/>
  <c r="GP179" i="22"/>
  <c r="GQ179" i="22"/>
  <c r="GR179" i="22"/>
  <c r="GS179" i="22"/>
  <c r="GT179" i="22"/>
  <c r="GU179" i="22"/>
  <c r="GV179" i="22"/>
  <c r="GW179" i="22"/>
  <c r="GX179" i="22"/>
  <c r="GY179" i="22"/>
  <c r="GZ179" i="22"/>
  <c r="HA179" i="22"/>
  <c r="HB179" i="22"/>
  <c r="HC179" i="22"/>
  <c r="HD179" i="22"/>
  <c r="HE179" i="22"/>
  <c r="HF179" i="22"/>
  <c r="HG179" i="22"/>
  <c r="HH179" i="22"/>
  <c r="HI179" i="22"/>
  <c r="HJ179" i="22"/>
  <c r="HK179" i="22"/>
  <c r="HL179" i="22"/>
  <c r="HM179" i="22"/>
  <c r="HN179" i="22"/>
  <c r="HO179" i="22"/>
  <c r="HP179" i="22"/>
  <c r="HQ179" i="22"/>
  <c r="HR179" i="22"/>
  <c r="HS179" i="22"/>
  <c r="HT179" i="22"/>
  <c r="HU179" i="22"/>
  <c r="HV179" i="22"/>
  <c r="HW179" i="22"/>
  <c r="HX179" i="22"/>
  <c r="HY179" i="22"/>
  <c r="HZ179" i="22"/>
  <c r="IA179" i="22"/>
  <c r="IB179" i="22"/>
  <c r="IC179" i="22"/>
  <c r="ID179" i="22"/>
  <c r="IE179" i="22"/>
  <c r="IF179" i="22"/>
  <c r="IG179" i="22"/>
  <c r="IH179" i="22"/>
  <c r="II179" i="22"/>
  <c r="IJ179" i="22"/>
  <c r="IK179" i="22"/>
  <c r="IL179" i="22"/>
  <c r="IM179" i="22"/>
  <c r="IN179" i="22"/>
  <c r="IO179" i="22"/>
  <c r="IP179" i="22"/>
  <c r="IQ179" i="22"/>
  <c r="IR179" i="22"/>
  <c r="IS179" i="22"/>
  <c r="IT179" i="22"/>
  <c r="IU179" i="22"/>
  <c r="IV179" i="22"/>
  <c r="IW179" i="22"/>
  <c r="IX179" i="22"/>
  <c r="IY179" i="22"/>
  <c r="IZ179" i="22"/>
  <c r="JK179" i="22"/>
  <c r="JL179" i="22"/>
  <c r="JM179" i="22"/>
  <c r="JN179" i="22"/>
  <c r="JO179" i="22"/>
  <c r="JP179" i="22"/>
  <c r="JT179" i="22"/>
  <c r="JU179" i="22"/>
  <c r="JV179" i="22"/>
  <c r="JX179" i="22"/>
  <c r="JZ179" i="22"/>
  <c r="KA179" i="22"/>
  <c r="KB179" i="22"/>
  <c r="KC179" i="22"/>
  <c r="KD179" i="22"/>
  <c r="KE179" i="22"/>
  <c r="KF179" i="22"/>
  <c r="KG179" i="22"/>
  <c r="KH179" i="22"/>
  <c r="KI179" i="22"/>
  <c r="KJ179" i="22"/>
  <c r="KK179" i="22"/>
  <c r="C180" i="22"/>
  <c r="D180" i="22"/>
  <c r="B180" i="22" s="1"/>
  <c r="E180" i="22"/>
  <c r="F180" i="22"/>
  <c r="G180" i="22"/>
  <c r="H180" i="22"/>
  <c r="I180" i="22"/>
  <c r="N180" i="22"/>
  <c r="S180" i="22"/>
  <c r="W180" i="22"/>
  <c r="Z180" i="22"/>
  <c r="AC180" i="22"/>
  <c r="AE180" i="22"/>
  <c r="AG180" i="22"/>
  <c r="AP180" i="22"/>
  <c r="AQ180" i="22"/>
  <c r="AY180" i="22"/>
  <c r="BB180" i="22"/>
  <c r="BC180" i="22"/>
  <c r="BD180" i="22"/>
  <c r="BF180" i="22"/>
  <c r="BG180" i="22"/>
  <c r="CP180" i="22"/>
  <c r="DG180" i="22"/>
  <c r="DQ180" i="22"/>
  <c r="FK180" i="22"/>
  <c r="FT180" i="22"/>
  <c r="GC180" i="22"/>
  <c r="GE180" i="22"/>
  <c r="GH180" i="22"/>
  <c r="GK180" i="22"/>
  <c r="GO180" i="22"/>
  <c r="GP180" i="22"/>
  <c r="GQ180" i="22"/>
  <c r="GR180" i="22"/>
  <c r="GS180" i="22"/>
  <c r="GT180" i="22"/>
  <c r="GU180" i="22"/>
  <c r="GV180" i="22"/>
  <c r="GW180" i="22"/>
  <c r="GX180" i="22"/>
  <c r="GY180" i="22"/>
  <c r="GZ180" i="22"/>
  <c r="HA180" i="22"/>
  <c r="HB180" i="22"/>
  <c r="HC180" i="22"/>
  <c r="HD180" i="22"/>
  <c r="HE180" i="22"/>
  <c r="HF180" i="22"/>
  <c r="HG180" i="22"/>
  <c r="HH180" i="22"/>
  <c r="HI180" i="22"/>
  <c r="HJ180" i="22"/>
  <c r="HK180" i="22"/>
  <c r="HL180" i="22"/>
  <c r="HM180" i="22"/>
  <c r="HN180" i="22"/>
  <c r="HO180" i="22"/>
  <c r="HP180" i="22"/>
  <c r="HQ180" i="22"/>
  <c r="HR180" i="22"/>
  <c r="HS180" i="22"/>
  <c r="HT180" i="22"/>
  <c r="HU180" i="22"/>
  <c r="HV180" i="22"/>
  <c r="HW180" i="22"/>
  <c r="HX180" i="22"/>
  <c r="HY180" i="22"/>
  <c r="HZ180" i="22"/>
  <c r="IA180" i="22"/>
  <c r="IB180" i="22"/>
  <c r="IC180" i="22"/>
  <c r="ID180" i="22"/>
  <c r="IE180" i="22"/>
  <c r="IF180" i="22"/>
  <c r="IG180" i="22"/>
  <c r="IH180" i="22"/>
  <c r="II180" i="22"/>
  <c r="IJ180" i="22"/>
  <c r="IK180" i="22"/>
  <c r="IL180" i="22"/>
  <c r="IM180" i="22"/>
  <c r="IN180" i="22"/>
  <c r="IO180" i="22"/>
  <c r="IP180" i="22"/>
  <c r="IQ180" i="22"/>
  <c r="IR180" i="22"/>
  <c r="IS180" i="22"/>
  <c r="IT180" i="22"/>
  <c r="IU180" i="22"/>
  <c r="IV180" i="22"/>
  <c r="IW180" i="22"/>
  <c r="IX180" i="22"/>
  <c r="IY180" i="22"/>
  <c r="IZ180" i="22"/>
  <c r="JK180" i="22"/>
  <c r="JL180" i="22"/>
  <c r="JM180" i="22"/>
  <c r="JN180" i="22"/>
  <c r="JO180" i="22"/>
  <c r="JP180" i="22"/>
  <c r="JT180" i="22"/>
  <c r="JU180" i="22"/>
  <c r="JV180" i="22"/>
  <c r="JX180" i="22"/>
  <c r="JZ180" i="22"/>
  <c r="KA180" i="22"/>
  <c r="KB180" i="22"/>
  <c r="KC180" i="22"/>
  <c r="KD180" i="22"/>
  <c r="KE180" i="22"/>
  <c r="KF180" i="22"/>
  <c r="KG180" i="22"/>
  <c r="KH180" i="22"/>
  <c r="KI180" i="22"/>
  <c r="KJ180" i="22"/>
  <c r="KK180" i="22"/>
  <c r="C181" i="22"/>
  <c r="D181" i="22"/>
  <c r="B181" i="22" s="1"/>
  <c r="E181" i="22"/>
  <c r="F181" i="22"/>
  <c r="G181" i="22"/>
  <c r="H181" i="22"/>
  <c r="I181" i="22"/>
  <c r="N181" i="22"/>
  <c r="S181" i="22"/>
  <c r="W181" i="22"/>
  <c r="Z181" i="22"/>
  <c r="AC181" i="22"/>
  <c r="AE181" i="22"/>
  <c r="AG181" i="22"/>
  <c r="AP181" i="22"/>
  <c r="AQ181" i="22"/>
  <c r="AY181" i="22"/>
  <c r="BB181" i="22"/>
  <c r="BC181" i="22"/>
  <c r="BD181" i="22"/>
  <c r="BF181" i="22"/>
  <c r="BG181" i="22"/>
  <c r="CP181" i="22"/>
  <c r="DG181" i="22"/>
  <c r="DQ181" i="22"/>
  <c r="FK181" i="22"/>
  <c r="FT181" i="22"/>
  <c r="GC181" i="22"/>
  <c r="GE181" i="22"/>
  <c r="GH181" i="22"/>
  <c r="GK181" i="22"/>
  <c r="GO181" i="22"/>
  <c r="GP181" i="22"/>
  <c r="GQ181" i="22"/>
  <c r="GR181" i="22"/>
  <c r="GS181" i="22"/>
  <c r="GT181" i="22"/>
  <c r="GU181" i="22"/>
  <c r="GV181" i="22"/>
  <c r="GW181" i="22"/>
  <c r="GX181" i="22"/>
  <c r="GY181" i="22"/>
  <c r="GZ181" i="22"/>
  <c r="HA181" i="22"/>
  <c r="HB181" i="22"/>
  <c r="HC181" i="22"/>
  <c r="HD181" i="22"/>
  <c r="HE181" i="22"/>
  <c r="HF181" i="22"/>
  <c r="HG181" i="22"/>
  <c r="HH181" i="22"/>
  <c r="HI181" i="22"/>
  <c r="HJ181" i="22"/>
  <c r="HK181" i="22"/>
  <c r="HL181" i="22"/>
  <c r="HM181" i="22"/>
  <c r="HN181" i="22"/>
  <c r="HO181" i="22"/>
  <c r="HP181" i="22"/>
  <c r="HQ181" i="22"/>
  <c r="HR181" i="22"/>
  <c r="HS181" i="22"/>
  <c r="HT181" i="22"/>
  <c r="HU181" i="22"/>
  <c r="HV181" i="22"/>
  <c r="HW181" i="22"/>
  <c r="HX181" i="22"/>
  <c r="HY181" i="22"/>
  <c r="HZ181" i="22"/>
  <c r="IA181" i="22"/>
  <c r="IB181" i="22"/>
  <c r="IC181" i="22"/>
  <c r="ID181" i="22"/>
  <c r="IE181" i="22"/>
  <c r="IF181" i="22"/>
  <c r="IG181" i="22"/>
  <c r="IH181" i="22"/>
  <c r="II181" i="22"/>
  <c r="IJ181" i="22"/>
  <c r="IK181" i="22"/>
  <c r="IL181" i="22"/>
  <c r="IM181" i="22"/>
  <c r="IN181" i="22"/>
  <c r="IO181" i="22"/>
  <c r="IP181" i="22"/>
  <c r="IQ181" i="22"/>
  <c r="IR181" i="22"/>
  <c r="IS181" i="22"/>
  <c r="IT181" i="22"/>
  <c r="IU181" i="22"/>
  <c r="IV181" i="22"/>
  <c r="IW181" i="22"/>
  <c r="IX181" i="22"/>
  <c r="IY181" i="22"/>
  <c r="IZ181" i="22"/>
  <c r="JK181" i="22"/>
  <c r="JL181" i="22"/>
  <c r="JM181" i="22"/>
  <c r="JN181" i="22"/>
  <c r="JO181" i="22"/>
  <c r="JP181" i="22"/>
  <c r="JT181" i="22"/>
  <c r="JU181" i="22"/>
  <c r="JV181" i="22"/>
  <c r="JX181" i="22"/>
  <c r="JZ181" i="22"/>
  <c r="KA181" i="22"/>
  <c r="KB181" i="22"/>
  <c r="KC181" i="22"/>
  <c r="KD181" i="22"/>
  <c r="KE181" i="22"/>
  <c r="KF181" i="22"/>
  <c r="KG181" i="22"/>
  <c r="KH181" i="22"/>
  <c r="KI181" i="22"/>
  <c r="KJ181" i="22"/>
  <c r="KK181" i="22"/>
  <c r="C182" i="22"/>
  <c r="D182" i="22"/>
  <c r="B182" i="22" s="1"/>
  <c r="E182" i="22"/>
  <c r="F182" i="22"/>
  <c r="G182" i="22"/>
  <c r="H182" i="22"/>
  <c r="I182" i="22"/>
  <c r="N182" i="22"/>
  <c r="S182" i="22"/>
  <c r="W182" i="22"/>
  <c r="Z182" i="22"/>
  <c r="AC182" i="22"/>
  <c r="AE182" i="22"/>
  <c r="AG182" i="22"/>
  <c r="AP182" i="22"/>
  <c r="AQ182" i="22"/>
  <c r="AY182" i="22"/>
  <c r="BB182" i="22"/>
  <c r="BC182" i="22"/>
  <c r="BD182" i="22"/>
  <c r="BF182" i="22"/>
  <c r="BG182" i="22"/>
  <c r="CP182" i="22"/>
  <c r="DG182" i="22"/>
  <c r="DQ182" i="22"/>
  <c r="FK182" i="22"/>
  <c r="FT182" i="22"/>
  <c r="GC182" i="22"/>
  <c r="GE182" i="22"/>
  <c r="GH182" i="22"/>
  <c r="GK182" i="22"/>
  <c r="GO182" i="22"/>
  <c r="GP182" i="22"/>
  <c r="GQ182" i="22"/>
  <c r="GR182" i="22"/>
  <c r="GS182" i="22"/>
  <c r="GT182" i="22"/>
  <c r="GU182" i="22"/>
  <c r="GV182" i="22"/>
  <c r="GW182" i="22"/>
  <c r="GX182" i="22"/>
  <c r="GY182" i="22"/>
  <c r="GZ182" i="22"/>
  <c r="HA182" i="22"/>
  <c r="HB182" i="22"/>
  <c r="HC182" i="22"/>
  <c r="HD182" i="22"/>
  <c r="HE182" i="22"/>
  <c r="HF182" i="22"/>
  <c r="HG182" i="22"/>
  <c r="HH182" i="22"/>
  <c r="HI182" i="22"/>
  <c r="HJ182" i="22"/>
  <c r="HK182" i="22"/>
  <c r="HL182" i="22"/>
  <c r="HM182" i="22"/>
  <c r="HN182" i="22"/>
  <c r="HO182" i="22"/>
  <c r="HP182" i="22"/>
  <c r="HQ182" i="22"/>
  <c r="HR182" i="22"/>
  <c r="HS182" i="22"/>
  <c r="HT182" i="22"/>
  <c r="HU182" i="22"/>
  <c r="HV182" i="22"/>
  <c r="HW182" i="22"/>
  <c r="HX182" i="22"/>
  <c r="HY182" i="22"/>
  <c r="HZ182" i="22"/>
  <c r="IA182" i="22"/>
  <c r="IB182" i="22"/>
  <c r="IC182" i="22"/>
  <c r="ID182" i="22"/>
  <c r="IE182" i="22"/>
  <c r="IF182" i="22"/>
  <c r="IG182" i="22"/>
  <c r="IH182" i="22"/>
  <c r="II182" i="22"/>
  <c r="IJ182" i="22"/>
  <c r="IK182" i="22"/>
  <c r="IL182" i="22"/>
  <c r="IM182" i="22"/>
  <c r="IN182" i="22"/>
  <c r="IO182" i="22"/>
  <c r="IP182" i="22"/>
  <c r="IQ182" i="22"/>
  <c r="IR182" i="22"/>
  <c r="IS182" i="22"/>
  <c r="IT182" i="22"/>
  <c r="IU182" i="22"/>
  <c r="IV182" i="22"/>
  <c r="IW182" i="22"/>
  <c r="IX182" i="22"/>
  <c r="IY182" i="22"/>
  <c r="IZ182" i="22"/>
  <c r="JK182" i="22"/>
  <c r="JL182" i="22"/>
  <c r="JM182" i="22"/>
  <c r="JN182" i="22"/>
  <c r="JO182" i="22"/>
  <c r="JP182" i="22"/>
  <c r="JT182" i="22"/>
  <c r="JU182" i="22"/>
  <c r="JV182" i="22"/>
  <c r="JX182" i="22"/>
  <c r="JZ182" i="22"/>
  <c r="KA182" i="22"/>
  <c r="KB182" i="22"/>
  <c r="KC182" i="22"/>
  <c r="KD182" i="22"/>
  <c r="KE182" i="22"/>
  <c r="KF182" i="22"/>
  <c r="KG182" i="22"/>
  <c r="KH182" i="22"/>
  <c r="KI182" i="22"/>
  <c r="KJ182" i="22"/>
  <c r="KK182" i="22"/>
  <c r="C183" i="22"/>
  <c r="D183" i="22"/>
  <c r="B183" i="22" s="1"/>
  <c r="E183" i="22"/>
  <c r="F183" i="22"/>
  <c r="G183" i="22"/>
  <c r="H183" i="22"/>
  <c r="I183" i="22"/>
  <c r="N183" i="22"/>
  <c r="S183" i="22"/>
  <c r="W183" i="22"/>
  <c r="Z183" i="22"/>
  <c r="AC183" i="22"/>
  <c r="AE183" i="22"/>
  <c r="AG183" i="22"/>
  <c r="AP183" i="22"/>
  <c r="AQ183" i="22"/>
  <c r="AY183" i="22"/>
  <c r="BB183" i="22"/>
  <c r="BC183" i="22"/>
  <c r="BD183" i="22"/>
  <c r="BF183" i="22"/>
  <c r="BG183" i="22"/>
  <c r="CP183" i="22"/>
  <c r="DG183" i="22"/>
  <c r="DQ183" i="22"/>
  <c r="FK183" i="22"/>
  <c r="FT183" i="22"/>
  <c r="GC183" i="22"/>
  <c r="GE183" i="22"/>
  <c r="GH183" i="22"/>
  <c r="GK183" i="22"/>
  <c r="GO183" i="22"/>
  <c r="GP183" i="22"/>
  <c r="GQ183" i="22"/>
  <c r="GR183" i="22"/>
  <c r="GS183" i="22"/>
  <c r="GT183" i="22"/>
  <c r="GU183" i="22"/>
  <c r="GV183" i="22"/>
  <c r="GW183" i="22"/>
  <c r="GX183" i="22"/>
  <c r="GY183" i="22"/>
  <c r="GZ183" i="22"/>
  <c r="HA183" i="22"/>
  <c r="HB183" i="22"/>
  <c r="HC183" i="22"/>
  <c r="HD183" i="22"/>
  <c r="HE183" i="22"/>
  <c r="HF183" i="22"/>
  <c r="HG183" i="22"/>
  <c r="HH183" i="22"/>
  <c r="HI183" i="22"/>
  <c r="HJ183" i="22"/>
  <c r="HK183" i="22"/>
  <c r="HL183" i="22"/>
  <c r="HM183" i="22"/>
  <c r="HN183" i="22"/>
  <c r="HO183" i="22"/>
  <c r="HP183" i="22"/>
  <c r="HQ183" i="22"/>
  <c r="HR183" i="22"/>
  <c r="HS183" i="22"/>
  <c r="HT183" i="22"/>
  <c r="HU183" i="22"/>
  <c r="HV183" i="22"/>
  <c r="HW183" i="22"/>
  <c r="HX183" i="22"/>
  <c r="HY183" i="22"/>
  <c r="HZ183" i="22"/>
  <c r="IA183" i="22"/>
  <c r="IB183" i="22"/>
  <c r="IC183" i="22"/>
  <c r="ID183" i="22"/>
  <c r="IE183" i="22"/>
  <c r="IF183" i="22"/>
  <c r="IG183" i="22"/>
  <c r="IH183" i="22"/>
  <c r="II183" i="22"/>
  <c r="IJ183" i="22"/>
  <c r="IK183" i="22"/>
  <c r="IL183" i="22"/>
  <c r="IM183" i="22"/>
  <c r="IN183" i="22"/>
  <c r="IO183" i="22"/>
  <c r="IP183" i="22"/>
  <c r="IQ183" i="22"/>
  <c r="IR183" i="22"/>
  <c r="IS183" i="22"/>
  <c r="IT183" i="22"/>
  <c r="IU183" i="22"/>
  <c r="IV183" i="22"/>
  <c r="IW183" i="22"/>
  <c r="IX183" i="22"/>
  <c r="IY183" i="22"/>
  <c r="IZ183" i="22"/>
  <c r="JK183" i="22"/>
  <c r="JL183" i="22"/>
  <c r="JM183" i="22"/>
  <c r="JN183" i="22"/>
  <c r="JO183" i="22"/>
  <c r="JP183" i="22"/>
  <c r="JT183" i="22"/>
  <c r="JU183" i="22"/>
  <c r="JV183" i="22"/>
  <c r="JX183" i="22"/>
  <c r="JZ183" i="22"/>
  <c r="KA183" i="22"/>
  <c r="KB183" i="22"/>
  <c r="KC183" i="22"/>
  <c r="KD183" i="22"/>
  <c r="KE183" i="22"/>
  <c r="KF183" i="22"/>
  <c r="KG183" i="22"/>
  <c r="KH183" i="22"/>
  <c r="KI183" i="22"/>
  <c r="KJ183" i="22"/>
  <c r="KK183" i="22"/>
  <c r="C184" i="22"/>
  <c r="D184" i="22"/>
  <c r="B184" i="22" s="1"/>
  <c r="E184" i="22"/>
  <c r="F184" i="22"/>
  <c r="G184" i="22"/>
  <c r="H184" i="22"/>
  <c r="I184" i="22"/>
  <c r="N184" i="22"/>
  <c r="S184" i="22"/>
  <c r="W184" i="22"/>
  <c r="Z184" i="22"/>
  <c r="AC184" i="22"/>
  <c r="AE184" i="22"/>
  <c r="AG184" i="22"/>
  <c r="AP184" i="22"/>
  <c r="AQ184" i="22"/>
  <c r="AY184" i="22"/>
  <c r="BB184" i="22"/>
  <c r="BC184" i="22"/>
  <c r="BD184" i="22"/>
  <c r="BF184" i="22"/>
  <c r="BG184" i="22"/>
  <c r="CP184" i="22"/>
  <c r="DG184" i="22"/>
  <c r="DQ184" i="22"/>
  <c r="FK184" i="22"/>
  <c r="FT184" i="22"/>
  <c r="GC184" i="22"/>
  <c r="GE184" i="22"/>
  <c r="GH184" i="22"/>
  <c r="GK184" i="22"/>
  <c r="GO184" i="22"/>
  <c r="GP184" i="22"/>
  <c r="GQ184" i="22"/>
  <c r="GR184" i="22"/>
  <c r="GS184" i="22"/>
  <c r="GT184" i="22"/>
  <c r="GU184" i="22"/>
  <c r="GV184" i="22"/>
  <c r="GW184" i="22"/>
  <c r="GX184" i="22"/>
  <c r="GY184" i="22"/>
  <c r="GZ184" i="22"/>
  <c r="HA184" i="22"/>
  <c r="HB184" i="22"/>
  <c r="HC184" i="22"/>
  <c r="HD184" i="22"/>
  <c r="HE184" i="22"/>
  <c r="HF184" i="22"/>
  <c r="HG184" i="22"/>
  <c r="HH184" i="22"/>
  <c r="HI184" i="22"/>
  <c r="HJ184" i="22"/>
  <c r="HK184" i="22"/>
  <c r="HL184" i="22"/>
  <c r="HM184" i="22"/>
  <c r="HN184" i="22"/>
  <c r="HO184" i="22"/>
  <c r="HP184" i="22"/>
  <c r="HQ184" i="22"/>
  <c r="HR184" i="22"/>
  <c r="HS184" i="22"/>
  <c r="HT184" i="22"/>
  <c r="HU184" i="22"/>
  <c r="HV184" i="22"/>
  <c r="HW184" i="22"/>
  <c r="HX184" i="22"/>
  <c r="HY184" i="22"/>
  <c r="HZ184" i="22"/>
  <c r="IA184" i="22"/>
  <c r="IB184" i="22"/>
  <c r="IC184" i="22"/>
  <c r="ID184" i="22"/>
  <c r="IE184" i="22"/>
  <c r="IF184" i="22"/>
  <c r="IG184" i="22"/>
  <c r="IH184" i="22"/>
  <c r="II184" i="22"/>
  <c r="IJ184" i="22"/>
  <c r="IK184" i="22"/>
  <c r="IL184" i="22"/>
  <c r="IM184" i="22"/>
  <c r="IN184" i="22"/>
  <c r="IO184" i="22"/>
  <c r="IP184" i="22"/>
  <c r="IQ184" i="22"/>
  <c r="IR184" i="22"/>
  <c r="IS184" i="22"/>
  <c r="IT184" i="22"/>
  <c r="IU184" i="22"/>
  <c r="IV184" i="22"/>
  <c r="IW184" i="22"/>
  <c r="IX184" i="22"/>
  <c r="IY184" i="22"/>
  <c r="IZ184" i="22"/>
  <c r="JK184" i="22"/>
  <c r="JL184" i="22"/>
  <c r="JM184" i="22"/>
  <c r="JN184" i="22"/>
  <c r="JO184" i="22"/>
  <c r="JP184" i="22"/>
  <c r="JT184" i="22"/>
  <c r="JU184" i="22"/>
  <c r="JV184" i="22"/>
  <c r="JX184" i="22"/>
  <c r="JZ184" i="22"/>
  <c r="KA184" i="22"/>
  <c r="KB184" i="22"/>
  <c r="KC184" i="22"/>
  <c r="KD184" i="22"/>
  <c r="KE184" i="22"/>
  <c r="KF184" i="22"/>
  <c r="KG184" i="22"/>
  <c r="KH184" i="22"/>
  <c r="KI184" i="22"/>
  <c r="KJ184" i="22"/>
  <c r="KK184" i="22"/>
  <c r="C185" i="22"/>
  <c r="D185" i="22"/>
  <c r="B185" i="22" s="1"/>
  <c r="E185" i="22"/>
  <c r="F185" i="22"/>
  <c r="G185" i="22"/>
  <c r="H185" i="22"/>
  <c r="I185" i="22"/>
  <c r="N185" i="22"/>
  <c r="S185" i="22"/>
  <c r="W185" i="22"/>
  <c r="Z185" i="22"/>
  <c r="AC185" i="22"/>
  <c r="AE185" i="22"/>
  <c r="AG185" i="22"/>
  <c r="AP185" i="22"/>
  <c r="AQ185" i="22"/>
  <c r="AY185" i="22"/>
  <c r="BB185" i="22"/>
  <c r="BC185" i="22"/>
  <c r="BD185" i="22"/>
  <c r="BF185" i="22"/>
  <c r="BG185" i="22"/>
  <c r="CP185" i="22"/>
  <c r="DG185" i="22"/>
  <c r="DQ185" i="22"/>
  <c r="FK185" i="22"/>
  <c r="FT185" i="22"/>
  <c r="GC185" i="22"/>
  <c r="GE185" i="22"/>
  <c r="GH185" i="22"/>
  <c r="GK185" i="22"/>
  <c r="GO185" i="22"/>
  <c r="GP185" i="22"/>
  <c r="GQ185" i="22"/>
  <c r="GR185" i="22"/>
  <c r="GS185" i="22"/>
  <c r="GT185" i="22"/>
  <c r="GU185" i="22"/>
  <c r="GV185" i="22"/>
  <c r="GW185" i="22"/>
  <c r="GX185" i="22"/>
  <c r="GY185" i="22"/>
  <c r="GZ185" i="22"/>
  <c r="HA185" i="22"/>
  <c r="HB185" i="22"/>
  <c r="HC185" i="22"/>
  <c r="HD185" i="22"/>
  <c r="HE185" i="22"/>
  <c r="HF185" i="22"/>
  <c r="HG185" i="22"/>
  <c r="HH185" i="22"/>
  <c r="HI185" i="22"/>
  <c r="HJ185" i="22"/>
  <c r="HK185" i="22"/>
  <c r="HL185" i="22"/>
  <c r="HM185" i="22"/>
  <c r="HN185" i="22"/>
  <c r="HO185" i="22"/>
  <c r="HP185" i="22"/>
  <c r="HQ185" i="22"/>
  <c r="HR185" i="22"/>
  <c r="HS185" i="22"/>
  <c r="HT185" i="22"/>
  <c r="HU185" i="22"/>
  <c r="HV185" i="22"/>
  <c r="HW185" i="22"/>
  <c r="HX185" i="22"/>
  <c r="HY185" i="22"/>
  <c r="HZ185" i="22"/>
  <c r="IA185" i="22"/>
  <c r="IB185" i="22"/>
  <c r="IC185" i="22"/>
  <c r="ID185" i="22"/>
  <c r="IE185" i="22"/>
  <c r="IF185" i="22"/>
  <c r="IG185" i="22"/>
  <c r="IH185" i="22"/>
  <c r="II185" i="22"/>
  <c r="IJ185" i="22"/>
  <c r="IK185" i="22"/>
  <c r="IL185" i="22"/>
  <c r="IM185" i="22"/>
  <c r="IN185" i="22"/>
  <c r="IO185" i="22"/>
  <c r="IP185" i="22"/>
  <c r="IQ185" i="22"/>
  <c r="IR185" i="22"/>
  <c r="IS185" i="22"/>
  <c r="IT185" i="22"/>
  <c r="IU185" i="22"/>
  <c r="IV185" i="22"/>
  <c r="IW185" i="22"/>
  <c r="IX185" i="22"/>
  <c r="IY185" i="22"/>
  <c r="IZ185" i="22"/>
  <c r="JK185" i="22"/>
  <c r="JL185" i="22"/>
  <c r="JM185" i="22"/>
  <c r="JN185" i="22"/>
  <c r="JO185" i="22"/>
  <c r="JP185" i="22"/>
  <c r="JT185" i="22"/>
  <c r="JU185" i="22"/>
  <c r="JV185" i="22"/>
  <c r="JX185" i="22"/>
  <c r="JZ185" i="22"/>
  <c r="KA185" i="22"/>
  <c r="KB185" i="22"/>
  <c r="KC185" i="22"/>
  <c r="KD185" i="22"/>
  <c r="KE185" i="22"/>
  <c r="KF185" i="22"/>
  <c r="KG185" i="22"/>
  <c r="KH185" i="22"/>
  <c r="KI185" i="22"/>
  <c r="KJ185" i="22"/>
  <c r="KK185" i="22"/>
  <c r="C186" i="22"/>
  <c r="D186" i="22"/>
  <c r="B186" i="22" s="1"/>
  <c r="E186" i="22"/>
  <c r="F186" i="22"/>
  <c r="G186" i="22"/>
  <c r="H186" i="22"/>
  <c r="I186" i="22"/>
  <c r="N186" i="22"/>
  <c r="S186" i="22"/>
  <c r="W186" i="22"/>
  <c r="Z186" i="22"/>
  <c r="AC186" i="22"/>
  <c r="AE186" i="22"/>
  <c r="AG186" i="22"/>
  <c r="AP186" i="22"/>
  <c r="AQ186" i="22"/>
  <c r="AY186" i="22"/>
  <c r="BB186" i="22"/>
  <c r="BC186" i="22"/>
  <c r="BD186" i="22"/>
  <c r="BF186" i="22"/>
  <c r="BG186" i="22"/>
  <c r="CP186" i="22"/>
  <c r="DG186" i="22"/>
  <c r="DQ186" i="22"/>
  <c r="FK186" i="22"/>
  <c r="FT186" i="22"/>
  <c r="GC186" i="22"/>
  <c r="GE186" i="22"/>
  <c r="GH186" i="22"/>
  <c r="GK186" i="22"/>
  <c r="GO186" i="22"/>
  <c r="GP186" i="22"/>
  <c r="GQ186" i="22"/>
  <c r="GR186" i="22"/>
  <c r="GS186" i="22"/>
  <c r="GT186" i="22"/>
  <c r="GU186" i="22"/>
  <c r="GV186" i="22"/>
  <c r="GW186" i="22"/>
  <c r="GX186" i="22"/>
  <c r="GY186" i="22"/>
  <c r="GZ186" i="22"/>
  <c r="HA186" i="22"/>
  <c r="HB186" i="22"/>
  <c r="HC186" i="22"/>
  <c r="HD186" i="22"/>
  <c r="HE186" i="22"/>
  <c r="HF186" i="22"/>
  <c r="HG186" i="22"/>
  <c r="HH186" i="22"/>
  <c r="HI186" i="22"/>
  <c r="HJ186" i="22"/>
  <c r="HK186" i="22"/>
  <c r="HL186" i="22"/>
  <c r="HM186" i="22"/>
  <c r="HN186" i="22"/>
  <c r="HO186" i="22"/>
  <c r="HP186" i="22"/>
  <c r="HQ186" i="22"/>
  <c r="HR186" i="22"/>
  <c r="HS186" i="22"/>
  <c r="HT186" i="22"/>
  <c r="HU186" i="22"/>
  <c r="HV186" i="22"/>
  <c r="HW186" i="22"/>
  <c r="HX186" i="22"/>
  <c r="HY186" i="22"/>
  <c r="HZ186" i="22"/>
  <c r="IA186" i="22"/>
  <c r="IB186" i="22"/>
  <c r="IC186" i="22"/>
  <c r="ID186" i="22"/>
  <c r="IE186" i="22"/>
  <c r="IF186" i="22"/>
  <c r="IG186" i="22"/>
  <c r="IH186" i="22"/>
  <c r="II186" i="22"/>
  <c r="IJ186" i="22"/>
  <c r="IK186" i="22"/>
  <c r="IL186" i="22"/>
  <c r="IM186" i="22"/>
  <c r="IN186" i="22"/>
  <c r="IO186" i="22"/>
  <c r="IP186" i="22"/>
  <c r="IQ186" i="22"/>
  <c r="IR186" i="22"/>
  <c r="IS186" i="22"/>
  <c r="IT186" i="22"/>
  <c r="IU186" i="22"/>
  <c r="IV186" i="22"/>
  <c r="IW186" i="22"/>
  <c r="IX186" i="22"/>
  <c r="IY186" i="22"/>
  <c r="IZ186" i="22"/>
  <c r="JK186" i="22"/>
  <c r="JL186" i="22"/>
  <c r="JM186" i="22"/>
  <c r="JN186" i="22"/>
  <c r="JO186" i="22"/>
  <c r="JP186" i="22"/>
  <c r="JT186" i="22"/>
  <c r="JU186" i="22"/>
  <c r="JV186" i="22"/>
  <c r="JX186" i="22"/>
  <c r="JZ186" i="22"/>
  <c r="KA186" i="22"/>
  <c r="KB186" i="22"/>
  <c r="KC186" i="22"/>
  <c r="KD186" i="22"/>
  <c r="KE186" i="22"/>
  <c r="KF186" i="22"/>
  <c r="KG186" i="22"/>
  <c r="KH186" i="22"/>
  <c r="KI186" i="22"/>
  <c r="KJ186" i="22"/>
  <c r="KK186" i="22"/>
  <c r="C187" i="22"/>
  <c r="D187" i="22"/>
  <c r="B187" i="22" s="1"/>
  <c r="E187" i="22"/>
  <c r="F187" i="22"/>
  <c r="G187" i="22"/>
  <c r="H187" i="22"/>
  <c r="I187" i="22"/>
  <c r="N187" i="22"/>
  <c r="S187" i="22"/>
  <c r="W187" i="22"/>
  <c r="Z187" i="22"/>
  <c r="AC187" i="22"/>
  <c r="AE187" i="22"/>
  <c r="AG187" i="22"/>
  <c r="AP187" i="22"/>
  <c r="AQ187" i="22"/>
  <c r="AY187" i="22"/>
  <c r="BB187" i="22"/>
  <c r="BC187" i="22"/>
  <c r="BD187" i="22"/>
  <c r="BF187" i="22"/>
  <c r="BG187" i="22"/>
  <c r="CP187" i="22"/>
  <c r="DG187" i="22"/>
  <c r="DQ187" i="22"/>
  <c r="FK187" i="22"/>
  <c r="FT187" i="22"/>
  <c r="GC187" i="22"/>
  <c r="GE187" i="22"/>
  <c r="GH187" i="22"/>
  <c r="GK187" i="22"/>
  <c r="GO187" i="22"/>
  <c r="GP187" i="22"/>
  <c r="GQ187" i="22"/>
  <c r="GR187" i="22"/>
  <c r="GS187" i="22"/>
  <c r="GT187" i="22"/>
  <c r="GU187" i="22"/>
  <c r="GV187" i="22"/>
  <c r="GW187" i="22"/>
  <c r="GX187" i="22"/>
  <c r="GY187" i="22"/>
  <c r="GZ187" i="22"/>
  <c r="HA187" i="22"/>
  <c r="HB187" i="22"/>
  <c r="HC187" i="22"/>
  <c r="HD187" i="22"/>
  <c r="HE187" i="22"/>
  <c r="HF187" i="22"/>
  <c r="HG187" i="22"/>
  <c r="HH187" i="22"/>
  <c r="HI187" i="22"/>
  <c r="HJ187" i="22"/>
  <c r="HK187" i="22"/>
  <c r="HL187" i="22"/>
  <c r="HM187" i="22"/>
  <c r="HN187" i="22"/>
  <c r="HO187" i="22"/>
  <c r="HP187" i="22"/>
  <c r="HQ187" i="22"/>
  <c r="HR187" i="22"/>
  <c r="HS187" i="22"/>
  <c r="HT187" i="22"/>
  <c r="HU187" i="22"/>
  <c r="HV187" i="22"/>
  <c r="HW187" i="22"/>
  <c r="HX187" i="22"/>
  <c r="HY187" i="22"/>
  <c r="HZ187" i="22"/>
  <c r="IA187" i="22"/>
  <c r="IB187" i="22"/>
  <c r="IC187" i="22"/>
  <c r="ID187" i="22"/>
  <c r="IE187" i="22"/>
  <c r="IF187" i="22"/>
  <c r="IG187" i="22"/>
  <c r="IH187" i="22"/>
  <c r="II187" i="22"/>
  <c r="IJ187" i="22"/>
  <c r="IK187" i="22"/>
  <c r="IL187" i="22"/>
  <c r="IM187" i="22"/>
  <c r="IN187" i="22"/>
  <c r="IO187" i="22"/>
  <c r="IP187" i="22"/>
  <c r="IQ187" i="22"/>
  <c r="IR187" i="22"/>
  <c r="IS187" i="22"/>
  <c r="IT187" i="22"/>
  <c r="IU187" i="22"/>
  <c r="IV187" i="22"/>
  <c r="IW187" i="22"/>
  <c r="IX187" i="22"/>
  <c r="IY187" i="22"/>
  <c r="IZ187" i="22"/>
  <c r="JK187" i="22"/>
  <c r="JL187" i="22"/>
  <c r="JM187" i="22"/>
  <c r="JN187" i="22"/>
  <c r="JO187" i="22"/>
  <c r="JP187" i="22"/>
  <c r="JT187" i="22"/>
  <c r="JU187" i="22"/>
  <c r="JV187" i="22"/>
  <c r="JX187" i="22"/>
  <c r="JZ187" i="22"/>
  <c r="KA187" i="22"/>
  <c r="KB187" i="22"/>
  <c r="KC187" i="22"/>
  <c r="KD187" i="22"/>
  <c r="KE187" i="22"/>
  <c r="KF187" i="22"/>
  <c r="KG187" i="22"/>
  <c r="KH187" i="22"/>
  <c r="KI187" i="22"/>
  <c r="KJ187" i="22"/>
  <c r="KK187" i="22"/>
  <c r="C188" i="22"/>
  <c r="D188" i="22"/>
  <c r="B188" i="22" s="1"/>
  <c r="E188" i="22"/>
  <c r="F188" i="22"/>
  <c r="G188" i="22"/>
  <c r="H188" i="22"/>
  <c r="I188" i="22"/>
  <c r="N188" i="22"/>
  <c r="S188" i="22"/>
  <c r="W188" i="22"/>
  <c r="Z188" i="22"/>
  <c r="AC188" i="22"/>
  <c r="AE188" i="22"/>
  <c r="AG188" i="22"/>
  <c r="AP188" i="22"/>
  <c r="AQ188" i="22"/>
  <c r="AY188" i="22"/>
  <c r="BB188" i="22"/>
  <c r="BC188" i="22"/>
  <c r="BD188" i="22"/>
  <c r="BF188" i="22"/>
  <c r="BG188" i="22"/>
  <c r="CP188" i="22"/>
  <c r="DG188" i="22"/>
  <c r="DQ188" i="22"/>
  <c r="FK188" i="22"/>
  <c r="FT188" i="22"/>
  <c r="GC188" i="22"/>
  <c r="GE188" i="22"/>
  <c r="GH188" i="22"/>
  <c r="GK188" i="22"/>
  <c r="GO188" i="22"/>
  <c r="GP188" i="22"/>
  <c r="GQ188" i="22"/>
  <c r="GR188" i="22"/>
  <c r="GS188" i="22"/>
  <c r="GT188" i="22"/>
  <c r="GU188" i="22"/>
  <c r="GV188" i="22"/>
  <c r="GW188" i="22"/>
  <c r="GX188" i="22"/>
  <c r="GY188" i="22"/>
  <c r="GZ188" i="22"/>
  <c r="HA188" i="22"/>
  <c r="HB188" i="22"/>
  <c r="HC188" i="22"/>
  <c r="HD188" i="22"/>
  <c r="HE188" i="22"/>
  <c r="HF188" i="22"/>
  <c r="HG188" i="22"/>
  <c r="HH188" i="22"/>
  <c r="HI188" i="22"/>
  <c r="HJ188" i="22"/>
  <c r="HK188" i="22"/>
  <c r="HL188" i="22"/>
  <c r="HM188" i="22"/>
  <c r="HN188" i="22"/>
  <c r="HO188" i="22"/>
  <c r="HP188" i="22"/>
  <c r="HQ188" i="22"/>
  <c r="HR188" i="22"/>
  <c r="HS188" i="22"/>
  <c r="HT188" i="22"/>
  <c r="HU188" i="22"/>
  <c r="HV188" i="22"/>
  <c r="HW188" i="22"/>
  <c r="HX188" i="22"/>
  <c r="HY188" i="22"/>
  <c r="HZ188" i="22"/>
  <c r="IA188" i="22"/>
  <c r="IB188" i="22"/>
  <c r="IC188" i="22"/>
  <c r="ID188" i="22"/>
  <c r="IE188" i="22"/>
  <c r="IF188" i="22"/>
  <c r="IG188" i="22"/>
  <c r="IH188" i="22"/>
  <c r="II188" i="22"/>
  <c r="IJ188" i="22"/>
  <c r="IK188" i="22"/>
  <c r="IL188" i="22"/>
  <c r="IM188" i="22"/>
  <c r="IN188" i="22"/>
  <c r="IO188" i="22"/>
  <c r="IP188" i="22"/>
  <c r="IQ188" i="22"/>
  <c r="IR188" i="22"/>
  <c r="IS188" i="22"/>
  <c r="IT188" i="22"/>
  <c r="IU188" i="22"/>
  <c r="IV188" i="22"/>
  <c r="IW188" i="22"/>
  <c r="IX188" i="22"/>
  <c r="IY188" i="22"/>
  <c r="IZ188" i="22"/>
  <c r="JK188" i="22"/>
  <c r="JL188" i="22"/>
  <c r="JM188" i="22"/>
  <c r="JN188" i="22"/>
  <c r="JO188" i="22"/>
  <c r="JP188" i="22"/>
  <c r="JT188" i="22"/>
  <c r="JU188" i="22"/>
  <c r="JV188" i="22"/>
  <c r="JX188" i="22"/>
  <c r="JZ188" i="22"/>
  <c r="KA188" i="22"/>
  <c r="KB188" i="22"/>
  <c r="KC188" i="22"/>
  <c r="KD188" i="22"/>
  <c r="KE188" i="22"/>
  <c r="KF188" i="22"/>
  <c r="KG188" i="22"/>
  <c r="KH188" i="22"/>
  <c r="KI188" i="22"/>
  <c r="KJ188" i="22"/>
  <c r="KK188" i="22"/>
  <c r="C189" i="22"/>
  <c r="D189" i="22"/>
  <c r="B189" i="22" s="1"/>
  <c r="E189" i="22"/>
  <c r="F189" i="22"/>
  <c r="G189" i="22"/>
  <c r="H189" i="22"/>
  <c r="I189" i="22"/>
  <c r="N189" i="22"/>
  <c r="S189" i="22"/>
  <c r="W189" i="22"/>
  <c r="Z189" i="22"/>
  <c r="AC189" i="22"/>
  <c r="AE189" i="22"/>
  <c r="AG189" i="22"/>
  <c r="AP189" i="22"/>
  <c r="AQ189" i="22"/>
  <c r="AY189" i="22"/>
  <c r="BB189" i="22"/>
  <c r="BC189" i="22"/>
  <c r="BD189" i="22"/>
  <c r="BF189" i="22"/>
  <c r="BG189" i="22"/>
  <c r="CP189" i="22"/>
  <c r="DG189" i="22"/>
  <c r="DQ189" i="22"/>
  <c r="FK189" i="22"/>
  <c r="FT189" i="22"/>
  <c r="GC189" i="22"/>
  <c r="GE189" i="22"/>
  <c r="GH189" i="22"/>
  <c r="GK189" i="22"/>
  <c r="GO189" i="22"/>
  <c r="GP189" i="22"/>
  <c r="GQ189" i="22"/>
  <c r="GR189" i="22"/>
  <c r="GS189" i="22"/>
  <c r="GT189" i="22"/>
  <c r="GU189" i="22"/>
  <c r="GV189" i="22"/>
  <c r="GW189" i="22"/>
  <c r="GX189" i="22"/>
  <c r="GY189" i="22"/>
  <c r="GZ189" i="22"/>
  <c r="HA189" i="22"/>
  <c r="HB189" i="22"/>
  <c r="HC189" i="22"/>
  <c r="HD189" i="22"/>
  <c r="HE189" i="22"/>
  <c r="HF189" i="22"/>
  <c r="HG189" i="22"/>
  <c r="HH189" i="22"/>
  <c r="HI189" i="22"/>
  <c r="HJ189" i="22"/>
  <c r="HK189" i="22"/>
  <c r="HL189" i="22"/>
  <c r="HM189" i="22"/>
  <c r="HN189" i="22"/>
  <c r="HO189" i="22"/>
  <c r="HP189" i="22"/>
  <c r="HQ189" i="22"/>
  <c r="HR189" i="22"/>
  <c r="HS189" i="22"/>
  <c r="HT189" i="22"/>
  <c r="HU189" i="22"/>
  <c r="HV189" i="22"/>
  <c r="HW189" i="22"/>
  <c r="HX189" i="22"/>
  <c r="HY189" i="22"/>
  <c r="HZ189" i="22"/>
  <c r="IA189" i="22"/>
  <c r="IB189" i="22"/>
  <c r="IC189" i="22"/>
  <c r="ID189" i="22"/>
  <c r="IE189" i="22"/>
  <c r="IF189" i="22"/>
  <c r="IG189" i="22"/>
  <c r="IH189" i="22"/>
  <c r="II189" i="22"/>
  <c r="IJ189" i="22"/>
  <c r="IK189" i="22"/>
  <c r="IL189" i="22"/>
  <c r="IM189" i="22"/>
  <c r="IN189" i="22"/>
  <c r="IO189" i="22"/>
  <c r="IP189" i="22"/>
  <c r="IQ189" i="22"/>
  <c r="IR189" i="22"/>
  <c r="IS189" i="22"/>
  <c r="IT189" i="22"/>
  <c r="IU189" i="22"/>
  <c r="IV189" i="22"/>
  <c r="IW189" i="22"/>
  <c r="IX189" i="22"/>
  <c r="IY189" i="22"/>
  <c r="IZ189" i="22"/>
  <c r="JK189" i="22"/>
  <c r="JL189" i="22"/>
  <c r="JM189" i="22"/>
  <c r="JN189" i="22"/>
  <c r="JO189" i="22"/>
  <c r="JP189" i="22"/>
  <c r="JT189" i="22"/>
  <c r="JU189" i="22"/>
  <c r="JV189" i="22"/>
  <c r="JX189" i="22"/>
  <c r="JZ189" i="22"/>
  <c r="KA189" i="22"/>
  <c r="KB189" i="22"/>
  <c r="KC189" i="22"/>
  <c r="KD189" i="22"/>
  <c r="KE189" i="22"/>
  <c r="KF189" i="22"/>
  <c r="KG189" i="22"/>
  <c r="KH189" i="22"/>
  <c r="KI189" i="22"/>
  <c r="KJ189" i="22"/>
  <c r="KK189" i="22"/>
  <c r="C190" i="22"/>
  <c r="D190" i="22"/>
  <c r="B190" i="22" s="1"/>
  <c r="E190" i="22"/>
  <c r="F190" i="22"/>
  <c r="G190" i="22"/>
  <c r="H190" i="22"/>
  <c r="I190" i="22"/>
  <c r="N190" i="22"/>
  <c r="S190" i="22"/>
  <c r="W190" i="22"/>
  <c r="Z190" i="22"/>
  <c r="AC190" i="22"/>
  <c r="AE190" i="22"/>
  <c r="AG190" i="22"/>
  <c r="AP190" i="22"/>
  <c r="AQ190" i="22"/>
  <c r="AY190" i="22"/>
  <c r="BB190" i="22"/>
  <c r="BC190" i="22"/>
  <c r="BD190" i="22"/>
  <c r="BF190" i="22"/>
  <c r="BG190" i="22"/>
  <c r="CP190" i="22"/>
  <c r="DG190" i="22"/>
  <c r="DQ190" i="22"/>
  <c r="FK190" i="22"/>
  <c r="FT190" i="22"/>
  <c r="GC190" i="22"/>
  <c r="GE190" i="22"/>
  <c r="GH190" i="22"/>
  <c r="GK190" i="22"/>
  <c r="GO190" i="22"/>
  <c r="GP190" i="22"/>
  <c r="GQ190" i="22"/>
  <c r="GR190" i="22"/>
  <c r="GS190" i="22"/>
  <c r="GT190" i="22"/>
  <c r="GU190" i="22"/>
  <c r="GV190" i="22"/>
  <c r="GW190" i="22"/>
  <c r="GX190" i="22"/>
  <c r="GY190" i="22"/>
  <c r="GZ190" i="22"/>
  <c r="HA190" i="22"/>
  <c r="HB190" i="22"/>
  <c r="HC190" i="22"/>
  <c r="HD190" i="22"/>
  <c r="HE190" i="22"/>
  <c r="HF190" i="22"/>
  <c r="HG190" i="22"/>
  <c r="HH190" i="22"/>
  <c r="HI190" i="22"/>
  <c r="HJ190" i="22"/>
  <c r="HK190" i="22"/>
  <c r="HL190" i="22"/>
  <c r="HM190" i="22"/>
  <c r="HN190" i="22"/>
  <c r="HO190" i="22"/>
  <c r="HP190" i="22"/>
  <c r="HQ190" i="22"/>
  <c r="HR190" i="22"/>
  <c r="HS190" i="22"/>
  <c r="HT190" i="22"/>
  <c r="HU190" i="22"/>
  <c r="HV190" i="22"/>
  <c r="HW190" i="22"/>
  <c r="HX190" i="22"/>
  <c r="HY190" i="22"/>
  <c r="HZ190" i="22"/>
  <c r="IA190" i="22"/>
  <c r="IB190" i="22"/>
  <c r="IC190" i="22"/>
  <c r="ID190" i="22"/>
  <c r="IE190" i="22"/>
  <c r="IF190" i="22"/>
  <c r="IG190" i="22"/>
  <c r="IH190" i="22"/>
  <c r="II190" i="22"/>
  <c r="IJ190" i="22"/>
  <c r="IK190" i="22"/>
  <c r="IL190" i="22"/>
  <c r="IM190" i="22"/>
  <c r="IN190" i="22"/>
  <c r="IO190" i="22"/>
  <c r="IP190" i="22"/>
  <c r="IQ190" i="22"/>
  <c r="IR190" i="22"/>
  <c r="IS190" i="22"/>
  <c r="IT190" i="22"/>
  <c r="IU190" i="22"/>
  <c r="IV190" i="22"/>
  <c r="IW190" i="22"/>
  <c r="IX190" i="22"/>
  <c r="IY190" i="22"/>
  <c r="IZ190" i="22"/>
  <c r="JK190" i="22"/>
  <c r="JL190" i="22"/>
  <c r="JM190" i="22"/>
  <c r="JN190" i="22"/>
  <c r="JO190" i="22"/>
  <c r="JP190" i="22"/>
  <c r="JT190" i="22"/>
  <c r="JU190" i="22"/>
  <c r="JV190" i="22"/>
  <c r="JX190" i="22"/>
  <c r="JZ190" i="22"/>
  <c r="KA190" i="22"/>
  <c r="KB190" i="22"/>
  <c r="KC190" i="22"/>
  <c r="KD190" i="22"/>
  <c r="KE190" i="22"/>
  <c r="KF190" i="22"/>
  <c r="KG190" i="22"/>
  <c r="KH190" i="22"/>
  <c r="KI190" i="22"/>
  <c r="KJ190" i="22"/>
  <c r="KK190" i="22"/>
  <c r="C191" i="22"/>
  <c r="D191" i="22"/>
  <c r="B191" i="22" s="1"/>
  <c r="E191" i="22"/>
  <c r="F191" i="22"/>
  <c r="G191" i="22"/>
  <c r="H191" i="22"/>
  <c r="I191" i="22"/>
  <c r="N191" i="22"/>
  <c r="S191" i="22"/>
  <c r="W191" i="22"/>
  <c r="Z191" i="22"/>
  <c r="AC191" i="22"/>
  <c r="AE191" i="22"/>
  <c r="AG191" i="22"/>
  <c r="AP191" i="22"/>
  <c r="AQ191" i="22"/>
  <c r="AY191" i="22"/>
  <c r="BB191" i="22"/>
  <c r="BC191" i="22"/>
  <c r="BD191" i="22"/>
  <c r="BF191" i="22"/>
  <c r="BG191" i="22"/>
  <c r="CP191" i="22"/>
  <c r="DG191" i="22"/>
  <c r="DQ191" i="22"/>
  <c r="FK191" i="22"/>
  <c r="FT191" i="22"/>
  <c r="GC191" i="22"/>
  <c r="GE191" i="22"/>
  <c r="GH191" i="22"/>
  <c r="GK191" i="22"/>
  <c r="GO191" i="22"/>
  <c r="GP191" i="22"/>
  <c r="GQ191" i="22"/>
  <c r="GR191" i="22"/>
  <c r="GS191" i="22"/>
  <c r="GT191" i="22"/>
  <c r="GU191" i="22"/>
  <c r="GV191" i="22"/>
  <c r="GW191" i="22"/>
  <c r="GX191" i="22"/>
  <c r="GY191" i="22"/>
  <c r="GZ191" i="22"/>
  <c r="HA191" i="22"/>
  <c r="HB191" i="22"/>
  <c r="HC191" i="22"/>
  <c r="HD191" i="22"/>
  <c r="HE191" i="22"/>
  <c r="HF191" i="22"/>
  <c r="HG191" i="22"/>
  <c r="HH191" i="22"/>
  <c r="HI191" i="22"/>
  <c r="HJ191" i="22"/>
  <c r="HK191" i="22"/>
  <c r="HL191" i="22"/>
  <c r="HM191" i="22"/>
  <c r="HN191" i="22"/>
  <c r="HO191" i="22"/>
  <c r="HP191" i="22"/>
  <c r="HQ191" i="22"/>
  <c r="HR191" i="22"/>
  <c r="HS191" i="22"/>
  <c r="HT191" i="22"/>
  <c r="HU191" i="22"/>
  <c r="HV191" i="22"/>
  <c r="HW191" i="22"/>
  <c r="HX191" i="22"/>
  <c r="HY191" i="22"/>
  <c r="HZ191" i="22"/>
  <c r="IA191" i="22"/>
  <c r="IB191" i="22"/>
  <c r="IC191" i="22"/>
  <c r="ID191" i="22"/>
  <c r="IE191" i="22"/>
  <c r="IF191" i="22"/>
  <c r="IG191" i="22"/>
  <c r="IH191" i="22"/>
  <c r="II191" i="22"/>
  <c r="IJ191" i="22"/>
  <c r="IK191" i="22"/>
  <c r="IL191" i="22"/>
  <c r="IM191" i="22"/>
  <c r="IN191" i="22"/>
  <c r="IO191" i="22"/>
  <c r="IP191" i="22"/>
  <c r="IQ191" i="22"/>
  <c r="IR191" i="22"/>
  <c r="IS191" i="22"/>
  <c r="IT191" i="22"/>
  <c r="IU191" i="22"/>
  <c r="IV191" i="22"/>
  <c r="IW191" i="22"/>
  <c r="IX191" i="22"/>
  <c r="IY191" i="22"/>
  <c r="IZ191" i="22"/>
  <c r="JK191" i="22"/>
  <c r="JL191" i="22"/>
  <c r="JM191" i="22"/>
  <c r="JN191" i="22"/>
  <c r="JO191" i="22"/>
  <c r="JP191" i="22"/>
  <c r="JT191" i="22"/>
  <c r="JU191" i="22"/>
  <c r="JV191" i="22"/>
  <c r="JX191" i="22"/>
  <c r="JZ191" i="22"/>
  <c r="KA191" i="22"/>
  <c r="KB191" i="22"/>
  <c r="KC191" i="22"/>
  <c r="KD191" i="22"/>
  <c r="KE191" i="22"/>
  <c r="KF191" i="22"/>
  <c r="KG191" i="22"/>
  <c r="KH191" i="22"/>
  <c r="KI191" i="22"/>
  <c r="KJ191" i="22"/>
  <c r="KK191" i="22"/>
  <c r="C192" i="22"/>
  <c r="D192" i="22"/>
  <c r="B192" i="22" s="1"/>
  <c r="E192" i="22"/>
  <c r="F192" i="22"/>
  <c r="G192" i="22"/>
  <c r="H192" i="22"/>
  <c r="I192" i="22"/>
  <c r="N192" i="22"/>
  <c r="S192" i="22"/>
  <c r="W192" i="22"/>
  <c r="Z192" i="22"/>
  <c r="AC192" i="22"/>
  <c r="AE192" i="22"/>
  <c r="AG192" i="22"/>
  <c r="AP192" i="22"/>
  <c r="AQ192" i="22"/>
  <c r="AY192" i="22"/>
  <c r="BB192" i="22"/>
  <c r="BC192" i="22"/>
  <c r="BD192" i="22"/>
  <c r="BF192" i="22"/>
  <c r="BG192" i="22"/>
  <c r="CP192" i="22"/>
  <c r="DG192" i="22"/>
  <c r="DQ192" i="22"/>
  <c r="FK192" i="22"/>
  <c r="FT192" i="22"/>
  <c r="GC192" i="22"/>
  <c r="GE192" i="22"/>
  <c r="GH192" i="22"/>
  <c r="GK192" i="22"/>
  <c r="GO192" i="22"/>
  <c r="GP192" i="22"/>
  <c r="GQ192" i="22"/>
  <c r="GR192" i="22"/>
  <c r="GS192" i="22"/>
  <c r="GT192" i="22"/>
  <c r="GU192" i="22"/>
  <c r="GV192" i="22"/>
  <c r="GW192" i="22"/>
  <c r="GX192" i="22"/>
  <c r="GY192" i="22"/>
  <c r="GZ192" i="22"/>
  <c r="HA192" i="22"/>
  <c r="HB192" i="22"/>
  <c r="HC192" i="22"/>
  <c r="HD192" i="22"/>
  <c r="HE192" i="22"/>
  <c r="HF192" i="22"/>
  <c r="HG192" i="22"/>
  <c r="HH192" i="22"/>
  <c r="HI192" i="22"/>
  <c r="HJ192" i="22"/>
  <c r="HK192" i="22"/>
  <c r="HL192" i="22"/>
  <c r="HM192" i="22"/>
  <c r="HN192" i="22"/>
  <c r="HO192" i="22"/>
  <c r="HP192" i="22"/>
  <c r="HQ192" i="22"/>
  <c r="HR192" i="22"/>
  <c r="HS192" i="22"/>
  <c r="HT192" i="22"/>
  <c r="HU192" i="22"/>
  <c r="HV192" i="22"/>
  <c r="HW192" i="22"/>
  <c r="HX192" i="22"/>
  <c r="HY192" i="22"/>
  <c r="HZ192" i="22"/>
  <c r="IA192" i="22"/>
  <c r="IB192" i="22"/>
  <c r="IC192" i="22"/>
  <c r="ID192" i="22"/>
  <c r="IE192" i="22"/>
  <c r="IF192" i="22"/>
  <c r="IG192" i="22"/>
  <c r="IH192" i="22"/>
  <c r="II192" i="22"/>
  <c r="IJ192" i="22"/>
  <c r="IK192" i="22"/>
  <c r="IL192" i="22"/>
  <c r="IM192" i="22"/>
  <c r="IN192" i="22"/>
  <c r="IO192" i="22"/>
  <c r="IP192" i="22"/>
  <c r="IQ192" i="22"/>
  <c r="IR192" i="22"/>
  <c r="IS192" i="22"/>
  <c r="IT192" i="22"/>
  <c r="IU192" i="22"/>
  <c r="IV192" i="22"/>
  <c r="IW192" i="22"/>
  <c r="IX192" i="22"/>
  <c r="IY192" i="22"/>
  <c r="IZ192" i="22"/>
  <c r="JK192" i="22"/>
  <c r="JL192" i="22"/>
  <c r="JM192" i="22"/>
  <c r="JN192" i="22"/>
  <c r="JO192" i="22"/>
  <c r="JP192" i="22"/>
  <c r="JT192" i="22"/>
  <c r="JU192" i="22"/>
  <c r="JV192" i="22"/>
  <c r="JX192" i="22"/>
  <c r="JZ192" i="22"/>
  <c r="KA192" i="22"/>
  <c r="KB192" i="22"/>
  <c r="KC192" i="22"/>
  <c r="KD192" i="22"/>
  <c r="KE192" i="22"/>
  <c r="KF192" i="22"/>
  <c r="KG192" i="22"/>
  <c r="KH192" i="22"/>
  <c r="KI192" i="22"/>
  <c r="KJ192" i="22"/>
  <c r="KK192" i="22"/>
  <c r="C193" i="22"/>
  <c r="D193" i="22"/>
  <c r="B193" i="22" s="1"/>
  <c r="E193" i="22"/>
  <c r="F193" i="22"/>
  <c r="G193" i="22"/>
  <c r="H193" i="22"/>
  <c r="I193" i="22"/>
  <c r="N193" i="22"/>
  <c r="S193" i="22"/>
  <c r="W193" i="22"/>
  <c r="Z193" i="22"/>
  <c r="AC193" i="22"/>
  <c r="AE193" i="22"/>
  <c r="AG193" i="22"/>
  <c r="AP193" i="22"/>
  <c r="AQ193" i="22"/>
  <c r="AY193" i="22"/>
  <c r="BB193" i="22"/>
  <c r="BC193" i="22"/>
  <c r="BD193" i="22"/>
  <c r="BF193" i="22"/>
  <c r="BG193" i="22"/>
  <c r="CP193" i="22"/>
  <c r="DG193" i="22"/>
  <c r="DQ193" i="22"/>
  <c r="FK193" i="22"/>
  <c r="FT193" i="22"/>
  <c r="GC193" i="22"/>
  <c r="GE193" i="22"/>
  <c r="GH193" i="22"/>
  <c r="GK193" i="22"/>
  <c r="GO193" i="22"/>
  <c r="GP193" i="22"/>
  <c r="GQ193" i="22"/>
  <c r="GR193" i="22"/>
  <c r="GS193" i="22"/>
  <c r="GT193" i="22"/>
  <c r="GU193" i="22"/>
  <c r="GV193" i="22"/>
  <c r="GW193" i="22"/>
  <c r="GX193" i="22"/>
  <c r="GY193" i="22"/>
  <c r="GZ193" i="22"/>
  <c r="HA193" i="22"/>
  <c r="HB193" i="22"/>
  <c r="HC193" i="22"/>
  <c r="HD193" i="22"/>
  <c r="HE193" i="22"/>
  <c r="HF193" i="22"/>
  <c r="HG193" i="22"/>
  <c r="HH193" i="22"/>
  <c r="HI193" i="22"/>
  <c r="HJ193" i="22"/>
  <c r="HK193" i="22"/>
  <c r="HL193" i="22"/>
  <c r="HM193" i="22"/>
  <c r="HN193" i="22"/>
  <c r="HO193" i="22"/>
  <c r="HP193" i="22"/>
  <c r="HQ193" i="22"/>
  <c r="HR193" i="22"/>
  <c r="HS193" i="22"/>
  <c r="HT193" i="22"/>
  <c r="HU193" i="22"/>
  <c r="HV193" i="22"/>
  <c r="HW193" i="22"/>
  <c r="HX193" i="22"/>
  <c r="HY193" i="22"/>
  <c r="HZ193" i="22"/>
  <c r="IA193" i="22"/>
  <c r="IB193" i="22"/>
  <c r="IC193" i="22"/>
  <c r="ID193" i="22"/>
  <c r="IE193" i="22"/>
  <c r="IF193" i="22"/>
  <c r="IG193" i="22"/>
  <c r="IH193" i="22"/>
  <c r="II193" i="22"/>
  <c r="IJ193" i="22"/>
  <c r="IK193" i="22"/>
  <c r="IL193" i="22"/>
  <c r="IM193" i="22"/>
  <c r="IN193" i="22"/>
  <c r="IO193" i="22"/>
  <c r="IP193" i="22"/>
  <c r="IQ193" i="22"/>
  <c r="IR193" i="22"/>
  <c r="IS193" i="22"/>
  <c r="IT193" i="22"/>
  <c r="IU193" i="22"/>
  <c r="IV193" i="22"/>
  <c r="IW193" i="22"/>
  <c r="IX193" i="22"/>
  <c r="IY193" i="22"/>
  <c r="IZ193" i="22"/>
  <c r="JK193" i="22"/>
  <c r="JL193" i="22"/>
  <c r="JM193" i="22"/>
  <c r="JN193" i="22"/>
  <c r="JO193" i="22"/>
  <c r="JP193" i="22"/>
  <c r="JT193" i="22"/>
  <c r="JU193" i="22"/>
  <c r="JV193" i="22"/>
  <c r="JX193" i="22"/>
  <c r="JZ193" i="22"/>
  <c r="KA193" i="22"/>
  <c r="KB193" i="22"/>
  <c r="KC193" i="22"/>
  <c r="KD193" i="22"/>
  <c r="KE193" i="22"/>
  <c r="KF193" i="22"/>
  <c r="KG193" i="22"/>
  <c r="KH193" i="22"/>
  <c r="KI193" i="22"/>
  <c r="KJ193" i="22"/>
  <c r="KK193" i="22"/>
  <c r="C194" i="22"/>
  <c r="D194" i="22"/>
  <c r="B194" i="22" s="1"/>
  <c r="E194" i="22"/>
  <c r="F194" i="22"/>
  <c r="G194" i="22"/>
  <c r="H194" i="22"/>
  <c r="I194" i="22"/>
  <c r="N194" i="22"/>
  <c r="S194" i="22"/>
  <c r="W194" i="22"/>
  <c r="Z194" i="22"/>
  <c r="AC194" i="22"/>
  <c r="AE194" i="22"/>
  <c r="AG194" i="22"/>
  <c r="AP194" i="22"/>
  <c r="AQ194" i="22"/>
  <c r="AY194" i="22"/>
  <c r="BB194" i="22"/>
  <c r="BC194" i="22"/>
  <c r="BD194" i="22"/>
  <c r="BF194" i="22"/>
  <c r="BG194" i="22"/>
  <c r="CP194" i="22"/>
  <c r="DG194" i="22"/>
  <c r="DQ194" i="22"/>
  <c r="FK194" i="22"/>
  <c r="FT194" i="22"/>
  <c r="GC194" i="22"/>
  <c r="GE194" i="22"/>
  <c r="GH194" i="22"/>
  <c r="GK194" i="22"/>
  <c r="GO194" i="22"/>
  <c r="GP194" i="22"/>
  <c r="GQ194" i="22"/>
  <c r="GR194" i="22"/>
  <c r="GS194" i="22"/>
  <c r="GT194" i="22"/>
  <c r="GU194" i="22"/>
  <c r="GV194" i="22"/>
  <c r="GW194" i="22"/>
  <c r="GX194" i="22"/>
  <c r="GY194" i="22"/>
  <c r="GZ194" i="22"/>
  <c r="HA194" i="22"/>
  <c r="HB194" i="22"/>
  <c r="HC194" i="22"/>
  <c r="HD194" i="22"/>
  <c r="HE194" i="22"/>
  <c r="HF194" i="22"/>
  <c r="HG194" i="22"/>
  <c r="HH194" i="22"/>
  <c r="HI194" i="22"/>
  <c r="HJ194" i="22"/>
  <c r="HK194" i="22"/>
  <c r="HL194" i="22"/>
  <c r="HM194" i="22"/>
  <c r="HN194" i="22"/>
  <c r="HO194" i="22"/>
  <c r="HP194" i="22"/>
  <c r="HQ194" i="22"/>
  <c r="HR194" i="22"/>
  <c r="HS194" i="22"/>
  <c r="HT194" i="22"/>
  <c r="HU194" i="22"/>
  <c r="HV194" i="22"/>
  <c r="HW194" i="22"/>
  <c r="HX194" i="22"/>
  <c r="HY194" i="22"/>
  <c r="HZ194" i="22"/>
  <c r="IA194" i="22"/>
  <c r="IB194" i="22"/>
  <c r="IC194" i="22"/>
  <c r="ID194" i="22"/>
  <c r="IE194" i="22"/>
  <c r="IF194" i="22"/>
  <c r="IG194" i="22"/>
  <c r="IH194" i="22"/>
  <c r="II194" i="22"/>
  <c r="IJ194" i="22"/>
  <c r="IK194" i="22"/>
  <c r="IL194" i="22"/>
  <c r="IM194" i="22"/>
  <c r="IN194" i="22"/>
  <c r="IO194" i="22"/>
  <c r="IP194" i="22"/>
  <c r="IQ194" i="22"/>
  <c r="IR194" i="22"/>
  <c r="IS194" i="22"/>
  <c r="IT194" i="22"/>
  <c r="IU194" i="22"/>
  <c r="IV194" i="22"/>
  <c r="IW194" i="22"/>
  <c r="IX194" i="22"/>
  <c r="IY194" i="22"/>
  <c r="IZ194" i="22"/>
  <c r="JK194" i="22"/>
  <c r="JL194" i="22"/>
  <c r="JM194" i="22"/>
  <c r="JN194" i="22"/>
  <c r="JO194" i="22"/>
  <c r="JP194" i="22"/>
  <c r="JT194" i="22"/>
  <c r="JU194" i="22"/>
  <c r="JV194" i="22"/>
  <c r="JX194" i="22"/>
  <c r="JZ194" i="22"/>
  <c r="KA194" i="22"/>
  <c r="KB194" i="22"/>
  <c r="KC194" i="22"/>
  <c r="KD194" i="22"/>
  <c r="KE194" i="22"/>
  <c r="KF194" i="22"/>
  <c r="KG194" i="22"/>
  <c r="KH194" i="22"/>
  <c r="KI194" i="22"/>
  <c r="KJ194" i="22"/>
  <c r="KK194" i="22"/>
  <c r="C195" i="22"/>
  <c r="D195" i="22"/>
  <c r="B195" i="22" s="1"/>
  <c r="E195" i="22"/>
  <c r="F195" i="22"/>
  <c r="G195" i="22"/>
  <c r="H195" i="22"/>
  <c r="I195" i="22"/>
  <c r="N195" i="22"/>
  <c r="S195" i="22"/>
  <c r="W195" i="22"/>
  <c r="Z195" i="22"/>
  <c r="AC195" i="22"/>
  <c r="AE195" i="22"/>
  <c r="AG195" i="22"/>
  <c r="AP195" i="22"/>
  <c r="AQ195" i="22"/>
  <c r="AY195" i="22"/>
  <c r="BB195" i="22"/>
  <c r="BC195" i="22"/>
  <c r="BD195" i="22"/>
  <c r="BF195" i="22"/>
  <c r="BG195" i="22"/>
  <c r="CP195" i="22"/>
  <c r="DG195" i="22"/>
  <c r="DQ195" i="22"/>
  <c r="FK195" i="22"/>
  <c r="FT195" i="22"/>
  <c r="GC195" i="22"/>
  <c r="GE195" i="22"/>
  <c r="GH195" i="22"/>
  <c r="GK195" i="22"/>
  <c r="GO195" i="22"/>
  <c r="GP195" i="22"/>
  <c r="GQ195" i="22"/>
  <c r="GR195" i="22"/>
  <c r="GS195" i="22"/>
  <c r="GT195" i="22"/>
  <c r="GU195" i="22"/>
  <c r="GV195" i="22"/>
  <c r="GW195" i="22"/>
  <c r="GX195" i="22"/>
  <c r="GY195" i="22"/>
  <c r="GZ195" i="22"/>
  <c r="HA195" i="22"/>
  <c r="HB195" i="22"/>
  <c r="HC195" i="22"/>
  <c r="HD195" i="22"/>
  <c r="HE195" i="22"/>
  <c r="HF195" i="22"/>
  <c r="HG195" i="22"/>
  <c r="HH195" i="22"/>
  <c r="HI195" i="22"/>
  <c r="HJ195" i="22"/>
  <c r="HK195" i="22"/>
  <c r="HL195" i="22"/>
  <c r="HM195" i="22"/>
  <c r="HN195" i="22"/>
  <c r="HO195" i="22"/>
  <c r="HP195" i="22"/>
  <c r="HQ195" i="22"/>
  <c r="HR195" i="22"/>
  <c r="HS195" i="22"/>
  <c r="HT195" i="22"/>
  <c r="HU195" i="22"/>
  <c r="HV195" i="22"/>
  <c r="HW195" i="22"/>
  <c r="HX195" i="22"/>
  <c r="HY195" i="22"/>
  <c r="HZ195" i="22"/>
  <c r="IA195" i="22"/>
  <c r="IB195" i="22"/>
  <c r="IC195" i="22"/>
  <c r="ID195" i="22"/>
  <c r="IE195" i="22"/>
  <c r="IF195" i="22"/>
  <c r="IG195" i="22"/>
  <c r="IH195" i="22"/>
  <c r="II195" i="22"/>
  <c r="IJ195" i="22"/>
  <c r="IK195" i="22"/>
  <c r="IL195" i="22"/>
  <c r="IM195" i="22"/>
  <c r="IN195" i="22"/>
  <c r="IO195" i="22"/>
  <c r="IP195" i="22"/>
  <c r="IQ195" i="22"/>
  <c r="IR195" i="22"/>
  <c r="IS195" i="22"/>
  <c r="IT195" i="22"/>
  <c r="IU195" i="22"/>
  <c r="IV195" i="22"/>
  <c r="IW195" i="22"/>
  <c r="IX195" i="22"/>
  <c r="IY195" i="22"/>
  <c r="IZ195" i="22"/>
  <c r="JK195" i="22"/>
  <c r="JL195" i="22"/>
  <c r="JM195" i="22"/>
  <c r="JN195" i="22"/>
  <c r="JO195" i="22"/>
  <c r="JP195" i="22"/>
  <c r="JT195" i="22"/>
  <c r="JU195" i="22"/>
  <c r="JV195" i="22"/>
  <c r="JX195" i="22"/>
  <c r="JZ195" i="22"/>
  <c r="KA195" i="22"/>
  <c r="KB195" i="22"/>
  <c r="KC195" i="22"/>
  <c r="KD195" i="22"/>
  <c r="KE195" i="22"/>
  <c r="KF195" i="22"/>
  <c r="KG195" i="22"/>
  <c r="KH195" i="22"/>
  <c r="KI195" i="22"/>
  <c r="KJ195" i="22"/>
  <c r="KK195" i="22"/>
  <c r="C196" i="22"/>
  <c r="D196" i="22"/>
  <c r="B196" i="22" s="1"/>
  <c r="E196" i="22"/>
  <c r="F196" i="22"/>
  <c r="G196" i="22"/>
  <c r="H196" i="22"/>
  <c r="I196" i="22"/>
  <c r="N196" i="22"/>
  <c r="S196" i="22"/>
  <c r="W196" i="22"/>
  <c r="Z196" i="22"/>
  <c r="AC196" i="22"/>
  <c r="AE196" i="22"/>
  <c r="AG196" i="22"/>
  <c r="AP196" i="22"/>
  <c r="AQ196" i="22"/>
  <c r="AY196" i="22"/>
  <c r="BB196" i="22"/>
  <c r="BC196" i="22"/>
  <c r="BD196" i="22"/>
  <c r="BF196" i="22"/>
  <c r="BG196" i="22"/>
  <c r="CP196" i="22"/>
  <c r="DG196" i="22"/>
  <c r="DQ196" i="22"/>
  <c r="FK196" i="22"/>
  <c r="FT196" i="22"/>
  <c r="GC196" i="22"/>
  <c r="GE196" i="22"/>
  <c r="GH196" i="22"/>
  <c r="GK196" i="22"/>
  <c r="GO196" i="22"/>
  <c r="GP196" i="22"/>
  <c r="GQ196" i="22"/>
  <c r="GR196" i="22"/>
  <c r="GS196" i="22"/>
  <c r="GT196" i="22"/>
  <c r="GU196" i="22"/>
  <c r="GV196" i="22"/>
  <c r="GW196" i="22"/>
  <c r="GX196" i="22"/>
  <c r="GY196" i="22"/>
  <c r="GZ196" i="22"/>
  <c r="HA196" i="22"/>
  <c r="HB196" i="22"/>
  <c r="HC196" i="22"/>
  <c r="HD196" i="22"/>
  <c r="HE196" i="22"/>
  <c r="HF196" i="22"/>
  <c r="HG196" i="22"/>
  <c r="HH196" i="22"/>
  <c r="HI196" i="22"/>
  <c r="HJ196" i="22"/>
  <c r="HK196" i="22"/>
  <c r="HL196" i="22"/>
  <c r="HM196" i="22"/>
  <c r="HN196" i="22"/>
  <c r="HO196" i="22"/>
  <c r="HP196" i="22"/>
  <c r="HQ196" i="22"/>
  <c r="HR196" i="22"/>
  <c r="HS196" i="22"/>
  <c r="HT196" i="22"/>
  <c r="HU196" i="22"/>
  <c r="HV196" i="22"/>
  <c r="HW196" i="22"/>
  <c r="HX196" i="22"/>
  <c r="HY196" i="22"/>
  <c r="HZ196" i="22"/>
  <c r="IA196" i="22"/>
  <c r="IB196" i="22"/>
  <c r="IC196" i="22"/>
  <c r="ID196" i="22"/>
  <c r="IE196" i="22"/>
  <c r="IF196" i="22"/>
  <c r="IG196" i="22"/>
  <c r="IH196" i="22"/>
  <c r="II196" i="22"/>
  <c r="IJ196" i="22"/>
  <c r="IK196" i="22"/>
  <c r="IL196" i="22"/>
  <c r="IM196" i="22"/>
  <c r="IN196" i="22"/>
  <c r="IO196" i="22"/>
  <c r="IP196" i="22"/>
  <c r="IQ196" i="22"/>
  <c r="IR196" i="22"/>
  <c r="IS196" i="22"/>
  <c r="IT196" i="22"/>
  <c r="IU196" i="22"/>
  <c r="IV196" i="22"/>
  <c r="IW196" i="22"/>
  <c r="IX196" i="22"/>
  <c r="IY196" i="22"/>
  <c r="IZ196" i="22"/>
  <c r="JK196" i="22"/>
  <c r="JL196" i="22"/>
  <c r="JM196" i="22"/>
  <c r="JN196" i="22"/>
  <c r="JO196" i="22"/>
  <c r="JP196" i="22"/>
  <c r="JT196" i="22"/>
  <c r="JU196" i="22"/>
  <c r="JV196" i="22"/>
  <c r="JX196" i="22"/>
  <c r="JZ196" i="22"/>
  <c r="KA196" i="22"/>
  <c r="KB196" i="22"/>
  <c r="KC196" i="22"/>
  <c r="KD196" i="22"/>
  <c r="KE196" i="22"/>
  <c r="KF196" i="22"/>
  <c r="KG196" i="22"/>
  <c r="KH196" i="22"/>
  <c r="KI196" i="22"/>
  <c r="KJ196" i="22"/>
  <c r="KK196" i="22"/>
  <c r="C197" i="22"/>
  <c r="D197" i="22"/>
  <c r="B197" i="22" s="1"/>
  <c r="E197" i="22"/>
  <c r="F197" i="22"/>
  <c r="G197" i="22"/>
  <c r="H197" i="22"/>
  <c r="I197" i="22"/>
  <c r="N197" i="22"/>
  <c r="S197" i="22"/>
  <c r="W197" i="22"/>
  <c r="Z197" i="22"/>
  <c r="AC197" i="22"/>
  <c r="AE197" i="22"/>
  <c r="AG197" i="22"/>
  <c r="AP197" i="22"/>
  <c r="AQ197" i="22"/>
  <c r="AY197" i="22"/>
  <c r="BB197" i="22"/>
  <c r="BC197" i="22"/>
  <c r="BD197" i="22"/>
  <c r="BF197" i="22"/>
  <c r="BG197" i="22"/>
  <c r="CP197" i="22"/>
  <c r="DG197" i="22"/>
  <c r="DQ197" i="22"/>
  <c r="FK197" i="22"/>
  <c r="FT197" i="22"/>
  <c r="GC197" i="22"/>
  <c r="GE197" i="22"/>
  <c r="GH197" i="22"/>
  <c r="GK197" i="22"/>
  <c r="GO197" i="22"/>
  <c r="GP197" i="22"/>
  <c r="GQ197" i="22"/>
  <c r="GR197" i="22"/>
  <c r="GS197" i="22"/>
  <c r="GT197" i="22"/>
  <c r="GU197" i="22"/>
  <c r="GV197" i="22"/>
  <c r="GW197" i="22"/>
  <c r="GX197" i="22"/>
  <c r="GY197" i="22"/>
  <c r="GZ197" i="22"/>
  <c r="HA197" i="22"/>
  <c r="HB197" i="22"/>
  <c r="HC197" i="22"/>
  <c r="HD197" i="22"/>
  <c r="HE197" i="22"/>
  <c r="HF197" i="22"/>
  <c r="HG197" i="22"/>
  <c r="HH197" i="22"/>
  <c r="HI197" i="22"/>
  <c r="HJ197" i="22"/>
  <c r="HK197" i="22"/>
  <c r="HL197" i="22"/>
  <c r="HM197" i="22"/>
  <c r="HN197" i="22"/>
  <c r="HO197" i="22"/>
  <c r="HP197" i="22"/>
  <c r="HQ197" i="22"/>
  <c r="HR197" i="22"/>
  <c r="HS197" i="22"/>
  <c r="HT197" i="22"/>
  <c r="HU197" i="22"/>
  <c r="HV197" i="22"/>
  <c r="HW197" i="22"/>
  <c r="HX197" i="22"/>
  <c r="HY197" i="22"/>
  <c r="HZ197" i="22"/>
  <c r="IA197" i="22"/>
  <c r="IB197" i="22"/>
  <c r="IC197" i="22"/>
  <c r="ID197" i="22"/>
  <c r="IE197" i="22"/>
  <c r="IF197" i="22"/>
  <c r="IG197" i="22"/>
  <c r="IH197" i="22"/>
  <c r="II197" i="22"/>
  <c r="IJ197" i="22"/>
  <c r="IK197" i="22"/>
  <c r="IL197" i="22"/>
  <c r="IM197" i="22"/>
  <c r="IN197" i="22"/>
  <c r="IO197" i="22"/>
  <c r="IP197" i="22"/>
  <c r="IQ197" i="22"/>
  <c r="IR197" i="22"/>
  <c r="IS197" i="22"/>
  <c r="IT197" i="22"/>
  <c r="IU197" i="22"/>
  <c r="IV197" i="22"/>
  <c r="IW197" i="22"/>
  <c r="IX197" i="22"/>
  <c r="IY197" i="22"/>
  <c r="IZ197" i="22"/>
  <c r="JK197" i="22"/>
  <c r="JL197" i="22"/>
  <c r="JM197" i="22"/>
  <c r="JN197" i="22"/>
  <c r="JO197" i="22"/>
  <c r="JP197" i="22"/>
  <c r="JT197" i="22"/>
  <c r="JU197" i="22"/>
  <c r="JV197" i="22"/>
  <c r="JX197" i="22"/>
  <c r="JZ197" i="22"/>
  <c r="KA197" i="22"/>
  <c r="KB197" i="22"/>
  <c r="KC197" i="22"/>
  <c r="KD197" i="22"/>
  <c r="KE197" i="22"/>
  <c r="KF197" i="22"/>
  <c r="KG197" i="22"/>
  <c r="KH197" i="22"/>
  <c r="KI197" i="22"/>
  <c r="KJ197" i="22"/>
  <c r="KK197" i="22"/>
  <c r="C198" i="22"/>
  <c r="D198" i="22"/>
  <c r="B198" i="22" s="1"/>
  <c r="E198" i="22"/>
  <c r="F198" i="22"/>
  <c r="G198" i="22"/>
  <c r="H198" i="22"/>
  <c r="I198" i="22"/>
  <c r="N198" i="22"/>
  <c r="S198" i="22"/>
  <c r="W198" i="22"/>
  <c r="Z198" i="22"/>
  <c r="AC198" i="22"/>
  <c r="AE198" i="22"/>
  <c r="AG198" i="22"/>
  <c r="AP198" i="22"/>
  <c r="AQ198" i="22"/>
  <c r="AY198" i="22"/>
  <c r="BB198" i="22"/>
  <c r="BC198" i="22"/>
  <c r="BD198" i="22"/>
  <c r="BF198" i="22"/>
  <c r="BG198" i="22"/>
  <c r="CP198" i="22"/>
  <c r="DG198" i="22"/>
  <c r="DQ198" i="22"/>
  <c r="FK198" i="22"/>
  <c r="FT198" i="22"/>
  <c r="GC198" i="22"/>
  <c r="GE198" i="22"/>
  <c r="GH198" i="22"/>
  <c r="GK198" i="22"/>
  <c r="GO198" i="22"/>
  <c r="GP198" i="22"/>
  <c r="GQ198" i="22"/>
  <c r="GR198" i="22"/>
  <c r="GS198" i="22"/>
  <c r="GT198" i="22"/>
  <c r="GU198" i="22"/>
  <c r="GV198" i="22"/>
  <c r="GW198" i="22"/>
  <c r="GX198" i="22"/>
  <c r="GY198" i="22"/>
  <c r="GZ198" i="22"/>
  <c r="HA198" i="22"/>
  <c r="HB198" i="22"/>
  <c r="HC198" i="22"/>
  <c r="HD198" i="22"/>
  <c r="HE198" i="22"/>
  <c r="HF198" i="22"/>
  <c r="HG198" i="22"/>
  <c r="HH198" i="22"/>
  <c r="HI198" i="22"/>
  <c r="HJ198" i="22"/>
  <c r="HK198" i="22"/>
  <c r="HL198" i="22"/>
  <c r="HM198" i="22"/>
  <c r="HN198" i="22"/>
  <c r="HO198" i="22"/>
  <c r="HP198" i="22"/>
  <c r="HQ198" i="22"/>
  <c r="HR198" i="22"/>
  <c r="HS198" i="22"/>
  <c r="HT198" i="22"/>
  <c r="HU198" i="22"/>
  <c r="HV198" i="22"/>
  <c r="HW198" i="22"/>
  <c r="HX198" i="22"/>
  <c r="HY198" i="22"/>
  <c r="HZ198" i="22"/>
  <c r="IA198" i="22"/>
  <c r="IB198" i="22"/>
  <c r="IC198" i="22"/>
  <c r="ID198" i="22"/>
  <c r="IE198" i="22"/>
  <c r="IF198" i="22"/>
  <c r="IG198" i="22"/>
  <c r="IH198" i="22"/>
  <c r="II198" i="22"/>
  <c r="IJ198" i="22"/>
  <c r="IK198" i="22"/>
  <c r="IL198" i="22"/>
  <c r="IM198" i="22"/>
  <c r="IN198" i="22"/>
  <c r="IO198" i="22"/>
  <c r="IP198" i="22"/>
  <c r="IQ198" i="22"/>
  <c r="IR198" i="22"/>
  <c r="IS198" i="22"/>
  <c r="IT198" i="22"/>
  <c r="IU198" i="22"/>
  <c r="IV198" i="22"/>
  <c r="IW198" i="22"/>
  <c r="IX198" i="22"/>
  <c r="IY198" i="22"/>
  <c r="IZ198" i="22"/>
  <c r="JK198" i="22"/>
  <c r="JL198" i="22"/>
  <c r="JM198" i="22"/>
  <c r="JN198" i="22"/>
  <c r="JO198" i="22"/>
  <c r="JP198" i="22"/>
  <c r="JT198" i="22"/>
  <c r="JU198" i="22"/>
  <c r="JV198" i="22"/>
  <c r="JX198" i="22"/>
  <c r="JZ198" i="22"/>
  <c r="KA198" i="22"/>
  <c r="KB198" i="22"/>
  <c r="KC198" i="22"/>
  <c r="KD198" i="22"/>
  <c r="KE198" i="22"/>
  <c r="KF198" i="22"/>
  <c r="KG198" i="22"/>
  <c r="KH198" i="22"/>
  <c r="KI198" i="22"/>
  <c r="KJ198" i="22"/>
  <c r="KK198" i="22"/>
  <c r="C199" i="22"/>
  <c r="D199" i="22"/>
  <c r="B199" i="22" s="1"/>
  <c r="E199" i="22"/>
  <c r="F199" i="22"/>
  <c r="G199" i="22"/>
  <c r="H199" i="22"/>
  <c r="I199" i="22"/>
  <c r="N199" i="22"/>
  <c r="S199" i="22"/>
  <c r="W199" i="22"/>
  <c r="Z199" i="22"/>
  <c r="AC199" i="22"/>
  <c r="AE199" i="22"/>
  <c r="AG199" i="22"/>
  <c r="AP199" i="22"/>
  <c r="AQ199" i="22"/>
  <c r="AY199" i="22"/>
  <c r="BB199" i="22"/>
  <c r="BC199" i="22"/>
  <c r="BD199" i="22"/>
  <c r="BF199" i="22"/>
  <c r="BG199" i="22"/>
  <c r="CP199" i="22"/>
  <c r="DG199" i="22"/>
  <c r="DQ199" i="22"/>
  <c r="FK199" i="22"/>
  <c r="FT199" i="22"/>
  <c r="GC199" i="22"/>
  <c r="GE199" i="22"/>
  <c r="GH199" i="22"/>
  <c r="GK199" i="22"/>
  <c r="GO199" i="22"/>
  <c r="GP199" i="22"/>
  <c r="GQ199" i="22"/>
  <c r="GR199" i="22"/>
  <c r="GS199" i="22"/>
  <c r="GT199" i="22"/>
  <c r="GU199" i="22"/>
  <c r="GV199" i="22"/>
  <c r="GW199" i="22"/>
  <c r="GX199" i="22"/>
  <c r="GY199" i="22"/>
  <c r="GZ199" i="22"/>
  <c r="HA199" i="22"/>
  <c r="HB199" i="22"/>
  <c r="HC199" i="22"/>
  <c r="HD199" i="22"/>
  <c r="HE199" i="22"/>
  <c r="HF199" i="22"/>
  <c r="HG199" i="22"/>
  <c r="HH199" i="22"/>
  <c r="HI199" i="22"/>
  <c r="HJ199" i="22"/>
  <c r="HK199" i="22"/>
  <c r="HL199" i="22"/>
  <c r="HM199" i="22"/>
  <c r="HN199" i="22"/>
  <c r="HO199" i="22"/>
  <c r="HP199" i="22"/>
  <c r="HQ199" i="22"/>
  <c r="HR199" i="22"/>
  <c r="HS199" i="22"/>
  <c r="HT199" i="22"/>
  <c r="HU199" i="22"/>
  <c r="HV199" i="22"/>
  <c r="HW199" i="22"/>
  <c r="HX199" i="22"/>
  <c r="HY199" i="22"/>
  <c r="HZ199" i="22"/>
  <c r="IA199" i="22"/>
  <c r="IB199" i="22"/>
  <c r="IC199" i="22"/>
  <c r="ID199" i="22"/>
  <c r="IE199" i="22"/>
  <c r="IF199" i="22"/>
  <c r="IG199" i="22"/>
  <c r="IH199" i="22"/>
  <c r="II199" i="22"/>
  <c r="IJ199" i="22"/>
  <c r="IK199" i="22"/>
  <c r="IL199" i="22"/>
  <c r="IM199" i="22"/>
  <c r="IN199" i="22"/>
  <c r="IO199" i="22"/>
  <c r="IP199" i="22"/>
  <c r="IQ199" i="22"/>
  <c r="IR199" i="22"/>
  <c r="IS199" i="22"/>
  <c r="IT199" i="22"/>
  <c r="IU199" i="22"/>
  <c r="IV199" i="22"/>
  <c r="IW199" i="22"/>
  <c r="IX199" i="22"/>
  <c r="IY199" i="22"/>
  <c r="IZ199" i="22"/>
  <c r="JE199" i="22"/>
  <c r="JK199" i="22"/>
  <c r="JL199" i="22"/>
  <c r="JM199" i="22"/>
  <c r="JN199" i="22"/>
  <c r="JO199" i="22"/>
  <c r="JP199" i="22"/>
  <c r="JT199" i="22"/>
  <c r="JU199" i="22"/>
  <c r="JV199" i="22"/>
  <c r="JX199" i="22"/>
  <c r="JZ199" i="22"/>
  <c r="KA199" i="22"/>
  <c r="KB199" i="22"/>
  <c r="KC199" i="22"/>
  <c r="KD199" i="22"/>
  <c r="KE199" i="22"/>
  <c r="KF199" i="22"/>
  <c r="KG199" i="22"/>
  <c r="KH199" i="22"/>
  <c r="KI199" i="22"/>
  <c r="KJ199" i="22"/>
  <c r="KK199" i="22"/>
  <c r="C200" i="22"/>
  <c r="D200" i="22"/>
  <c r="B200" i="22" s="1"/>
  <c r="E200" i="22"/>
  <c r="F200" i="22"/>
  <c r="JS200" i="22" s="1"/>
  <c r="G200" i="22"/>
  <c r="H200" i="22"/>
  <c r="I200" i="22"/>
  <c r="N200" i="22"/>
  <c r="S200" i="22"/>
  <c r="W200" i="22"/>
  <c r="Z200" i="22"/>
  <c r="AC200" i="22"/>
  <c r="AE200" i="22"/>
  <c r="AG200" i="22"/>
  <c r="AP200" i="22"/>
  <c r="AQ200" i="22"/>
  <c r="AY200" i="22"/>
  <c r="BB200" i="22" s="1"/>
  <c r="BC200" i="22"/>
  <c r="BD200" i="22"/>
  <c r="BF200" i="22"/>
  <c r="BG200" i="22"/>
  <c r="CP200" i="22"/>
  <c r="DG200" i="22"/>
  <c r="DQ200" i="22"/>
  <c r="FK200" i="22"/>
  <c r="FT200" i="22"/>
  <c r="GC200" i="22"/>
  <c r="GE200" i="22"/>
  <c r="GH200" i="22"/>
  <c r="GK200" i="22"/>
  <c r="GO200" i="22"/>
  <c r="GP200" i="22"/>
  <c r="GQ200" i="22"/>
  <c r="GR200" i="22"/>
  <c r="GS200" i="22"/>
  <c r="GT200" i="22"/>
  <c r="GU200" i="22"/>
  <c r="GV200" i="22"/>
  <c r="GW200" i="22"/>
  <c r="GX200" i="22"/>
  <c r="GY200" i="22"/>
  <c r="GZ200" i="22"/>
  <c r="HA200" i="22"/>
  <c r="HB200" i="22"/>
  <c r="HC200" i="22"/>
  <c r="HD200" i="22"/>
  <c r="HE200" i="22"/>
  <c r="HF200" i="22"/>
  <c r="HG200" i="22"/>
  <c r="HH200" i="22"/>
  <c r="HI200" i="22"/>
  <c r="HJ200" i="22"/>
  <c r="HK200" i="22"/>
  <c r="HL200" i="22"/>
  <c r="HM200" i="22"/>
  <c r="HN200" i="22"/>
  <c r="HO200" i="22"/>
  <c r="HP200" i="22"/>
  <c r="HQ200" i="22"/>
  <c r="HR200" i="22"/>
  <c r="HS200" i="22"/>
  <c r="HT200" i="22"/>
  <c r="HU200" i="22"/>
  <c r="HV200" i="22"/>
  <c r="HW200" i="22"/>
  <c r="HX200" i="22"/>
  <c r="HY200" i="22"/>
  <c r="HZ200" i="22"/>
  <c r="IA200" i="22"/>
  <c r="IB200" i="22"/>
  <c r="IC200" i="22"/>
  <c r="ID200" i="22"/>
  <c r="IE200" i="22"/>
  <c r="IF200" i="22"/>
  <c r="IG200" i="22"/>
  <c r="IH200" i="22"/>
  <c r="II200" i="22"/>
  <c r="IJ200" i="22"/>
  <c r="IK200" i="22"/>
  <c r="IL200" i="22"/>
  <c r="IM200" i="22"/>
  <c r="IN200" i="22"/>
  <c r="IO200" i="22"/>
  <c r="IP200" i="22"/>
  <c r="IQ200" i="22"/>
  <c r="IR200" i="22"/>
  <c r="IS200" i="22"/>
  <c r="IT200" i="22"/>
  <c r="IU200" i="22"/>
  <c r="IV200" i="22"/>
  <c r="IW200" i="22"/>
  <c r="IX200" i="22"/>
  <c r="IY200" i="22"/>
  <c r="IZ200" i="22"/>
  <c r="JC200" i="22"/>
  <c r="JD200" i="22"/>
  <c r="JE200" i="22"/>
  <c r="JK200" i="22"/>
  <c r="JL200" i="22"/>
  <c r="JM200" i="22"/>
  <c r="JN200" i="22"/>
  <c r="JO200" i="22"/>
  <c r="JP200" i="22"/>
  <c r="JR200" i="22"/>
  <c r="JT200" i="22"/>
  <c r="JU200" i="22"/>
  <c r="JV200" i="22"/>
  <c r="JX200" i="22"/>
  <c r="JZ200" i="22"/>
  <c r="KA200" i="22"/>
  <c r="KB200" i="22"/>
  <c r="KC200" i="22"/>
  <c r="KD200" i="22"/>
  <c r="KE200" i="22"/>
  <c r="KF200" i="22"/>
  <c r="KG200" i="22"/>
  <c r="KH200" i="22"/>
  <c r="KI200" i="22"/>
  <c r="KJ200" i="22"/>
  <c r="KK200" i="22"/>
  <c r="C201" i="22"/>
  <c r="D201" i="22"/>
  <c r="B201" i="22" s="1"/>
  <c r="E201" i="22"/>
  <c r="F201" i="22"/>
  <c r="JS201" i="22" s="1"/>
  <c r="G201" i="22"/>
  <c r="H201" i="22"/>
  <c r="I201" i="22"/>
  <c r="N201" i="22"/>
  <c r="S201" i="22"/>
  <c r="W201" i="22"/>
  <c r="Z201" i="22"/>
  <c r="AC201" i="22"/>
  <c r="AE201" i="22"/>
  <c r="AG201" i="22"/>
  <c r="AP201" i="22"/>
  <c r="AQ201" i="22"/>
  <c r="AY201" i="22"/>
  <c r="BB201" i="22" s="1"/>
  <c r="BC201" i="22"/>
  <c r="BD201" i="22"/>
  <c r="BF201" i="22"/>
  <c r="BG201" i="22"/>
  <c r="CP201" i="22"/>
  <c r="DG201" i="22"/>
  <c r="DQ201" i="22"/>
  <c r="FK201" i="22"/>
  <c r="FT201" i="22"/>
  <c r="GC201" i="22"/>
  <c r="GE201" i="22"/>
  <c r="GH201" i="22"/>
  <c r="GK201" i="22"/>
  <c r="GO201" i="22"/>
  <c r="GP201" i="22"/>
  <c r="GQ201" i="22"/>
  <c r="GR201" i="22"/>
  <c r="GS201" i="22"/>
  <c r="GT201" i="22"/>
  <c r="GU201" i="22"/>
  <c r="GV201" i="22"/>
  <c r="GW201" i="22"/>
  <c r="GX201" i="22"/>
  <c r="GY201" i="22"/>
  <c r="GZ201" i="22"/>
  <c r="HA201" i="22"/>
  <c r="HB201" i="22"/>
  <c r="HC201" i="22"/>
  <c r="HD201" i="22"/>
  <c r="HE201" i="22"/>
  <c r="HF201" i="22"/>
  <c r="HG201" i="22"/>
  <c r="HH201" i="22"/>
  <c r="HI201" i="22"/>
  <c r="HJ201" i="22"/>
  <c r="HK201" i="22"/>
  <c r="HL201" i="22"/>
  <c r="HM201" i="22"/>
  <c r="HN201" i="22"/>
  <c r="HO201" i="22"/>
  <c r="HP201" i="22"/>
  <c r="HQ201" i="22"/>
  <c r="HR201" i="22"/>
  <c r="HS201" i="22"/>
  <c r="HT201" i="22"/>
  <c r="HU201" i="22"/>
  <c r="HV201" i="22"/>
  <c r="HW201" i="22"/>
  <c r="HX201" i="22"/>
  <c r="HY201" i="22"/>
  <c r="HZ201" i="22"/>
  <c r="IA201" i="22"/>
  <c r="IB201" i="22"/>
  <c r="IC201" i="22"/>
  <c r="ID201" i="22"/>
  <c r="IE201" i="22"/>
  <c r="IF201" i="22"/>
  <c r="IG201" i="22"/>
  <c r="IH201" i="22"/>
  <c r="II201" i="22"/>
  <c r="IJ201" i="22"/>
  <c r="IK201" i="22"/>
  <c r="IL201" i="22"/>
  <c r="IM201" i="22"/>
  <c r="IN201" i="22"/>
  <c r="IO201" i="22"/>
  <c r="IP201" i="22"/>
  <c r="IQ201" i="22"/>
  <c r="IR201" i="22"/>
  <c r="IS201" i="22"/>
  <c r="IT201" i="22"/>
  <c r="IU201" i="22"/>
  <c r="IV201" i="22"/>
  <c r="IW201" i="22"/>
  <c r="IX201" i="22"/>
  <c r="IY201" i="22"/>
  <c r="IZ201" i="22"/>
  <c r="JC201" i="22"/>
  <c r="JD201" i="22"/>
  <c r="JE201" i="22"/>
  <c r="JK201" i="22"/>
  <c r="JL201" i="22"/>
  <c r="JM201" i="22"/>
  <c r="JN201" i="22"/>
  <c r="JO201" i="22"/>
  <c r="JP201" i="22"/>
  <c r="JR201" i="22"/>
  <c r="JT201" i="22"/>
  <c r="JU201" i="22"/>
  <c r="JV201" i="22"/>
  <c r="JX201" i="22"/>
  <c r="JZ201" i="22"/>
  <c r="KA201" i="22"/>
  <c r="KB201" i="22"/>
  <c r="KC201" i="22"/>
  <c r="KD201" i="22"/>
  <c r="KE201" i="22"/>
  <c r="KF201" i="22"/>
  <c r="KG201" i="22"/>
  <c r="KH201" i="22"/>
  <c r="KI201" i="22"/>
  <c r="KJ201" i="22"/>
  <c r="KK201" i="22"/>
  <c r="C202" i="22"/>
  <c r="D202" i="22"/>
  <c r="E202" i="22"/>
  <c r="F202" i="22"/>
  <c r="JS202" i="22" s="1"/>
  <c r="G202" i="22"/>
  <c r="H202" i="22"/>
  <c r="I202" i="22"/>
  <c r="N202" i="22"/>
  <c r="S202" i="22"/>
  <c r="W202" i="22"/>
  <c r="Z202" i="22"/>
  <c r="AC202" i="22"/>
  <c r="AE202" i="22"/>
  <c r="AG202" i="22"/>
  <c r="AP202" i="22"/>
  <c r="AQ202" i="22"/>
  <c r="AY202" i="22"/>
  <c r="BB202" i="22" s="1"/>
  <c r="BC202" i="22"/>
  <c r="BD202" i="22"/>
  <c r="BF202" i="22"/>
  <c r="BG202" i="22"/>
  <c r="CP202" i="22"/>
  <c r="DG202" i="22"/>
  <c r="DQ202" i="22"/>
  <c r="FK202" i="22"/>
  <c r="FT202" i="22"/>
  <c r="GC202" i="22"/>
  <c r="GE202" i="22"/>
  <c r="GH202" i="22"/>
  <c r="GK202" i="22"/>
  <c r="GO202" i="22"/>
  <c r="GP202" i="22"/>
  <c r="GQ202" i="22"/>
  <c r="GR202" i="22"/>
  <c r="GS202" i="22"/>
  <c r="GT202" i="22"/>
  <c r="GU202" i="22"/>
  <c r="GV202" i="22"/>
  <c r="GW202" i="22"/>
  <c r="GX202" i="22"/>
  <c r="GY202" i="22"/>
  <c r="GZ202" i="22"/>
  <c r="HA202" i="22"/>
  <c r="HB202" i="22"/>
  <c r="HC202" i="22"/>
  <c r="HD202" i="22"/>
  <c r="HE202" i="22"/>
  <c r="HF202" i="22"/>
  <c r="HG202" i="22"/>
  <c r="HH202" i="22"/>
  <c r="HI202" i="22"/>
  <c r="HJ202" i="22"/>
  <c r="HK202" i="22"/>
  <c r="HL202" i="22"/>
  <c r="HM202" i="22"/>
  <c r="HN202" i="22"/>
  <c r="HO202" i="22"/>
  <c r="HP202" i="22"/>
  <c r="HQ202" i="22"/>
  <c r="HR202" i="22"/>
  <c r="HS202" i="22"/>
  <c r="HT202" i="22"/>
  <c r="HU202" i="22"/>
  <c r="HV202" i="22"/>
  <c r="HW202" i="22"/>
  <c r="HX202" i="22"/>
  <c r="HY202" i="22"/>
  <c r="HZ202" i="22"/>
  <c r="IA202" i="22"/>
  <c r="IB202" i="22"/>
  <c r="IC202" i="22"/>
  <c r="ID202" i="22"/>
  <c r="IE202" i="22"/>
  <c r="IF202" i="22"/>
  <c r="IG202" i="22"/>
  <c r="IH202" i="22"/>
  <c r="II202" i="22"/>
  <c r="IJ202" i="22"/>
  <c r="IK202" i="22"/>
  <c r="IL202" i="22"/>
  <c r="IM202" i="22"/>
  <c r="IN202" i="22"/>
  <c r="IO202" i="22"/>
  <c r="IP202" i="22"/>
  <c r="IQ202" i="22"/>
  <c r="IR202" i="22"/>
  <c r="IS202" i="22"/>
  <c r="IT202" i="22"/>
  <c r="IU202" i="22"/>
  <c r="IV202" i="22"/>
  <c r="IW202" i="22"/>
  <c r="IX202" i="22"/>
  <c r="IY202" i="22"/>
  <c r="IZ202" i="22"/>
  <c r="JC202" i="22"/>
  <c r="JD202" i="22"/>
  <c r="JE202" i="22"/>
  <c r="JF202" i="22"/>
  <c r="JK202" i="22"/>
  <c r="JL202" i="22"/>
  <c r="JM202" i="22"/>
  <c r="JN202" i="22"/>
  <c r="JO202" i="22"/>
  <c r="JP202" i="22"/>
  <c r="JR202" i="22"/>
  <c r="JT202" i="22"/>
  <c r="JU202" i="22"/>
  <c r="JV202" i="22"/>
  <c r="JX202" i="22"/>
  <c r="JZ202" i="22"/>
  <c r="KA202" i="22"/>
  <c r="KB202" i="22"/>
  <c r="KC202" i="22"/>
  <c r="KD202" i="22"/>
  <c r="KE202" i="22"/>
  <c r="KF202" i="22"/>
  <c r="KG202" i="22"/>
  <c r="KH202" i="22"/>
  <c r="KI202" i="22"/>
  <c r="KJ202" i="22"/>
  <c r="KK202" i="22"/>
  <c r="B203" i="22"/>
  <c r="C203" i="22"/>
  <c r="D203" i="22"/>
  <c r="E203" i="22"/>
  <c r="F203" i="22"/>
  <c r="G203" i="22"/>
  <c r="H203" i="22"/>
  <c r="I203" i="22"/>
  <c r="N203" i="22"/>
  <c r="S203" i="22"/>
  <c r="W203" i="22"/>
  <c r="Z203" i="22"/>
  <c r="AC203" i="22"/>
  <c r="AE203" i="22"/>
  <c r="AG203" i="22"/>
  <c r="AP203" i="22"/>
  <c r="AQ203" i="22"/>
  <c r="AY203" i="22"/>
  <c r="BB203" i="22"/>
  <c r="BC203" i="22"/>
  <c r="BD203" i="22"/>
  <c r="BF203" i="22"/>
  <c r="BG203" i="22"/>
  <c r="CP203" i="22"/>
  <c r="DG203" i="22"/>
  <c r="DQ203" i="22"/>
  <c r="FK203" i="22"/>
  <c r="FT203" i="22"/>
  <c r="GC203" i="22"/>
  <c r="GE203" i="22"/>
  <c r="GH203" i="22"/>
  <c r="GK203" i="22"/>
  <c r="GO203" i="22"/>
  <c r="GP203" i="22"/>
  <c r="GQ203" i="22"/>
  <c r="GR203" i="22"/>
  <c r="GS203" i="22"/>
  <c r="GT203" i="22"/>
  <c r="GU203" i="22"/>
  <c r="GV203" i="22"/>
  <c r="GW203" i="22"/>
  <c r="GX203" i="22"/>
  <c r="GY203" i="22"/>
  <c r="GZ203" i="22"/>
  <c r="HA203" i="22"/>
  <c r="HB203" i="22"/>
  <c r="HC203" i="22"/>
  <c r="HD203" i="22"/>
  <c r="HE203" i="22"/>
  <c r="HF203" i="22"/>
  <c r="HG203" i="22"/>
  <c r="HH203" i="22"/>
  <c r="HI203" i="22"/>
  <c r="HJ203" i="22"/>
  <c r="HK203" i="22"/>
  <c r="HL203" i="22"/>
  <c r="HM203" i="22"/>
  <c r="HN203" i="22"/>
  <c r="HO203" i="22"/>
  <c r="HP203" i="22"/>
  <c r="HQ203" i="22"/>
  <c r="HR203" i="22"/>
  <c r="HS203" i="22"/>
  <c r="HT203" i="22"/>
  <c r="HU203" i="22"/>
  <c r="HV203" i="22"/>
  <c r="HW203" i="22"/>
  <c r="HX203" i="22"/>
  <c r="HY203" i="22"/>
  <c r="HZ203" i="22"/>
  <c r="IA203" i="22"/>
  <c r="IB203" i="22"/>
  <c r="IC203" i="22"/>
  <c r="ID203" i="22"/>
  <c r="IE203" i="22"/>
  <c r="IF203" i="22"/>
  <c r="IG203" i="22"/>
  <c r="IH203" i="22"/>
  <c r="II203" i="22"/>
  <c r="IJ203" i="22"/>
  <c r="IK203" i="22"/>
  <c r="IL203" i="22"/>
  <c r="IM203" i="22"/>
  <c r="IN203" i="22"/>
  <c r="IO203" i="22"/>
  <c r="IP203" i="22"/>
  <c r="IQ203" i="22"/>
  <c r="IR203" i="22"/>
  <c r="IS203" i="22"/>
  <c r="IT203" i="22"/>
  <c r="IU203" i="22"/>
  <c r="IV203" i="22"/>
  <c r="IW203" i="22"/>
  <c r="IX203" i="22"/>
  <c r="IY203" i="22"/>
  <c r="IZ203" i="22"/>
  <c r="JK203" i="22"/>
  <c r="JL203" i="22"/>
  <c r="JM203" i="22"/>
  <c r="JN203" i="22"/>
  <c r="JO203" i="22"/>
  <c r="JP203" i="22"/>
  <c r="JT203" i="22"/>
  <c r="JU203" i="22"/>
  <c r="JV203" i="22"/>
  <c r="JX203" i="22"/>
  <c r="JZ203" i="22"/>
  <c r="KA203" i="22"/>
  <c r="KB203" i="22"/>
  <c r="KC203" i="22"/>
  <c r="KD203" i="22"/>
  <c r="KE203" i="22"/>
  <c r="KF203" i="22"/>
  <c r="KG203" i="22"/>
  <c r="KH203" i="22"/>
  <c r="KI203" i="22"/>
  <c r="KJ203" i="22"/>
  <c r="KK203" i="22"/>
  <c r="C204" i="22"/>
  <c r="D204" i="22"/>
  <c r="B204" i="22" s="1"/>
  <c r="E204" i="22"/>
  <c r="F204" i="22"/>
  <c r="JS204" i="22" s="1"/>
  <c r="G204" i="22"/>
  <c r="H204" i="22"/>
  <c r="I204" i="22"/>
  <c r="N204" i="22"/>
  <c r="S204" i="22"/>
  <c r="W204" i="22"/>
  <c r="Z204" i="22"/>
  <c r="AC204" i="22"/>
  <c r="AE204" i="22"/>
  <c r="AG204" i="22"/>
  <c r="AP204" i="22"/>
  <c r="AQ204" i="22"/>
  <c r="AY204" i="22"/>
  <c r="BB204" i="22"/>
  <c r="BC204" i="22"/>
  <c r="BD204" i="22"/>
  <c r="BF204" i="22"/>
  <c r="BG204" i="22"/>
  <c r="CP204" i="22"/>
  <c r="DG204" i="22"/>
  <c r="DQ204" i="22"/>
  <c r="FK204" i="22"/>
  <c r="FT204" i="22"/>
  <c r="GC204" i="22"/>
  <c r="GE204" i="22"/>
  <c r="GH204" i="22"/>
  <c r="GK204" i="22"/>
  <c r="GO204" i="22"/>
  <c r="GP204" i="22"/>
  <c r="GQ204" i="22"/>
  <c r="GR204" i="22"/>
  <c r="GS204" i="22"/>
  <c r="GT204" i="22"/>
  <c r="GU204" i="22"/>
  <c r="GV204" i="22"/>
  <c r="GW204" i="22"/>
  <c r="GX204" i="22"/>
  <c r="GY204" i="22"/>
  <c r="GZ204" i="22"/>
  <c r="HA204" i="22"/>
  <c r="HB204" i="22"/>
  <c r="HC204" i="22"/>
  <c r="HD204" i="22"/>
  <c r="HE204" i="22"/>
  <c r="HF204" i="22"/>
  <c r="HG204" i="22"/>
  <c r="HH204" i="22"/>
  <c r="HI204" i="22"/>
  <c r="HJ204" i="22"/>
  <c r="HK204" i="22"/>
  <c r="HL204" i="22"/>
  <c r="HM204" i="22"/>
  <c r="HN204" i="22"/>
  <c r="HO204" i="22"/>
  <c r="HP204" i="22"/>
  <c r="HQ204" i="22"/>
  <c r="HR204" i="22"/>
  <c r="HS204" i="22"/>
  <c r="HT204" i="22"/>
  <c r="HU204" i="22"/>
  <c r="HV204" i="22"/>
  <c r="HW204" i="22"/>
  <c r="HX204" i="22"/>
  <c r="HY204" i="22"/>
  <c r="HZ204" i="22"/>
  <c r="IA204" i="22"/>
  <c r="IB204" i="22"/>
  <c r="IC204" i="22"/>
  <c r="ID204" i="22"/>
  <c r="IE204" i="22"/>
  <c r="IF204" i="22"/>
  <c r="IG204" i="22"/>
  <c r="IH204" i="22"/>
  <c r="II204" i="22"/>
  <c r="IJ204" i="22"/>
  <c r="IK204" i="22"/>
  <c r="IL204" i="22"/>
  <c r="IM204" i="22"/>
  <c r="IN204" i="22"/>
  <c r="IO204" i="22"/>
  <c r="IP204" i="22"/>
  <c r="IQ204" i="22"/>
  <c r="IR204" i="22"/>
  <c r="IS204" i="22"/>
  <c r="IT204" i="22"/>
  <c r="IU204" i="22"/>
  <c r="IV204" i="22"/>
  <c r="IW204" i="22"/>
  <c r="IX204" i="22"/>
  <c r="IY204" i="22"/>
  <c r="IZ204" i="22"/>
  <c r="JC204" i="22"/>
  <c r="JE204" i="22"/>
  <c r="JF204" i="22" s="1"/>
  <c r="JK204" i="22"/>
  <c r="JL204" i="22"/>
  <c r="JM204" i="22"/>
  <c r="JN204" i="22"/>
  <c r="JO204" i="22"/>
  <c r="JP204" i="22"/>
  <c r="JT204" i="22"/>
  <c r="JU204" i="22"/>
  <c r="JV204" i="22"/>
  <c r="JX204" i="22"/>
  <c r="JZ204" i="22"/>
  <c r="KA204" i="22"/>
  <c r="KB204" i="22"/>
  <c r="KC204" i="22"/>
  <c r="KD204" i="22"/>
  <c r="KE204" i="22"/>
  <c r="KF204" i="22"/>
  <c r="KG204" i="22"/>
  <c r="KH204" i="22"/>
  <c r="KI204" i="22"/>
  <c r="KJ204" i="22"/>
  <c r="KK204" i="22"/>
  <c r="B205" i="22"/>
  <c r="C205" i="22"/>
  <c r="D205" i="22"/>
  <c r="E205" i="22"/>
  <c r="F205" i="22"/>
  <c r="JS205" i="22" s="1"/>
  <c r="G205" i="22"/>
  <c r="H205" i="22"/>
  <c r="I205" i="22"/>
  <c r="N205" i="22"/>
  <c r="S205" i="22"/>
  <c r="W205" i="22"/>
  <c r="Z205" i="22"/>
  <c r="AC205" i="22"/>
  <c r="AE205" i="22"/>
  <c r="AG205" i="22"/>
  <c r="AP205" i="22"/>
  <c r="AQ205" i="22"/>
  <c r="AY205" i="22"/>
  <c r="BB205" i="22"/>
  <c r="BC205" i="22"/>
  <c r="BD205" i="22"/>
  <c r="BF205" i="22"/>
  <c r="BG205" i="22"/>
  <c r="CP205" i="22"/>
  <c r="DG205" i="22"/>
  <c r="DQ205" i="22"/>
  <c r="FK205" i="22"/>
  <c r="FT205" i="22"/>
  <c r="GC205" i="22"/>
  <c r="GE205" i="22"/>
  <c r="GH205" i="22"/>
  <c r="GK205" i="22"/>
  <c r="GO205" i="22"/>
  <c r="GP205" i="22"/>
  <c r="GQ205" i="22"/>
  <c r="GR205" i="22"/>
  <c r="GS205" i="22"/>
  <c r="GT205" i="22"/>
  <c r="GU205" i="22"/>
  <c r="GV205" i="22"/>
  <c r="GW205" i="22"/>
  <c r="GX205" i="22"/>
  <c r="GY205" i="22"/>
  <c r="GZ205" i="22"/>
  <c r="HA205" i="22"/>
  <c r="HB205" i="22"/>
  <c r="HC205" i="22"/>
  <c r="HD205" i="22"/>
  <c r="HE205" i="22"/>
  <c r="HF205" i="22"/>
  <c r="HG205" i="22"/>
  <c r="HH205" i="22"/>
  <c r="HI205" i="22"/>
  <c r="HJ205" i="22"/>
  <c r="HK205" i="22"/>
  <c r="HL205" i="22"/>
  <c r="HM205" i="22"/>
  <c r="HN205" i="22"/>
  <c r="HO205" i="22"/>
  <c r="HP205" i="22"/>
  <c r="HQ205" i="22"/>
  <c r="HR205" i="22"/>
  <c r="HS205" i="22"/>
  <c r="HT205" i="22"/>
  <c r="HU205" i="22"/>
  <c r="HV205" i="22"/>
  <c r="HW205" i="22"/>
  <c r="HX205" i="22"/>
  <c r="HY205" i="22"/>
  <c r="HZ205" i="22"/>
  <c r="IA205" i="22"/>
  <c r="IB205" i="22"/>
  <c r="IC205" i="22"/>
  <c r="ID205" i="22"/>
  <c r="IE205" i="22"/>
  <c r="IF205" i="22"/>
  <c r="IG205" i="22"/>
  <c r="IH205" i="22"/>
  <c r="II205" i="22"/>
  <c r="IJ205" i="22"/>
  <c r="IK205" i="22"/>
  <c r="IL205" i="22"/>
  <c r="IM205" i="22"/>
  <c r="IN205" i="22"/>
  <c r="IO205" i="22"/>
  <c r="IP205" i="22"/>
  <c r="IQ205" i="22"/>
  <c r="IR205" i="22"/>
  <c r="IS205" i="22"/>
  <c r="IT205" i="22"/>
  <c r="IU205" i="22"/>
  <c r="IV205" i="22"/>
  <c r="IW205" i="22"/>
  <c r="IX205" i="22"/>
  <c r="IY205" i="22"/>
  <c r="IZ205" i="22"/>
  <c r="JC205" i="22"/>
  <c r="JE205" i="22"/>
  <c r="JF205" i="22" s="1"/>
  <c r="JK205" i="22"/>
  <c r="JL205" i="22"/>
  <c r="JM205" i="22"/>
  <c r="JN205" i="22"/>
  <c r="JO205" i="22"/>
  <c r="JP205" i="22"/>
  <c r="JT205" i="22"/>
  <c r="JU205" i="22"/>
  <c r="JV205" i="22"/>
  <c r="JX205" i="22"/>
  <c r="JZ205" i="22"/>
  <c r="KA205" i="22"/>
  <c r="KB205" i="22"/>
  <c r="KC205" i="22"/>
  <c r="KD205" i="22"/>
  <c r="KE205" i="22"/>
  <c r="KF205" i="22"/>
  <c r="KG205" i="22"/>
  <c r="KH205" i="22"/>
  <c r="KI205" i="22"/>
  <c r="KJ205" i="22"/>
  <c r="KK205" i="22"/>
  <c r="C206" i="22"/>
  <c r="D206" i="22"/>
  <c r="B206" i="22" s="1"/>
  <c r="E206" i="22"/>
  <c r="F206" i="22"/>
  <c r="JS206" i="22" s="1"/>
  <c r="G206" i="22"/>
  <c r="H206" i="22"/>
  <c r="I206" i="22"/>
  <c r="N206" i="22"/>
  <c r="S206" i="22"/>
  <c r="W206" i="22"/>
  <c r="Z206" i="22"/>
  <c r="AC206" i="22"/>
  <c r="AE206" i="22"/>
  <c r="AG206" i="22"/>
  <c r="AP206" i="22"/>
  <c r="AQ206" i="22"/>
  <c r="AY206" i="22"/>
  <c r="BB206" i="22"/>
  <c r="BC206" i="22"/>
  <c r="BD206" i="22"/>
  <c r="BF206" i="22"/>
  <c r="BG206" i="22"/>
  <c r="CP206" i="22"/>
  <c r="DG206" i="22"/>
  <c r="DQ206" i="22"/>
  <c r="FK206" i="22"/>
  <c r="FT206" i="22"/>
  <c r="GC206" i="22"/>
  <c r="GE206" i="22"/>
  <c r="GH206" i="22"/>
  <c r="GK206" i="22"/>
  <c r="GO206" i="22"/>
  <c r="GP206" i="22"/>
  <c r="GQ206" i="22"/>
  <c r="GR206" i="22"/>
  <c r="GS206" i="22"/>
  <c r="GT206" i="22"/>
  <c r="GU206" i="22"/>
  <c r="GV206" i="22"/>
  <c r="GW206" i="22"/>
  <c r="GX206" i="22"/>
  <c r="GY206" i="22"/>
  <c r="GZ206" i="22"/>
  <c r="HA206" i="22"/>
  <c r="HB206" i="22"/>
  <c r="HC206" i="22"/>
  <c r="HD206" i="22"/>
  <c r="HE206" i="22"/>
  <c r="HF206" i="22"/>
  <c r="HG206" i="22"/>
  <c r="HH206" i="22"/>
  <c r="HI206" i="22"/>
  <c r="HJ206" i="22"/>
  <c r="HK206" i="22"/>
  <c r="HL206" i="22"/>
  <c r="HM206" i="22"/>
  <c r="HN206" i="22"/>
  <c r="HO206" i="22"/>
  <c r="HP206" i="22"/>
  <c r="HQ206" i="22"/>
  <c r="HR206" i="22"/>
  <c r="HS206" i="22"/>
  <c r="HT206" i="22"/>
  <c r="HU206" i="22"/>
  <c r="HV206" i="22"/>
  <c r="HW206" i="22"/>
  <c r="HX206" i="22"/>
  <c r="HY206" i="22"/>
  <c r="HZ206" i="22"/>
  <c r="IA206" i="22"/>
  <c r="IB206" i="22"/>
  <c r="IC206" i="22"/>
  <c r="ID206" i="22"/>
  <c r="IE206" i="22"/>
  <c r="IF206" i="22"/>
  <c r="IG206" i="22"/>
  <c r="IH206" i="22"/>
  <c r="II206" i="22"/>
  <c r="IJ206" i="22"/>
  <c r="IK206" i="22"/>
  <c r="IL206" i="22"/>
  <c r="IM206" i="22"/>
  <c r="IN206" i="22"/>
  <c r="IO206" i="22"/>
  <c r="IP206" i="22"/>
  <c r="IQ206" i="22"/>
  <c r="IR206" i="22"/>
  <c r="IS206" i="22"/>
  <c r="IT206" i="22"/>
  <c r="IU206" i="22"/>
  <c r="IV206" i="22"/>
  <c r="IW206" i="22"/>
  <c r="IX206" i="22"/>
  <c r="IY206" i="22"/>
  <c r="IZ206" i="22"/>
  <c r="JC206" i="22"/>
  <c r="JE206" i="22"/>
  <c r="JK206" i="22"/>
  <c r="JL206" i="22"/>
  <c r="JM206" i="22"/>
  <c r="JN206" i="22"/>
  <c r="JO206" i="22"/>
  <c r="JP206" i="22"/>
  <c r="JT206" i="22"/>
  <c r="JU206" i="22"/>
  <c r="JV206" i="22"/>
  <c r="JX206" i="22"/>
  <c r="JZ206" i="22"/>
  <c r="KA206" i="22"/>
  <c r="KB206" i="22"/>
  <c r="KC206" i="22"/>
  <c r="KD206" i="22"/>
  <c r="KE206" i="22"/>
  <c r="KF206" i="22"/>
  <c r="KG206" i="22"/>
  <c r="KH206" i="22"/>
  <c r="KI206" i="22"/>
  <c r="KJ206" i="22"/>
  <c r="KK206" i="22"/>
  <c r="B207" i="22"/>
  <c r="C207" i="22"/>
  <c r="D207" i="22"/>
  <c r="E207" i="22"/>
  <c r="F207" i="22"/>
  <c r="G207" i="22"/>
  <c r="H207" i="22"/>
  <c r="I207" i="22"/>
  <c r="N207" i="22"/>
  <c r="S207" i="22"/>
  <c r="W207" i="22"/>
  <c r="Z207" i="22"/>
  <c r="AC207" i="22"/>
  <c r="AE207" i="22"/>
  <c r="AG207" i="22"/>
  <c r="AP207" i="22"/>
  <c r="AQ207" i="22"/>
  <c r="AY207" i="22"/>
  <c r="BB207" i="22"/>
  <c r="BC207" i="22"/>
  <c r="BD207" i="22"/>
  <c r="BF207" i="22"/>
  <c r="BG207" i="22"/>
  <c r="CP207" i="22"/>
  <c r="DG207" i="22"/>
  <c r="DQ207" i="22"/>
  <c r="FK207" i="22"/>
  <c r="FT207" i="22"/>
  <c r="GC207" i="22"/>
  <c r="GE207" i="22"/>
  <c r="GH207" i="22"/>
  <c r="GK207" i="22"/>
  <c r="GO207" i="22"/>
  <c r="GP207" i="22"/>
  <c r="GQ207" i="22"/>
  <c r="GR207" i="22"/>
  <c r="GS207" i="22"/>
  <c r="GT207" i="22"/>
  <c r="GU207" i="22"/>
  <c r="GV207" i="22"/>
  <c r="GW207" i="22"/>
  <c r="GX207" i="22"/>
  <c r="GY207" i="22"/>
  <c r="GZ207" i="22"/>
  <c r="HA207" i="22"/>
  <c r="HB207" i="22"/>
  <c r="HC207" i="22"/>
  <c r="HD207" i="22"/>
  <c r="HE207" i="22"/>
  <c r="HF207" i="22"/>
  <c r="HG207" i="22"/>
  <c r="HH207" i="22"/>
  <c r="HI207" i="22"/>
  <c r="HJ207" i="22"/>
  <c r="HK207" i="22"/>
  <c r="HL207" i="22"/>
  <c r="HM207" i="22"/>
  <c r="HN207" i="22"/>
  <c r="HO207" i="22"/>
  <c r="HP207" i="22"/>
  <c r="HQ207" i="22"/>
  <c r="HR207" i="22"/>
  <c r="HS207" i="22"/>
  <c r="HT207" i="22"/>
  <c r="HU207" i="22"/>
  <c r="HV207" i="22"/>
  <c r="HW207" i="22"/>
  <c r="HX207" i="22"/>
  <c r="HY207" i="22"/>
  <c r="HZ207" i="22"/>
  <c r="IA207" i="22"/>
  <c r="IB207" i="22"/>
  <c r="IC207" i="22"/>
  <c r="ID207" i="22"/>
  <c r="IE207" i="22"/>
  <c r="IF207" i="22"/>
  <c r="IG207" i="22"/>
  <c r="IH207" i="22"/>
  <c r="II207" i="22"/>
  <c r="IJ207" i="22"/>
  <c r="IK207" i="22"/>
  <c r="IL207" i="22"/>
  <c r="IM207" i="22"/>
  <c r="IN207" i="22"/>
  <c r="IO207" i="22"/>
  <c r="IP207" i="22"/>
  <c r="IQ207" i="22"/>
  <c r="IR207" i="22"/>
  <c r="IS207" i="22"/>
  <c r="IT207" i="22"/>
  <c r="IU207" i="22"/>
  <c r="IV207" i="22"/>
  <c r="IW207" i="22"/>
  <c r="IX207" i="22"/>
  <c r="IY207" i="22"/>
  <c r="IZ207" i="22"/>
  <c r="JK207" i="22"/>
  <c r="JL207" i="22"/>
  <c r="JM207" i="22"/>
  <c r="JN207" i="22"/>
  <c r="JO207" i="22"/>
  <c r="JP207" i="22"/>
  <c r="JT207" i="22"/>
  <c r="JU207" i="22"/>
  <c r="JV207" i="22"/>
  <c r="JX207" i="22"/>
  <c r="JZ207" i="22"/>
  <c r="KA207" i="22"/>
  <c r="KB207" i="22"/>
  <c r="KC207" i="22"/>
  <c r="KD207" i="22"/>
  <c r="KE207" i="22"/>
  <c r="KF207" i="22"/>
  <c r="KG207" i="22"/>
  <c r="KH207" i="22"/>
  <c r="KI207" i="22"/>
  <c r="KJ207" i="22"/>
  <c r="KK207" i="22"/>
  <c r="C208" i="22"/>
  <c r="D208" i="22"/>
  <c r="B208" i="22" s="1"/>
  <c r="E208" i="22"/>
  <c r="F208" i="22"/>
  <c r="JS208" i="22" s="1"/>
  <c r="G208" i="22"/>
  <c r="H208" i="22"/>
  <c r="I208" i="22"/>
  <c r="N208" i="22"/>
  <c r="S208" i="22"/>
  <c r="W208" i="22"/>
  <c r="Z208" i="22"/>
  <c r="AC208" i="22"/>
  <c r="AE208" i="22"/>
  <c r="AG208" i="22"/>
  <c r="AP208" i="22"/>
  <c r="AQ208" i="22"/>
  <c r="AY208" i="22"/>
  <c r="BB208" i="22"/>
  <c r="BC208" i="22"/>
  <c r="BD208" i="22"/>
  <c r="BF208" i="22"/>
  <c r="BG208" i="22"/>
  <c r="CP208" i="22"/>
  <c r="DG208" i="22"/>
  <c r="DQ208" i="22"/>
  <c r="FK208" i="22"/>
  <c r="FT208" i="22"/>
  <c r="GC208" i="22"/>
  <c r="GE208" i="22"/>
  <c r="GH208" i="22"/>
  <c r="GK208" i="22"/>
  <c r="GO208" i="22"/>
  <c r="GP208" i="22"/>
  <c r="GQ208" i="22"/>
  <c r="GR208" i="22"/>
  <c r="GS208" i="22"/>
  <c r="GT208" i="22"/>
  <c r="GU208" i="22"/>
  <c r="GV208" i="22"/>
  <c r="GW208" i="22"/>
  <c r="GX208" i="22"/>
  <c r="GY208" i="22"/>
  <c r="GZ208" i="22"/>
  <c r="HA208" i="22"/>
  <c r="HB208" i="22"/>
  <c r="HC208" i="22"/>
  <c r="HD208" i="22"/>
  <c r="HE208" i="22"/>
  <c r="HF208" i="22"/>
  <c r="HG208" i="22"/>
  <c r="HH208" i="22"/>
  <c r="HI208" i="22"/>
  <c r="HJ208" i="22"/>
  <c r="HK208" i="22"/>
  <c r="HL208" i="22"/>
  <c r="HM208" i="22"/>
  <c r="HN208" i="22"/>
  <c r="HO208" i="22"/>
  <c r="HP208" i="22"/>
  <c r="HQ208" i="22"/>
  <c r="HR208" i="22"/>
  <c r="HS208" i="22"/>
  <c r="HT208" i="22"/>
  <c r="HU208" i="22"/>
  <c r="HV208" i="22"/>
  <c r="HW208" i="22"/>
  <c r="HX208" i="22"/>
  <c r="HY208" i="22"/>
  <c r="HZ208" i="22"/>
  <c r="IA208" i="22"/>
  <c r="IB208" i="22"/>
  <c r="IC208" i="22"/>
  <c r="ID208" i="22"/>
  <c r="IE208" i="22"/>
  <c r="IF208" i="22"/>
  <c r="IG208" i="22"/>
  <c r="IH208" i="22"/>
  <c r="II208" i="22"/>
  <c r="IJ208" i="22"/>
  <c r="IK208" i="22"/>
  <c r="IL208" i="22"/>
  <c r="IM208" i="22"/>
  <c r="IN208" i="22"/>
  <c r="IO208" i="22"/>
  <c r="IP208" i="22"/>
  <c r="IQ208" i="22"/>
  <c r="IR208" i="22"/>
  <c r="IS208" i="22"/>
  <c r="IT208" i="22"/>
  <c r="IU208" i="22"/>
  <c r="IV208" i="22"/>
  <c r="IW208" i="22"/>
  <c r="IX208" i="22"/>
  <c r="IY208" i="22"/>
  <c r="IZ208" i="22"/>
  <c r="JC208" i="22"/>
  <c r="JE208" i="22"/>
  <c r="JF208" i="22" s="1"/>
  <c r="JK208" i="22"/>
  <c r="JL208" i="22"/>
  <c r="JM208" i="22"/>
  <c r="JN208" i="22"/>
  <c r="JO208" i="22"/>
  <c r="JP208" i="22"/>
  <c r="JT208" i="22"/>
  <c r="JU208" i="22"/>
  <c r="JV208" i="22"/>
  <c r="JX208" i="22"/>
  <c r="JZ208" i="22"/>
  <c r="KA208" i="22"/>
  <c r="KB208" i="22"/>
  <c r="KC208" i="22"/>
  <c r="KD208" i="22"/>
  <c r="KE208" i="22"/>
  <c r="KF208" i="22"/>
  <c r="KG208" i="22"/>
  <c r="KH208" i="22"/>
  <c r="KI208" i="22"/>
  <c r="KJ208" i="22"/>
  <c r="KK208" i="22"/>
  <c r="B209" i="22"/>
  <c r="C209" i="22"/>
  <c r="D209" i="22"/>
  <c r="E209" i="22"/>
  <c r="F209" i="22"/>
  <c r="JS209" i="22" s="1"/>
  <c r="G209" i="22"/>
  <c r="H209" i="22"/>
  <c r="I209" i="22"/>
  <c r="N209" i="22"/>
  <c r="S209" i="22"/>
  <c r="W209" i="22"/>
  <c r="Z209" i="22"/>
  <c r="AC209" i="22"/>
  <c r="AE209" i="22"/>
  <c r="AG209" i="22"/>
  <c r="AP209" i="22"/>
  <c r="AQ209" i="22"/>
  <c r="AY209" i="22"/>
  <c r="BB209" i="22"/>
  <c r="BC209" i="22"/>
  <c r="BD209" i="22"/>
  <c r="BF209" i="22"/>
  <c r="BG209" i="22"/>
  <c r="CP209" i="22"/>
  <c r="DG209" i="22"/>
  <c r="DQ209" i="22"/>
  <c r="FK209" i="22"/>
  <c r="FT209" i="22"/>
  <c r="GC209" i="22"/>
  <c r="GE209" i="22"/>
  <c r="GH209" i="22"/>
  <c r="GK209" i="22"/>
  <c r="GO209" i="22"/>
  <c r="GP209" i="22"/>
  <c r="GQ209" i="22"/>
  <c r="GR209" i="22"/>
  <c r="GS209" i="22"/>
  <c r="GT209" i="22"/>
  <c r="GU209" i="22"/>
  <c r="GV209" i="22"/>
  <c r="GW209" i="22"/>
  <c r="GX209" i="22"/>
  <c r="GY209" i="22"/>
  <c r="GZ209" i="22"/>
  <c r="HA209" i="22"/>
  <c r="HB209" i="22"/>
  <c r="HC209" i="22"/>
  <c r="HD209" i="22"/>
  <c r="HE209" i="22"/>
  <c r="HF209" i="22"/>
  <c r="HG209" i="22"/>
  <c r="HH209" i="22"/>
  <c r="HI209" i="22"/>
  <c r="HJ209" i="22"/>
  <c r="HK209" i="22"/>
  <c r="HL209" i="22"/>
  <c r="HM209" i="22"/>
  <c r="HN209" i="22"/>
  <c r="HO209" i="22"/>
  <c r="HP209" i="22"/>
  <c r="HQ209" i="22"/>
  <c r="HR209" i="22"/>
  <c r="HS209" i="22"/>
  <c r="HT209" i="22"/>
  <c r="HU209" i="22"/>
  <c r="HV209" i="22"/>
  <c r="HW209" i="22"/>
  <c r="HX209" i="22"/>
  <c r="HY209" i="22"/>
  <c r="HZ209" i="22"/>
  <c r="IA209" i="22"/>
  <c r="IB209" i="22"/>
  <c r="IC209" i="22"/>
  <c r="ID209" i="22"/>
  <c r="IE209" i="22"/>
  <c r="IF209" i="22"/>
  <c r="IG209" i="22"/>
  <c r="IH209" i="22"/>
  <c r="II209" i="22"/>
  <c r="IJ209" i="22"/>
  <c r="IK209" i="22"/>
  <c r="IL209" i="22"/>
  <c r="IM209" i="22"/>
  <c r="IN209" i="22"/>
  <c r="IO209" i="22"/>
  <c r="IP209" i="22"/>
  <c r="IQ209" i="22"/>
  <c r="IR209" i="22"/>
  <c r="IS209" i="22"/>
  <c r="IT209" i="22"/>
  <c r="IU209" i="22"/>
  <c r="IV209" i="22"/>
  <c r="IW209" i="22"/>
  <c r="IX209" i="22"/>
  <c r="IY209" i="22"/>
  <c r="IZ209" i="22"/>
  <c r="JC209" i="22"/>
  <c r="JE209" i="22"/>
  <c r="JF209" i="22" s="1"/>
  <c r="JK209" i="22"/>
  <c r="JL209" i="22"/>
  <c r="JM209" i="22"/>
  <c r="JN209" i="22"/>
  <c r="JO209" i="22"/>
  <c r="JP209" i="22"/>
  <c r="JT209" i="22"/>
  <c r="JU209" i="22"/>
  <c r="JV209" i="22"/>
  <c r="JX209" i="22"/>
  <c r="JZ209" i="22"/>
  <c r="KA209" i="22"/>
  <c r="KB209" i="22"/>
  <c r="KC209" i="22"/>
  <c r="KD209" i="22"/>
  <c r="KE209" i="22"/>
  <c r="KF209" i="22"/>
  <c r="KG209" i="22"/>
  <c r="KH209" i="22"/>
  <c r="KI209" i="22"/>
  <c r="KJ209" i="22"/>
  <c r="KK209" i="22"/>
  <c r="C210" i="22"/>
  <c r="D210" i="22"/>
  <c r="B210" i="22" s="1"/>
  <c r="E210" i="22"/>
  <c r="F210" i="22"/>
  <c r="JS210" i="22" s="1"/>
  <c r="G210" i="22"/>
  <c r="H210" i="22"/>
  <c r="I210" i="22"/>
  <c r="N210" i="22"/>
  <c r="S210" i="22"/>
  <c r="W210" i="22"/>
  <c r="Z210" i="22"/>
  <c r="AC210" i="22"/>
  <c r="AE210" i="22"/>
  <c r="AG210" i="22"/>
  <c r="AP210" i="22"/>
  <c r="AQ210" i="22"/>
  <c r="AY210" i="22"/>
  <c r="BB210" i="22"/>
  <c r="BC210" i="22"/>
  <c r="BD210" i="22"/>
  <c r="BF210" i="22"/>
  <c r="BG210" i="22"/>
  <c r="CP210" i="22"/>
  <c r="DG210" i="22"/>
  <c r="DQ210" i="22"/>
  <c r="FK210" i="22"/>
  <c r="FT210" i="22"/>
  <c r="GC210" i="22"/>
  <c r="GE210" i="22"/>
  <c r="GH210" i="22"/>
  <c r="GK210" i="22"/>
  <c r="GO210" i="22"/>
  <c r="GP210" i="22"/>
  <c r="GQ210" i="22"/>
  <c r="GR210" i="22"/>
  <c r="GS210" i="22"/>
  <c r="GT210" i="22"/>
  <c r="GU210" i="22"/>
  <c r="GV210" i="22"/>
  <c r="GW210" i="22"/>
  <c r="GX210" i="22"/>
  <c r="GY210" i="22"/>
  <c r="GZ210" i="22"/>
  <c r="HA210" i="22"/>
  <c r="HB210" i="22"/>
  <c r="HC210" i="22"/>
  <c r="HD210" i="22"/>
  <c r="HE210" i="22"/>
  <c r="HF210" i="22"/>
  <c r="HG210" i="22"/>
  <c r="HH210" i="22"/>
  <c r="HI210" i="22"/>
  <c r="HJ210" i="22"/>
  <c r="HK210" i="22"/>
  <c r="HL210" i="22"/>
  <c r="HM210" i="22"/>
  <c r="HN210" i="22"/>
  <c r="HO210" i="22"/>
  <c r="HP210" i="22"/>
  <c r="HQ210" i="22"/>
  <c r="HR210" i="22"/>
  <c r="HS210" i="22"/>
  <c r="HT210" i="22"/>
  <c r="HU210" i="22"/>
  <c r="HV210" i="22"/>
  <c r="HW210" i="22"/>
  <c r="HX210" i="22"/>
  <c r="HY210" i="22"/>
  <c r="HZ210" i="22"/>
  <c r="IA210" i="22"/>
  <c r="IB210" i="22"/>
  <c r="IC210" i="22"/>
  <c r="ID210" i="22"/>
  <c r="IE210" i="22"/>
  <c r="IF210" i="22"/>
  <c r="IG210" i="22"/>
  <c r="IH210" i="22"/>
  <c r="II210" i="22"/>
  <c r="IJ210" i="22"/>
  <c r="IK210" i="22"/>
  <c r="IL210" i="22"/>
  <c r="IM210" i="22"/>
  <c r="IN210" i="22"/>
  <c r="IO210" i="22"/>
  <c r="IP210" i="22"/>
  <c r="IQ210" i="22"/>
  <c r="IR210" i="22"/>
  <c r="IS210" i="22"/>
  <c r="IT210" i="22"/>
  <c r="IU210" i="22"/>
  <c r="IV210" i="22"/>
  <c r="IW210" i="22"/>
  <c r="IX210" i="22"/>
  <c r="IY210" i="22"/>
  <c r="IZ210" i="22"/>
  <c r="JC210" i="22"/>
  <c r="JE210" i="22"/>
  <c r="JK210" i="22"/>
  <c r="JL210" i="22"/>
  <c r="JM210" i="22"/>
  <c r="JN210" i="22"/>
  <c r="JO210" i="22"/>
  <c r="JP210" i="22"/>
  <c r="JR210" i="22"/>
  <c r="JT210" i="22"/>
  <c r="JU210" i="22"/>
  <c r="JV210" i="22"/>
  <c r="JX210" i="22"/>
  <c r="JZ210" i="22"/>
  <c r="KA210" i="22"/>
  <c r="KB210" i="22"/>
  <c r="KC210" i="22"/>
  <c r="KD210" i="22"/>
  <c r="KE210" i="22"/>
  <c r="KF210" i="22"/>
  <c r="KG210" i="22"/>
  <c r="KH210" i="22"/>
  <c r="KI210" i="22"/>
  <c r="KJ210" i="22"/>
  <c r="KK210" i="22"/>
  <c r="C211" i="22"/>
  <c r="D211" i="22"/>
  <c r="B211" i="22" s="1"/>
  <c r="E211" i="22"/>
  <c r="F211" i="22"/>
  <c r="JS211" i="22" s="1"/>
  <c r="G211" i="22"/>
  <c r="H211" i="22"/>
  <c r="I211" i="22"/>
  <c r="GE211" i="22" s="1"/>
  <c r="N211" i="22"/>
  <c r="S211" i="22"/>
  <c r="W211" i="22"/>
  <c r="Z211" i="22"/>
  <c r="AC211" i="22"/>
  <c r="AE211" i="22"/>
  <c r="AG211" i="22"/>
  <c r="AP211" i="22"/>
  <c r="AQ211" i="22"/>
  <c r="AY211" i="22"/>
  <c r="BB211" i="22"/>
  <c r="BC211" i="22"/>
  <c r="BD211" i="22"/>
  <c r="BF211" i="22"/>
  <c r="BG211" i="22"/>
  <c r="CP211" i="22"/>
  <c r="DG211" i="22"/>
  <c r="DQ211" i="22"/>
  <c r="FK211" i="22"/>
  <c r="FT211" i="22"/>
  <c r="GC211" i="22"/>
  <c r="GH211" i="22"/>
  <c r="GK211" i="22"/>
  <c r="GO211" i="22"/>
  <c r="GP211" i="22"/>
  <c r="GQ211" i="22"/>
  <c r="GS211" i="22"/>
  <c r="GU211" i="22"/>
  <c r="GV211" i="22"/>
  <c r="GW211" i="22"/>
  <c r="GX211" i="22"/>
  <c r="GY211" i="22"/>
  <c r="HA211" i="22"/>
  <c r="HC211" i="22"/>
  <c r="HD211" i="22"/>
  <c r="HE211" i="22"/>
  <c r="HF211" i="22"/>
  <c r="HG211" i="22"/>
  <c r="HI211" i="22"/>
  <c r="HK211" i="22"/>
  <c r="HL211" i="22"/>
  <c r="HM211" i="22"/>
  <c r="HN211" i="22"/>
  <c r="HO211" i="22"/>
  <c r="HQ211" i="22"/>
  <c r="HS211" i="22"/>
  <c r="HT211" i="22"/>
  <c r="HU211" i="22"/>
  <c r="HV211" i="22"/>
  <c r="HW211" i="22"/>
  <c r="HY211" i="22"/>
  <c r="IA211" i="22"/>
  <c r="IB211" i="22"/>
  <c r="IC211" i="22"/>
  <c r="ID211" i="22"/>
  <c r="IE211" i="22"/>
  <c r="IG211" i="22"/>
  <c r="II211" i="22"/>
  <c r="IJ211" i="22"/>
  <c r="IK211" i="22"/>
  <c r="IL211" i="22"/>
  <c r="IM211" i="22"/>
  <c r="IO211" i="22"/>
  <c r="IQ211" i="22"/>
  <c r="IR211" i="22"/>
  <c r="IS211" i="22"/>
  <c r="IT211" i="22"/>
  <c r="IU211" i="22"/>
  <c r="IW211" i="22"/>
  <c r="IY211" i="22"/>
  <c r="IZ211" i="22"/>
  <c r="JE211" i="22"/>
  <c r="JK211" i="22"/>
  <c r="JL211" i="22"/>
  <c r="JM211" i="22"/>
  <c r="JO211" i="22"/>
  <c r="JR211" i="22"/>
  <c r="JT211" i="22"/>
  <c r="JU211" i="22"/>
  <c r="JV211" i="22"/>
  <c r="JZ211" i="22"/>
  <c r="KB211" i="22"/>
  <c r="KC211" i="22"/>
  <c r="KD211" i="22"/>
  <c r="KE211" i="22"/>
  <c r="KF211" i="22"/>
  <c r="KH211" i="22"/>
  <c r="KJ211" i="22"/>
  <c r="KK211" i="22"/>
  <c r="C212" i="22"/>
  <c r="D212" i="22"/>
  <c r="B212" i="22" s="1"/>
  <c r="E212" i="22"/>
  <c r="F212" i="22"/>
  <c r="JS212" i="22" s="1"/>
  <c r="G212" i="22"/>
  <c r="H212" i="22"/>
  <c r="I212" i="22"/>
  <c r="GE212" i="22" s="1"/>
  <c r="N212" i="22"/>
  <c r="S212" i="22"/>
  <c r="W212" i="22"/>
  <c r="Z212" i="22"/>
  <c r="AC212" i="22"/>
  <c r="AE212" i="22"/>
  <c r="AG212" i="22"/>
  <c r="AP212" i="22"/>
  <c r="AQ212" i="22"/>
  <c r="AY212" i="22"/>
  <c r="BB212" i="22"/>
  <c r="BC212" i="22"/>
  <c r="BD212" i="22"/>
  <c r="BF212" i="22"/>
  <c r="BG212" i="22"/>
  <c r="CP212" i="22"/>
  <c r="DG212" i="22"/>
  <c r="DQ212" i="22"/>
  <c r="FK212" i="22"/>
  <c r="FT212" i="22"/>
  <c r="GC212" i="22"/>
  <c r="GH212" i="22"/>
  <c r="GK212" i="22"/>
  <c r="GO212" i="22"/>
  <c r="GP212" i="22"/>
  <c r="GQ212" i="22"/>
  <c r="GS212" i="22"/>
  <c r="GU212" i="22"/>
  <c r="GV212" i="22"/>
  <c r="GW212" i="22"/>
  <c r="GX212" i="22"/>
  <c r="GY212" i="22"/>
  <c r="HA212" i="22"/>
  <c r="HC212" i="22"/>
  <c r="HD212" i="22"/>
  <c r="HE212" i="22"/>
  <c r="HF212" i="22"/>
  <c r="HG212" i="22"/>
  <c r="HI212" i="22"/>
  <c r="HK212" i="22"/>
  <c r="HL212" i="22"/>
  <c r="HM212" i="22"/>
  <c r="HN212" i="22"/>
  <c r="HO212" i="22"/>
  <c r="HQ212" i="22"/>
  <c r="HS212" i="22"/>
  <c r="HT212" i="22"/>
  <c r="HU212" i="22"/>
  <c r="HV212" i="22"/>
  <c r="HW212" i="22"/>
  <c r="HY212" i="22"/>
  <c r="IA212" i="22"/>
  <c r="IB212" i="22"/>
  <c r="IC212" i="22"/>
  <c r="ID212" i="22"/>
  <c r="IE212" i="22"/>
  <c r="IG212" i="22"/>
  <c r="II212" i="22"/>
  <c r="IJ212" i="22"/>
  <c r="IK212" i="22"/>
  <c r="IL212" i="22"/>
  <c r="IM212" i="22"/>
  <c r="IO212" i="22"/>
  <c r="IQ212" i="22"/>
  <c r="IR212" i="22"/>
  <c r="IS212" i="22"/>
  <c r="IT212" i="22"/>
  <c r="IU212" i="22"/>
  <c r="IW212" i="22"/>
  <c r="IY212" i="22"/>
  <c r="IZ212" i="22"/>
  <c r="JE212" i="22"/>
  <c r="JK212" i="22"/>
  <c r="JL212" i="22"/>
  <c r="JM212" i="22"/>
  <c r="JO212" i="22"/>
  <c r="JR212" i="22"/>
  <c r="JT212" i="22"/>
  <c r="JU212" i="22"/>
  <c r="JV212" i="22"/>
  <c r="JZ212" i="22"/>
  <c r="KB212" i="22"/>
  <c r="KC212" i="22"/>
  <c r="KD212" i="22"/>
  <c r="KE212" i="22"/>
  <c r="KF212" i="22"/>
  <c r="KH212" i="22"/>
  <c r="KJ212" i="22"/>
  <c r="KK212" i="22"/>
  <c r="C213" i="22"/>
  <c r="D213" i="22"/>
  <c r="B213" i="22" s="1"/>
  <c r="E213" i="22"/>
  <c r="F213" i="22"/>
  <c r="JS213" i="22" s="1"/>
  <c r="G213" i="22"/>
  <c r="H213" i="22"/>
  <c r="I213" i="22"/>
  <c r="GE213" i="22" s="1"/>
  <c r="N213" i="22"/>
  <c r="S213" i="22"/>
  <c r="W213" i="22"/>
  <c r="Z213" i="22"/>
  <c r="AC213" i="22"/>
  <c r="AE213" i="22"/>
  <c r="AG213" i="22"/>
  <c r="AP213" i="22"/>
  <c r="AQ213" i="22"/>
  <c r="AY213" i="22"/>
  <c r="BB213" i="22"/>
  <c r="BC213" i="22"/>
  <c r="BD213" i="22"/>
  <c r="BF213" i="22"/>
  <c r="BG213" i="22"/>
  <c r="CP213" i="22"/>
  <c r="DG213" i="22"/>
  <c r="DQ213" i="22"/>
  <c r="FK213" i="22"/>
  <c r="FT213" i="22"/>
  <c r="GC213" i="22"/>
  <c r="GH213" i="22"/>
  <c r="GK213" i="22"/>
  <c r="GO213" i="22"/>
  <c r="GP213" i="22"/>
  <c r="GQ213" i="22"/>
  <c r="GS213" i="22"/>
  <c r="GU213" i="22"/>
  <c r="GV213" i="22"/>
  <c r="GW213" i="22"/>
  <c r="GX213" i="22"/>
  <c r="GY213" i="22"/>
  <c r="HA213" i="22"/>
  <c r="HC213" i="22"/>
  <c r="HD213" i="22"/>
  <c r="HE213" i="22"/>
  <c r="HF213" i="22"/>
  <c r="HG213" i="22"/>
  <c r="HI213" i="22"/>
  <c r="HK213" i="22"/>
  <c r="HL213" i="22"/>
  <c r="HM213" i="22"/>
  <c r="HN213" i="22"/>
  <c r="HO213" i="22"/>
  <c r="HQ213" i="22"/>
  <c r="HS213" i="22"/>
  <c r="HT213" i="22"/>
  <c r="HU213" i="22"/>
  <c r="HV213" i="22"/>
  <c r="HW213" i="22"/>
  <c r="HY213" i="22"/>
  <c r="IA213" i="22"/>
  <c r="IB213" i="22"/>
  <c r="IC213" i="22"/>
  <c r="ID213" i="22"/>
  <c r="IE213" i="22"/>
  <c r="IG213" i="22"/>
  <c r="II213" i="22"/>
  <c r="IJ213" i="22"/>
  <c r="IK213" i="22"/>
  <c r="IL213" i="22"/>
  <c r="IM213" i="22"/>
  <c r="IO213" i="22"/>
  <c r="IQ213" i="22"/>
  <c r="IR213" i="22"/>
  <c r="IS213" i="22"/>
  <c r="IT213" i="22"/>
  <c r="IU213" i="22"/>
  <c r="IW213" i="22"/>
  <c r="IY213" i="22"/>
  <c r="IZ213" i="22"/>
  <c r="JE213" i="22"/>
  <c r="JK213" i="22"/>
  <c r="JL213" i="22"/>
  <c r="JM213" i="22"/>
  <c r="JO213" i="22"/>
  <c r="JR213" i="22"/>
  <c r="JT213" i="22"/>
  <c r="JU213" i="22"/>
  <c r="JV213" i="22"/>
  <c r="JZ213" i="22"/>
  <c r="KB213" i="22"/>
  <c r="KC213" i="22"/>
  <c r="KD213" i="22"/>
  <c r="KE213" i="22"/>
  <c r="KF213" i="22"/>
  <c r="KH213" i="22"/>
  <c r="KJ213" i="22"/>
  <c r="KK213" i="22"/>
  <c r="C214" i="22"/>
  <c r="D214" i="22"/>
  <c r="B214" i="22" s="1"/>
  <c r="E214" i="22"/>
  <c r="F214" i="22"/>
  <c r="JS214" i="22" s="1"/>
  <c r="G214" i="22"/>
  <c r="H214" i="22"/>
  <c r="I214" i="22"/>
  <c r="GE214" i="22" s="1"/>
  <c r="N214" i="22"/>
  <c r="S214" i="22"/>
  <c r="W214" i="22"/>
  <c r="Z214" i="22"/>
  <c r="AC214" i="22"/>
  <c r="AE214" i="22"/>
  <c r="AG214" i="22"/>
  <c r="AP214" i="22"/>
  <c r="AQ214" i="22"/>
  <c r="AY214" i="22"/>
  <c r="BB214" i="22"/>
  <c r="BC214" i="22"/>
  <c r="BD214" i="22"/>
  <c r="BF214" i="22"/>
  <c r="BG214" i="22"/>
  <c r="CP214" i="22"/>
  <c r="DG214" i="22"/>
  <c r="DQ214" i="22"/>
  <c r="FK214" i="22"/>
  <c r="FT214" i="22"/>
  <c r="GC214" i="22"/>
  <c r="GH214" i="22"/>
  <c r="GK214" i="22"/>
  <c r="GO214" i="22"/>
  <c r="GP214" i="22"/>
  <c r="GQ214" i="22"/>
  <c r="GS214" i="22"/>
  <c r="GU214" i="22"/>
  <c r="GV214" i="22"/>
  <c r="GW214" i="22"/>
  <c r="GX214" i="22"/>
  <c r="GY214" i="22"/>
  <c r="HA214" i="22"/>
  <c r="HC214" i="22"/>
  <c r="HD214" i="22"/>
  <c r="HE214" i="22"/>
  <c r="HF214" i="22"/>
  <c r="HG214" i="22"/>
  <c r="HI214" i="22"/>
  <c r="HK214" i="22"/>
  <c r="HL214" i="22"/>
  <c r="HM214" i="22"/>
  <c r="HN214" i="22"/>
  <c r="HO214" i="22"/>
  <c r="HQ214" i="22"/>
  <c r="HS214" i="22"/>
  <c r="HT214" i="22"/>
  <c r="HU214" i="22"/>
  <c r="HV214" i="22"/>
  <c r="HW214" i="22"/>
  <c r="HY214" i="22"/>
  <c r="IA214" i="22"/>
  <c r="IB214" i="22"/>
  <c r="IC214" i="22"/>
  <c r="ID214" i="22"/>
  <c r="IE214" i="22"/>
  <c r="IG214" i="22"/>
  <c r="II214" i="22"/>
  <c r="IJ214" i="22"/>
  <c r="IK214" i="22"/>
  <c r="IL214" i="22"/>
  <c r="IM214" i="22"/>
  <c r="IO214" i="22"/>
  <c r="IQ214" i="22"/>
  <c r="IR214" i="22"/>
  <c r="IS214" i="22"/>
  <c r="IT214" i="22"/>
  <c r="IU214" i="22"/>
  <c r="IW214" i="22"/>
  <c r="IY214" i="22"/>
  <c r="IZ214" i="22"/>
  <c r="JE214" i="22"/>
  <c r="JK214" i="22"/>
  <c r="JL214" i="22"/>
  <c r="JM214" i="22"/>
  <c r="JO214" i="22"/>
  <c r="JR214" i="22"/>
  <c r="JT214" i="22"/>
  <c r="JU214" i="22"/>
  <c r="JV214" i="22"/>
  <c r="JZ214" i="22"/>
  <c r="KB214" i="22"/>
  <c r="KC214" i="22"/>
  <c r="KD214" i="22"/>
  <c r="KE214" i="22"/>
  <c r="KF214" i="22"/>
  <c r="KH214" i="22"/>
  <c r="KJ214" i="22"/>
  <c r="KK214" i="22"/>
  <c r="C215" i="22"/>
  <c r="D215" i="22"/>
  <c r="B215" i="22" s="1"/>
  <c r="E215" i="22"/>
  <c r="F215" i="22"/>
  <c r="JR215" i="22" s="1"/>
  <c r="G215" i="22"/>
  <c r="H215" i="22"/>
  <c r="I215" i="22"/>
  <c r="GE215" i="22" s="1"/>
  <c r="N215" i="22"/>
  <c r="S215" i="22"/>
  <c r="W215" i="22"/>
  <c r="Z215" i="22"/>
  <c r="AC215" i="22"/>
  <c r="AE215" i="22"/>
  <c r="AG215" i="22"/>
  <c r="AP215" i="22"/>
  <c r="AQ215" i="22"/>
  <c r="AY215" i="22"/>
  <c r="BB215" i="22"/>
  <c r="BC215" i="22"/>
  <c r="BD215" i="22"/>
  <c r="BF215" i="22"/>
  <c r="BG215" i="22"/>
  <c r="CP215" i="22"/>
  <c r="DG215" i="22"/>
  <c r="DQ215" i="22"/>
  <c r="FK215" i="22"/>
  <c r="FT215" i="22"/>
  <c r="GC215" i="22"/>
  <c r="GH215" i="22"/>
  <c r="GK215" i="22"/>
  <c r="GO215" i="22"/>
  <c r="GP215" i="22"/>
  <c r="GQ215" i="22"/>
  <c r="GS215" i="22"/>
  <c r="GU215" i="22"/>
  <c r="GV215" i="22"/>
  <c r="GW215" i="22"/>
  <c r="GX215" i="22"/>
  <c r="GY215" i="22"/>
  <c r="HA215" i="22"/>
  <c r="HC215" i="22"/>
  <c r="HD215" i="22"/>
  <c r="HE215" i="22"/>
  <c r="HF215" i="22"/>
  <c r="HG215" i="22"/>
  <c r="HI215" i="22"/>
  <c r="HK215" i="22"/>
  <c r="HL215" i="22"/>
  <c r="HM215" i="22"/>
  <c r="HN215" i="22"/>
  <c r="HO215" i="22"/>
  <c r="HQ215" i="22"/>
  <c r="HS215" i="22"/>
  <c r="HT215" i="22"/>
  <c r="HU215" i="22"/>
  <c r="HV215" i="22"/>
  <c r="HW215" i="22"/>
  <c r="HY215" i="22"/>
  <c r="IA215" i="22"/>
  <c r="IB215" i="22"/>
  <c r="IC215" i="22"/>
  <c r="ID215" i="22"/>
  <c r="IE215" i="22"/>
  <c r="IG215" i="22"/>
  <c r="II215" i="22"/>
  <c r="IJ215" i="22"/>
  <c r="IK215" i="22"/>
  <c r="IL215" i="22"/>
  <c r="IM215" i="22"/>
  <c r="IO215" i="22"/>
  <c r="IQ215" i="22"/>
  <c r="IR215" i="22"/>
  <c r="IS215" i="22"/>
  <c r="IT215" i="22"/>
  <c r="IU215" i="22"/>
  <c r="IW215" i="22"/>
  <c r="IY215" i="22"/>
  <c r="IZ215" i="22"/>
  <c r="JE215" i="22"/>
  <c r="JK215" i="22"/>
  <c r="JL215" i="22"/>
  <c r="JM215" i="22"/>
  <c r="JO215" i="22"/>
  <c r="JT215" i="22"/>
  <c r="JU215" i="22"/>
  <c r="JV215" i="22"/>
  <c r="JZ215" i="22"/>
  <c r="KB215" i="22"/>
  <c r="KC215" i="22"/>
  <c r="KD215" i="22"/>
  <c r="KE215" i="22"/>
  <c r="KF215" i="22"/>
  <c r="KH215" i="22"/>
  <c r="KJ215" i="22"/>
  <c r="KK215" i="22"/>
  <c r="C216" i="22"/>
  <c r="D216" i="22"/>
  <c r="B216" i="22" s="1"/>
  <c r="E216" i="22"/>
  <c r="F216" i="22"/>
  <c r="JR216" i="22" s="1"/>
  <c r="G216" i="22"/>
  <c r="H216" i="22"/>
  <c r="I216" i="22"/>
  <c r="GE216" i="22" s="1"/>
  <c r="N216" i="22"/>
  <c r="S216" i="22"/>
  <c r="W216" i="22"/>
  <c r="Z216" i="22"/>
  <c r="AC216" i="22"/>
  <c r="AE216" i="22"/>
  <c r="AG216" i="22"/>
  <c r="AP216" i="22"/>
  <c r="AQ216" i="22"/>
  <c r="AY216" i="22"/>
  <c r="BB216" i="22"/>
  <c r="BC216" i="22"/>
  <c r="BD216" i="22"/>
  <c r="BF216" i="22"/>
  <c r="BG216" i="22"/>
  <c r="CP216" i="22"/>
  <c r="DG216" i="22"/>
  <c r="DQ216" i="22"/>
  <c r="FK216" i="22"/>
  <c r="FT216" i="22"/>
  <c r="GC216" i="22"/>
  <c r="GH216" i="22"/>
  <c r="GK216" i="22"/>
  <c r="GO216" i="22"/>
  <c r="GP216" i="22"/>
  <c r="GQ216" i="22"/>
  <c r="GS216" i="22"/>
  <c r="GU216" i="22"/>
  <c r="GV216" i="22"/>
  <c r="GW216" i="22"/>
  <c r="GX216" i="22"/>
  <c r="GY216" i="22"/>
  <c r="HA216" i="22"/>
  <c r="HC216" i="22"/>
  <c r="HD216" i="22"/>
  <c r="HE216" i="22"/>
  <c r="HF216" i="22"/>
  <c r="HG216" i="22"/>
  <c r="HI216" i="22"/>
  <c r="HK216" i="22"/>
  <c r="HL216" i="22"/>
  <c r="HM216" i="22"/>
  <c r="HN216" i="22"/>
  <c r="HO216" i="22"/>
  <c r="HQ216" i="22"/>
  <c r="HS216" i="22"/>
  <c r="HT216" i="22"/>
  <c r="HU216" i="22"/>
  <c r="HV216" i="22"/>
  <c r="HW216" i="22"/>
  <c r="HY216" i="22"/>
  <c r="IA216" i="22"/>
  <c r="IB216" i="22"/>
  <c r="IC216" i="22"/>
  <c r="ID216" i="22"/>
  <c r="IE216" i="22"/>
  <c r="IG216" i="22"/>
  <c r="II216" i="22"/>
  <c r="IJ216" i="22"/>
  <c r="IK216" i="22"/>
  <c r="IL216" i="22"/>
  <c r="IM216" i="22"/>
  <c r="IO216" i="22"/>
  <c r="IQ216" i="22"/>
  <c r="IR216" i="22"/>
  <c r="IS216" i="22"/>
  <c r="IT216" i="22"/>
  <c r="IU216" i="22"/>
  <c r="IW216" i="22"/>
  <c r="IY216" i="22"/>
  <c r="IZ216" i="22"/>
  <c r="JE216" i="22"/>
  <c r="JK216" i="22"/>
  <c r="JL216" i="22"/>
  <c r="JM216" i="22"/>
  <c r="JO216" i="22"/>
  <c r="JT216" i="22"/>
  <c r="JU216" i="22"/>
  <c r="JV216" i="22"/>
  <c r="JZ216" i="22"/>
  <c r="KB216" i="22"/>
  <c r="KC216" i="22"/>
  <c r="KD216" i="22"/>
  <c r="KE216" i="22"/>
  <c r="KF216" i="22"/>
  <c r="KH216" i="22"/>
  <c r="KJ216" i="22"/>
  <c r="KK216" i="22"/>
  <c r="C217" i="22"/>
  <c r="D217" i="22"/>
  <c r="B217" i="22" s="1"/>
  <c r="E217" i="22"/>
  <c r="F217" i="22"/>
  <c r="G217" i="22"/>
  <c r="H217" i="22"/>
  <c r="I217" i="22"/>
  <c r="GE217" i="22" s="1"/>
  <c r="N217" i="22"/>
  <c r="S217" i="22"/>
  <c r="W217" i="22"/>
  <c r="Z217" i="22"/>
  <c r="AC217" i="22"/>
  <c r="AE217" i="22"/>
  <c r="AG217" i="22"/>
  <c r="AP217" i="22"/>
  <c r="AQ217" i="22"/>
  <c r="AY217" i="22"/>
  <c r="BB217" i="22"/>
  <c r="BC217" i="22"/>
  <c r="BD217" i="22"/>
  <c r="BF217" i="22"/>
  <c r="BG217" i="22"/>
  <c r="CP217" i="22"/>
  <c r="DG217" i="22"/>
  <c r="DQ217" i="22"/>
  <c r="FK217" i="22"/>
  <c r="FT217" i="22"/>
  <c r="GC217" i="22"/>
  <c r="GH217" i="22"/>
  <c r="GK217" i="22"/>
  <c r="GO217" i="22"/>
  <c r="GP217" i="22"/>
  <c r="GQ217" i="22"/>
  <c r="GS217" i="22"/>
  <c r="GU217" i="22"/>
  <c r="GV217" i="22"/>
  <c r="GW217" i="22"/>
  <c r="GX217" i="22"/>
  <c r="GY217" i="22"/>
  <c r="HA217" i="22"/>
  <c r="HC217" i="22"/>
  <c r="HD217" i="22"/>
  <c r="HE217" i="22"/>
  <c r="HF217" i="22"/>
  <c r="HG217" i="22"/>
  <c r="HI217" i="22"/>
  <c r="HK217" i="22"/>
  <c r="HL217" i="22"/>
  <c r="HM217" i="22"/>
  <c r="HN217" i="22"/>
  <c r="HO217" i="22"/>
  <c r="HQ217" i="22"/>
  <c r="HS217" i="22"/>
  <c r="HT217" i="22"/>
  <c r="HU217" i="22"/>
  <c r="HV217" i="22"/>
  <c r="HW217" i="22"/>
  <c r="HY217" i="22"/>
  <c r="IA217" i="22"/>
  <c r="IB217" i="22"/>
  <c r="IC217" i="22"/>
  <c r="ID217" i="22"/>
  <c r="IE217" i="22"/>
  <c r="IG217" i="22"/>
  <c r="II217" i="22"/>
  <c r="IJ217" i="22"/>
  <c r="IK217" i="22"/>
  <c r="IL217" i="22"/>
  <c r="IM217" i="22"/>
  <c r="IO217" i="22"/>
  <c r="IQ217" i="22"/>
  <c r="IR217" i="22"/>
  <c r="IS217" i="22"/>
  <c r="IT217" i="22"/>
  <c r="IU217" i="22"/>
  <c r="IW217" i="22"/>
  <c r="IY217" i="22"/>
  <c r="IZ217" i="22"/>
  <c r="JK217" i="22"/>
  <c r="JL217" i="22"/>
  <c r="JM217" i="22"/>
  <c r="JO217" i="22"/>
  <c r="JT217" i="22"/>
  <c r="JU217" i="22"/>
  <c r="JV217" i="22"/>
  <c r="JZ217" i="22"/>
  <c r="KB217" i="22"/>
  <c r="KC217" i="22"/>
  <c r="KD217" i="22"/>
  <c r="KE217" i="22"/>
  <c r="KF217" i="22"/>
  <c r="KH217" i="22"/>
  <c r="KJ217" i="22"/>
  <c r="KK217" i="22"/>
  <c r="C218" i="22"/>
  <c r="D218" i="22"/>
  <c r="B218" i="22" s="1"/>
  <c r="E218" i="22"/>
  <c r="F218" i="22"/>
  <c r="G218" i="22"/>
  <c r="H218" i="22"/>
  <c r="I218" i="22"/>
  <c r="GE218" i="22" s="1"/>
  <c r="N218" i="22"/>
  <c r="S218" i="22"/>
  <c r="W218" i="22"/>
  <c r="Z218" i="22"/>
  <c r="AC218" i="22"/>
  <c r="AE218" i="22"/>
  <c r="AG218" i="22"/>
  <c r="AP218" i="22"/>
  <c r="AQ218" i="22"/>
  <c r="AY218" i="22"/>
  <c r="BB218" i="22"/>
  <c r="BC218" i="22"/>
  <c r="BD218" i="22"/>
  <c r="BF218" i="22"/>
  <c r="BG218" i="22"/>
  <c r="CP218" i="22"/>
  <c r="DG218" i="22"/>
  <c r="DQ218" i="22"/>
  <c r="FK218" i="22"/>
  <c r="FT218" i="22"/>
  <c r="GC218" i="22"/>
  <c r="GH218" i="22"/>
  <c r="GK218" i="22"/>
  <c r="GO218" i="22"/>
  <c r="GP218" i="22"/>
  <c r="GQ218" i="22"/>
  <c r="GS218" i="22"/>
  <c r="GU218" i="22"/>
  <c r="GV218" i="22"/>
  <c r="GW218" i="22"/>
  <c r="GX218" i="22"/>
  <c r="GY218" i="22"/>
  <c r="HA218" i="22"/>
  <c r="HC218" i="22"/>
  <c r="HD218" i="22"/>
  <c r="HE218" i="22"/>
  <c r="HF218" i="22"/>
  <c r="HG218" i="22"/>
  <c r="HI218" i="22"/>
  <c r="HK218" i="22"/>
  <c r="HL218" i="22"/>
  <c r="HM218" i="22"/>
  <c r="HN218" i="22"/>
  <c r="HO218" i="22"/>
  <c r="HQ218" i="22"/>
  <c r="HS218" i="22"/>
  <c r="HT218" i="22"/>
  <c r="HU218" i="22"/>
  <c r="HV218" i="22"/>
  <c r="HW218" i="22"/>
  <c r="HY218" i="22"/>
  <c r="IA218" i="22"/>
  <c r="IB218" i="22"/>
  <c r="IC218" i="22"/>
  <c r="ID218" i="22"/>
  <c r="IE218" i="22"/>
  <c r="IG218" i="22"/>
  <c r="II218" i="22"/>
  <c r="IJ218" i="22"/>
  <c r="IK218" i="22"/>
  <c r="IL218" i="22"/>
  <c r="IM218" i="22"/>
  <c r="IO218" i="22"/>
  <c r="IQ218" i="22"/>
  <c r="IR218" i="22"/>
  <c r="IS218" i="22"/>
  <c r="IT218" i="22"/>
  <c r="IU218" i="22"/>
  <c r="IW218" i="22"/>
  <c r="IY218" i="22"/>
  <c r="IZ218" i="22"/>
  <c r="JK218" i="22"/>
  <c r="JL218" i="22"/>
  <c r="JM218" i="22"/>
  <c r="JO218" i="22"/>
  <c r="JT218" i="22"/>
  <c r="JU218" i="22"/>
  <c r="JV218" i="22"/>
  <c r="JZ218" i="22"/>
  <c r="KB218" i="22"/>
  <c r="KC218" i="22"/>
  <c r="KD218" i="22"/>
  <c r="KE218" i="22"/>
  <c r="KF218" i="22"/>
  <c r="KH218" i="22"/>
  <c r="KJ218" i="22"/>
  <c r="KK218" i="22"/>
  <c r="C219" i="22"/>
  <c r="D219" i="22"/>
  <c r="B219" i="22" s="1"/>
  <c r="E219" i="22"/>
  <c r="F219" i="22"/>
  <c r="G219" i="22"/>
  <c r="H219" i="22"/>
  <c r="I219" i="22"/>
  <c r="GE219" i="22" s="1"/>
  <c r="N219" i="22"/>
  <c r="S219" i="22"/>
  <c r="W219" i="22"/>
  <c r="Z219" i="22"/>
  <c r="AC219" i="22"/>
  <c r="AE219" i="22"/>
  <c r="AG219" i="22"/>
  <c r="AP219" i="22"/>
  <c r="AQ219" i="22"/>
  <c r="AY219" i="22"/>
  <c r="BB219" i="22"/>
  <c r="BC219" i="22"/>
  <c r="BD219" i="22"/>
  <c r="BF219" i="22"/>
  <c r="BG219" i="22"/>
  <c r="CP219" i="22"/>
  <c r="DG219" i="22"/>
  <c r="DQ219" i="22"/>
  <c r="FK219" i="22"/>
  <c r="FT219" i="22"/>
  <c r="GC219" i="22"/>
  <c r="GH219" i="22"/>
  <c r="GK219" i="22"/>
  <c r="GO219" i="22"/>
  <c r="GP219" i="22"/>
  <c r="GQ219" i="22"/>
  <c r="GS219" i="22"/>
  <c r="GU219" i="22"/>
  <c r="GV219" i="22"/>
  <c r="GW219" i="22"/>
  <c r="GX219" i="22"/>
  <c r="GY219" i="22"/>
  <c r="HA219" i="22"/>
  <c r="HC219" i="22"/>
  <c r="HD219" i="22"/>
  <c r="HE219" i="22"/>
  <c r="HF219" i="22"/>
  <c r="HG219" i="22"/>
  <c r="HI219" i="22"/>
  <c r="HK219" i="22"/>
  <c r="HL219" i="22"/>
  <c r="HM219" i="22"/>
  <c r="HN219" i="22"/>
  <c r="HO219" i="22"/>
  <c r="HQ219" i="22"/>
  <c r="HS219" i="22"/>
  <c r="HT219" i="22"/>
  <c r="HU219" i="22"/>
  <c r="HV219" i="22"/>
  <c r="HW219" i="22"/>
  <c r="HY219" i="22"/>
  <c r="IA219" i="22"/>
  <c r="IB219" i="22"/>
  <c r="IC219" i="22"/>
  <c r="ID219" i="22"/>
  <c r="IE219" i="22"/>
  <c r="IG219" i="22"/>
  <c r="II219" i="22"/>
  <c r="IJ219" i="22"/>
  <c r="IK219" i="22"/>
  <c r="IL219" i="22"/>
  <c r="IM219" i="22"/>
  <c r="IO219" i="22"/>
  <c r="IQ219" i="22"/>
  <c r="IR219" i="22"/>
  <c r="IS219" i="22"/>
  <c r="IT219" i="22"/>
  <c r="IU219" i="22"/>
  <c r="IW219" i="22"/>
  <c r="IY219" i="22"/>
  <c r="IZ219" i="22"/>
  <c r="JE219" i="22"/>
  <c r="JK219" i="22"/>
  <c r="JL219" i="22"/>
  <c r="JM219" i="22"/>
  <c r="JO219" i="22"/>
  <c r="JR219" i="22"/>
  <c r="JT219" i="22"/>
  <c r="JU219" i="22"/>
  <c r="JV219" i="22"/>
  <c r="JZ219" i="22"/>
  <c r="KB219" i="22"/>
  <c r="KC219" i="22"/>
  <c r="KD219" i="22"/>
  <c r="KE219" i="22"/>
  <c r="KF219" i="22"/>
  <c r="KH219" i="22"/>
  <c r="KJ219" i="22"/>
  <c r="KK219" i="22"/>
  <c r="C220" i="22"/>
  <c r="D220" i="22"/>
  <c r="B220" i="22" s="1"/>
  <c r="E220" i="22"/>
  <c r="F220" i="22"/>
  <c r="G220" i="22"/>
  <c r="H220" i="22"/>
  <c r="I220" i="22"/>
  <c r="GE220" i="22" s="1"/>
  <c r="N220" i="22"/>
  <c r="S220" i="22"/>
  <c r="W220" i="22"/>
  <c r="Z220" i="22"/>
  <c r="AC220" i="22"/>
  <c r="AE220" i="22"/>
  <c r="AG220" i="22"/>
  <c r="AP220" i="22"/>
  <c r="AQ220" i="22"/>
  <c r="AY220" i="22"/>
  <c r="BB220" i="22"/>
  <c r="BC220" i="22"/>
  <c r="BD220" i="22"/>
  <c r="BF220" i="22"/>
  <c r="BG220" i="22"/>
  <c r="CP220" i="22"/>
  <c r="DG220" i="22"/>
  <c r="DQ220" i="22"/>
  <c r="FK220" i="22"/>
  <c r="FT220" i="22"/>
  <c r="GC220" i="22"/>
  <c r="GH220" i="22"/>
  <c r="GK220" i="22"/>
  <c r="GO220" i="22"/>
  <c r="GP220" i="22"/>
  <c r="GQ220" i="22"/>
  <c r="GS220" i="22"/>
  <c r="GU220" i="22"/>
  <c r="GV220" i="22"/>
  <c r="GW220" i="22"/>
  <c r="GX220" i="22"/>
  <c r="GY220" i="22"/>
  <c r="HA220" i="22"/>
  <c r="HC220" i="22"/>
  <c r="HD220" i="22"/>
  <c r="HE220" i="22"/>
  <c r="HF220" i="22"/>
  <c r="HG220" i="22"/>
  <c r="HI220" i="22"/>
  <c r="HK220" i="22"/>
  <c r="HL220" i="22"/>
  <c r="HM220" i="22"/>
  <c r="HN220" i="22"/>
  <c r="HO220" i="22"/>
  <c r="HQ220" i="22"/>
  <c r="HS220" i="22"/>
  <c r="HT220" i="22"/>
  <c r="HU220" i="22"/>
  <c r="HV220" i="22"/>
  <c r="HW220" i="22"/>
  <c r="HY220" i="22"/>
  <c r="IA220" i="22"/>
  <c r="IB220" i="22"/>
  <c r="IC220" i="22"/>
  <c r="ID220" i="22"/>
  <c r="IE220" i="22"/>
  <c r="IG220" i="22"/>
  <c r="II220" i="22"/>
  <c r="IJ220" i="22"/>
  <c r="IK220" i="22"/>
  <c r="IL220" i="22"/>
  <c r="IM220" i="22"/>
  <c r="IO220" i="22"/>
  <c r="IQ220" i="22"/>
  <c r="IR220" i="22"/>
  <c r="IS220" i="22"/>
  <c r="IT220" i="22"/>
  <c r="IU220" i="22"/>
  <c r="IW220" i="22"/>
  <c r="IY220" i="22"/>
  <c r="IZ220" i="22"/>
  <c r="JC220" i="22"/>
  <c r="JE220" i="22"/>
  <c r="JK220" i="22"/>
  <c r="JL220" i="22"/>
  <c r="JM220" i="22"/>
  <c r="JO220" i="22"/>
  <c r="JR220" i="22"/>
  <c r="JT220" i="22"/>
  <c r="JU220" i="22"/>
  <c r="JV220" i="22"/>
  <c r="JZ220" i="22"/>
  <c r="KB220" i="22"/>
  <c r="KC220" i="22"/>
  <c r="KD220" i="22"/>
  <c r="KE220" i="22"/>
  <c r="KF220" i="22"/>
  <c r="KH220" i="22"/>
  <c r="KJ220" i="22"/>
  <c r="KK220" i="22"/>
  <c r="C221" i="22"/>
  <c r="D221" i="22"/>
  <c r="B221" i="22" s="1"/>
  <c r="E221" i="22"/>
  <c r="F221" i="22"/>
  <c r="G221" i="22"/>
  <c r="H221" i="22"/>
  <c r="I221" i="22"/>
  <c r="GE221" i="22" s="1"/>
  <c r="N221" i="22"/>
  <c r="S221" i="22"/>
  <c r="W221" i="22"/>
  <c r="Z221" i="22"/>
  <c r="AC221" i="22"/>
  <c r="AE221" i="22"/>
  <c r="AG221" i="22"/>
  <c r="AP221" i="22"/>
  <c r="AQ221" i="22"/>
  <c r="AY221" i="22"/>
  <c r="BB221" i="22"/>
  <c r="BC221" i="22"/>
  <c r="BD221" i="22"/>
  <c r="BF221" i="22"/>
  <c r="BG221" i="22"/>
  <c r="CP221" i="22"/>
  <c r="DG221" i="22"/>
  <c r="DQ221" i="22"/>
  <c r="FK221" i="22"/>
  <c r="FT221" i="22"/>
  <c r="GC221" i="22"/>
  <c r="GH221" i="22"/>
  <c r="GK221" i="22"/>
  <c r="GO221" i="22"/>
  <c r="GP221" i="22"/>
  <c r="GQ221" i="22"/>
  <c r="GS221" i="22"/>
  <c r="GU221" i="22"/>
  <c r="GV221" i="22"/>
  <c r="GW221" i="22"/>
  <c r="GX221" i="22"/>
  <c r="GY221" i="22"/>
  <c r="HA221" i="22"/>
  <c r="HC221" i="22"/>
  <c r="HD221" i="22"/>
  <c r="HE221" i="22"/>
  <c r="HF221" i="22"/>
  <c r="HG221" i="22"/>
  <c r="HI221" i="22"/>
  <c r="HK221" i="22"/>
  <c r="HL221" i="22"/>
  <c r="HM221" i="22"/>
  <c r="HN221" i="22"/>
  <c r="HO221" i="22"/>
  <c r="HQ221" i="22"/>
  <c r="HS221" i="22"/>
  <c r="HT221" i="22"/>
  <c r="HU221" i="22"/>
  <c r="HV221" i="22"/>
  <c r="HW221" i="22"/>
  <c r="HY221" i="22"/>
  <c r="IA221" i="22"/>
  <c r="IB221" i="22"/>
  <c r="IC221" i="22"/>
  <c r="ID221" i="22"/>
  <c r="IE221" i="22"/>
  <c r="IG221" i="22"/>
  <c r="II221" i="22"/>
  <c r="IJ221" i="22"/>
  <c r="IK221" i="22"/>
  <c r="IL221" i="22"/>
  <c r="IM221" i="22"/>
  <c r="IO221" i="22"/>
  <c r="IQ221" i="22"/>
  <c r="IR221" i="22"/>
  <c r="IS221" i="22"/>
  <c r="IT221" i="22"/>
  <c r="IU221" i="22"/>
  <c r="IW221" i="22"/>
  <c r="IY221" i="22"/>
  <c r="IZ221" i="22"/>
  <c r="JK221" i="22"/>
  <c r="JL221" i="22"/>
  <c r="JM221" i="22"/>
  <c r="JO221" i="22"/>
  <c r="JT221" i="22"/>
  <c r="JU221" i="22"/>
  <c r="JV221" i="22"/>
  <c r="JZ221" i="22"/>
  <c r="KB221" i="22"/>
  <c r="KC221" i="22"/>
  <c r="KD221" i="22"/>
  <c r="KE221" i="22"/>
  <c r="KF221" i="22"/>
  <c r="KH221" i="22"/>
  <c r="KJ221" i="22"/>
  <c r="KK221" i="22"/>
  <c r="B222" i="22"/>
  <c r="C222" i="22"/>
  <c r="D222" i="22"/>
  <c r="E222" i="22"/>
  <c r="F222" i="22"/>
  <c r="G222" i="22"/>
  <c r="H222" i="22"/>
  <c r="I222" i="22"/>
  <c r="GE222" i="22" s="1"/>
  <c r="N222" i="22"/>
  <c r="S222" i="22"/>
  <c r="W222" i="22"/>
  <c r="Z222" i="22"/>
  <c r="AC222" i="22"/>
  <c r="AE222" i="22"/>
  <c r="AG222" i="22"/>
  <c r="AP222" i="22"/>
  <c r="AQ222" i="22"/>
  <c r="AY222" i="22"/>
  <c r="BB222" i="22"/>
  <c r="BC222" i="22"/>
  <c r="BD222" i="22"/>
  <c r="BF222" i="22"/>
  <c r="BG222" i="22"/>
  <c r="CP222" i="22"/>
  <c r="DG222" i="22"/>
  <c r="DQ222" i="22"/>
  <c r="FK222" i="22"/>
  <c r="FT222" i="22"/>
  <c r="GC222" i="22"/>
  <c r="GH222" i="22"/>
  <c r="GK222" i="22"/>
  <c r="GO222" i="22"/>
  <c r="GP222" i="22"/>
  <c r="GQ222" i="22"/>
  <c r="GS222" i="22"/>
  <c r="GU222" i="22"/>
  <c r="GV222" i="22"/>
  <c r="GW222" i="22"/>
  <c r="GX222" i="22"/>
  <c r="GY222" i="22"/>
  <c r="HA222" i="22"/>
  <c r="HC222" i="22"/>
  <c r="HD222" i="22"/>
  <c r="HE222" i="22"/>
  <c r="HF222" i="22"/>
  <c r="HG222" i="22"/>
  <c r="HI222" i="22"/>
  <c r="HK222" i="22"/>
  <c r="HL222" i="22"/>
  <c r="HM222" i="22"/>
  <c r="HN222" i="22"/>
  <c r="HO222" i="22"/>
  <c r="HQ222" i="22"/>
  <c r="HS222" i="22"/>
  <c r="HT222" i="22"/>
  <c r="HU222" i="22"/>
  <c r="HV222" i="22"/>
  <c r="HW222" i="22"/>
  <c r="HY222" i="22"/>
  <c r="IA222" i="22"/>
  <c r="IB222" i="22"/>
  <c r="IC222" i="22"/>
  <c r="ID222" i="22"/>
  <c r="IE222" i="22"/>
  <c r="IG222" i="22"/>
  <c r="II222" i="22"/>
  <c r="IJ222" i="22"/>
  <c r="IK222" i="22"/>
  <c r="IL222" i="22"/>
  <c r="IM222" i="22"/>
  <c r="IO222" i="22"/>
  <c r="IQ222" i="22"/>
  <c r="IR222" i="22"/>
  <c r="IS222" i="22"/>
  <c r="IT222" i="22"/>
  <c r="IU222" i="22"/>
  <c r="IW222" i="22"/>
  <c r="IY222" i="22"/>
  <c r="IZ222" i="22"/>
  <c r="JC222" i="22"/>
  <c r="JE222" i="22"/>
  <c r="JK222" i="22"/>
  <c r="JL222" i="22"/>
  <c r="JM222" i="22"/>
  <c r="JO222" i="22"/>
  <c r="JR222" i="22"/>
  <c r="JT222" i="22"/>
  <c r="JU222" i="22"/>
  <c r="JV222" i="22"/>
  <c r="JZ222" i="22"/>
  <c r="KB222" i="22"/>
  <c r="KC222" i="22"/>
  <c r="KD222" i="22"/>
  <c r="KE222" i="22"/>
  <c r="KF222" i="22"/>
  <c r="KH222" i="22"/>
  <c r="KJ222" i="22"/>
  <c r="KK222" i="22"/>
  <c r="C223" i="22"/>
  <c r="D223" i="22"/>
  <c r="B223" i="22" s="1"/>
  <c r="E223" i="22"/>
  <c r="F223" i="22"/>
  <c r="G223" i="22"/>
  <c r="H223" i="22"/>
  <c r="I223" i="22"/>
  <c r="GE223" i="22" s="1"/>
  <c r="N223" i="22"/>
  <c r="S223" i="22"/>
  <c r="W223" i="22"/>
  <c r="Z223" i="22"/>
  <c r="AC223" i="22"/>
  <c r="AE223" i="22"/>
  <c r="AG223" i="22"/>
  <c r="AP223" i="22"/>
  <c r="AQ223" i="22"/>
  <c r="AY223" i="22"/>
  <c r="BB223" i="22"/>
  <c r="BC223" i="22"/>
  <c r="BD223" i="22"/>
  <c r="BF223" i="22"/>
  <c r="BG223" i="22"/>
  <c r="CP223" i="22"/>
  <c r="DG223" i="22"/>
  <c r="DQ223" i="22"/>
  <c r="FK223" i="22"/>
  <c r="FT223" i="22"/>
  <c r="GC223" i="22"/>
  <c r="GH223" i="22"/>
  <c r="GK223" i="22"/>
  <c r="GO223" i="22"/>
  <c r="GP223" i="22"/>
  <c r="GQ223" i="22"/>
  <c r="GS223" i="22"/>
  <c r="GU223" i="22"/>
  <c r="GV223" i="22"/>
  <c r="GW223" i="22"/>
  <c r="GX223" i="22"/>
  <c r="GY223" i="22"/>
  <c r="HA223" i="22"/>
  <c r="HC223" i="22"/>
  <c r="HD223" i="22"/>
  <c r="HE223" i="22"/>
  <c r="HF223" i="22"/>
  <c r="HG223" i="22"/>
  <c r="HI223" i="22"/>
  <c r="HK223" i="22"/>
  <c r="HL223" i="22"/>
  <c r="HM223" i="22"/>
  <c r="HN223" i="22"/>
  <c r="HO223" i="22"/>
  <c r="HQ223" i="22"/>
  <c r="HS223" i="22"/>
  <c r="HT223" i="22"/>
  <c r="HU223" i="22"/>
  <c r="HV223" i="22"/>
  <c r="HW223" i="22"/>
  <c r="HY223" i="22"/>
  <c r="IA223" i="22"/>
  <c r="IB223" i="22"/>
  <c r="IC223" i="22"/>
  <c r="ID223" i="22"/>
  <c r="IE223" i="22"/>
  <c r="IG223" i="22"/>
  <c r="II223" i="22"/>
  <c r="IJ223" i="22"/>
  <c r="IK223" i="22"/>
  <c r="IL223" i="22"/>
  <c r="IM223" i="22"/>
  <c r="IO223" i="22"/>
  <c r="IQ223" i="22"/>
  <c r="IR223" i="22"/>
  <c r="IS223" i="22"/>
  <c r="IT223" i="22"/>
  <c r="IU223" i="22"/>
  <c r="IW223" i="22"/>
  <c r="IY223" i="22"/>
  <c r="IZ223" i="22"/>
  <c r="JK223" i="22"/>
  <c r="JL223" i="22"/>
  <c r="JM223" i="22"/>
  <c r="JO223" i="22"/>
  <c r="JT223" i="22"/>
  <c r="JU223" i="22"/>
  <c r="JV223" i="22"/>
  <c r="JZ223" i="22"/>
  <c r="KB223" i="22"/>
  <c r="KC223" i="22"/>
  <c r="KD223" i="22"/>
  <c r="KE223" i="22"/>
  <c r="KF223" i="22"/>
  <c r="KH223" i="22"/>
  <c r="KJ223" i="22"/>
  <c r="KK223" i="22"/>
  <c r="C224" i="22"/>
  <c r="B224" i="22" s="1"/>
  <c r="D224" i="22"/>
  <c r="E224" i="22"/>
  <c r="F224" i="22"/>
  <c r="G224" i="22"/>
  <c r="H224" i="22"/>
  <c r="I224" i="22"/>
  <c r="N224" i="22"/>
  <c r="S224" i="22"/>
  <c r="W224" i="22"/>
  <c r="Z224" i="22"/>
  <c r="AC224" i="22"/>
  <c r="AE224" i="22"/>
  <c r="AG224" i="22"/>
  <c r="AP224" i="22"/>
  <c r="AQ224" i="22"/>
  <c r="AY224" i="22"/>
  <c r="BB224" i="22" s="1"/>
  <c r="BC224" i="22"/>
  <c r="BD224" i="22"/>
  <c r="BF224" i="22"/>
  <c r="BG224" i="22"/>
  <c r="CP224" i="22"/>
  <c r="DG224" i="22"/>
  <c r="DQ224" i="22"/>
  <c r="FK224" i="22"/>
  <c r="FT224" i="22"/>
  <c r="GC224" i="22"/>
  <c r="GH224" i="22"/>
  <c r="GK224" i="22"/>
  <c r="GO224" i="22"/>
  <c r="GP224" i="22"/>
  <c r="GQ224" i="22"/>
  <c r="GS224" i="22"/>
  <c r="GU224" i="22"/>
  <c r="GV224" i="22"/>
  <c r="GW224" i="22"/>
  <c r="GX224" i="22"/>
  <c r="GY224" i="22"/>
  <c r="HA224" i="22"/>
  <c r="HC224" i="22"/>
  <c r="HD224" i="22"/>
  <c r="HE224" i="22"/>
  <c r="HF224" i="22"/>
  <c r="HG224" i="22"/>
  <c r="HI224" i="22"/>
  <c r="HK224" i="22"/>
  <c r="HL224" i="22"/>
  <c r="HM224" i="22"/>
  <c r="HN224" i="22"/>
  <c r="HO224" i="22"/>
  <c r="HQ224" i="22"/>
  <c r="HS224" i="22"/>
  <c r="HT224" i="22"/>
  <c r="HU224" i="22"/>
  <c r="HV224" i="22"/>
  <c r="HW224" i="22"/>
  <c r="HY224" i="22"/>
  <c r="IA224" i="22"/>
  <c r="IB224" i="22"/>
  <c r="IC224" i="22"/>
  <c r="ID224" i="22"/>
  <c r="IE224" i="22"/>
  <c r="IG224" i="22"/>
  <c r="II224" i="22"/>
  <c r="IJ224" i="22"/>
  <c r="IK224" i="22"/>
  <c r="IL224" i="22"/>
  <c r="IM224" i="22"/>
  <c r="IO224" i="22"/>
  <c r="IQ224" i="22"/>
  <c r="IR224" i="22"/>
  <c r="IS224" i="22"/>
  <c r="IT224" i="22"/>
  <c r="IU224" i="22"/>
  <c r="IW224" i="22"/>
  <c r="IY224" i="22"/>
  <c r="IZ224" i="22"/>
  <c r="JK224" i="22"/>
  <c r="JL224" i="22"/>
  <c r="JM224" i="22"/>
  <c r="JO224" i="22"/>
  <c r="JT224" i="22"/>
  <c r="JU224" i="22"/>
  <c r="JV224" i="22"/>
  <c r="JZ224" i="22"/>
  <c r="KB224" i="22"/>
  <c r="KC224" i="22"/>
  <c r="KD224" i="22"/>
  <c r="KE224" i="22"/>
  <c r="KF224" i="22"/>
  <c r="KH224" i="22"/>
  <c r="KJ224" i="22"/>
  <c r="KK224" i="22"/>
  <c r="C225" i="22"/>
  <c r="D225" i="22"/>
  <c r="B225" i="22" s="1"/>
  <c r="E225" i="22"/>
  <c r="F225" i="22"/>
  <c r="JE225" i="22" s="1"/>
  <c r="G225" i="22"/>
  <c r="H225" i="22"/>
  <c r="I225" i="22"/>
  <c r="GP225" i="22" s="1"/>
  <c r="N225" i="22"/>
  <c r="S225" i="22"/>
  <c r="W225" i="22"/>
  <c r="Z225" i="22"/>
  <c r="AC225" i="22"/>
  <c r="AE225" i="22"/>
  <c r="AG225" i="22"/>
  <c r="AP225" i="22"/>
  <c r="AQ225" i="22"/>
  <c r="AY225" i="22"/>
  <c r="BB225" i="22"/>
  <c r="BC225" i="22"/>
  <c r="BD225" i="22"/>
  <c r="BF225" i="22"/>
  <c r="BG225" i="22"/>
  <c r="CP225" i="22"/>
  <c r="DG225" i="22"/>
  <c r="DQ225" i="22"/>
  <c r="FK225" i="22"/>
  <c r="FT225" i="22"/>
  <c r="GC225" i="22"/>
  <c r="GH225" i="22"/>
  <c r="GK225" i="22"/>
  <c r="GO225" i="22"/>
  <c r="GQ225" i="22"/>
  <c r="GS225" i="22"/>
  <c r="GV225" i="22"/>
  <c r="GW225" i="22"/>
  <c r="GX225" i="22"/>
  <c r="GY225" i="22"/>
  <c r="HC225" i="22"/>
  <c r="HD225" i="22"/>
  <c r="HF225" i="22"/>
  <c r="HG225" i="22"/>
  <c r="HI225" i="22"/>
  <c r="HK225" i="22"/>
  <c r="HM225" i="22"/>
  <c r="HN225" i="22"/>
  <c r="HQ225" i="22"/>
  <c r="HS225" i="22"/>
  <c r="HT225" i="22"/>
  <c r="HU225" i="22"/>
  <c r="HW225" i="22"/>
  <c r="HY225" i="22"/>
  <c r="IB225" i="22"/>
  <c r="IC225" i="22"/>
  <c r="ID225" i="22"/>
  <c r="IE225" i="22"/>
  <c r="II225" i="22"/>
  <c r="IJ225" i="22"/>
  <c r="IL225" i="22"/>
  <c r="IM225" i="22"/>
  <c r="IO225" i="22"/>
  <c r="IQ225" i="22"/>
  <c r="IS225" i="22"/>
  <c r="IT225" i="22"/>
  <c r="IW225" i="22"/>
  <c r="IY225" i="22"/>
  <c r="IZ225" i="22"/>
  <c r="JK225" i="22"/>
  <c r="JL225" i="22"/>
  <c r="JM225" i="22"/>
  <c r="JU225" i="22"/>
  <c r="JV225" i="22"/>
  <c r="JZ225" i="22"/>
  <c r="KB225" i="22"/>
  <c r="KD225" i="22"/>
  <c r="KE225" i="22"/>
  <c r="KH225" i="22"/>
  <c r="KJ225" i="22"/>
  <c r="KK225" i="22"/>
  <c r="B226" i="22"/>
  <c r="C226" i="22"/>
  <c r="D226" i="22"/>
  <c r="E226" i="22"/>
  <c r="F226" i="22"/>
  <c r="G226" i="22"/>
  <c r="H226" i="22"/>
  <c r="I226" i="22"/>
  <c r="HK226" i="22" s="1"/>
  <c r="N226" i="22"/>
  <c r="S226" i="22"/>
  <c r="W226" i="22"/>
  <c r="Z226" i="22"/>
  <c r="AC226" i="22"/>
  <c r="AE226" i="22"/>
  <c r="AG226" i="22"/>
  <c r="AP226" i="22"/>
  <c r="AQ226" i="22"/>
  <c r="AY226" i="22"/>
  <c r="BB226" i="22"/>
  <c r="BC226" i="22"/>
  <c r="BD226" i="22"/>
  <c r="BF226" i="22"/>
  <c r="BG226" i="22"/>
  <c r="CP226" i="22"/>
  <c r="DG226" i="22"/>
  <c r="DQ226" i="22"/>
  <c r="FK226" i="22"/>
  <c r="FT226" i="22"/>
  <c r="GC226" i="22"/>
  <c r="GO226" i="22"/>
  <c r="GX226" i="22"/>
  <c r="GY226" i="22"/>
  <c r="HI226" i="22"/>
  <c r="IE226" i="22"/>
  <c r="IO226" i="22"/>
  <c r="IQ226" i="22"/>
  <c r="IZ226" i="22"/>
  <c r="JC226" i="22"/>
  <c r="JD226" i="22"/>
  <c r="JE226" i="22"/>
  <c r="JM226" i="22"/>
  <c r="JR226" i="22"/>
  <c r="JS226" i="22"/>
  <c r="JZ226" i="22"/>
  <c r="B227" i="22"/>
  <c r="C227" i="22"/>
  <c r="D227" i="22"/>
  <c r="E227" i="22"/>
  <c r="F227" i="22"/>
  <c r="JS227" i="22" s="1"/>
  <c r="G227" i="22"/>
  <c r="H227" i="22"/>
  <c r="I227" i="22"/>
  <c r="HK227" i="22" s="1"/>
  <c r="N227" i="22"/>
  <c r="S227" i="22"/>
  <c r="W227" i="22"/>
  <c r="Z227" i="22"/>
  <c r="AC227" i="22"/>
  <c r="AE227" i="22"/>
  <c r="AG227" i="22"/>
  <c r="AP227" i="22"/>
  <c r="AQ227" i="22"/>
  <c r="AY227" i="22"/>
  <c r="BB227" i="22" s="1"/>
  <c r="BC227" i="22"/>
  <c r="BD227" i="22"/>
  <c r="BF227" i="22"/>
  <c r="BG227" i="22"/>
  <c r="CP227" i="22"/>
  <c r="DG227" i="22"/>
  <c r="DQ227" i="22"/>
  <c r="FK227" i="22"/>
  <c r="FT227" i="22"/>
  <c r="GC227" i="22"/>
  <c r="GO227" i="22"/>
  <c r="GP227" i="22"/>
  <c r="GY227" i="22"/>
  <c r="HA227" i="22"/>
  <c r="HU227" i="22"/>
  <c r="HV227" i="22"/>
  <c r="IE227" i="22"/>
  <c r="IG227" i="22"/>
  <c r="IQ227" i="22"/>
  <c r="IR227" i="22"/>
  <c r="JC227" i="22"/>
  <c r="JD227" i="22"/>
  <c r="JE227" i="22"/>
  <c r="JM227" i="22"/>
  <c r="JO227" i="22"/>
  <c r="JR227" i="22"/>
  <c r="KB227" i="22"/>
  <c r="KC227" i="22"/>
  <c r="B228" i="22"/>
  <c r="C228" i="22"/>
  <c r="D228" i="22"/>
  <c r="E228" i="22"/>
  <c r="F228" i="22"/>
  <c r="G228" i="22"/>
  <c r="H228" i="22"/>
  <c r="I228" i="22"/>
  <c r="GS228" i="22" s="1"/>
  <c r="N228" i="22"/>
  <c r="S228" i="22"/>
  <c r="W228" i="22"/>
  <c r="Z228" i="22"/>
  <c r="AC228" i="22"/>
  <c r="AE228" i="22"/>
  <c r="AG228" i="22"/>
  <c r="AP228" i="22"/>
  <c r="AQ228" i="22"/>
  <c r="AY228" i="22"/>
  <c r="BB228" i="22" s="1"/>
  <c r="BC228" i="22"/>
  <c r="BD228" i="22"/>
  <c r="BF228" i="22"/>
  <c r="BG228" i="22"/>
  <c r="CP228" i="22"/>
  <c r="DG228" i="22"/>
  <c r="DQ228" i="22"/>
  <c r="FK228" i="22"/>
  <c r="FT228" i="22"/>
  <c r="GC228" i="22"/>
  <c r="GO228" i="22"/>
  <c r="GP228" i="22"/>
  <c r="GQ228" i="22"/>
  <c r="GY228" i="22"/>
  <c r="HA228" i="22"/>
  <c r="HC228" i="22"/>
  <c r="HK228" i="22"/>
  <c r="HL228" i="22"/>
  <c r="HM228" i="22"/>
  <c r="HU228" i="22"/>
  <c r="HV228" i="22"/>
  <c r="HW228" i="22"/>
  <c r="IE228" i="22"/>
  <c r="IG228" i="22"/>
  <c r="II228" i="22"/>
  <c r="IQ228" i="22"/>
  <c r="IR228" i="22"/>
  <c r="IS228" i="22"/>
  <c r="JC228" i="22"/>
  <c r="JD228" i="22"/>
  <c r="JE228" i="22"/>
  <c r="JM228" i="22"/>
  <c r="JO228" i="22"/>
  <c r="JR228" i="22"/>
  <c r="JS228" i="22"/>
  <c r="KB228" i="22"/>
  <c r="KC228" i="22"/>
  <c r="KD228" i="22"/>
  <c r="C229" i="22"/>
  <c r="D229" i="22"/>
  <c r="B229" i="22" s="1"/>
  <c r="E229" i="22"/>
  <c r="F229" i="22"/>
  <c r="G229" i="22"/>
  <c r="H229" i="22"/>
  <c r="I229" i="22"/>
  <c r="N229" i="22"/>
  <c r="S229" i="22"/>
  <c r="W229" i="22"/>
  <c r="Z229" i="22"/>
  <c r="AC229" i="22"/>
  <c r="AE229" i="22"/>
  <c r="AG229" i="22"/>
  <c r="AP229" i="22"/>
  <c r="AQ229" i="22"/>
  <c r="AY229" i="22"/>
  <c r="BB229" i="22" s="1"/>
  <c r="BC229" i="22"/>
  <c r="BD229" i="22"/>
  <c r="BF229" i="22"/>
  <c r="BG229" i="22"/>
  <c r="CP229" i="22"/>
  <c r="DG229" i="22"/>
  <c r="DQ229" i="22"/>
  <c r="FK229" i="22"/>
  <c r="FT229" i="22"/>
  <c r="GC229" i="22"/>
  <c r="GH229" i="22"/>
  <c r="GK229" i="22"/>
  <c r="GO229" i="22"/>
  <c r="GP229" i="22"/>
  <c r="GQ229" i="22"/>
  <c r="GS229" i="22"/>
  <c r="GU229" i="22"/>
  <c r="GV229" i="22"/>
  <c r="GW229" i="22"/>
  <c r="GX229" i="22"/>
  <c r="GY229" i="22"/>
  <c r="HA229" i="22"/>
  <c r="HC229" i="22"/>
  <c r="HD229" i="22"/>
  <c r="HE229" i="22"/>
  <c r="HF229" i="22"/>
  <c r="HG229" i="22"/>
  <c r="HI229" i="22"/>
  <c r="HK229" i="22"/>
  <c r="HL229" i="22"/>
  <c r="HM229" i="22"/>
  <c r="HN229" i="22"/>
  <c r="HO229" i="22"/>
  <c r="HQ229" i="22"/>
  <c r="HS229" i="22"/>
  <c r="HT229" i="22"/>
  <c r="HU229" i="22"/>
  <c r="HV229" i="22"/>
  <c r="HW229" i="22"/>
  <c r="HY229" i="22"/>
  <c r="IA229" i="22"/>
  <c r="IB229" i="22"/>
  <c r="IC229" i="22"/>
  <c r="ID229" i="22"/>
  <c r="IE229" i="22"/>
  <c r="IG229" i="22"/>
  <c r="II229" i="22"/>
  <c r="IJ229" i="22"/>
  <c r="IK229" i="22"/>
  <c r="IL229" i="22"/>
  <c r="IM229" i="22"/>
  <c r="IO229" i="22"/>
  <c r="IQ229" i="22"/>
  <c r="IR229" i="22"/>
  <c r="IS229" i="22"/>
  <c r="IT229" i="22"/>
  <c r="IU229" i="22"/>
  <c r="IW229" i="22"/>
  <c r="IY229" i="22"/>
  <c r="IZ229" i="22"/>
  <c r="JC229" i="22"/>
  <c r="JD229" i="22"/>
  <c r="JE229" i="22"/>
  <c r="JK229" i="22"/>
  <c r="JL229" i="22"/>
  <c r="JM229" i="22"/>
  <c r="JO229" i="22"/>
  <c r="JR229" i="22"/>
  <c r="JS229" i="22"/>
  <c r="JT229" i="22"/>
  <c r="JU229" i="22"/>
  <c r="JV229" i="22"/>
  <c r="JZ229" i="22"/>
  <c r="KB229" i="22"/>
  <c r="KC229" i="22"/>
  <c r="KD229" i="22"/>
  <c r="KE229" i="22"/>
  <c r="KF229" i="22"/>
  <c r="KH229" i="22"/>
  <c r="KJ229" i="22"/>
  <c r="KK229" i="22"/>
  <c r="C230" i="22"/>
  <c r="D230" i="22"/>
  <c r="B230" i="22" s="1"/>
  <c r="E230" i="22"/>
  <c r="F230" i="22"/>
  <c r="JD230" i="22" s="1"/>
  <c r="G230" i="22"/>
  <c r="H230" i="22"/>
  <c r="I230" i="22"/>
  <c r="GP230" i="22" s="1"/>
  <c r="N230" i="22"/>
  <c r="S230" i="22"/>
  <c r="W230" i="22"/>
  <c r="Z230" i="22"/>
  <c r="AC230" i="22"/>
  <c r="AE230" i="22"/>
  <c r="AG230" i="22"/>
  <c r="AP230" i="22"/>
  <c r="AQ230" i="22"/>
  <c r="AY230" i="22"/>
  <c r="BB230" i="22"/>
  <c r="BC230" i="22"/>
  <c r="BD230" i="22"/>
  <c r="BF230" i="22"/>
  <c r="BG230" i="22"/>
  <c r="CP230" i="22"/>
  <c r="DG230" i="22"/>
  <c r="DQ230" i="22"/>
  <c r="FK230" i="22"/>
  <c r="FT230" i="22"/>
  <c r="GC230" i="22"/>
  <c r="GO230" i="22"/>
  <c r="GQ230" i="22"/>
  <c r="GS230" i="22"/>
  <c r="GU230" i="22"/>
  <c r="GV230" i="22"/>
  <c r="GY230" i="22"/>
  <c r="HC230" i="22"/>
  <c r="HD230" i="22"/>
  <c r="HE230" i="22"/>
  <c r="HF230" i="22"/>
  <c r="HK230" i="22"/>
  <c r="HM230" i="22"/>
  <c r="HN230" i="22"/>
  <c r="HO230" i="22"/>
  <c r="HQ230" i="22"/>
  <c r="HU230" i="22"/>
  <c r="HW230" i="22"/>
  <c r="HY230" i="22"/>
  <c r="IA230" i="22"/>
  <c r="IB230" i="22"/>
  <c r="IE230" i="22"/>
  <c r="II230" i="22"/>
  <c r="IJ230" i="22"/>
  <c r="IK230" i="22"/>
  <c r="IL230" i="22"/>
  <c r="IQ230" i="22"/>
  <c r="IS230" i="22"/>
  <c r="IT230" i="22"/>
  <c r="IU230" i="22"/>
  <c r="IW230" i="22"/>
  <c r="JC230" i="22"/>
  <c r="JE230" i="22"/>
  <c r="JM230" i="22"/>
  <c r="JR230" i="22"/>
  <c r="JS230" i="22"/>
  <c r="JT230" i="22"/>
  <c r="JU230" i="22"/>
  <c r="KB230" i="22"/>
  <c r="KD230" i="22"/>
  <c r="KE230" i="22"/>
  <c r="KF230" i="22"/>
  <c r="KH230" i="22"/>
  <c r="C231" i="22"/>
  <c r="D231" i="22"/>
  <c r="B231" i="22" s="1"/>
  <c r="E231" i="22"/>
  <c r="F231" i="22"/>
  <c r="G231" i="22"/>
  <c r="H231" i="22"/>
  <c r="I231" i="22"/>
  <c r="GQ231" i="22" s="1"/>
  <c r="N231" i="22"/>
  <c r="S231" i="22"/>
  <c r="W231" i="22"/>
  <c r="Z231" i="22"/>
  <c r="AC231" i="22"/>
  <c r="AE231" i="22"/>
  <c r="AG231" i="22"/>
  <c r="AP231" i="22"/>
  <c r="AQ231" i="22"/>
  <c r="AY231" i="22"/>
  <c r="BB231" i="22"/>
  <c r="BC231" i="22"/>
  <c r="BD231" i="22"/>
  <c r="BF231" i="22"/>
  <c r="BG231" i="22"/>
  <c r="CP231" i="22"/>
  <c r="DG231" i="22"/>
  <c r="DQ231" i="22"/>
  <c r="FK231" i="22"/>
  <c r="FT231" i="22"/>
  <c r="GC231" i="22"/>
  <c r="GH231" i="22"/>
  <c r="GO231" i="22"/>
  <c r="GP231" i="22"/>
  <c r="GS231" i="22"/>
  <c r="GU231" i="22"/>
  <c r="GV231" i="22"/>
  <c r="GW231" i="22"/>
  <c r="GY231" i="22"/>
  <c r="HA231" i="22"/>
  <c r="HD231" i="22"/>
  <c r="HE231" i="22"/>
  <c r="HF231" i="22"/>
  <c r="HG231" i="22"/>
  <c r="HK231" i="22"/>
  <c r="HL231" i="22"/>
  <c r="HN231" i="22"/>
  <c r="HO231" i="22"/>
  <c r="HQ231" i="22"/>
  <c r="HS231" i="22"/>
  <c r="HU231" i="22"/>
  <c r="HV231" i="22"/>
  <c r="HY231" i="22"/>
  <c r="IA231" i="22"/>
  <c r="IB231" i="22"/>
  <c r="IC231" i="22"/>
  <c r="IE231" i="22"/>
  <c r="IG231" i="22"/>
  <c r="IJ231" i="22"/>
  <c r="IK231" i="22"/>
  <c r="IL231" i="22"/>
  <c r="IM231" i="22"/>
  <c r="IQ231" i="22"/>
  <c r="IR231" i="22"/>
  <c r="IT231" i="22"/>
  <c r="IU231" i="22"/>
  <c r="IW231" i="22"/>
  <c r="IY231" i="22"/>
  <c r="JK231" i="22"/>
  <c r="JM231" i="22"/>
  <c r="JO231" i="22"/>
  <c r="JT231" i="22"/>
  <c r="JU231" i="22"/>
  <c r="JV231" i="22"/>
  <c r="KB231" i="22"/>
  <c r="KC231" i="22"/>
  <c r="KE231" i="22"/>
  <c r="KF231" i="22"/>
  <c r="KH231" i="22"/>
  <c r="KJ231" i="22"/>
  <c r="C232" i="22"/>
  <c r="B232" i="22" s="1"/>
  <c r="D232" i="22"/>
  <c r="E232" i="22"/>
  <c r="F232" i="22"/>
  <c r="G232" i="22"/>
  <c r="H232" i="22"/>
  <c r="I232" i="22"/>
  <c r="N232" i="22"/>
  <c r="S232" i="22"/>
  <c r="W232" i="22"/>
  <c r="Z232" i="22"/>
  <c r="AC232" i="22"/>
  <c r="AE232" i="22"/>
  <c r="AG232" i="22"/>
  <c r="AP232" i="22"/>
  <c r="AQ232" i="22"/>
  <c r="AY232" i="22"/>
  <c r="BB232" i="22" s="1"/>
  <c r="BC232" i="22"/>
  <c r="BD232" i="22"/>
  <c r="BF232" i="22"/>
  <c r="BG232" i="22"/>
  <c r="CP232" i="22"/>
  <c r="DG232" i="22"/>
  <c r="DQ232" i="22"/>
  <c r="FK232" i="22"/>
  <c r="FT232" i="22"/>
  <c r="GC232" i="22"/>
  <c r="GH232" i="22"/>
  <c r="GK232" i="22"/>
  <c r="GO232" i="22"/>
  <c r="GP232" i="22"/>
  <c r="GQ232" i="22"/>
  <c r="GS232" i="22"/>
  <c r="GU232" i="22"/>
  <c r="GV232" i="22"/>
  <c r="GW232" i="22"/>
  <c r="GX232" i="22"/>
  <c r="GY232" i="22"/>
  <c r="HA232" i="22"/>
  <c r="HC232" i="22"/>
  <c r="HD232" i="22"/>
  <c r="HE232" i="22"/>
  <c r="HF232" i="22"/>
  <c r="HG232" i="22"/>
  <c r="HI232" i="22"/>
  <c r="HK232" i="22"/>
  <c r="HL232" i="22"/>
  <c r="HM232" i="22"/>
  <c r="HN232" i="22"/>
  <c r="HO232" i="22"/>
  <c r="HQ232" i="22"/>
  <c r="HS232" i="22"/>
  <c r="HT232" i="22"/>
  <c r="HU232" i="22"/>
  <c r="HV232" i="22"/>
  <c r="HW232" i="22"/>
  <c r="HY232" i="22"/>
  <c r="IA232" i="22"/>
  <c r="IB232" i="22"/>
  <c r="IC232" i="22"/>
  <c r="ID232" i="22"/>
  <c r="IE232" i="22"/>
  <c r="IG232" i="22"/>
  <c r="II232" i="22"/>
  <c r="IJ232" i="22"/>
  <c r="IK232" i="22"/>
  <c r="IL232" i="22"/>
  <c r="IM232" i="22"/>
  <c r="IO232" i="22"/>
  <c r="IQ232" i="22"/>
  <c r="IR232" i="22"/>
  <c r="IS232" i="22"/>
  <c r="IT232" i="22"/>
  <c r="IU232" i="22"/>
  <c r="IW232" i="22"/>
  <c r="IY232" i="22"/>
  <c r="IZ232" i="22"/>
  <c r="JK232" i="22"/>
  <c r="JL232" i="22"/>
  <c r="JM232" i="22"/>
  <c r="JO232" i="22"/>
  <c r="JT232" i="22"/>
  <c r="JU232" i="22"/>
  <c r="JV232" i="22"/>
  <c r="JZ232" i="22"/>
  <c r="KB232" i="22"/>
  <c r="KC232" i="22"/>
  <c r="KD232" i="22"/>
  <c r="KE232" i="22"/>
  <c r="KF232" i="22"/>
  <c r="KH232" i="22"/>
  <c r="KJ232" i="22"/>
  <c r="KK232" i="22"/>
  <c r="C233" i="22"/>
  <c r="D233" i="22"/>
  <c r="B233" i="22" s="1"/>
  <c r="E233" i="22"/>
  <c r="F233" i="22"/>
  <c r="JE233" i="22" s="1"/>
  <c r="G233" i="22"/>
  <c r="H233" i="22"/>
  <c r="I233" i="22"/>
  <c r="GP233" i="22" s="1"/>
  <c r="N233" i="22"/>
  <c r="S233" i="22"/>
  <c r="W233" i="22"/>
  <c r="Z233" i="22"/>
  <c r="AC233" i="22"/>
  <c r="AE233" i="22"/>
  <c r="AG233" i="22"/>
  <c r="AP233" i="22"/>
  <c r="AQ233" i="22"/>
  <c r="AY233" i="22"/>
  <c r="BB233" i="22"/>
  <c r="BC233" i="22"/>
  <c r="BD233" i="22"/>
  <c r="BF233" i="22"/>
  <c r="BG233" i="22"/>
  <c r="CP233" i="22"/>
  <c r="DG233" i="22"/>
  <c r="DQ233" i="22"/>
  <c r="FK233" i="22"/>
  <c r="FT233" i="22"/>
  <c r="GC233" i="22"/>
  <c r="GH233" i="22"/>
  <c r="GK233" i="22"/>
  <c r="GO233" i="22"/>
  <c r="GS233" i="22"/>
  <c r="GV233" i="22"/>
  <c r="GW233" i="22"/>
  <c r="GX233" i="22"/>
  <c r="GY233" i="22"/>
  <c r="HD233" i="22"/>
  <c r="HF233" i="22"/>
  <c r="HG233" i="22"/>
  <c r="HI233" i="22"/>
  <c r="HK233" i="22"/>
  <c r="HN233" i="22"/>
  <c r="HQ233" i="22"/>
  <c r="HS233" i="22"/>
  <c r="HT233" i="22"/>
  <c r="HU233" i="22"/>
  <c r="HW233" i="22"/>
  <c r="HY233" i="22"/>
  <c r="IB233" i="22"/>
  <c r="IC233" i="22"/>
  <c r="ID233" i="22"/>
  <c r="IE233" i="22"/>
  <c r="II233" i="22"/>
  <c r="IJ233" i="22"/>
  <c r="IL233" i="22"/>
  <c r="IM233" i="22"/>
  <c r="IO233" i="22"/>
  <c r="IQ233" i="22"/>
  <c r="IS233" i="22"/>
  <c r="IT233" i="22"/>
  <c r="IW233" i="22"/>
  <c r="IY233" i="22"/>
  <c r="IZ233" i="22"/>
  <c r="JK233" i="22"/>
  <c r="JL233" i="22"/>
  <c r="JM233" i="22"/>
  <c r="JU233" i="22"/>
  <c r="JV233" i="22"/>
  <c r="JZ233" i="22"/>
  <c r="KB233" i="22"/>
  <c r="KD233" i="22"/>
  <c r="KE233" i="22"/>
  <c r="KH233" i="22"/>
  <c r="KJ233" i="22"/>
  <c r="KK233" i="22"/>
  <c r="B234" i="22"/>
  <c r="C234" i="22"/>
  <c r="D234" i="22"/>
  <c r="E234" i="22"/>
  <c r="F234" i="22"/>
  <c r="G234" i="22"/>
  <c r="H234" i="22"/>
  <c r="I234" i="22"/>
  <c r="GW234" i="22" s="1"/>
  <c r="N234" i="22"/>
  <c r="S234" i="22"/>
  <c r="W234" i="22"/>
  <c r="Z234" i="22"/>
  <c r="AC234" i="22"/>
  <c r="AE234" i="22"/>
  <c r="AG234" i="22"/>
  <c r="AP234" i="22"/>
  <c r="AQ234" i="22"/>
  <c r="AY234" i="22"/>
  <c r="BB234" i="22"/>
  <c r="BC234" i="22"/>
  <c r="BD234" i="22"/>
  <c r="BF234" i="22"/>
  <c r="BG234" i="22"/>
  <c r="CP234" i="22"/>
  <c r="DG234" i="22"/>
  <c r="DQ234" i="22"/>
  <c r="FK234" i="22"/>
  <c r="FT234" i="22"/>
  <c r="GC234" i="22"/>
  <c r="IY234" i="22"/>
  <c r="JC234" i="22"/>
  <c r="JD234" i="22"/>
  <c r="JE234" i="22"/>
  <c r="JR234" i="22"/>
  <c r="JS234" i="22"/>
  <c r="B235" i="22"/>
  <c r="C235" i="22"/>
  <c r="D235" i="22"/>
  <c r="E235" i="22"/>
  <c r="F235" i="22"/>
  <c r="JS235" i="22" s="1"/>
  <c r="G235" i="22"/>
  <c r="H235" i="22"/>
  <c r="I235" i="22"/>
  <c r="GY235" i="22" s="1"/>
  <c r="N235" i="22"/>
  <c r="S235" i="22"/>
  <c r="W235" i="22"/>
  <c r="Z235" i="22"/>
  <c r="AC235" i="22"/>
  <c r="AE235" i="22"/>
  <c r="AG235" i="22"/>
  <c r="AP235" i="22"/>
  <c r="AQ235" i="22"/>
  <c r="AY235" i="22"/>
  <c r="BB235" i="22" s="1"/>
  <c r="BC235" i="22"/>
  <c r="BD235" i="22"/>
  <c r="BF235" i="22"/>
  <c r="BG235" i="22"/>
  <c r="CP235" i="22"/>
  <c r="DG235" i="22"/>
  <c r="DQ235" i="22"/>
  <c r="FK235" i="22"/>
  <c r="FT235" i="22"/>
  <c r="GC235" i="22"/>
  <c r="GX235" i="22"/>
  <c r="HA235" i="22"/>
  <c r="HV235" i="22"/>
  <c r="IE235" i="22"/>
  <c r="JC235" i="22"/>
  <c r="JD235" i="22"/>
  <c r="JE235" i="22"/>
  <c r="JR235" i="22"/>
  <c r="KB235" i="22"/>
  <c r="KK235" i="22"/>
  <c r="B236" i="22"/>
  <c r="C236" i="22"/>
  <c r="D236" i="22"/>
  <c r="E236" i="22"/>
  <c r="F236" i="22"/>
  <c r="G236" i="22"/>
  <c r="H236" i="22"/>
  <c r="I236" i="22"/>
  <c r="GQ236" i="22" s="1"/>
  <c r="N236" i="22"/>
  <c r="S236" i="22"/>
  <c r="W236" i="22"/>
  <c r="Z236" i="22"/>
  <c r="AC236" i="22"/>
  <c r="AE236" i="22"/>
  <c r="AG236" i="22"/>
  <c r="AP236" i="22"/>
  <c r="AQ236" i="22"/>
  <c r="AY236" i="22"/>
  <c r="BB236" i="22" s="1"/>
  <c r="BC236" i="22"/>
  <c r="BD236" i="22"/>
  <c r="BF236" i="22"/>
  <c r="BG236" i="22"/>
  <c r="CP236" i="22"/>
  <c r="DG236" i="22"/>
  <c r="DQ236" i="22"/>
  <c r="FK236" i="22"/>
  <c r="FT236" i="22"/>
  <c r="GC236" i="22"/>
  <c r="GY236" i="22"/>
  <c r="HW236" i="22"/>
  <c r="JC236" i="22"/>
  <c r="JD236" i="22"/>
  <c r="JE236" i="22"/>
  <c r="JR236" i="22"/>
  <c r="JS236" i="22"/>
  <c r="KD236" i="22"/>
  <c r="B237" i="22"/>
  <c r="C237" i="22"/>
  <c r="D237" i="22"/>
  <c r="E237" i="22"/>
  <c r="F237" i="22"/>
  <c r="G237" i="22"/>
  <c r="H237" i="22"/>
  <c r="I237" i="22"/>
  <c r="N237" i="22"/>
  <c r="S237" i="22"/>
  <c r="W237" i="22"/>
  <c r="Z237" i="22"/>
  <c r="AC237" i="22"/>
  <c r="AE237" i="22"/>
  <c r="AG237" i="22"/>
  <c r="AP237" i="22"/>
  <c r="AQ237" i="22"/>
  <c r="AY237" i="22"/>
  <c r="BB237" i="22" s="1"/>
  <c r="BC237" i="22"/>
  <c r="BD237" i="22"/>
  <c r="BF237" i="22"/>
  <c r="BG237" i="22"/>
  <c r="CP237" i="22"/>
  <c r="DG237" i="22"/>
  <c r="DQ237" i="22"/>
  <c r="FK237" i="22"/>
  <c r="FT237" i="22"/>
  <c r="GC237" i="22"/>
  <c r="GH237" i="22"/>
  <c r="GK237" i="22"/>
  <c r="GO237" i="22"/>
  <c r="GP237" i="22"/>
  <c r="GQ237" i="22"/>
  <c r="GS237" i="22"/>
  <c r="GU237" i="22"/>
  <c r="GV237" i="22"/>
  <c r="GW237" i="22"/>
  <c r="GX237" i="22"/>
  <c r="GY237" i="22"/>
  <c r="HA237" i="22"/>
  <c r="HC237" i="22"/>
  <c r="HD237" i="22"/>
  <c r="HE237" i="22"/>
  <c r="HF237" i="22"/>
  <c r="HG237" i="22"/>
  <c r="HI237" i="22"/>
  <c r="HK237" i="22"/>
  <c r="HL237" i="22"/>
  <c r="HM237" i="22"/>
  <c r="HN237" i="22"/>
  <c r="HO237" i="22"/>
  <c r="HQ237" i="22"/>
  <c r="HS237" i="22"/>
  <c r="HT237" i="22"/>
  <c r="HU237" i="22"/>
  <c r="HV237" i="22"/>
  <c r="HW237" i="22"/>
  <c r="HY237" i="22"/>
  <c r="IA237" i="22"/>
  <c r="IB237" i="22"/>
  <c r="IC237" i="22"/>
  <c r="ID237" i="22"/>
  <c r="IE237" i="22"/>
  <c r="IG237" i="22"/>
  <c r="II237" i="22"/>
  <c r="IJ237" i="22"/>
  <c r="IK237" i="22"/>
  <c r="IL237" i="22"/>
  <c r="IM237" i="22"/>
  <c r="IO237" i="22"/>
  <c r="IQ237" i="22"/>
  <c r="IR237" i="22"/>
  <c r="IS237" i="22"/>
  <c r="IT237" i="22"/>
  <c r="IU237" i="22"/>
  <c r="IW237" i="22"/>
  <c r="IY237" i="22"/>
  <c r="IZ237" i="22"/>
  <c r="JC237" i="22"/>
  <c r="JD237" i="22"/>
  <c r="JE237" i="22"/>
  <c r="JK237" i="22"/>
  <c r="JL237" i="22"/>
  <c r="JM237" i="22"/>
  <c r="JO237" i="22"/>
  <c r="JR237" i="22"/>
  <c r="JS237" i="22"/>
  <c r="JT237" i="22"/>
  <c r="JU237" i="22"/>
  <c r="JV237" i="22"/>
  <c r="JZ237" i="22"/>
  <c r="KB237" i="22"/>
  <c r="KC237" i="22"/>
  <c r="KD237" i="22"/>
  <c r="KE237" i="22"/>
  <c r="KF237" i="22"/>
  <c r="KH237" i="22"/>
  <c r="KJ237" i="22"/>
  <c r="KK237" i="22"/>
  <c r="C238" i="22"/>
  <c r="D238" i="22"/>
  <c r="E238" i="22"/>
  <c r="F238" i="22"/>
  <c r="JD238" i="22" s="1"/>
  <c r="G238" i="22"/>
  <c r="H238" i="22"/>
  <c r="I238" i="22"/>
  <c r="GP238" i="22" s="1"/>
  <c r="N238" i="22"/>
  <c r="S238" i="22"/>
  <c r="W238" i="22"/>
  <c r="Z238" i="22"/>
  <c r="AC238" i="22"/>
  <c r="AE238" i="22"/>
  <c r="AG238" i="22"/>
  <c r="AP238" i="22"/>
  <c r="AQ238" i="22"/>
  <c r="AY238" i="22"/>
  <c r="BB238" i="22" s="1"/>
  <c r="BC238" i="22"/>
  <c r="BD238" i="22"/>
  <c r="BF238" i="22"/>
  <c r="BG238" i="22"/>
  <c r="CP238" i="22"/>
  <c r="DG238" i="22"/>
  <c r="DQ238" i="22"/>
  <c r="FK238" i="22"/>
  <c r="FT238" i="22"/>
  <c r="GC238" i="22"/>
  <c r="GO238" i="22"/>
  <c r="GQ238" i="22"/>
  <c r="GR238" i="22"/>
  <c r="GS238" i="22"/>
  <c r="GX238" i="22"/>
  <c r="GZ238" i="22"/>
  <c r="HA238" i="22"/>
  <c r="HC238" i="22"/>
  <c r="HG238" i="22"/>
  <c r="HI238" i="22"/>
  <c r="HK238" i="22"/>
  <c r="HL238" i="22"/>
  <c r="HP238" i="22"/>
  <c r="HS238" i="22"/>
  <c r="HT238" i="22"/>
  <c r="HU238" i="22"/>
  <c r="HY238" i="22"/>
  <c r="IB238" i="22"/>
  <c r="IC238" i="22"/>
  <c r="ID238" i="22"/>
  <c r="II238" i="22"/>
  <c r="IK238" i="22"/>
  <c r="IL238" i="22"/>
  <c r="IM238" i="22"/>
  <c r="IR238" i="22"/>
  <c r="IT238" i="22"/>
  <c r="IU238" i="22"/>
  <c r="IV238" i="22"/>
  <c r="JC238" i="22"/>
  <c r="JE238" i="22"/>
  <c r="JF238" i="22"/>
  <c r="JG238" i="22" s="1"/>
  <c r="JL238" i="22"/>
  <c r="JN238" i="22"/>
  <c r="JO238" i="22"/>
  <c r="JR238" i="22"/>
  <c r="JS238" i="22"/>
  <c r="JV238" i="22"/>
  <c r="JZ238" i="22"/>
  <c r="KB238" i="22"/>
  <c r="KC238" i="22"/>
  <c r="KD238" i="22"/>
  <c r="KG238" i="22"/>
  <c r="KJ238" i="22"/>
  <c r="KK238" i="22"/>
  <c r="B239" i="22"/>
  <c r="C239" i="22"/>
  <c r="D239" i="22"/>
  <c r="E239" i="22"/>
  <c r="F239" i="22"/>
  <c r="JR239" i="22" s="1"/>
  <c r="G239" i="22"/>
  <c r="H239" i="22"/>
  <c r="I239" i="22"/>
  <c r="GX239" i="22" s="1"/>
  <c r="N239" i="22"/>
  <c r="S239" i="22"/>
  <c r="W239" i="22"/>
  <c r="Z239" i="22"/>
  <c r="AC239" i="22"/>
  <c r="AE239" i="22"/>
  <c r="AG239" i="22"/>
  <c r="AP239" i="22"/>
  <c r="AQ239" i="22"/>
  <c r="AY239" i="22"/>
  <c r="BB239" i="22" s="1"/>
  <c r="BC239" i="22"/>
  <c r="BD239" i="22"/>
  <c r="BF239" i="22"/>
  <c r="BG239" i="22"/>
  <c r="CP239" i="22"/>
  <c r="DG239" i="22"/>
  <c r="DQ239" i="22"/>
  <c r="FK239" i="22"/>
  <c r="FT239" i="22"/>
  <c r="GC239" i="22"/>
  <c r="GW239" i="22"/>
  <c r="GY239" i="22"/>
  <c r="HQ239" i="22"/>
  <c r="HY239" i="22"/>
  <c r="IR239" i="22"/>
  <c r="IZ239" i="22"/>
  <c r="JC239" i="22"/>
  <c r="JD239" i="22"/>
  <c r="JS239" i="22"/>
  <c r="JV239" i="22"/>
  <c r="C240" i="22"/>
  <c r="D240" i="22"/>
  <c r="E240" i="22"/>
  <c r="F240" i="22"/>
  <c r="JE240" i="22" s="1"/>
  <c r="G240" i="22"/>
  <c r="H240" i="22"/>
  <c r="I240" i="22"/>
  <c r="N240" i="22"/>
  <c r="S240" i="22"/>
  <c r="W240" i="22"/>
  <c r="Z240" i="22"/>
  <c r="AC240" i="22"/>
  <c r="AE240" i="22"/>
  <c r="AG240" i="22"/>
  <c r="AP240" i="22"/>
  <c r="AQ240" i="22"/>
  <c r="AY240" i="22"/>
  <c r="BB240" i="22" s="1"/>
  <c r="BC240" i="22"/>
  <c r="BD240" i="22"/>
  <c r="BF240" i="22"/>
  <c r="BG240" i="22"/>
  <c r="CP240" i="22"/>
  <c r="DG240" i="22"/>
  <c r="DQ240" i="22"/>
  <c r="FK240" i="22"/>
  <c r="FT240" i="22"/>
  <c r="GC240" i="22"/>
  <c r="GH240" i="22"/>
  <c r="GK240" i="22"/>
  <c r="GO240" i="22"/>
  <c r="GP240" i="22"/>
  <c r="GQ240" i="22"/>
  <c r="GR240" i="22"/>
  <c r="GS240" i="22"/>
  <c r="GU240" i="22"/>
  <c r="GV240" i="22"/>
  <c r="GW240" i="22"/>
  <c r="GX240" i="22"/>
  <c r="GY240" i="22"/>
  <c r="GZ240" i="22"/>
  <c r="HA240" i="22"/>
  <c r="HC240" i="22"/>
  <c r="HD240" i="22"/>
  <c r="HE240" i="22"/>
  <c r="HF240" i="22"/>
  <c r="HG240" i="22"/>
  <c r="HH240" i="22"/>
  <c r="HI240" i="22"/>
  <c r="HK240" i="22"/>
  <c r="HL240" i="22"/>
  <c r="HM240" i="22"/>
  <c r="HN240" i="22"/>
  <c r="HO240" i="22"/>
  <c r="HP240" i="22"/>
  <c r="HQ240" i="22"/>
  <c r="HS240" i="22"/>
  <c r="HT240" i="22"/>
  <c r="HU240" i="22"/>
  <c r="HV240" i="22"/>
  <c r="HW240" i="22"/>
  <c r="HX240" i="22"/>
  <c r="HY240" i="22"/>
  <c r="IA240" i="22"/>
  <c r="IB240" i="22"/>
  <c r="IC240" i="22"/>
  <c r="ID240" i="22"/>
  <c r="IE240" i="22"/>
  <c r="IF240" i="22"/>
  <c r="IG240" i="22"/>
  <c r="II240" i="22"/>
  <c r="IJ240" i="22"/>
  <c r="IK240" i="22"/>
  <c r="IL240" i="22"/>
  <c r="IM240" i="22"/>
  <c r="IN240" i="22"/>
  <c r="IO240" i="22"/>
  <c r="IQ240" i="22"/>
  <c r="IR240" i="22"/>
  <c r="IS240" i="22"/>
  <c r="IT240" i="22"/>
  <c r="IU240" i="22"/>
  <c r="IV240" i="22"/>
  <c r="IW240" i="22"/>
  <c r="IY240" i="22"/>
  <c r="IZ240" i="22"/>
  <c r="JK240" i="22"/>
  <c r="JL240" i="22"/>
  <c r="JM240" i="22"/>
  <c r="JN240" i="22"/>
  <c r="JO240" i="22"/>
  <c r="JT240" i="22"/>
  <c r="JU240" i="22"/>
  <c r="JV240" i="22"/>
  <c r="JX240" i="22"/>
  <c r="JZ240" i="22"/>
  <c r="KB240" i="22"/>
  <c r="KC240" i="22"/>
  <c r="KD240" i="22"/>
  <c r="KE240" i="22"/>
  <c r="KF240" i="22"/>
  <c r="KG240" i="22"/>
  <c r="KH240" i="22"/>
  <c r="KJ240" i="22"/>
  <c r="KK240" i="22"/>
  <c r="B241" i="22"/>
  <c r="C241" i="22"/>
  <c r="D241" i="22"/>
  <c r="E241" i="22"/>
  <c r="F241" i="22"/>
  <c r="G241" i="22"/>
  <c r="H241" i="22"/>
  <c r="I241" i="22"/>
  <c r="N241" i="22"/>
  <c r="S241" i="22"/>
  <c r="W241" i="22"/>
  <c r="Z241" i="22"/>
  <c r="AC241" i="22"/>
  <c r="AE241" i="22"/>
  <c r="AG241" i="22"/>
  <c r="AP241" i="22"/>
  <c r="AQ241" i="22"/>
  <c r="AY241" i="22"/>
  <c r="BB241" i="22"/>
  <c r="BC241" i="22"/>
  <c r="BD241" i="22"/>
  <c r="BF241" i="22"/>
  <c r="BG241" i="22"/>
  <c r="CP241" i="22"/>
  <c r="DG241" i="22"/>
  <c r="DQ241" i="22"/>
  <c r="FK241" i="22"/>
  <c r="FT241" i="22"/>
  <c r="GC241" i="22"/>
  <c r="GH241" i="22"/>
  <c r="GK241" i="22"/>
  <c r="GO241" i="22"/>
  <c r="GP241" i="22"/>
  <c r="GQ241" i="22"/>
  <c r="GR241" i="22"/>
  <c r="GS241" i="22"/>
  <c r="GU241" i="22"/>
  <c r="GV241" i="22"/>
  <c r="GW241" i="22"/>
  <c r="GX241" i="22"/>
  <c r="GY241" i="22"/>
  <c r="GZ241" i="22"/>
  <c r="HA241" i="22"/>
  <c r="HC241" i="22"/>
  <c r="HD241" i="22"/>
  <c r="HE241" i="22"/>
  <c r="HF241" i="22"/>
  <c r="HG241" i="22"/>
  <c r="HH241" i="22"/>
  <c r="HI241" i="22"/>
  <c r="HK241" i="22"/>
  <c r="HL241" i="22"/>
  <c r="HM241" i="22"/>
  <c r="HN241" i="22"/>
  <c r="HO241" i="22"/>
  <c r="HP241" i="22"/>
  <c r="HQ241" i="22"/>
  <c r="HS241" i="22"/>
  <c r="HT241" i="22"/>
  <c r="HU241" i="22"/>
  <c r="HV241" i="22"/>
  <c r="HW241" i="22"/>
  <c r="HX241" i="22"/>
  <c r="HY241" i="22"/>
  <c r="IA241" i="22"/>
  <c r="IB241" i="22"/>
  <c r="IC241" i="22"/>
  <c r="ID241" i="22"/>
  <c r="IE241" i="22"/>
  <c r="IF241" i="22"/>
  <c r="IG241" i="22"/>
  <c r="II241" i="22"/>
  <c r="IJ241" i="22"/>
  <c r="IK241" i="22"/>
  <c r="IL241" i="22"/>
  <c r="IM241" i="22"/>
  <c r="IN241" i="22"/>
  <c r="IO241" i="22"/>
  <c r="IQ241" i="22"/>
  <c r="IR241" i="22"/>
  <c r="IS241" i="22"/>
  <c r="IT241" i="22"/>
  <c r="IU241" i="22"/>
  <c r="IV241" i="22"/>
  <c r="IW241" i="22"/>
  <c r="IY241" i="22"/>
  <c r="IZ241" i="22"/>
  <c r="JC241" i="22"/>
  <c r="JD241" i="22"/>
  <c r="JE241" i="22"/>
  <c r="JF241" i="22" s="1"/>
  <c r="JK241" i="22"/>
  <c r="JL241" i="22"/>
  <c r="JM241" i="22"/>
  <c r="JN241" i="22"/>
  <c r="JO241" i="22"/>
  <c r="JR241" i="22"/>
  <c r="JS241" i="22"/>
  <c r="JT241" i="22"/>
  <c r="JU241" i="22"/>
  <c r="JV241" i="22"/>
  <c r="JX241" i="22"/>
  <c r="JZ241" i="22"/>
  <c r="KB241" i="22"/>
  <c r="KC241" i="22"/>
  <c r="KD241" i="22"/>
  <c r="KE241" i="22"/>
  <c r="KF241" i="22"/>
  <c r="KG241" i="22"/>
  <c r="KH241" i="22"/>
  <c r="KJ241" i="22"/>
  <c r="KK241" i="22"/>
  <c r="C242" i="22"/>
  <c r="D242" i="22"/>
  <c r="E242" i="22"/>
  <c r="B242" i="22" s="1"/>
  <c r="F242" i="22"/>
  <c r="G242" i="22"/>
  <c r="H242" i="22"/>
  <c r="I242" i="22"/>
  <c r="N242" i="22"/>
  <c r="S242" i="22"/>
  <c r="W242" i="22"/>
  <c r="Z242" i="22"/>
  <c r="AC242" i="22"/>
  <c r="AE242" i="22"/>
  <c r="AG242" i="22"/>
  <c r="AP242" i="22"/>
  <c r="AQ242" i="22"/>
  <c r="AY242" i="22"/>
  <c r="BB242" i="22"/>
  <c r="BC242" i="22"/>
  <c r="BD242" i="22"/>
  <c r="BF242" i="22"/>
  <c r="BG242" i="22"/>
  <c r="CP242" i="22"/>
  <c r="DG242" i="22"/>
  <c r="DQ242" i="22"/>
  <c r="FK242" i="22"/>
  <c r="FT242" i="22"/>
  <c r="GC242" i="22"/>
  <c r="GH242" i="22"/>
  <c r="GK242" i="22"/>
  <c r="GO242" i="22"/>
  <c r="GW242" i="22"/>
  <c r="GX242" i="22"/>
  <c r="GY242" i="22"/>
  <c r="HC242" i="22"/>
  <c r="HE242" i="22"/>
  <c r="HL242" i="22"/>
  <c r="HN242" i="22"/>
  <c r="HO242" i="22"/>
  <c r="HP242" i="22"/>
  <c r="HQ242" i="22"/>
  <c r="HY242" i="22"/>
  <c r="IA242" i="22"/>
  <c r="ID242" i="22"/>
  <c r="IF242" i="22"/>
  <c r="IG242" i="22"/>
  <c r="IO242" i="22"/>
  <c r="IQ242" i="22"/>
  <c r="IR242" i="22"/>
  <c r="IS242" i="22"/>
  <c r="IV242" i="22"/>
  <c r="JC242" i="22"/>
  <c r="JD242" i="22"/>
  <c r="JG242" i="22" s="1"/>
  <c r="JE242" i="22"/>
  <c r="JF242" i="22"/>
  <c r="JO242" i="22"/>
  <c r="JR242" i="22"/>
  <c r="JS242" i="22"/>
  <c r="JT242" i="22"/>
  <c r="JU242" i="22"/>
  <c r="KC242" i="22"/>
  <c r="KE242" i="22"/>
  <c r="KF242" i="22"/>
  <c r="KG242" i="22"/>
  <c r="KH242" i="22"/>
  <c r="C243" i="22"/>
  <c r="D243" i="22"/>
  <c r="B243" i="22" s="1"/>
  <c r="E243" i="22"/>
  <c r="F243" i="22"/>
  <c r="G243" i="22"/>
  <c r="H243" i="22"/>
  <c r="I243" i="22"/>
  <c r="GQ243" i="22" s="1"/>
  <c r="N243" i="22"/>
  <c r="S243" i="22"/>
  <c r="W243" i="22"/>
  <c r="Z243" i="22"/>
  <c r="AC243" i="22"/>
  <c r="AE243" i="22"/>
  <c r="AG243" i="22"/>
  <c r="AP243" i="22"/>
  <c r="AQ243" i="22"/>
  <c r="AY243" i="22"/>
  <c r="BB243" i="22"/>
  <c r="BC243" i="22"/>
  <c r="BD243" i="22"/>
  <c r="BF243" i="22"/>
  <c r="BG243" i="22"/>
  <c r="CP243" i="22"/>
  <c r="DG243" i="22"/>
  <c r="DQ243" i="22"/>
  <c r="FK243" i="22"/>
  <c r="FT243" i="22"/>
  <c r="GC243" i="22"/>
  <c r="GE243" i="22"/>
  <c r="GK243" i="22"/>
  <c r="GO243" i="22"/>
  <c r="GS243" i="22"/>
  <c r="GT243" i="22"/>
  <c r="GV243" i="22"/>
  <c r="GW243" i="22"/>
  <c r="GY243" i="22"/>
  <c r="GZ243" i="22"/>
  <c r="HD243" i="22"/>
  <c r="HE243" i="22"/>
  <c r="HG243" i="22"/>
  <c r="HH243" i="22"/>
  <c r="HI243" i="22"/>
  <c r="HJ243" i="22"/>
  <c r="HO243" i="22"/>
  <c r="HP243" i="22"/>
  <c r="HQ243" i="22"/>
  <c r="HR243" i="22"/>
  <c r="HT243" i="22"/>
  <c r="HU243" i="22"/>
  <c r="HY243" i="22"/>
  <c r="HZ243" i="22"/>
  <c r="IB243" i="22"/>
  <c r="IC243" i="22"/>
  <c r="IE243" i="22"/>
  <c r="IF243" i="22"/>
  <c r="IJ243" i="22"/>
  <c r="IK243" i="22"/>
  <c r="IM243" i="22"/>
  <c r="IN243" i="22"/>
  <c r="IO243" i="22"/>
  <c r="IP243" i="22"/>
  <c r="IU243" i="22"/>
  <c r="IV243" i="22"/>
  <c r="IW243" i="22"/>
  <c r="IX243" i="22"/>
  <c r="IZ243" i="22"/>
  <c r="JK243" i="22"/>
  <c r="JM243" i="22"/>
  <c r="JN243" i="22"/>
  <c r="JT243" i="22"/>
  <c r="JV243" i="22"/>
  <c r="JX243" i="22"/>
  <c r="JZ243" i="22"/>
  <c r="KA243" i="22"/>
  <c r="KF243" i="22"/>
  <c r="KG243" i="22"/>
  <c r="KH243" i="22"/>
  <c r="KI243" i="22"/>
  <c r="KK243" i="22"/>
  <c r="C244" i="22"/>
  <c r="D244" i="22"/>
  <c r="E244" i="22"/>
  <c r="B244" i="22" s="1"/>
  <c r="F244" i="22"/>
  <c r="G244" i="22"/>
  <c r="H244" i="22"/>
  <c r="I244" i="22"/>
  <c r="N244" i="22"/>
  <c r="S244" i="22"/>
  <c r="W244" i="22"/>
  <c r="Z244" i="22"/>
  <c r="AC244" i="22"/>
  <c r="AE244" i="22"/>
  <c r="AG244" i="22"/>
  <c r="AP244" i="22"/>
  <c r="AQ244" i="22"/>
  <c r="AY244" i="22"/>
  <c r="BB244" i="22"/>
  <c r="BC244" i="22"/>
  <c r="BD244" i="22"/>
  <c r="BF244" i="22"/>
  <c r="BG244" i="22"/>
  <c r="CP244" i="22"/>
  <c r="DG244" i="22"/>
  <c r="DQ244" i="22"/>
  <c r="FK244" i="22"/>
  <c r="FT244" i="22"/>
  <c r="GC244" i="22"/>
  <c r="GE244" i="22"/>
  <c r="GK244" i="22"/>
  <c r="GO244" i="22"/>
  <c r="GT244" i="22"/>
  <c r="GV244" i="22"/>
  <c r="GW244" i="22"/>
  <c r="GY244" i="22"/>
  <c r="GZ244" i="22"/>
  <c r="HE244" i="22"/>
  <c r="HG244" i="22"/>
  <c r="HH244" i="22"/>
  <c r="HI244" i="22"/>
  <c r="HJ244" i="22"/>
  <c r="HP244" i="22"/>
  <c r="HQ244" i="22"/>
  <c r="HR244" i="22"/>
  <c r="HT244" i="22"/>
  <c r="HU244" i="22"/>
  <c r="HZ244" i="22"/>
  <c r="IB244" i="22"/>
  <c r="IC244" i="22"/>
  <c r="IE244" i="22"/>
  <c r="IF244" i="22"/>
  <c r="IK244" i="22"/>
  <c r="IM244" i="22"/>
  <c r="IN244" i="22"/>
  <c r="IO244" i="22"/>
  <c r="IP244" i="22"/>
  <c r="IV244" i="22"/>
  <c r="IW244" i="22"/>
  <c r="IX244" i="22"/>
  <c r="IZ244" i="22"/>
  <c r="JC244" i="22"/>
  <c r="JK244" i="22"/>
  <c r="JM244" i="22"/>
  <c r="JN244" i="22"/>
  <c r="JT244" i="22"/>
  <c r="JV244" i="22"/>
  <c r="JX244" i="22"/>
  <c r="JZ244" i="22"/>
  <c r="KA244" i="22"/>
  <c r="KG244" i="22"/>
  <c r="KH244" i="22"/>
  <c r="KI244" i="22"/>
  <c r="KK244" i="22"/>
  <c r="C245" i="22"/>
  <c r="D245" i="22"/>
  <c r="E245" i="22"/>
  <c r="F245" i="22"/>
  <c r="JD245" i="22" s="1"/>
  <c r="G245" i="22"/>
  <c r="B245" i="22" s="1"/>
  <c r="H245" i="22"/>
  <c r="I245" i="22"/>
  <c r="GQ245" i="22" s="1"/>
  <c r="N245" i="22"/>
  <c r="S245" i="22"/>
  <c r="W245" i="22"/>
  <c r="Z245" i="22"/>
  <c r="AC245" i="22"/>
  <c r="AE245" i="22"/>
  <c r="AG245" i="22"/>
  <c r="AP245" i="22"/>
  <c r="AQ245" i="22"/>
  <c r="AY245" i="22"/>
  <c r="BB245" i="22"/>
  <c r="BC245" i="22"/>
  <c r="BD245" i="22"/>
  <c r="BF245" i="22"/>
  <c r="BG245" i="22"/>
  <c r="CP245" i="22"/>
  <c r="DG245" i="22"/>
  <c r="DQ245" i="22"/>
  <c r="FK245" i="22"/>
  <c r="FT245" i="22"/>
  <c r="GC245" i="22"/>
  <c r="GK245" i="22"/>
  <c r="GO245" i="22"/>
  <c r="GV245" i="22"/>
  <c r="GY245" i="22"/>
  <c r="GZ245" i="22"/>
  <c r="HF245" i="22"/>
  <c r="HH245" i="22"/>
  <c r="HI245" i="22"/>
  <c r="HO245" i="22"/>
  <c r="HQ245" i="22"/>
  <c r="HR245" i="22"/>
  <c r="HX245" i="22"/>
  <c r="HZ245" i="22"/>
  <c r="IB245" i="22"/>
  <c r="IG245" i="22"/>
  <c r="II245" i="22"/>
  <c r="IJ245" i="22"/>
  <c r="IO245" i="22"/>
  <c r="IQ245" i="22"/>
  <c r="IR245" i="22"/>
  <c r="IW245" i="22"/>
  <c r="IY245" i="22"/>
  <c r="IZ245" i="22"/>
  <c r="JO245" i="22"/>
  <c r="JR245" i="22"/>
  <c r="JZ245" i="22"/>
  <c r="KB245" i="22"/>
  <c r="KC245" i="22"/>
  <c r="KH245" i="22"/>
  <c r="KJ245" i="22"/>
  <c r="KK245" i="22"/>
  <c r="C246" i="22"/>
  <c r="D246" i="22"/>
  <c r="E246" i="22"/>
  <c r="F246" i="22"/>
  <c r="JD246" i="22" s="1"/>
  <c r="G246" i="22"/>
  <c r="B246" i="22" s="1"/>
  <c r="H246" i="22"/>
  <c r="I246" i="22"/>
  <c r="GP246" i="22" s="1"/>
  <c r="N246" i="22"/>
  <c r="S246" i="22"/>
  <c r="W246" i="22"/>
  <c r="Z246" i="22"/>
  <c r="AC246" i="22"/>
  <c r="AE246" i="22"/>
  <c r="AG246" i="22"/>
  <c r="AP246" i="22"/>
  <c r="AQ246" i="22"/>
  <c r="AY246" i="22"/>
  <c r="BB246" i="22" s="1"/>
  <c r="BC246" i="22"/>
  <c r="BD246" i="22"/>
  <c r="BF246" i="22"/>
  <c r="BG246" i="22"/>
  <c r="CP246" i="22"/>
  <c r="DG246" i="22"/>
  <c r="DQ246" i="22"/>
  <c r="FK246" i="22"/>
  <c r="FT246" i="22"/>
  <c r="GC246" i="22"/>
  <c r="GH246" i="22"/>
  <c r="GK246" i="22"/>
  <c r="GS246" i="22"/>
  <c r="GU246" i="22"/>
  <c r="GV246" i="22"/>
  <c r="HA246" i="22"/>
  <c r="HC246" i="22"/>
  <c r="HD246" i="22"/>
  <c r="HI246" i="22"/>
  <c r="HK246" i="22"/>
  <c r="HL246" i="22"/>
  <c r="HQ246" i="22"/>
  <c r="HS246" i="22"/>
  <c r="HT246" i="22"/>
  <c r="HY246" i="22"/>
  <c r="IA246" i="22"/>
  <c r="IB246" i="22"/>
  <c r="IG246" i="22"/>
  <c r="II246" i="22"/>
  <c r="IJ246" i="22"/>
  <c r="IO246" i="22"/>
  <c r="IQ246" i="22"/>
  <c r="IR246" i="22"/>
  <c r="IW246" i="22"/>
  <c r="IY246" i="22"/>
  <c r="IZ246" i="22"/>
  <c r="JO246" i="22"/>
  <c r="JR246" i="22"/>
  <c r="JZ246" i="22"/>
  <c r="KB246" i="22"/>
  <c r="KC246" i="22"/>
  <c r="KH246" i="22"/>
  <c r="KJ246" i="22"/>
  <c r="KK246" i="22"/>
  <c r="C247" i="22"/>
  <c r="D247" i="22"/>
  <c r="E247" i="22"/>
  <c r="F247" i="22"/>
  <c r="JD247" i="22" s="1"/>
  <c r="G247" i="22"/>
  <c r="B247" i="22" s="1"/>
  <c r="H247" i="22"/>
  <c r="I247" i="22"/>
  <c r="GP247" i="22" s="1"/>
  <c r="N247" i="22"/>
  <c r="S247" i="22"/>
  <c r="W247" i="22"/>
  <c r="Z247" i="22"/>
  <c r="AC247" i="22"/>
  <c r="AE247" i="22"/>
  <c r="AG247" i="22"/>
  <c r="AP247" i="22"/>
  <c r="AQ247" i="22"/>
  <c r="AY247" i="22"/>
  <c r="BB247" i="22" s="1"/>
  <c r="BC247" i="22"/>
  <c r="BD247" i="22"/>
  <c r="BF247" i="22"/>
  <c r="BG247" i="22"/>
  <c r="CP247" i="22"/>
  <c r="DG247" i="22"/>
  <c r="DQ247" i="22"/>
  <c r="FK247" i="22"/>
  <c r="FT247" i="22"/>
  <c r="GC247" i="22"/>
  <c r="GH247" i="22"/>
  <c r="GK247" i="22"/>
  <c r="GS247" i="22"/>
  <c r="GU247" i="22"/>
  <c r="GV247" i="22"/>
  <c r="HA247" i="22"/>
  <c r="HC247" i="22"/>
  <c r="HD247" i="22"/>
  <c r="HI247" i="22"/>
  <c r="HK247" i="22"/>
  <c r="HL247" i="22"/>
  <c r="HQ247" i="22"/>
  <c r="HS247" i="22"/>
  <c r="HT247" i="22"/>
  <c r="HY247" i="22"/>
  <c r="IA247" i="22"/>
  <c r="IB247" i="22"/>
  <c r="IG247" i="22"/>
  <c r="II247" i="22"/>
  <c r="IJ247" i="22"/>
  <c r="IO247" i="22"/>
  <c r="IQ247" i="22"/>
  <c r="IR247" i="22"/>
  <c r="IW247" i="22"/>
  <c r="IY247" i="22"/>
  <c r="IZ247" i="22"/>
  <c r="JO247" i="22"/>
  <c r="JR247" i="22"/>
  <c r="JS247" i="22"/>
  <c r="JZ247" i="22"/>
  <c r="KB247" i="22"/>
  <c r="KC247" i="22"/>
  <c r="KH247" i="22"/>
  <c r="KJ247" i="22"/>
  <c r="KK247" i="22"/>
  <c r="C248" i="22"/>
  <c r="D248" i="22"/>
  <c r="E248" i="22"/>
  <c r="F248" i="22"/>
  <c r="JD248" i="22" s="1"/>
  <c r="G248" i="22"/>
  <c r="B248" i="22" s="1"/>
  <c r="H248" i="22"/>
  <c r="I248" i="22"/>
  <c r="GP248" i="22" s="1"/>
  <c r="N248" i="22"/>
  <c r="S248" i="22"/>
  <c r="W248" i="22"/>
  <c r="Z248" i="22"/>
  <c r="AC248" i="22"/>
  <c r="AE248" i="22"/>
  <c r="AG248" i="22"/>
  <c r="AP248" i="22"/>
  <c r="AQ248" i="22"/>
  <c r="AY248" i="22"/>
  <c r="BB248" i="22" s="1"/>
  <c r="BC248" i="22"/>
  <c r="BD248" i="22"/>
  <c r="BF248" i="22"/>
  <c r="BG248" i="22"/>
  <c r="CP248" i="22"/>
  <c r="DG248" i="22"/>
  <c r="DQ248" i="22"/>
  <c r="FK248" i="22"/>
  <c r="FT248" i="22"/>
  <c r="GC248" i="22"/>
  <c r="GH248" i="22"/>
  <c r="GK248" i="22"/>
  <c r="GU248" i="22"/>
  <c r="GV248" i="22"/>
  <c r="HC248" i="22"/>
  <c r="HD248" i="22"/>
  <c r="HK248" i="22"/>
  <c r="HL248" i="22"/>
  <c r="HS248" i="22"/>
  <c r="HT248" i="22"/>
  <c r="IA248" i="22"/>
  <c r="IB248" i="22"/>
  <c r="II248" i="22"/>
  <c r="IJ248" i="22"/>
  <c r="IQ248" i="22"/>
  <c r="IR248" i="22"/>
  <c r="IY248" i="22"/>
  <c r="IZ248" i="22"/>
  <c r="JR248" i="22"/>
  <c r="JS248" i="22"/>
  <c r="KB248" i="22"/>
  <c r="KC248" i="22"/>
  <c r="KJ248" i="22"/>
  <c r="KK248" i="22"/>
  <c r="C249" i="22"/>
  <c r="D249" i="22"/>
  <c r="E249" i="22"/>
  <c r="F249" i="22"/>
  <c r="JD249" i="22" s="1"/>
  <c r="G249" i="22"/>
  <c r="B249" i="22" s="1"/>
  <c r="H249" i="22"/>
  <c r="I249" i="22"/>
  <c r="GP249" i="22" s="1"/>
  <c r="N249" i="22"/>
  <c r="S249" i="22"/>
  <c r="W249" i="22"/>
  <c r="Z249" i="22"/>
  <c r="AC249" i="22"/>
  <c r="AE249" i="22"/>
  <c r="AG249" i="22"/>
  <c r="AP249" i="22"/>
  <c r="AQ249" i="22"/>
  <c r="AY249" i="22"/>
  <c r="BB249" i="22" s="1"/>
  <c r="BC249" i="22"/>
  <c r="BD249" i="22"/>
  <c r="BF249" i="22"/>
  <c r="BG249" i="22"/>
  <c r="CP249" i="22"/>
  <c r="DG249" i="22"/>
  <c r="DQ249" i="22"/>
  <c r="FK249" i="22"/>
  <c r="FT249" i="22"/>
  <c r="GC249" i="22"/>
  <c r="GH249" i="22"/>
  <c r="GK249" i="22"/>
  <c r="GU249" i="22"/>
  <c r="GV249" i="22"/>
  <c r="HC249" i="22"/>
  <c r="HD249" i="22"/>
  <c r="HK249" i="22"/>
  <c r="HL249" i="22"/>
  <c r="HS249" i="22"/>
  <c r="HT249" i="22"/>
  <c r="IA249" i="22"/>
  <c r="IB249" i="22"/>
  <c r="II249" i="22"/>
  <c r="IJ249" i="22"/>
  <c r="IQ249" i="22"/>
  <c r="IR249" i="22"/>
  <c r="IY249" i="22"/>
  <c r="IZ249" i="22"/>
  <c r="JR249" i="22"/>
  <c r="JS249" i="22"/>
  <c r="KB249" i="22"/>
  <c r="KC249" i="22"/>
  <c r="KJ249" i="22"/>
  <c r="KK249" i="22"/>
  <c r="C250" i="22"/>
  <c r="D250" i="22"/>
  <c r="E250" i="22"/>
  <c r="F250" i="22"/>
  <c r="JD250" i="22" s="1"/>
  <c r="G250" i="22"/>
  <c r="B250" i="22" s="1"/>
  <c r="H250" i="22"/>
  <c r="I250" i="22"/>
  <c r="GP250" i="22" s="1"/>
  <c r="N250" i="22"/>
  <c r="S250" i="22"/>
  <c r="W250" i="22"/>
  <c r="Z250" i="22"/>
  <c r="AC250" i="22"/>
  <c r="AE250" i="22"/>
  <c r="AG250" i="22"/>
  <c r="AP250" i="22"/>
  <c r="AQ250" i="22"/>
  <c r="AY250" i="22"/>
  <c r="BB250" i="22" s="1"/>
  <c r="BC250" i="22"/>
  <c r="BD250" i="22"/>
  <c r="BF250" i="22"/>
  <c r="BG250" i="22"/>
  <c r="CP250" i="22"/>
  <c r="DG250" i="22"/>
  <c r="DQ250" i="22"/>
  <c r="FK250" i="22"/>
  <c r="FT250" i="22"/>
  <c r="GC250" i="22"/>
  <c r="GH250" i="22"/>
  <c r="GK250" i="22"/>
  <c r="GU250" i="22"/>
  <c r="GV250" i="22"/>
  <c r="HC250" i="22"/>
  <c r="HD250" i="22"/>
  <c r="HK250" i="22"/>
  <c r="HL250" i="22"/>
  <c r="HS250" i="22"/>
  <c r="HT250" i="22"/>
  <c r="IA250" i="22"/>
  <c r="IB250" i="22"/>
  <c r="II250" i="22"/>
  <c r="IJ250" i="22"/>
  <c r="IQ250" i="22"/>
  <c r="IR250" i="22"/>
  <c r="IY250" i="22"/>
  <c r="IZ250" i="22"/>
  <c r="JR250" i="22"/>
  <c r="JS250" i="22"/>
  <c r="KB250" i="22"/>
  <c r="KC250" i="22"/>
  <c r="KJ250" i="22"/>
  <c r="KK250" i="22"/>
  <c r="C251" i="22"/>
  <c r="D251" i="22"/>
  <c r="E251" i="22"/>
  <c r="F251" i="22"/>
  <c r="JD251" i="22" s="1"/>
  <c r="G251" i="22"/>
  <c r="B251" i="22" s="1"/>
  <c r="H251" i="22"/>
  <c r="I251" i="22"/>
  <c r="GP251" i="22" s="1"/>
  <c r="N251" i="22"/>
  <c r="S251" i="22"/>
  <c r="W251" i="22"/>
  <c r="Z251" i="22"/>
  <c r="AC251" i="22"/>
  <c r="AE251" i="22"/>
  <c r="AG251" i="22"/>
  <c r="AP251" i="22"/>
  <c r="AQ251" i="22"/>
  <c r="AY251" i="22"/>
  <c r="BB251" i="22" s="1"/>
  <c r="BC251" i="22"/>
  <c r="BD251" i="22"/>
  <c r="BF251" i="22"/>
  <c r="BG251" i="22"/>
  <c r="CP251" i="22"/>
  <c r="DG251" i="22"/>
  <c r="DQ251" i="22"/>
  <c r="FK251" i="22"/>
  <c r="FT251" i="22"/>
  <c r="GC251" i="22"/>
  <c r="GH251" i="22"/>
  <c r="GK251" i="22"/>
  <c r="GU251" i="22"/>
  <c r="GV251" i="22"/>
  <c r="HC251" i="22"/>
  <c r="HD251" i="22"/>
  <c r="HK251" i="22"/>
  <c r="HL251" i="22"/>
  <c r="HS251" i="22"/>
  <c r="HT251" i="22"/>
  <c r="IA251" i="22"/>
  <c r="IB251" i="22"/>
  <c r="II251" i="22"/>
  <c r="IJ251" i="22"/>
  <c r="IQ251" i="22"/>
  <c r="IR251" i="22"/>
  <c r="IY251" i="22"/>
  <c r="IZ251" i="22"/>
  <c r="JR251" i="22"/>
  <c r="JS251" i="22"/>
  <c r="KB251" i="22"/>
  <c r="KC251" i="22"/>
  <c r="KJ251" i="22"/>
  <c r="KK251" i="22"/>
  <c r="C252" i="22"/>
  <c r="D252" i="22"/>
  <c r="E252" i="22"/>
  <c r="F252" i="22"/>
  <c r="JD252" i="22" s="1"/>
  <c r="G252" i="22"/>
  <c r="B252" i="22" s="1"/>
  <c r="H252" i="22"/>
  <c r="I252" i="22"/>
  <c r="GP252" i="22" s="1"/>
  <c r="N252" i="22"/>
  <c r="S252" i="22"/>
  <c r="W252" i="22"/>
  <c r="Z252" i="22"/>
  <c r="AC252" i="22"/>
  <c r="AE252" i="22"/>
  <c r="AG252" i="22"/>
  <c r="AP252" i="22"/>
  <c r="AQ252" i="22"/>
  <c r="AY252" i="22"/>
  <c r="BB252" i="22" s="1"/>
  <c r="BC252" i="22"/>
  <c r="BD252" i="22"/>
  <c r="BF252" i="22"/>
  <c r="BG252" i="22"/>
  <c r="CP252" i="22"/>
  <c r="DG252" i="22"/>
  <c r="DQ252" i="22"/>
  <c r="FK252" i="22"/>
  <c r="FT252" i="22"/>
  <c r="GC252" i="22"/>
  <c r="GH252" i="22"/>
  <c r="GK252" i="22"/>
  <c r="GU252" i="22"/>
  <c r="GV252" i="22"/>
  <c r="HC252" i="22"/>
  <c r="HD252" i="22"/>
  <c r="HK252" i="22"/>
  <c r="HL252" i="22"/>
  <c r="HS252" i="22"/>
  <c r="HT252" i="22"/>
  <c r="IA252" i="22"/>
  <c r="IB252" i="22"/>
  <c r="II252" i="22"/>
  <c r="IJ252" i="22"/>
  <c r="IQ252" i="22"/>
  <c r="IR252" i="22"/>
  <c r="IY252" i="22"/>
  <c r="IZ252" i="22"/>
  <c r="JR252" i="22"/>
  <c r="JS252" i="22"/>
  <c r="KB252" i="22"/>
  <c r="KC252" i="22"/>
  <c r="KJ252" i="22"/>
  <c r="KK252" i="22"/>
  <c r="C253" i="22"/>
  <c r="D253" i="22"/>
  <c r="E253" i="22"/>
  <c r="F253" i="22"/>
  <c r="JD253" i="22" s="1"/>
  <c r="G253" i="22"/>
  <c r="B253" i="22" s="1"/>
  <c r="H253" i="22"/>
  <c r="I253" i="22"/>
  <c r="GP253" i="22" s="1"/>
  <c r="N253" i="22"/>
  <c r="S253" i="22"/>
  <c r="W253" i="22"/>
  <c r="Z253" i="22"/>
  <c r="AC253" i="22"/>
  <c r="AE253" i="22"/>
  <c r="AG253" i="22"/>
  <c r="AP253" i="22"/>
  <c r="AQ253" i="22"/>
  <c r="AY253" i="22"/>
  <c r="BB253" i="22" s="1"/>
  <c r="BC253" i="22"/>
  <c r="BD253" i="22"/>
  <c r="BF253" i="22"/>
  <c r="BG253" i="22"/>
  <c r="CP253" i="22"/>
  <c r="DG253" i="22"/>
  <c r="DQ253" i="22"/>
  <c r="FK253" i="22"/>
  <c r="FT253" i="22"/>
  <c r="GC253" i="22"/>
  <c r="GH253" i="22"/>
  <c r="GK253" i="22"/>
  <c r="GU253" i="22"/>
  <c r="GV253" i="22"/>
  <c r="HC253" i="22"/>
  <c r="HD253" i="22"/>
  <c r="HK253" i="22"/>
  <c r="HL253" i="22"/>
  <c r="HS253" i="22"/>
  <c r="HT253" i="22"/>
  <c r="IA253" i="22"/>
  <c r="IB253" i="22"/>
  <c r="II253" i="22"/>
  <c r="IJ253" i="22"/>
  <c r="IQ253" i="22"/>
  <c r="IR253" i="22"/>
  <c r="IY253" i="22"/>
  <c r="IZ253" i="22"/>
  <c r="JR253" i="22"/>
  <c r="JS253" i="22"/>
  <c r="KB253" i="22"/>
  <c r="KC253" i="22"/>
  <c r="KJ253" i="22"/>
  <c r="KK253" i="22"/>
  <c r="C254" i="22"/>
  <c r="D254" i="22"/>
  <c r="E254" i="22"/>
  <c r="F254" i="22"/>
  <c r="JD254" i="22" s="1"/>
  <c r="G254" i="22"/>
  <c r="B254" i="22" s="1"/>
  <c r="H254" i="22"/>
  <c r="I254" i="22"/>
  <c r="GP254" i="22" s="1"/>
  <c r="N254" i="22"/>
  <c r="S254" i="22"/>
  <c r="W254" i="22"/>
  <c r="Z254" i="22"/>
  <c r="AC254" i="22"/>
  <c r="AE254" i="22"/>
  <c r="AG254" i="22"/>
  <c r="AP254" i="22"/>
  <c r="AQ254" i="22"/>
  <c r="AY254" i="22"/>
  <c r="BB254" i="22" s="1"/>
  <c r="BC254" i="22"/>
  <c r="BD254" i="22"/>
  <c r="BF254" i="22"/>
  <c r="BG254" i="22"/>
  <c r="CP254" i="22"/>
  <c r="DG254" i="22"/>
  <c r="DQ254" i="22"/>
  <c r="FK254" i="22"/>
  <c r="FT254" i="22"/>
  <c r="GC254" i="22"/>
  <c r="GH254" i="22"/>
  <c r="GK254" i="22"/>
  <c r="GU254" i="22"/>
  <c r="GV254" i="22"/>
  <c r="HC254" i="22"/>
  <c r="HD254" i="22"/>
  <c r="HK254" i="22"/>
  <c r="HL254" i="22"/>
  <c r="HS254" i="22"/>
  <c r="HT254" i="22"/>
  <c r="IA254" i="22"/>
  <c r="IB254" i="22"/>
  <c r="II254" i="22"/>
  <c r="IJ254" i="22"/>
  <c r="IQ254" i="22"/>
  <c r="IR254" i="22"/>
  <c r="IY254" i="22"/>
  <c r="IZ254" i="22"/>
  <c r="JR254" i="22"/>
  <c r="JS254" i="22"/>
  <c r="KB254" i="22"/>
  <c r="KC254" i="22"/>
  <c r="KJ254" i="22"/>
  <c r="KK254" i="22"/>
  <c r="C255" i="22"/>
  <c r="D255" i="22"/>
  <c r="E255" i="22"/>
  <c r="F255" i="22"/>
  <c r="JD255" i="22" s="1"/>
  <c r="G255" i="22"/>
  <c r="B255" i="22" s="1"/>
  <c r="H255" i="22"/>
  <c r="I255" i="22"/>
  <c r="GP255" i="22" s="1"/>
  <c r="N255" i="22"/>
  <c r="S255" i="22"/>
  <c r="W255" i="22"/>
  <c r="Z255" i="22"/>
  <c r="AC255" i="22"/>
  <c r="AE255" i="22"/>
  <c r="AG255" i="22"/>
  <c r="AP255" i="22"/>
  <c r="AQ255" i="22"/>
  <c r="AY255" i="22"/>
  <c r="BB255" i="22" s="1"/>
  <c r="BC255" i="22"/>
  <c r="BD255" i="22"/>
  <c r="BF255" i="22"/>
  <c r="BG255" i="22"/>
  <c r="CP255" i="22"/>
  <c r="DG255" i="22"/>
  <c r="DQ255" i="22"/>
  <c r="FK255" i="22"/>
  <c r="FT255" i="22"/>
  <c r="GC255" i="22"/>
  <c r="GH255" i="22"/>
  <c r="GK255" i="22"/>
  <c r="GU255" i="22"/>
  <c r="GV255" i="22"/>
  <c r="HC255" i="22"/>
  <c r="HD255" i="22"/>
  <c r="HK255" i="22"/>
  <c r="HL255" i="22"/>
  <c r="HS255" i="22"/>
  <c r="HT255" i="22"/>
  <c r="IA255" i="22"/>
  <c r="IB255" i="22"/>
  <c r="II255" i="22"/>
  <c r="IJ255" i="22"/>
  <c r="IQ255" i="22"/>
  <c r="IR255" i="22"/>
  <c r="IY255" i="22"/>
  <c r="IZ255" i="22"/>
  <c r="JR255" i="22"/>
  <c r="JS255" i="22"/>
  <c r="KB255" i="22"/>
  <c r="KC255" i="22"/>
  <c r="KJ255" i="22"/>
  <c r="KK255" i="22"/>
  <c r="D94" i="20" l="1"/>
  <c r="G94" i="20"/>
  <c r="H94" i="20"/>
  <c r="E94" i="20"/>
  <c r="F94" i="20"/>
  <c r="D90" i="20"/>
  <c r="G90" i="20"/>
  <c r="H90" i="20"/>
  <c r="E90" i="20"/>
  <c r="F90" i="20"/>
  <c r="D80" i="20"/>
  <c r="G80" i="20"/>
  <c r="F86" i="20"/>
  <c r="F82" i="20"/>
  <c r="F80" i="20"/>
  <c r="AM79" i="20"/>
  <c r="AB79" i="20"/>
  <c r="K79" i="20"/>
  <c r="G78" i="20"/>
  <c r="E76" i="20"/>
  <c r="AM75" i="20"/>
  <c r="AA75" i="20"/>
  <c r="J75" i="20"/>
  <c r="AH71" i="20"/>
  <c r="R71" i="20"/>
  <c r="F70" i="20"/>
  <c r="G70" i="20"/>
  <c r="D70" i="20"/>
  <c r="H70" i="20"/>
  <c r="J64" i="20"/>
  <c r="V64" i="20"/>
  <c r="AD64" i="20"/>
  <c r="AL64" i="20"/>
  <c r="AT64" i="20"/>
  <c r="K64" i="20"/>
  <c r="W64" i="20"/>
  <c r="AE64" i="20"/>
  <c r="AM64" i="20"/>
  <c r="AV64" i="20"/>
  <c r="Q64" i="20"/>
  <c r="AA64" i="20"/>
  <c r="AK64" i="20"/>
  <c r="U64" i="20"/>
  <c r="AG64" i="20"/>
  <c r="AQ64" i="20"/>
  <c r="I64" i="20"/>
  <c r="AB64" i="20"/>
  <c r="AP64" i="20"/>
  <c r="L64" i="20"/>
  <c r="AC64" i="20"/>
  <c r="AR64" i="20"/>
  <c r="R64" i="20"/>
  <c r="AF64" i="20"/>
  <c r="AS64" i="20"/>
  <c r="S64" i="20"/>
  <c r="AH64" i="20"/>
  <c r="AW64" i="20"/>
  <c r="Y64" i="20"/>
  <c r="AN64" i="20"/>
  <c r="L59" i="20"/>
  <c r="X59" i="20"/>
  <c r="AF59" i="20"/>
  <c r="AN59" i="20"/>
  <c r="AW59" i="20"/>
  <c r="Q59" i="20"/>
  <c r="Y59" i="20"/>
  <c r="AG59" i="20"/>
  <c r="AO59" i="20"/>
  <c r="K59" i="20"/>
  <c r="AA59" i="20"/>
  <c r="AK59" i="20"/>
  <c r="AV59" i="20"/>
  <c r="U59" i="20"/>
  <c r="AE59" i="20"/>
  <c r="AQ59" i="20"/>
  <c r="S59" i="20"/>
  <c r="AH59" i="20"/>
  <c r="AT59" i="20"/>
  <c r="T59" i="20"/>
  <c r="AI59" i="20"/>
  <c r="V59" i="20"/>
  <c r="AJ59" i="20"/>
  <c r="W59" i="20"/>
  <c r="AL59" i="20"/>
  <c r="J59" i="20"/>
  <c r="AC59" i="20"/>
  <c r="AR59" i="20"/>
  <c r="L58" i="20"/>
  <c r="I54" i="20"/>
  <c r="U54" i="20"/>
  <c r="AC54" i="20"/>
  <c r="AK54" i="20"/>
  <c r="AS54" i="20"/>
  <c r="S54" i="20"/>
  <c r="AB54" i="20"/>
  <c r="AL54" i="20"/>
  <c r="AV54" i="20"/>
  <c r="T54" i="20"/>
  <c r="AD54" i="20"/>
  <c r="AM54" i="20"/>
  <c r="AW54" i="20"/>
  <c r="J54" i="20"/>
  <c r="Y54" i="20"/>
  <c r="AJ54" i="20"/>
  <c r="L54" i="20"/>
  <c r="AA54" i="20"/>
  <c r="AO54" i="20"/>
  <c r="Q54" i="20"/>
  <c r="AE54" i="20"/>
  <c r="AP54" i="20"/>
  <c r="W54" i="20"/>
  <c r="AH54" i="20"/>
  <c r="AT54" i="20"/>
  <c r="V54" i="20"/>
  <c r="AR54" i="20"/>
  <c r="X54" i="20"/>
  <c r="Z54" i="20"/>
  <c r="AF54" i="20"/>
  <c r="K54" i="20"/>
  <c r="AN54" i="20"/>
  <c r="E52" i="20"/>
  <c r="G52" i="20"/>
  <c r="F52" i="20"/>
  <c r="H52" i="20"/>
  <c r="D52" i="20"/>
  <c r="I18" i="20"/>
  <c r="U18" i="20"/>
  <c r="AC18" i="20"/>
  <c r="AK18" i="20"/>
  <c r="AS18" i="20"/>
  <c r="J18" i="20"/>
  <c r="V18" i="20"/>
  <c r="AD18" i="20"/>
  <c r="AL18" i="20"/>
  <c r="AT18" i="20"/>
  <c r="L18" i="20"/>
  <c r="X18" i="20"/>
  <c r="AF18" i="20"/>
  <c r="AN18" i="20"/>
  <c r="AW18" i="20"/>
  <c r="Q18" i="20"/>
  <c r="Y18" i="20"/>
  <c r="AG18" i="20"/>
  <c r="AO18" i="20"/>
  <c r="S18" i="20"/>
  <c r="AA18" i="20"/>
  <c r="AI18" i="20"/>
  <c r="AQ18" i="20"/>
  <c r="AB18" i="20"/>
  <c r="AE18" i="20"/>
  <c r="K18" i="20"/>
  <c r="AJ18" i="20"/>
  <c r="R18" i="20"/>
  <c r="AM18" i="20"/>
  <c r="W18" i="20"/>
  <c r="AR18" i="20"/>
  <c r="Z18" i="20"/>
  <c r="AV18" i="20"/>
  <c r="T18" i="20"/>
  <c r="AH18" i="20"/>
  <c r="AP18" i="20"/>
  <c r="E95" i="20"/>
  <c r="E91" i="20"/>
  <c r="E87" i="20"/>
  <c r="E86" i="20"/>
  <c r="E83" i="20"/>
  <c r="E82" i="20"/>
  <c r="E80" i="20"/>
  <c r="AL79" i="20"/>
  <c r="AA79" i="20"/>
  <c r="J79" i="20"/>
  <c r="D76" i="20"/>
  <c r="AK75" i="20"/>
  <c r="Y75" i="20"/>
  <c r="I75" i="20"/>
  <c r="D72" i="20"/>
  <c r="G72" i="20"/>
  <c r="AD71" i="20"/>
  <c r="AP59" i="20"/>
  <c r="K50" i="20"/>
  <c r="W50" i="20"/>
  <c r="T50" i="20"/>
  <c r="AC50" i="20"/>
  <c r="AK50" i="20"/>
  <c r="AS50" i="20"/>
  <c r="I50" i="20"/>
  <c r="V50" i="20"/>
  <c r="AE50" i="20"/>
  <c r="AM50" i="20"/>
  <c r="AV50" i="20"/>
  <c r="R50" i="20"/>
  <c r="AD50" i="20"/>
  <c r="AO50" i="20"/>
  <c r="S50" i="20"/>
  <c r="AF50" i="20"/>
  <c r="AP50" i="20"/>
  <c r="Z50" i="20"/>
  <c r="AN50" i="20"/>
  <c r="J50" i="20"/>
  <c r="AB50" i="20"/>
  <c r="AR50" i="20"/>
  <c r="L50" i="20"/>
  <c r="AG50" i="20"/>
  <c r="AT50" i="20"/>
  <c r="X50" i="20"/>
  <c r="AJ50" i="20"/>
  <c r="Q50" i="20"/>
  <c r="AW50" i="20"/>
  <c r="U50" i="20"/>
  <c r="Y50" i="20"/>
  <c r="AA50" i="20"/>
  <c r="AL50" i="20"/>
  <c r="Q45" i="20"/>
  <c r="Y45" i="20"/>
  <c r="AG45" i="20"/>
  <c r="AO45" i="20"/>
  <c r="S45" i="20"/>
  <c r="AA45" i="20"/>
  <c r="AI45" i="20"/>
  <c r="AQ45" i="20"/>
  <c r="J45" i="20"/>
  <c r="X45" i="20"/>
  <c r="AJ45" i="20"/>
  <c r="AT45" i="20"/>
  <c r="L45" i="20"/>
  <c r="AB45" i="20"/>
  <c r="AL45" i="20"/>
  <c r="AW45" i="20"/>
  <c r="R45" i="20"/>
  <c r="AC45" i="20"/>
  <c r="AM45" i="20"/>
  <c r="V45" i="20"/>
  <c r="AN45" i="20"/>
  <c r="W45" i="20"/>
  <c r="AP45" i="20"/>
  <c r="Z45" i="20"/>
  <c r="AR45" i="20"/>
  <c r="AF45" i="20"/>
  <c r="I45" i="20"/>
  <c r="AK45" i="20"/>
  <c r="K45" i="20"/>
  <c r="AS45" i="20"/>
  <c r="AD45" i="20"/>
  <c r="AH45" i="20"/>
  <c r="AV45" i="20"/>
  <c r="U45" i="20"/>
  <c r="AK79" i="20"/>
  <c r="Y79" i="20"/>
  <c r="F78" i="20"/>
  <c r="E78" i="20"/>
  <c r="W75" i="20"/>
  <c r="L71" i="20"/>
  <c r="X71" i="20"/>
  <c r="AF71" i="20"/>
  <c r="AN71" i="20"/>
  <c r="AW71" i="20"/>
  <c r="I71" i="20"/>
  <c r="V71" i="20"/>
  <c r="AE71" i="20"/>
  <c r="AO71" i="20"/>
  <c r="U71" i="20"/>
  <c r="AG71" i="20"/>
  <c r="AQ71" i="20"/>
  <c r="J71" i="20"/>
  <c r="Y71" i="20"/>
  <c r="AI71" i="20"/>
  <c r="AS71" i="20"/>
  <c r="K71" i="20"/>
  <c r="Z71" i="20"/>
  <c r="AJ71" i="20"/>
  <c r="AT71" i="20"/>
  <c r="R58" i="20"/>
  <c r="Z58" i="20"/>
  <c r="AH58" i="20"/>
  <c r="AP58" i="20"/>
  <c r="S58" i="20"/>
  <c r="AA58" i="20"/>
  <c r="AI58" i="20"/>
  <c r="AQ58" i="20"/>
  <c r="K58" i="20"/>
  <c r="Y58" i="20"/>
  <c r="AK58" i="20"/>
  <c r="AV58" i="20"/>
  <c r="U58" i="20"/>
  <c r="AE58" i="20"/>
  <c r="AO58" i="20"/>
  <c r="Q58" i="20"/>
  <c r="AF58" i="20"/>
  <c r="AT58" i="20"/>
  <c r="T58" i="20"/>
  <c r="AG58" i="20"/>
  <c r="AW58" i="20"/>
  <c r="V58" i="20"/>
  <c r="AJ58" i="20"/>
  <c r="W58" i="20"/>
  <c r="AL58" i="20"/>
  <c r="J58" i="20"/>
  <c r="AC58" i="20"/>
  <c r="AR58" i="20"/>
  <c r="AH75" i="20"/>
  <c r="AB71" i="20"/>
  <c r="AT79" i="20"/>
  <c r="AH79" i="20"/>
  <c r="AS75" i="20"/>
  <c r="AG75" i="20"/>
  <c r="H73" i="20"/>
  <c r="E73" i="20"/>
  <c r="G73" i="20"/>
  <c r="AP71" i="20"/>
  <c r="AA71" i="20"/>
  <c r="AI64" i="20"/>
  <c r="AB59" i="20"/>
  <c r="AM58" i="20"/>
  <c r="AQ54" i="20"/>
  <c r="F47" i="20"/>
  <c r="H47" i="20"/>
  <c r="D47" i="20"/>
  <c r="E47" i="20"/>
  <c r="G47" i="20"/>
  <c r="L79" i="20"/>
  <c r="X79" i="20"/>
  <c r="AF79" i="20"/>
  <c r="AN79" i="20"/>
  <c r="AW79" i="20"/>
  <c r="I79" i="20"/>
  <c r="V79" i="20"/>
  <c r="AE79" i="20"/>
  <c r="AO79" i="20"/>
  <c r="Q79" i="20"/>
  <c r="Z79" i="20"/>
  <c r="AI79" i="20"/>
  <c r="AR79" i="20"/>
  <c r="L75" i="20"/>
  <c r="X75" i="20"/>
  <c r="AF75" i="20"/>
  <c r="AN75" i="20"/>
  <c r="AW75" i="20"/>
  <c r="Q75" i="20"/>
  <c r="Z75" i="20"/>
  <c r="AI75" i="20"/>
  <c r="AR75" i="20"/>
  <c r="T75" i="20"/>
  <c r="AC75" i="20"/>
  <c r="AL75" i="20"/>
  <c r="AV75" i="20"/>
  <c r="E92" i="20"/>
  <c r="H92" i="20"/>
  <c r="AV79" i="20"/>
  <c r="AJ79" i="20"/>
  <c r="AT75" i="20"/>
  <c r="AR71" i="20"/>
  <c r="AJ64" i="20"/>
  <c r="AS93" i="20"/>
  <c r="AI93" i="20"/>
  <c r="X93" i="20"/>
  <c r="AS89" i="20"/>
  <c r="AI89" i="20"/>
  <c r="X89" i="20"/>
  <c r="AS85" i="20"/>
  <c r="AI85" i="20"/>
  <c r="X85" i="20"/>
  <c r="AS81" i="20"/>
  <c r="AI81" i="20"/>
  <c r="X81" i="20"/>
  <c r="AS79" i="20"/>
  <c r="AG79" i="20"/>
  <c r="T79" i="20"/>
  <c r="AQ75" i="20"/>
  <c r="AE75" i="20"/>
  <c r="S75" i="20"/>
  <c r="AM71" i="20"/>
  <c r="W71" i="20"/>
  <c r="D71" i="20"/>
  <c r="G71" i="20"/>
  <c r="AK67" i="20"/>
  <c r="AR66" i="20"/>
  <c r="Z64" i="20"/>
  <c r="Z59" i="20"/>
  <c r="AD58" i="20"/>
  <c r="E56" i="20"/>
  <c r="D56" i="20"/>
  <c r="F56" i="20"/>
  <c r="H56" i="20"/>
  <c r="G56" i="20"/>
  <c r="AI54" i="20"/>
  <c r="S51" i="20"/>
  <c r="AA51" i="20"/>
  <c r="AI51" i="20"/>
  <c r="AQ51" i="20"/>
  <c r="I51" i="20"/>
  <c r="U51" i="20"/>
  <c r="AC51" i="20"/>
  <c r="AK51" i="20"/>
  <c r="AS51" i="20"/>
  <c r="T51" i="20"/>
  <c r="AE51" i="20"/>
  <c r="AO51" i="20"/>
  <c r="V51" i="20"/>
  <c r="AF51" i="20"/>
  <c r="AP51" i="20"/>
  <c r="J51" i="20"/>
  <c r="Z51" i="20"/>
  <c r="AN51" i="20"/>
  <c r="L51" i="20"/>
  <c r="AD51" i="20"/>
  <c r="AT51" i="20"/>
  <c r="Q51" i="20"/>
  <c r="AG51" i="20"/>
  <c r="AV51" i="20"/>
  <c r="X51" i="20"/>
  <c r="AL51" i="20"/>
  <c r="AH51" i="20"/>
  <c r="AJ51" i="20"/>
  <c r="AM51" i="20"/>
  <c r="K51" i="20"/>
  <c r="AR51" i="20"/>
  <c r="Y51" i="20"/>
  <c r="K93" i="20"/>
  <c r="W93" i="20"/>
  <c r="AE93" i="20"/>
  <c r="AM93" i="20"/>
  <c r="AV93" i="20"/>
  <c r="R93" i="20"/>
  <c r="Z93" i="20"/>
  <c r="AH93" i="20"/>
  <c r="AP93" i="20"/>
  <c r="K89" i="20"/>
  <c r="W89" i="20"/>
  <c r="AE89" i="20"/>
  <c r="AM89" i="20"/>
  <c r="AV89" i="20"/>
  <c r="R89" i="20"/>
  <c r="Z89" i="20"/>
  <c r="AH89" i="20"/>
  <c r="AP89" i="20"/>
  <c r="H86" i="20"/>
  <c r="K85" i="20"/>
  <c r="W85" i="20"/>
  <c r="AE85" i="20"/>
  <c r="AM85" i="20"/>
  <c r="AV85" i="20"/>
  <c r="R85" i="20"/>
  <c r="Z85" i="20"/>
  <c r="AH85" i="20"/>
  <c r="AP85" i="20"/>
  <c r="H82" i="20"/>
  <c r="K81" i="20"/>
  <c r="W81" i="20"/>
  <c r="AE81" i="20"/>
  <c r="AM81" i="20"/>
  <c r="AV81" i="20"/>
  <c r="R81" i="20"/>
  <c r="Z81" i="20"/>
  <c r="AH81" i="20"/>
  <c r="AP81" i="20"/>
  <c r="AQ79" i="20"/>
  <c r="AD79" i="20"/>
  <c r="S79" i="20"/>
  <c r="H77" i="20"/>
  <c r="E77" i="20"/>
  <c r="H76" i="20"/>
  <c r="AP75" i="20"/>
  <c r="AD75" i="20"/>
  <c r="R75" i="20"/>
  <c r="H72" i="20"/>
  <c r="AL71" i="20"/>
  <c r="T71" i="20"/>
  <c r="L67" i="20"/>
  <c r="X67" i="20"/>
  <c r="AF67" i="20"/>
  <c r="AN67" i="20"/>
  <c r="AW67" i="20"/>
  <c r="Q67" i="20"/>
  <c r="Y67" i="20"/>
  <c r="AG67" i="20"/>
  <c r="AO67" i="20"/>
  <c r="S67" i="20"/>
  <c r="AC67" i="20"/>
  <c r="AM67" i="20"/>
  <c r="R67" i="20"/>
  <c r="AD67" i="20"/>
  <c r="AQ67" i="20"/>
  <c r="T67" i="20"/>
  <c r="AE67" i="20"/>
  <c r="AR67" i="20"/>
  <c r="U67" i="20"/>
  <c r="AH67" i="20"/>
  <c r="AS67" i="20"/>
  <c r="V67" i="20"/>
  <c r="AI67" i="20"/>
  <c r="AT67" i="20"/>
  <c r="R66" i="20"/>
  <c r="Z66" i="20"/>
  <c r="AH66" i="20"/>
  <c r="AP66" i="20"/>
  <c r="S66" i="20"/>
  <c r="AA66" i="20"/>
  <c r="AI66" i="20"/>
  <c r="AQ66" i="20"/>
  <c r="Q66" i="20"/>
  <c r="AC66" i="20"/>
  <c r="AM66" i="20"/>
  <c r="I66" i="20"/>
  <c r="X66" i="20"/>
  <c r="AK66" i="20"/>
  <c r="AW66" i="20"/>
  <c r="J66" i="20"/>
  <c r="Y66" i="20"/>
  <c r="AL66" i="20"/>
  <c r="K66" i="20"/>
  <c r="AB66" i="20"/>
  <c r="AN66" i="20"/>
  <c r="L66" i="20"/>
  <c r="AD66" i="20"/>
  <c r="AO66" i="20"/>
  <c r="X64" i="20"/>
  <c r="R59" i="20"/>
  <c r="AB58" i="20"/>
  <c r="AG54" i="20"/>
  <c r="K53" i="20"/>
  <c r="W53" i="20"/>
  <c r="AE53" i="20"/>
  <c r="AM53" i="20"/>
  <c r="AV53" i="20"/>
  <c r="L53" i="20"/>
  <c r="Y53" i="20"/>
  <c r="AH53" i="20"/>
  <c r="AQ53" i="20"/>
  <c r="Q53" i="20"/>
  <c r="Z53" i="20"/>
  <c r="AI53" i="20"/>
  <c r="AR53" i="20"/>
  <c r="S53" i="20"/>
  <c r="AD53" i="20"/>
  <c r="AP53" i="20"/>
  <c r="U53" i="20"/>
  <c r="AG53" i="20"/>
  <c r="AT53" i="20"/>
  <c r="V53" i="20"/>
  <c r="AJ53" i="20"/>
  <c r="AW53" i="20"/>
  <c r="J53" i="20"/>
  <c r="AB53" i="20"/>
  <c r="AN53" i="20"/>
  <c r="I53" i="20"/>
  <c r="AL53" i="20"/>
  <c r="R53" i="20"/>
  <c r="AO53" i="20"/>
  <c r="T53" i="20"/>
  <c r="AS53" i="20"/>
  <c r="X53" i="20"/>
  <c r="AF53" i="20"/>
  <c r="AQ50" i="20"/>
  <c r="AV71" i="20"/>
  <c r="AC71" i="20"/>
  <c r="E96" i="20"/>
  <c r="H96" i="20"/>
  <c r="E88" i="20"/>
  <c r="H88" i="20"/>
  <c r="E84" i="20"/>
  <c r="H84" i="20"/>
  <c r="W79" i="20"/>
  <c r="V75" i="20"/>
  <c r="AD59" i="20"/>
  <c r="AN58" i="20"/>
  <c r="F32" i="20"/>
  <c r="H32" i="20"/>
  <c r="G32" i="20"/>
  <c r="D32" i="20"/>
  <c r="E32" i="20"/>
  <c r="H95" i="20"/>
  <c r="AQ93" i="20"/>
  <c r="AF93" i="20"/>
  <c r="U93" i="20"/>
  <c r="H91" i="20"/>
  <c r="AQ89" i="20"/>
  <c r="AF89" i="20"/>
  <c r="U89" i="20"/>
  <c r="H87" i="20"/>
  <c r="G86" i="20"/>
  <c r="AQ85" i="20"/>
  <c r="AF85" i="20"/>
  <c r="U85" i="20"/>
  <c r="H83" i="20"/>
  <c r="G82" i="20"/>
  <c r="AQ81" i="20"/>
  <c r="AF81" i="20"/>
  <c r="U81" i="20"/>
  <c r="H80" i="20"/>
  <c r="AP79" i="20"/>
  <c r="AC79" i="20"/>
  <c r="R79" i="20"/>
  <c r="H78" i="20"/>
  <c r="F76" i="20"/>
  <c r="AO75" i="20"/>
  <c r="AB75" i="20"/>
  <c r="K75" i="20"/>
  <c r="R74" i="20"/>
  <c r="Z74" i="20"/>
  <c r="AH74" i="20"/>
  <c r="AP74" i="20"/>
  <c r="I74" i="20"/>
  <c r="V74" i="20"/>
  <c r="AE74" i="20"/>
  <c r="AN74" i="20"/>
  <c r="L74" i="20"/>
  <c r="Y74" i="20"/>
  <c r="AI74" i="20"/>
  <c r="AR74" i="20"/>
  <c r="F72" i="20"/>
  <c r="AK71" i="20"/>
  <c r="S71" i="20"/>
  <c r="E70" i="20"/>
  <c r="AB67" i="20"/>
  <c r="AG66" i="20"/>
  <c r="T64" i="20"/>
  <c r="I59" i="20"/>
  <c r="X58" i="20"/>
  <c r="R54" i="20"/>
  <c r="AI50" i="20"/>
  <c r="AE45" i="20"/>
  <c r="J60" i="20"/>
  <c r="V60" i="20"/>
  <c r="AD60" i="20"/>
  <c r="AL60" i="20"/>
  <c r="AT60" i="20"/>
  <c r="K60" i="20"/>
  <c r="W60" i="20"/>
  <c r="AE60" i="20"/>
  <c r="AM60" i="20"/>
  <c r="AV60" i="20"/>
  <c r="L60" i="20"/>
  <c r="Z60" i="20"/>
  <c r="AJ60" i="20"/>
  <c r="AW60" i="20"/>
  <c r="T60" i="20"/>
  <c r="AF60" i="20"/>
  <c r="AP60" i="20"/>
  <c r="AF49" i="20"/>
  <c r="AK68" i="20"/>
  <c r="Z68" i="20"/>
  <c r="AI60" i="20"/>
  <c r="U60" i="20"/>
  <c r="F54" i="20"/>
  <c r="G54" i="20"/>
  <c r="E54" i="20"/>
  <c r="H69" i="20"/>
  <c r="D69" i="20"/>
  <c r="J68" i="20"/>
  <c r="V68" i="20"/>
  <c r="AD68" i="20"/>
  <c r="AL68" i="20"/>
  <c r="AT68" i="20"/>
  <c r="K68" i="20"/>
  <c r="W68" i="20"/>
  <c r="AE68" i="20"/>
  <c r="AM68" i="20"/>
  <c r="AV68" i="20"/>
  <c r="R68" i="20"/>
  <c r="AB68" i="20"/>
  <c r="AN68" i="20"/>
  <c r="D63" i="20"/>
  <c r="E63" i="20"/>
  <c r="H63" i="20"/>
  <c r="F62" i="20"/>
  <c r="G62" i="20"/>
  <c r="H62" i="20"/>
  <c r="H61" i="20"/>
  <c r="F61" i="20"/>
  <c r="D59" i="20"/>
  <c r="E59" i="20"/>
  <c r="G59" i="20"/>
  <c r="F58" i="20"/>
  <c r="G58" i="20"/>
  <c r="E58" i="20"/>
  <c r="Q49" i="20"/>
  <c r="Y49" i="20"/>
  <c r="AG49" i="20"/>
  <c r="AO49" i="20"/>
  <c r="R49" i="20"/>
  <c r="AA49" i="20"/>
  <c r="AJ49" i="20"/>
  <c r="AS49" i="20"/>
  <c r="T49" i="20"/>
  <c r="AC49" i="20"/>
  <c r="AL49" i="20"/>
  <c r="AV49" i="20"/>
  <c r="J49" i="20"/>
  <c r="Z49" i="20"/>
  <c r="AM49" i="20"/>
  <c r="K49" i="20"/>
  <c r="AB49" i="20"/>
  <c r="AN49" i="20"/>
  <c r="L49" i="20"/>
  <c r="AD49" i="20"/>
  <c r="AP49" i="20"/>
  <c r="V49" i="20"/>
  <c r="AQ49" i="20"/>
  <c r="X49" i="20"/>
  <c r="AT49" i="20"/>
  <c r="AE49" i="20"/>
  <c r="AW49" i="20"/>
  <c r="S49" i="20"/>
  <c r="AI49" i="20"/>
  <c r="G55" i="20"/>
  <c r="D55" i="20"/>
  <c r="F55" i="20"/>
  <c r="H55" i="20"/>
  <c r="G51" i="20"/>
  <c r="E51" i="20"/>
  <c r="F51" i="20"/>
  <c r="D51" i="20"/>
  <c r="AS68" i="20"/>
  <c r="AH68" i="20"/>
  <c r="U68" i="20"/>
  <c r="AR60" i="20"/>
  <c r="AC60" i="20"/>
  <c r="Q60" i="20"/>
  <c r="AK49" i="20"/>
  <c r="S44" i="20"/>
  <c r="AA44" i="20"/>
  <c r="AI44" i="20"/>
  <c r="AQ44" i="20"/>
  <c r="I44" i="20"/>
  <c r="U44" i="20"/>
  <c r="AC44" i="20"/>
  <c r="AK44" i="20"/>
  <c r="AS44" i="20"/>
  <c r="J44" i="20"/>
  <c r="X44" i="20"/>
  <c r="AH44" i="20"/>
  <c r="AT44" i="20"/>
  <c r="L44" i="20"/>
  <c r="Z44" i="20"/>
  <c r="AL44" i="20"/>
  <c r="AW44" i="20"/>
  <c r="Q44" i="20"/>
  <c r="AB44" i="20"/>
  <c r="AM44" i="20"/>
  <c r="K44" i="20"/>
  <c r="AF44" i="20"/>
  <c r="R44" i="20"/>
  <c r="AG44" i="20"/>
  <c r="T44" i="20"/>
  <c r="AJ44" i="20"/>
  <c r="D67" i="20"/>
  <c r="E67" i="20"/>
  <c r="F66" i="20"/>
  <c r="G66" i="20"/>
  <c r="T65" i="20"/>
  <c r="AB65" i="20"/>
  <c r="AJ65" i="20"/>
  <c r="AR65" i="20"/>
  <c r="I65" i="20"/>
  <c r="U65" i="20"/>
  <c r="AC65" i="20"/>
  <c r="AK65" i="20"/>
  <c r="AS65" i="20"/>
  <c r="E49" i="20"/>
  <c r="D49" i="20"/>
  <c r="G49" i="20"/>
  <c r="S48" i="20"/>
  <c r="AA48" i="20"/>
  <c r="AI48" i="20"/>
  <c r="AQ48" i="20"/>
  <c r="J48" i="20"/>
  <c r="W48" i="20"/>
  <c r="AF48" i="20"/>
  <c r="AO48" i="20"/>
  <c r="L48" i="20"/>
  <c r="Y48" i="20"/>
  <c r="AH48" i="20"/>
  <c r="AR48" i="20"/>
  <c r="T48" i="20"/>
  <c r="AE48" i="20"/>
  <c r="AS48" i="20"/>
  <c r="U48" i="20"/>
  <c r="AG48" i="20"/>
  <c r="AT48" i="20"/>
  <c r="V48" i="20"/>
  <c r="AJ48" i="20"/>
  <c r="AV48" i="20"/>
  <c r="AO44" i="20"/>
  <c r="AE44" i="20"/>
  <c r="K37" i="20"/>
  <c r="W37" i="20"/>
  <c r="AE37" i="20"/>
  <c r="AM37" i="20"/>
  <c r="AV37" i="20"/>
  <c r="J37" i="20"/>
  <c r="X37" i="20"/>
  <c r="AG37" i="20"/>
  <c r="AP37" i="20"/>
  <c r="Q37" i="20"/>
  <c r="Z37" i="20"/>
  <c r="AI37" i="20"/>
  <c r="AR37" i="20"/>
  <c r="R37" i="20"/>
  <c r="AA37" i="20"/>
  <c r="AJ37" i="20"/>
  <c r="AS37" i="20"/>
  <c r="T37" i="20"/>
  <c r="AC37" i="20"/>
  <c r="AL37" i="20"/>
  <c r="AW37" i="20"/>
  <c r="S37" i="20"/>
  <c r="AK37" i="20"/>
  <c r="U37" i="20"/>
  <c r="AN37" i="20"/>
  <c r="V37" i="20"/>
  <c r="AO37" i="20"/>
  <c r="Y37" i="20"/>
  <c r="AQ37" i="20"/>
  <c r="AB37" i="20"/>
  <c r="AT37" i="20"/>
  <c r="D26" i="20"/>
  <c r="G26" i="20"/>
  <c r="H26" i="20"/>
  <c r="E26" i="20"/>
  <c r="F26" i="20"/>
  <c r="AO40" i="20"/>
  <c r="E38" i="20"/>
  <c r="G38" i="20"/>
  <c r="H38" i="20"/>
  <c r="G35" i="20"/>
  <c r="D35" i="20"/>
  <c r="F35" i="20"/>
  <c r="H35" i="20"/>
  <c r="E35" i="20"/>
  <c r="AR57" i="20"/>
  <c r="AJ57" i="20"/>
  <c r="AB57" i="20"/>
  <c r="T57" i="20"/>
  <c r="Q40" i="20"/>
  <c r="Y40" i="20"/>
  <c r="AG40" i="20"/>
  <c r="L40" i="20"/>
  <c r="Z40" i="20"/>
  <c r="AI40" i="20"/>
  <c r="AQ40" i="20"/>
  <c r="S40" i="20"/>
  <c r="AB40" i="20"/>
  <c r="AK40" i="20"/>
  <c r="AS40" i="20"/>
  <c r="T40" i="20"/>
  <c r="AC40" i="20"/>
  <c r="AL40" i="20"/>
  <c r="AT40" i="20"/>
  <c r="K40" i="20"/>
  <c r="AE40" i="20"/>
  <c r="AR40" i="20"/>
  <c r="U40" i="20"/>
  <c r="AH40" i="20"/>
  <c r="AW40" i="20"/>
  <c r="V40" i="20"/>
  <c r="AJ40" i="20"/>
  <c r="W40" i="20"/>
  <c r="AM40" i="20"/>
  <c r="AH37" i="20"/>
  <c r="S39" i="20"/>
  <c r="AA39" i="20"/>
  <c r="AI39" i="20"/>
  <c r="AQ39" i="20"/>
  <c r="I39" i="20"/>
  <c r="V39" i="20"/>
  <c r="AE39" i="20"/>
  <c r="AN39" i="20"/>
  <c r="K39" i="20"/>
  <c r="X39" i="20"/>
  <c r="AG39" i="20"/>
  <c r="AP39" i="20"/>
  <c r="L39" i="20"/>
  <c r="Y39" i="20"/>
  <c r="AH39" i="20"/>
  <c r="AR39" i="20"/>
  <c r="E45" i="20"/>
  <c r="G45" i="20"/>
  <c r="K42" i="20"/>
  <c r="W42" i="20"/>
  <c r="AE42" i="20"/>
  <c r="AM42" i="20"/>
  <c r="AV42" i="20"/>
  <c r="Q42" i="20"/>
  <c r="Y42" i="20"/>
  <c r="AG42" i="20"/>
  <c r="AO42" i="20"/>
  <c r="R42" i="20"/>
  <c r="Z42" i="20"/>
  <c r="AH42" i="20"/>
  <c r="AP42" i="20"/>
  <c r="E41" i="20"/>
  <c r="G41" i="20"/>
  <c r="H41" i="20"/>
  <c r="AM39" i="20"/>
  <c r="Z39" i="20"/>
  <c r="I34" i="20"/>
  <c r="U34" i="20"/>
  <c r="AC34" i="20"/>
  <c r="AK34" i="20"/>
  <c r="AS34" i="20"/>
  <c r="J34" i="20"/>
  <c r="W34" i="20"/>
  <c r="AF34" i="20"/>
  <c r="AO34" i="20"/>
  <c r="L34" i="20"/>
  <c r="Y34" i="20"/>
  <c r="AH34" i="20"/>
  <c r="AQ34" i="20"/>
  <c r="Q34" i="20"/>
  <c r="Z34" i="20"/>
  <c r="AI34" i="20"/>
  <c r="AR34" i="20"/>
  <c r="R34" i="20"/>
  <c r="AA34" i="20"/>
  <c r="AJ34" i="20"/>
  <c r="AT34" i="20"/>
  <c r="S34" i="20"/>
  <c r="AB34" i="20"/>
  <c r="AL34" i="20"/>
  <c r="AV34" i="20"/>
  <c r="AW42" i="20"/>
  <c r="AJ42" i="20"/>
  <c r="V42" i="20"/>
  <c r="AL39" i="20"/>
  <c r="W39" i="20"/>
  <c r="K46" i="20"/>
  <c r="W46" i="20"/>
  <c r="AE46" i="20"/>
  <c r="AM46" i="20"/>
  <c r="AV46" i="20"/>
  <c r="Q46" i="20"/>
  <c r="Y46" i="20"/>
  <c r="AG46" i="20"/>
  <c r="I43" i="20"/>
  <c r="U43" i="20"/>
  <c r="AC43" i="20"/>
  <c r="AK43" i="20"/>
  <c r="AS43" i="20"/>
  <c r="K43" i="20"/>
  <c r="W43" i="20"/>
  <c r="AE43" i="20"/>
  <c r="AM43" i="20"/>
  <c r="AV43" i="20"/>
  <c r="AS42" i="20"/>
  <c r="AF42" i="20"/>
  <c r="T42" i="20"/>
  <c r="AW39" i="20"/>
  <c r="AJ39" i="20"/>
  <c r="T39" i="20"/>
  <c r="AD34" i="20"/>
  <c r="D33" i="20"/>
  <c r="F33" i="20"/>
  <c r="H33" i="20"/>
  <c r="D36" i="20"/>
  <c r="AS29" i="20"/>
  <c r="AG29" i="20"/>
  <c r="T29" i="20"/>
  <c r="K25" i="20"/>
  <c r="W25" i="20"/>
  <c r="AE25" i="20"/>
  <c r="AM25" i="20"/>
  <c r="AV25" i="20"/>
  <c r="L25" i="20"/>
  <c r="X25" i="20"/>
  <c r="AF25" i="20"/>
  <c r="AN25" i="20"/>
  <c r="AW25" i="20"/>
  <c r="R25" i="20"/>
  <c r="Z25" i="20"/>
  <c r="AH25" i="20"/>
  <c r="AP25" i="20"/>
  <c r="I25" i="20"/>
  <c r="U25" i="20"/>
  <c r="AC25" i="20"/>
  <c r="AK25" i="20"/>
  <c r="AS25" i="20"/>
  <c r="V25" i="20"/>
  <c r="AL25" i="20"/>
  <c r="Y25" i="20"/>
  <c r="AO25" i="20"/>
  <c r="J25" i="20"/>
  <c r="AD25" i="20"/>
  <c r="AT25" i="20"/>
  <c r="S25" i="20"/>
  <c r="AI25" i="20"/>
  <c r="AR21" i="20"/>
  <c r="AR29" i="20"/>
  <c r="AE29" i="20"/>
  <c r="Q29" i="20"/>
  <c r="AL21" i="20"/>
  <c r="H31" i="20"/>
  <c r="F31" i="20"/>
  <c r="H30" i="20"/>
  <c r="AQ29" i="20"/>
  <c r="AC29" i="20"/>
  <c r="J29" i="20"/>
  <c r="AJ25" i="20"/>
  <c r="AR22" i="20"/>
  <c r="AB21" i="20"/>
  <c r="AM29" i="20"/>
  <c r="AB29" i="20"/>
  <c r="AG25" i="20"/>
  <c r="AH22" i="20"/>
  <c r="K29" i="20"/>
  <c r="W29" i="20"/>
  <c r="L29" i="20"/>
  <c r="X29" i="20"/>
  <c r="AF29" i="20"/>
  <c r="AN29" i="20"/>
  <c r="AW29" i="20"/>
  <c r="R29" i="20"/>
  <c r="Z29" i="20"/>
  <c r="AH29" i="20"/>
  <c r="AP29" i="20"/>
  <c r="S29" i="20"/>
  <c r="AD29" i="20"/>
  <c r="AO29" i="20"/>
  <c r="K21" i="20"/>
  <c r="W21" i="20"/>
  <c r="AE21" i="20"/>
  <c r="AM21" i="20"/>
  <c r="AV21" i="20"/>
  <c r="L21" i="20"/>
  <c r="X21" i="20"/>
  <c r="AF21" i="20"/>
  <c r="AN21" i="20"/>
  <c r="AW21" i="20"/>
  <c r="R21" i="20"/>
  <c r="Z21" i="20"/>
  <c r="AH21" i="20"/>
  <c r="AP21" i="20"/>
  <c r="I21" i="20"/>
  <c r="U21" i="20"/>
  <c r="AC21" i="20"/>
  <c r="AK21" i="20"/>
  <c r="AS21" i="20"/>
  <c r="S21" i="20"/>
  <c r="AI21" i="20"/>
  <c r="T21" i="20"/>
  <c r="AJ21" i="20"/>
  <c r="Y21" i="20"/>
  <c r="AO21" i="20"/>
  <c r="AA21" i="20"/>
  <c r="AQ21" i="20"/>
  <c r="J21" i="20"/>
  <c r="AD21" i="20"/>
  <c r="AT21" i="20"/>
  <c r="Q21" i="20"/>
  <c r="AG21" i="20"/>
  <c r="H36" i="20"/>
  <c r="D30" i="20"/>
  <c r="F30" i="20"/>
  <c r="AK29" i="20"/>
  <c r="Y29" i="20"/>
  <c r="G27" i="20"/>
  <c r="H27" i="20"/>
  <c r="E27" i="20"/>
  <c r="F27" i="20"/>
  <c r="AA25" i="20"/>
  <c r="I22" i="20"/>
  <c r="U22" i="20"/>
  <c r="AC22" i="20"/>
  <c r="AK22" i="20"/>
  <c r="AS22" i="20"/>
  <c r="J22" i="20"/>
  <c r="V22" i="20"/>
  <c r="AD22" i="20"/>
  <c r="AL22" i="20"/>
  <c r="AT22" i="20"/>
  <c r="L22" i="20"/>
  <c r="X22" i="20"/>
  <c r="AF22" i="20"/>
  <c r="AN22" i="20"/>
  <c r="AW22" i="20"/>
  <c r="S22" i="20"/>
  <c r="AA22" i="20"/>
  <c r="AI22" i="20"/>
  <c r="AQ22" i="20"/>
  <c r="Y22" i="20"/>
  <c r="AO22" i="20"/>
  <c r="Z22" i="20"/>
  <c r="AP22" i="20"/>
  <c r="K22" i="20"/>
  <c r="AE22" i="20"/>
  <c r="AV22" i="20"/>
  <c r="Q22" i="20"/>
  <c r="AG22" i="20"/>
  <c r="T22" i="20"/>
  <c r="AJ22" i="20"/>
  <c r="W22" i="20"/>
  <c r="AM22" i="20"/>
  <c r="D22" i="20"/>
  <c r="G22" i="20"/>
  <c r="AT17" i="20"/>
  <c r="Y17" i="20"/>
  <c r="AR17" i="20"/>
  <c r="V17" i="20"/>
  <c r="G23" i="20"/>
  <c r="H23" i="20"/>
  <c r="E23" i="20"/>
  <c r="AL17" i="20"/>
  <c r="Q17" i="20"/>
  <c r="AJ17" i="20"/>
  <c r="K17" i="20"/>
  <c r="W17" i="20"/>
  <c r="AE17" i="20"/>
  <c r="AM17" i="20"/>
  <c r="AV17" i="20"/>
  <c r="L17" i="20"/>
  <c r="X17" i="20"/>
  <c r="AF17" i="20"/>
  <c r="AN17" i="20"/>
  <c r="AW17" i="20"/>
  <c r="R17" i="20"/>
  <c r="Z17" i="20"/>
  <c r="AH17" i="20"/>
  <c r="AP17" i="20"/>
  <c r="S17" i="20"/>
  <c r="AA17" i="20"/>
  <c r="AI17" i="20"/>
  <c r="AQ17" i="20"/>
  <c r="I17" i="20"/>
  <c r="U17" i="20"/>
  <c r="AC17" i="20"/>
  <c r="AK17" i="20"/>
  <c r="AS17" i="20"/>
  <c r="F22" i="20"/>
  <c r="AD17" i="20"/>
  <c r="E22" i="20"/>
  <c r="D18" i="20"/>
  <c r="E18" i="20"/>
  <c r="G18" i="20"/>
  <c r="AB17" i="20"/>
  <c r="E19" i="20"/>
  <c r="G17" i="20"/>
  <c r="F29" i="20"/>
  <c r="H28" i="20"/>
  <c r="F25" i="20"/>
  <c r="H24" i="20"/>
  <c r="F21" i="20"/>
  <c r="H20" i="20"/>
  <c r="F17" i="20"/>
  <c r="F28" i="20"/>
  <c r="F24" i="20"/>
  <c r="F20" i="20"/>
  <c r="H19" i="20"/>
  <c r="JF240" i="22"/>
  <c r="JH233" i="22"/>
  <c r="JF233" i="22"/>
  <c r="GQ75" i="22"/>
  <c r="GY75" i="22"/>
  <c r="HG75" i="22"/>
  <c r="HO75" i="22"/>
  <c r="HW75" i="22"/>
  <c r="IE75" i="22"/>
  <c r="IM75" i="22"/>
  <c r="IU75" i="22"/>
  <c r="JM75" i="22"/>
  <c r="JV75" i="22"/>
  <c r="KF75" i="22"/>
  <c r="GS75" i="22"/>
  <c r="HA75" i="22"/>
  <c r="HI75" i="22"/>
  <c r="HQ75" i="22"/>
  <c r="HY75" i="22"/>
  <c r="IG75" i="22"/>
  <c r="IO75" i="22"/>
  <c r="IW75" i="22"/>
  <c r="JO75" i="22"/>
  <c r="JZ75" i="22"/>
  <c r="KH75" i="22"/>
  <c r="GO75" i="22"/>
  <c r="GW75" i="22"/>
  <c r="HE75" i="22"/>
  <c r="HM75" i="22"/>
  <c r="HU75" i="22"/>
  <c r="IC75" i="22"/>
  <c r="IK75" i="22"/>
  <c r="IS75" i="22"/>
  <c r="GU75" i="22"/>
  <c r="HH75" i="22"/>
  <c r="HT75" i="22"/>
  <c r="IH75" i="22"/>
  <c r="IT75" i="22"/>
  <c r="KE75" i="22"/>
  <c r="GV75" i="22"/>
  <c r="HJ75" i="22"/>
  <c r="HV75" i="22"/>
  <c r="II75" i="22"/>
  <c r="IV75" i="22"/>
  <c r="JT75" i="22"/>
  <c r="KG75" i="22"/>
  <c r="GE75" i="22"/>
  <c r="GX75" i="22"/>
  <c r="HK75" i="22"/>
  <c r="HX75" i="22"/>
  <c r="IJ75" i="22"/>
  <c r="IX75" i="22"/>
  <c r="JU75" i="22"/>
  <c r="KI75" i="22"/>
  <c r="GH75" i="22"/>
  <c r="GZ75" i="22"/>
  <c r="HL75" i="22"/>
  <c r="HZ75" i="22"/>
  <c r="IL75" i="22"/>
  <c r="IY75" i="22"/>
  <c r="JK75" i="22"/>
  <c r="JX75" i="22"/>
  <c r="KJ75" i="22"/>
  <c r="GK75" i="22"/>
  <c r="HB75" i="22"/>
  <c r="HN75" i="22"/>
  <c r="IA75" i="22"/>
  <c r="IN75" i="22"/>
  <c r="IZ75" i="22"/>
  <c r="JL75" i="22"/>
  <c r="KA75" i="22"/>
  <c r="KK75" i="22"/>
  <c r="GR75" i="22"/>
  <c r="HD75" i="22"/>
  <c r="HR75" i="22"/>
  <c r="ID75" i="22"/>
  <c r="IQ75" i="22"/>
  <c r="JP75" i="22"/>
  <c r="KC75" i="22"/>
  <c r="GT75" i="22"/>
  <c r="HF75" i="22"/>
  <c r="HS75" i="22"/>
  <c r="IF75" i="22"/>
  <c r="IR75" i="22"/>
  <c r="KD75" i="22"/>
  <c r="GP75" i="22"/>
  <c r="JN75" i="22"/>
  <c r="HC75" i="22"/>
  <c r="IP75" i="22"/>
  <c r="KB75" i="22"/>
  <c r="HP75" i="22"/>
  <c r="IB75" i="22"/>
  <c r="JF26" i="22"/>
  <c r="JG26" i="22" s="1"/>
  <c r="JI26" i="22" s="1"/>
  <c r="JJ26" i="22" s="1"/>
  <c r="JH26" i="22"/>
  <c r="KH255" i="22"/>
  <c r="IG255" i="22"/>
  <c r="HI255" i="22"/>
  <c r="HA255" i="22"/>
  <c r="IW254" i="22"/>
  <c r="HQ254" i="22"/>
  <c r="JZ253" i="22"/>
  <c r="IW253" i="22"/>
  <c r="HY253" i="22"/>
  <c r="KH252" i="22"/>
  <c r="IO252" i="22"/>
  <c r="HQ252" i="22"/>
  <c r="HI252" i="22"/>
  <c r="GS252" i="22"/>
  <c r="KH251" i="22"/>
  <c r="HY251" i="22"/>
  <c r="HQ250" i="22"/>
  <c r="KH249" i="22"/>
  <c r="IW249" i="22"/>
  <c r="HY249" i="22"/>
  <c r="HQ249" i="22"/>
  <c r="HI249" i="22"/>
  <c r="GS249" i="22"/>
  <c r="KH248" i="22"/>
  <c r="IO248" i="22"/>
  <c r="HQ248" i="22"/>
  <c r="HI248" i="22"/>
  <c r="GS248" i="22"/>
  <c r="KD255" i="22"/>
  <c r="JT255" i="22"/>
  <c r="JK255" i="22"/>
  <c r="JC255" i="22"/>
  <c r="IS255" i="22"/>
  <c r="IK255" i="22"/>
  <c r="IC255" i="22"/>
  <c r="HU255" i="22"/>
  <c r="HM255" i="22"/>
  <c r="HE255" i="22"/>
  <c r="GW255" i="22"/>
  <c r="GO255" i="22"/>
  <c r="KD254" i="22"/>
  <c r="JT254" i="22"/>
  <c r="JK254" i="22"/>
  <c r="JC254" i="22"/>
  <c r="IS254" i="22"/>
  <c r="IK254" i="22"/>
  <c r="IC254" i="22"/>
  <c r="HU254" i="22"/>
  <c r="HM254" i="22"/>
  <c r="HE254" i="22"/>
  <c r="GW254" i="22"/>
  <c r="GO254" i="22"/>
  <c r="KD253" i="22"/>
  <c r="JT253" i="22"/>
  <c r="JK253" i="22"/>
  <c r="JC253" i="22"/>
  <c r="IS253" i="22"/>
  <c r="IK253" i="22"/>
  <c r="IC253" i="22"/>
  <c r="HU253" i="22"/>
  <c r="HM253" i="22"/>
  <c r="HE253" i="22"/>
  <c r="GW253" i="22"/>
  <c r="GO253" i="22"/>
  <c r="KD252" i="22"/>
  <c r="JT252" i="22"/>
  <c r="JK252" i="22"/>
  <c r="JC252" i="22"/>
  <c r="IS252" i="22"/>
  <c r="IK252" i="22"/>
  <c r="IC252" i="22"/>
  <c r="HU252" i="22"/>
  <c r="HM252" i="22"/>
  <c r="HE252" i="22"/>
  <c r="GW252" i="22"/>
  <c r="GO252" i="22"/>
  <c r="KD251" i="22"/>
  <c r="JT251" i="22"/>
  <c r="JK251" i="22"/>
  <c r="JC251" i="22"/>
  <c r="IS251" i="22"/>
  <c r="IK251" i="22"/>
  <c r="IC251" i="22"/>
  <c r="HU251" i="22"/>
  <c r="HM251" i="22"/>
  <c r="HE251" i="22"/>
  <c r="GW251" i="22"/>
  <c r="GO251" i="22"/>
  <c r="KD250" i="22"/>
  <c r="JT250" i="22"/>
  <c r="JK250" i="22"/>
  <c r="JC250" i="22"/>
  <c r="IS250" i="22"/>
  <c r="IK250" i="22"/>
  <c r="IC250" i="22"/>
  <c r="HU250" i="22"/>
  <c r="HM250" i="22"/>
  <c r="HE250" i="22"/>
  <c r="GW250" i="22"/>
  <c r="GO250" i="22"/>
  <c r="KD249" i="22"/>
  <c r="JT249" i="22"/>
  <c r="JK249" i="22"/>
  <c r="JC249" i="22"/>
  <c r="IS249" i="22"/>
  <c r="IK249" i="22"/>
  <c r="IC249" i="22"/>
  <c r="HU249" i="22"/>
  <c r="HM249" i="22"/>
  <c r="HE249" i="22"/>
  <c r="GW249" i="22"/>
  <c r="GO249" i="22"/>
  <c r="KD248" i="22"/>
  <c r="JT248" i="22"/>
  <c r="JK248" i="22"/>
  <c r="JC248" i="22"/>
  <c r="IS248" i="22"/>
  <c r="IK248" i="22"/>
  <c r="IC248" i="22"/>
  <c r="HU248" i="22"/>
  <c r="HM248" i="22"/>
  <c r="HE248" i="22"/>
  <c r="GW248" i="22"/>
  <c r="GO248" i="22"/>
  <c r="KD247" i="22"/>
  <c r="JT247" i="22"/>
  <c r="JK247" i="22"/>
  <c r="JC247" i="22"/>
  <c r="IS247" i="22"/>
  <c r="IK247" i="22"/>
  <c r="IC247" i="22"/>
  <c r="HU247" i="22"/>
  <c r="HM247" i="22"/>
  <c r="HE247" i="22"/>
  <c r="GW247" i="22"/>
  <c r="GO247" i="22"/>
  <c r="KD246" i="22"/>
  <c r="JT246" i="22"/>
  <c r="JK246" i="22"/>
  <c r="JC246" i="22"/>
  <c r="IS246" i="22"/>
  <c r="IK246" i="22"/>
  <c r="IC246" i="22"/>
  <c r="HU246" i="22"/>
  <c r="HM246" i="22"/>
  <c r="HE246" i="22"/>
  <c r="GW246" i="22"/>
  <c r="GO246" i="22"/>
  <c r="KD245" i="22"/>
  <c r="JT245" i="22"/>
  <c r="JK245" i="22"/>
  <c r="JC245" i="22"/>
  <c r="IS245" i="22"/>
  <c r="IK245" i="22"/>
  <c r="IC245" i="22"/>
  <c r="HT245" i="22"/>
  <c r="HJ245" i="22"/>
  <c r="HA245" i="22"/>
  <c r="GP244" i="22"/>
  <c r="GX244" i="22"/>
  <c r="HF244" i="22"/>
  <c r="HN244" i="22"/>
  <c r="HV244" i="22"/>
  <c r="ID244" i="22"/>
  <c r="IL244" i="22"/>
  <c r="IT244" i="22"/>
  <c r="JL244" i="22"/>
  <c r="JU244" i="22"/>
  <c r="KE244" i="22"/>
  <c r="GH244" i="22"/>
  <c r="GU244" i="22"/>
  <c r="HC244" i="22"/>
  <c r="HK244" i="22"/>
  <c r="HS244" i="22"/>
  <c r="IA244" i="22"/>
  <c r="II244" i="22"/>
  <c r="IQ244" i="22"/>
  <c r="IY244" i="22"/>
  <c r="KB244" i="22"/>
  <c r="KJ244" i="22"/>
  <c r="GE242" i="22"/>
  <c r="GT242" i="22"/>
  <c r="HB242" i="22"/>
  <c r="HJ242" i="22"/>
  <c r="HR242" i="22"/>
  <c r="HZ242" i="22"/>
  <c r="IH242" i="22"/>
  <c r="IP242" i="22"/>
  <c r="IX242" i="22"/>
  <c r="JP242" i="22"/>
  <c r="KA242" i="22"/>
  <c r="KI242" i="22"/>
  <c r="GR242" i="22"/>
  <c r="HA242" i="22"/>
  <c r="HK242" i="22"/>
  <c r="HT242" i="22"/>
  <c r="IC242" i="22"/>
  <c r="IL242" i="22"/>
  <c r="IU242" i="22"/>
  <c r="GU242" i="22"/>
  <c r="HD242" i="22"/>
  <c r="HM242" i="22"/>
  <c r="HV242" i="22"/>
  <c r="IE242" i="22"/>
  <c r="IN242" i="22"/>
  <c r="IW242" i="22"/>
  <c r="KD242" i="22"/>
  <c r="GQ242" i="22"/>
  <c r="GZ242" i="22"/>
  <c r="HI242" i="22"/>
  <c r="HS242" i="22"/>
  <c r="IB242" i="22"/>
  <c r="IK242" i="22"/>
  <c r="IT242" i="22"/>
  <c r="JN242" i="22"/>
  <c r="JZ242" i="22"/>
  <c r="KJ242" i="22"/>
  <c r="KF239" i="22"/>
  <c r="IG239" i="22"/>
  <c r="HG239" i="22"/>
  <c r="JH237" i="22"/>
  <c r="JF237" i="22"/>
  <c r="JM236" i="22"/>
  <c r="IG236" i="22"/>
  <c r="HC236" i="22"/>
  <c r="JM235" i="22"/>
  <c r="IO235" i="22"/>
  <c r="HK235" i="22"/>
  <c r="JV234" i="22"/>
  <c r="IC234" i="22"/>
  <c r="GX234" i="22"/>
  <c r="JD232" i="22"/>
  <c r="JE232" i="22"/>
  <c r="JR232" i="22"/>
  <c r="JS232" i="22"/>
  <c r="JC232" i="22"/>
  <c r="KB226" i="22"/>
  <c r="JF222" i="22"/>
  <c r="JF220" i="22"/>
  <c r="JF206" i="22"/>
  <c r="JD243" i="22"/>
  <c r="JR243" i="22"/>
  <c r="JD240" i="22"/>
  <c r="JH240" i="22" s="1"/>
  <c r="JC240" i="22"/>
  <c r="JH22" i="22"/>
  <c r="JF22" i="22"/>
  <c r="JG22" i="22" s="1"/>
  <c r="JI22" i="22" s="1"/>
  <c r="JJ22" i="22" s="1"/>
  <c r="JS246" i="22"/>
  <c r="JS245" i="22"/>
  <c r="GP245" i="22"/>
  <c r="GX245" i="22"/>
  <c r="GH245" i="22"/>
  <c r="GU245" i="22"/>
  <c r="HC245" i="22"/>
  <c r="HK245" i="22"/>
  <c r="HS245" i="22"/>
  <c r="IA245" i="22"/>
  <c r="JX239" i="22"/>
  <c r="IA239" i="22"/>
  <c r="HF239" i="22"/>
  <c r="JH236" i="22"/>
  <c r="JF236" i="22"/>
  <c r="JG236" i="22" s="1"/>
  <c r="JI236" i="22" s="1"/>
  <c r="JJ236" i="22" s="1"/>
  <c r="IE236" i="22"/>
  <c r="HA236" i="22"/>
  <c r="JL235" i="22"/>
  <c r="IG235" i="22"/>
  <c r="HI235" i="22"/>
  <c r="IZ234" i="22"/>
  <c r="HU234" i="22"/>
  <c r="JR217" i="22"/>
  <c r="JS217" i="22"/>
  <c r="JC217" i="22"/>
  <c r="JD217" i="22"/>
  <c r="JE217" i="22"/>
  <c r="GE234" i="22"/>
  <c r="GT234" i="22"/>
  <c r="HB234" i="22"/>
  <c r="HJ234" i="22"/>
  <c r="HR234" i="22"/>
  <c r="HZ234" i="22"/>
  <c r="IH234" i="22"/>
  <c r="IP234" i="22"/>
  <c r="IX234" i="22"/>
  <c r="JP234" i="22"/>
  <c r="KA234" i="22"/>
  <c r="KI234" i="22"/>
  <c r="GR234" i="22"/>
  <c r="GZ234" i="22"/>
  <c r="HH234" i="22"/>
  <c r="HP234" i="22"/>
  <c r="HX234" i="22"/>
  <c r="IF234" i="22"/>
  <c r="IN234" i="22"/>
  <c r="IV234" i="22"/>
  <c r="JN234" i="22"/>
  <c r="JX234" i="22"/>
  <c r="KG234" i="22"/>
  <c r="GS234" i="22"/>
  <c r="HD234" i="22"/>
  <c r="HN234" i="22"/>
  <c r="HY234" i="22"/>
  <c r="IJ234" i="22"/>
  <c r="IT234" i="22"/>
  <c r="KE234" i="22"/>
  <c r="GU234" i="22"/>
  <c r="HE234" i="22"/>
  <c r="HO234" i="22"/>
  <c r="IA234" i="22"/>
  <c r="IK234" i="22"/>
  <c r="IU234" i="22"/>
  <c r="JT234" i="22"/>
  <c r="KF234" i="22"/>
  <c r="GV234" i="22"/>
  <c r="HF234" i="22"/>
  <c r="HQ234" i="22"/>
  <c r="IB234" i="22"/>
  <c r="IL234" i="22"/>
  <c r="IW234" i="22"/>
  <c r="JU234" i="22"/>
  <c r="KH234" i="22"/>
  <c r="GP234" i="22"/>
  <c r="HA234" i="22"/>
  <c r="HL234" i="22"/>
  <c r="HV234" i="22"/>
  <c r="IG234" i="22"/>
  <c r="IR234" i="22"/>
  <c r="JO234" i="22"/>
  <c r="KC234" i="22"/>
  <c r="GQ234" i="22"/>
  <c r="HC234" i="22"/>
  <c r="HM234" i="22"/>
  <c r="HW234" i="22"/>
  <c r="II234" i="22"/>
  <c r="IS234" i="22"/>
  <c r="KD234" i="22"/>
  <c r="KI255" i="22"/>
  <c r="KA255" i="22"/>
  <c r="JP255" i="22"/>
  <c r="IX255" i="22"/>
  <c r="IP255" i="22"/>
  <c r="IH255" i="22"/>
  <c r="HZ255" i="22"/>
  <c r="HR255" i="22"/>
  <c r="HJ255" i="22"/>
  <c r="HB255" i="22"/>
  <c r="GT255" i="22"/>
  <c r="GE255" i="22"/>
  <c r="KI254" i="22"/>
  <c r="KA254" i="22"/>
  <c r="JP254" i="22"/>
  <c r="IX254" i="22"/>
  <c r="IP254" i="22"/>
  <c r="IH254" i="22"/>
  <c r="HZ254" i="22"/>
  <c r="HR254" i="22"/>
  <c r="HJ254" i="22"/>
  <c r="HB254" i="22"/>
  <c r="GT254" i="22"/>
  <c r="GE254" i="22"/>
  <c r="KI253" i="22"/>
  <c r="KA253" i="22"/>
  <c r="JP253" i="22"/>
  <c r="IX253" i="22"/>
  <c r="IP253" i="22"/>
  <c r="IH253" i="22"/>
  <c r="HZ253" i="22"/>
  <c r="HR253" i="22"/>
  <c r="HJ253" i="22"/>
  <c r="HB253" i="22"/>
  <c r="GT253" i="22"/>
  <c r="GE253" i="22"/>
  <c r="KI252" i="22"/>
  <c r="KA252" i="22"/>
  <c r="JP252" i="22"/>
  <c r="IX252" i="22"/>
  <c r="IP252" i="22"/>
  <c r="IH252" i="22"/>
  <c r="HZ252" i="22"/>
  <c r="HR252" i="22"/>
  <c r="HJ252" i="22"/>
  <c r="HB252" i="22"/>
  <c r="GT252" i="22"/>
  <c r="GE252" i="22"/>
  <c r="KI251" i="22"/>
  <c r="KA251" i="22"/>
  <c r="JP251" i="22"/>
  <c r="IX251" i="22"/>
  <c r="IP251" i="22"/>
  <c r="IH251" i="22"/>
  <c r="HZ251" i="22"/>
  <c r="HR251" i="22"/>
  <c r="HJ251" i="22"/>
  <c r="HB251" i="22"/>
  <c r="GT251" i="22"/>
  <c r="GE251" i="22"/>
  <c r="KI250" i="22"/>
  <c r="KA250" i="22"/>
  <c r="JP250" i="22"/>
  <c r="IX250" i="22"/>
  <c r="IP250" i="22"/>
  <c r="IH250" i="22"/>
  <c r="HZ250" i="22"/>
  <c r="HR250" i="22"/>
  <c r="HJ250" i="22"/>
  <c r="HB250" i="22"/>
  <c r="GT250" i="22"/>
  <c r="GE250" i="22"/>
  <c r="KI249" i="22"/>
  <c r="KA249" i="22"/>
  <c r="JP249" i="22"/>
  <c r="IX249" i="22"/>
  <c r="IP249" i="22"/>
  <c r="IH249" i="22"/>
  <c r="HZ249" i="22"/>
  <c r="HR249" i="22"/>
  <c r="HJ249" i="22"/>
  <c r="HB249" i="22"/>
  <c r="GT249" i="22"/>
  <c r="GE249" i="22"/>
  <c r="KI248" i="22"/>
  <c r="KA248" i="22"/>
  <c r="JP248" i="22"/>
  <c r="IX248" i="22"/>
  <c r="IP248" i="22"/>
  <c r="IH248" i="22"/>
  <c r="HZ248" i="22"/>
  <c r="HR248" i="22"/>
  <c r="HJ248" i="22"/>
  <c r="HB248" i="22"/>
  <c r="GT248" i="22"/>
  <c r="GE248" i="22"/>
  <c r="KI247" i="22"/>
  <c r="KA247" i="22"/>
  <c r="JP247" i="22"/>
  <c r="IX247" i="22"/>
  <c r="IP247" i="22"/>
  <c r="IH247" i="22"/>
  <c r="HZ247" i="22"/>
  <c r="HR247" i="22"/>
  <c r="HJ247" i="22"/>
  <c r="HB247" i="22"/>
  <c r="GT247" i="22"/>
  <c r="GE247" i="22"/>
  <c r="KI246" i="22"/>
  <c r="KA246" i="22"/>
  <c r="JP246" i="22"/>
  <c r="IX246" i="22"/>
  <c r="IP246" i="22"/>
  <c r="IH246" i="22"/>
  <c r="HZ246" i="22"/>
  <c r="HR246" i="22"/>
  <c r="HJ246" i="22"/>
  <c r="HB246" i="22"/>
  <c r="GT246" i="22"/>
  <c r="GE246" i="22"/>
  <c r="KI245" i="22"/>
  <c r="KA245" i="22"/>
  <c r="JP245" i="22"/>
  <c r="IX245" i="22"/>
  <c r="IP245" i="22"/>
  <c r="IH245" i="22"/>
  <c r="HY245" i="22"/>
  <c r="HP245" i="22"/>
  <c r="HG245" i="22"/>
  <c r="GW245" i="22"/>
  <c r="GE245" i="22"/>
  <c r="JD244" i="22"/>
  <c r="JR244" i="22"/>
  <c r="JU239" i="22"/>
  <c r="IS239" i="22"/>
  <c r="HX239" i="22"/>
  <c r="JH238" i="22"/>
  <c r="JI238" i="22"/>
  <c r="JJ238" i="22" s="1"/>
  <c r="B238" i="22"/>
  <c r="KC236" i="22"/>
  <c r="HV236" i="22"/>
  <c r="KC235" i="22"/>
  <c r="ID235" i="22"/>
  <c r="JM234" i="22"/>
  <c r="IQ234" i="22"/>
  <c r="HS234" i="22"/>
  <c r="GK234" i="22"/>
  <c r="GE226" i="22"/>
  <c r="GT226" i="22"/>
  <c r="HB226" i="22"/>
  <c r="HJ226" i="22"/>
  <c r="HR226" i="22"/>
  <c r="HZ226" i="22"/>
  <c r="IH226" i="22"/>
  <c r="IP226" i="22"/>
  <c r="IX226" i="22"/>
  <c r="JP226" i="22"/>
  <c r="KA226" i="22"/>
  <c r="KI226" i="22"/>
  <c r="GR226" i="22"/>
  <c r="GZ226" i="22"/>
  <c r="HH226" i="22"/>
  <c r="HP226" i="22"/>
  <c r="HX226" i="22"/>
  <c r="IF226" i="22"/>
  <c r="IN226" i="22"/>
  <c r="IV226" i="22"/>
  <c r="JN226" i="22"/>
  <c r="JX226" i="22"/>
  <c r="KG226" i="22"/>
  <c r="GS226" i="22"/>
  <c r="HD226" i="22"/>
  <c r="HN226" i="22"/>
  <c r="HY226" i="22"/>
  <c r="IJ226" i="22"/>
  <c r="IT226" i="22"/>
  <c r="KE226" i="22"/>
  <c r="GU226" i="22"/>
  <c r="HE226" i="22"/>
  <c r="HO226" i="22"/>
  <c r="IA226" i="22"/>
  <c r="IK226" i="22"/>
  <c r="IU226" i="22"/>
  <c r="JT226" i="22"/>
  <c r="KF226" i="22"/>
  <c r="GV226" i="22"/>
  <c r="HF226" i="22"/>
  <c r="HQ226" i="22"/>
  <c r="IB226" i="22"/>
  <c r="IL226" i="22"/>
  <c r="IW226" i="22"/>
  <c r="JU226" i="22"/>
  <c r="KH226" i="22"/>
  <c r="GH226" i="22"/>
  <c r="GW226" i="22"/>
  <c r="HG226" i="22"/>
  <c r="HS226" i="22"/>
  <c r="IC226" i="22"/>
  <c r="IM226" i="22"/>
  <c r="IY226" i="22"/>
  <c r="JK226" i="22"/>
  <c r="JV226" i="22"/>
  <c r="KJ226" i="22"/>
  <c r="GP226" i="22"/>
  <c r="HA226" i="22"/>
  <c r="HL226" i="22"/>
  <c r="HV226" i="22"/>
  <c r="IG226" i="22"/>
  <c r="IR226" i="22"/>
  <c r="JO226" i="22"/>
  <c r="KC226" i="22"/>
  <c r="GQ226" i="22"/>
  <c r="HC226" i="22"/>
  <c r="HM226" i="22"/>
  <c r="HW226" i="22"/>
  <c r="II226" i="22"/>
  <c r="IS226" i="22"/>
  <c r="KD226" i="22"/>
  <c r="JD224" i="22"/>
  <c r="JE224" i="22"/>
  <c r="JR224" i="22"/>
  <c r="JS224" i="22"/>
  <c r="JC224" i="22"/>
  <c r="JC223" i="22"/>
  <c r="JD223" i="22"/>
  <c r="JE223" i="22"/>
  <c r="JR223" i="22"/>
  <c r="JS223" i="22"/>
  <c r="JS221" i="22"/>
  <c r="JD221" i="22"/>
  <c r="JC221" i="22"/>
  <c r="JR221" i="22"/>
  <c r="JE221" i="22"/>
  <c r="JS218" i="22"/>
  <c r="JC218" i="22"/>
  <c r="JD218" i="22"/>
  <c r="JE218" i="22"/>
  <c r="JR218" i="22"/>
  <c r="GE236" i="22"/>
  <c r="GT236" i="22"/>
  <c r="HB236" i="22"/>
  <c r="HJ236" i="22"/>
  <c r="HR236" i="22"/>
  <c r="HZ236" i="22"/>
  <c r="IH236" i="22"/>
  <c r="IP236" i="22"/>
  <c r="IX236" i="22"/>
  <c r="JP236" i="22"/>
  <c r="KA236" i="22"/>
  <c r="KI236" i="22"/>
  <c r="GR236" i="22"/>
  <c r="GZ236" i="22"/>
  <c r="HH236" i="22"/>
  <c r="HP236" i="22"/>
  <c r="HX236" i="22"/>
  <c r="IF236" i="22"/>
  <c r="IN236" i="22"/>
  <c r="IV236" i="22"/>
  <c r="JN236" i="22"/>
  <c r="JX236" i="22"/>
  <c r="KG236" i="22"/>
  <c r="GV236" i="22"/>
  <c r="HF236" i="22"/>
  <c r="HQ236" i="22"/>
  <c r="IB236" i="22"/>
  <c r="IL236" i="22"/>
  <c r="IW236" i="22"/>
  <c r="JU236" i="22"/>
  <c r="KH236" i="22"/>
  <c r="GH236" i="22"/>
  <c r="GW236" i="22"/>
  <c r="HG236" i="22"/>
  <c r="HS236" i="22"/>
  <c r="IC236" i="22"/>
  <c r="IM236" i="22"/>
  <c r="IY236" i="22"/>
  <c r="JK236" i="22"/>
  <c r="JV236" i="22"/>
  <c r="KJ236" i="22"/>
  <c r="GK236" i="22"/>
  <c r="GX236" i="22"/>
  <c r="HI236" i="22"/>
  <c r="HT236" i="22"/>
  <c r="ID236" i="22"/>
  <c r="IO236" i="22"/>
  <c r="IZ236" i="22"/>
  <c r="JL236" i="22"/>
  <c r="JZ236" i="22"/>
  <c r="KK236" i="22"/>
  <c r="GS236" i="22"/>
  <c r="HD236" i="22"/>
  <c r="HN236" i="22"/>
  <c r="HY236" i="22"/>
  <c r="IJ236" i="22"/>
  <c r="IT236" i="22"/>
  <c r="KE236" i="22"/>
  <c r="GU236" i="22"/>
  <c r="HE236" i="22"/>
  <c r="HO236" i="22"/>
  <c r="IA236" i="22"/>
  <c r="IK236" i="22"/>
  <c r="IU236" i="22"/>
  <c r="JT236" i="22"/>
  <c r="KF236" i="22"/>
  <c r="GO234" i="22"/>
  <c r="JZ255" i="22"/>
  <c r="IW255" i="22"/>
  <c r="HQ255" i="22"/>
  <c r="GS255" i="22"/>
  <c r="JZ254" i="22"/>
  <c r="JO253" i="22"/>
  <c r="IG253" i="22"/>
  <c r="HI253" i="22"/>
  <c r="GS253" i="22"/>
  <c r="JZ252" i="22"/>
  <c r="IW252" i="22"/>
  <c r="HY252" i="22"/>
  <c r="HA252" i="22"/>
  <c r="JO251" i="22"/>
  <c r="IG251" i="22"/>
  <c r="HI251" i="22"/>
  <c r="GS251" i="22"/>
  <c r="KH250" i="22"/>
  <c r="JO248" i="22"/>
  <c r="GE239" i="22"/>
  <c r="GT239" i="22"/>
  <c r="HB239" i="22"/>
  <c r="HJ239" i="22"/>
  <c r="HR239" i="22"/>
  <c r="HZ239" i="22"/>
  <c r="IH239" i="22"/>
  <c r="IP239" i="22"/>
  <c r="IX239" i="22"/>
  <c r="JP239" i="22"/>
  <c r="KA239" i="22"/>
  <c r="KI239" i="22"/>
  <c r="GS239" i="22"/>
  <c r="HC239" i="22"/>
  <c r="HL239" i="22"/>
  <c r="HU239" i="22"/>
  <c r="ID239" i="22"/>
  <c r="IM239" i="22"/>
  <c r="IV239" i="22"/>
  <c r="KC239" i="22"/>
  <c r="GU239" i="22"/>
  <c r="HD239" i="22"/>
  <c r="HM239" i="22"/>
  <c r="HV239" i="22"/>
  <c r="IE239" i="22"/>
  <c r="IN239" i="22"/>
  <c r="IW239" i="22"/>
  <c r="KD239" i="22"/>
  <c r="GH239" i="22"/>
  <c r="GV239" i="22"/>
  <c r="HE239" i="22"/>
  <c r="HN239" i="22"/>
  <c r="HW239" i="22"/>
  <c r="IF239" i="22"/>
  <c r="IO239" i="22"/>
  <c r="IY239" i="22"/>
  <c r="JT239" i="22"/>
  <c r="KE239" i="22"/>
  <c r="GQ239" i="22"/>
  <c r="GZ239" i="22"/>
  <c r="HI239" i="22"/>
  <c r="HS239" i="22"/>
  <c r="IB239" i="22"/>
  <c r="IK239" i="22"/>
  <c r="IT239" i="22"/>
  <c r="JN239" i="22"/>
  <c r="JZ239" i="22"/>
  <c r="KJ239" i="22"/>
  <c r="GR239" i="22"/>
  <c r="HA239" i="22"/>
  <c r="HK239" i="22"/>
  <c r="HT239" i="22"/>
  <c r="IC239" i="22"/>
  <c r="IL239" i="22"/>
  <c r="IU239" i="22"/>
  <c r="JO239" i="22"/>
  <c r="KB239" i="22"/>
  <c r="KK239" i="22"/>
  <c r="KB236" i="22"/>
  <c r="IS236" i="22"/>
  <c r="HU236" i="22"/>
  <c r="GP236" i="22"/>
  <c r="GE235" i="22"/>
  <c r="GT235" i="22"/>
  <c r="HB235" i="22"/>
  <c r="HJ235" i="22"/>
  <c r="HR235" i="22"/>
  <c r="HZ235" i="22"/>
  <c r="IH235" i="22"/>
  <c r="IP235" i="22"/>
  <c r="IX235" i="22"/>
  <c r="JP235" i="22"/>
  <c r="KA235" i="22"/>
  <c r="KI235" i="22"/>
  <c r="GR235" i="22"/>
  <c r="GZ235" i="22"/>
  <c r="HH235" i="22"/>
  <c r="HP235" i="22"/>
  <c r="HX235" i="22"/>
  <c r="IF235" i="22"/>
  <c r="IN235" i="22"/>
  <c r="IV235" i="22"/>
  <c r="JN235" i="22"/>
  <c r="JX235" i="22"/>
  <c r="KG235" i="22"/>
  <c r="GU235" i="22"/>
  <c r="HE235" i="22"/>
  <c r="HO235" i="22"/>
  <c r="IA235" i="22"/>
  <c r="IK235" i="22"/>
  <c r="IU235" i="22"/>
  <c r="JT235" i="22"/>
  <c r="KF235" i="22"/>
  <c r="GV235" i="22"/>
  <c r="HF235" i="22"/>
  <c r="HQ235" i="22"/>
  <c r="IB235" i="22"/>
  <c r="IL235" i="22"/>
  <c r="IW235" i="22"/>
  <c r="JU235" i="22"/>
  <c r="KH235" i="22"/>
  <c r="GH235" i="22"/>
  <c r="GW235" i="22"/>
  <c r="HG235" i="22"/>
  <c r="HS235" i="22"/>
  <c r="IC235" i="22"/>
  <c r="IM235" i="22"/>
  <c r="IY235" i="22"/>
  <c r="JK235" i="22"/>
  <c r="JV235" i="22"/>
  <c r="KJ235" i="22"/>
  <c r="GQ235" i="22"/>
  <c r="HC235" i="22"/>
  <c r="HM235" i="22"/>
  <c r="HW235" i="22"/>
  <c r="II235" i="22"/>
  <c r="IS235" i="22"/>
  <c r="KD235" i="22"/>
  <c r="GS235" i="22"/>
  <c r="HD235" i="22"/>
  <c r="HN235" i="22"/>
  <c r="HY235" i="22"/>
  <c r="IJ235" i="22"/>
  <c r="IT235" i="22"/>
  <c r="KE235" i="22"/>
  <c r="KK234" i="22"/>
  <c r="JL234" i="22"/>
  <c r="IO234" i="22"/>
  <c r="HK234" i="22"/>
  <c r="GH234" i="22"/>
  <c r="JS181" i="22"/>
  <c r="JC181" i="22"/>
  <c r="JD181" i="22"/>
  <c r="JE181" i="22"/>
  <c r="JR181" i="22"/>
  <c r="IW250" i="22"/>
  <c r="JZ249" i="22"/>
  <c r="IG249" i="22"/>
  <c r="HA249" i="22"/>
  <c r="HY248" i="22"/>
  <c r="HA248" i="22"/>
  <c r="KG255" i="22"/>
  <c r="IN255" i="22"/>
  <c r="HX255" i="22"/>
  <c r="HH255" i="22"/>
  <c r="GR255" i="22"/>
  <c r="KG254" i="22"/>
  <c r="JN254" i="22"/>
  <c r="IV254" i="22"/>
  <c r="HX254" i="22"/>
  <c r="HH254" i="22"/>
  <c r="GR254" i="22"/>
  <c r="KG253" i="22"/>
  <c r="JX253" i="22"/>
  <c r="IV253" i="22"/>
  <c r="IN253" i="22"/>
  <c r="IF253" i="22"/>
  <c r="HX253" i="22"/>
  <c r="HP253" i="22"/>
  <c r="HH253" i="22"/>
  <c r="GZ253" i="22"/>
  <c r="GR253" i="22"/>
  <c r="KG252" i="22"/>
  <c r="JX252" i="22"/>
  <c r="JN252" i="22"/>
  <c r="IV252" i="22"/>
  <c r="IN252" i="22"/>
  <c r="IF252" i="22"/>
  <c r="HX252" i="22"/>
  <c r="HP252" i="22"/>
  <c r="HH252" i="22"/>
  <c r="GZ252" i="22"/>
  <c r="GR252" i="22"/>
  <c r="KG251" i="22"/>
  <c r="JX251" i="22"/>
  <c r="JN251" i="22"/>
  <c r="IV251" i="22"/>
  <c r="IN251" i="22"/>
  <c r="IF251" i="22"/>
  <c r="HX251" i="22"/>
  <c r="HP251" i="22"/>
  <c r="HH251" i="22"/>
  <c r="GZ251" i="22"/>
  <c r="GR251" i="22"/>
  <c r="KG250" i="22"/>
  <c r="JX250" i="22"/>
  <c r="JN250" i="22"/>
  <c r="IV250" i="22"/>
  <c r="IN250" i="22"/>
  <c r="IF250" i="22"/>
  <c r="HX250" i="22"/>
  <c r="HP250" i="22"/>
  <c r="HH250" i="22"/>
  <c r="GZ250" i="22"/>
  <c r="GR250" i="22"/>
  <c r="KG249" i="22"/>
  <c r="JX249" i="22"/>
  <c r="JN249" i="22"/>
  <c r="IV249" i="22"/>
  <c r="IN249" i="22"/>
  <c r="IF249" i="22"/>
  <c r="HX249" i="22"/>
  <c r="HP249" i="22"/>
  <c r="HH249" i="22"/>
  <c r="GZ249" i="22"/>
  <c r="GR249" i="22"/>
  <c r="KG248" i="22"/>
  <c r="JX248" i="22"/>
  <c r="JN248" i="22"/>
  <c r="IV248" i="22"/>
  <c r="IN248" i="22"/>
  <c r="IF248" i="22"/>
  <c r="HX248" i="22"/>
  <c r="HP248" i="22"/>
  <c r="HH248" i="22"/>
  <c r="GZ248" i="22"/>
  <c r="GR248" i="22"/>
  <c r="KG247" i="22"/>
  <c r="JX247" i="22"/>
  <c r="JN247" i="22"/>
  <c r="IV247" i="22"/>
  <c r="IN247" i="22"/>
  <c r="IF247" i="22"/>
  <c r="HX247" i="22"/>
  <c r="HP247" i="22"/>
  <c r="HH247" i="22"/>
  <c r="GZ247" i="22"/>
  <c r="GR247" i="22"/>
  <c r="KG246" i="22"/>
  <c r="JX246" i="22"/>
  <c r="JN246" i="22"/>
  <c r="IV246" i="22"/>
  <c r="IN246" i="22"/>
  <c r="IF246" i="22"/>
  <c r="HX246" i="22"/>
  <c r="HP246" i="22"/>
  <c r="HH246" i="22"/>
  <c r="GZ246" i="22"/>
  <c r="GR246" i="22"/>
  <c r="KG245" i="22"/>
  <c r="JX245" i="22"/>
  <c r="JN245" i="22"/>
  <c r="IV245" i="22"/>
  <c r="IN245" i="22"/>
  <c r="IF245" i="22"/>
  <c r="HW245" i="22"/>
  <c r="HN245" i="22"/>
  <c r="HE245" i="22"/>
  <c r="GT245" i="22"/>
  <c r="KF244" i="22"/>
  <c r="JS244" i="22"/>
  <c r="IU244" i="22"/>
  <c r="IJ244" i="22"/>
  <c r="HY244" i="22"/>
  <c r="HO244" i="22"/>
  <c r="HD244" i="22"/>
  <c r="GS244" i="22"/>
  <c r="KD243" i="22"/>
  <c r="JP243" i="22"/>
  <c r="IS243" i="22"/>
  <c r="IH243" i="22"/>
  <c r="HX243" i="22"/>
  <c r="HM243" i="22"/>
  <c r="HB243" i="22"/>
  <c r="GR243" i="22"/>
  <c r="KB242" i="22"/>
  <c r="JM242" i="22"/>
  <c r="IM242" i="22"/>
  <c r="HX242" i="22"/>
  <c r="HH242" i="22"/>
  <c r="GV242" i="22"/>
  <c r="B240" i="22"/>
  <c r="JM239" i="22"/>
  <c r="IQ239" i="22"/>
  <c r="HP239" i="22"/>
  <c r="GP239" i="22"/>
  <c r="IR236" i="22"/>
  <c r="HM236" i="22"/>
  <c r="GO236" i="22"/>
  <c r="JZ235" i="22"/>
  <c r="IZ235" i="22"/>
  <c r="HU235" i="22"/>
  <c r="GP235" i="22"/>
  <c r="KJ234" i="22"/>
  <c r="JK234" i="22"/>
  <c r="IM234" i="22"/>
  <c r="HI234" i="22"/>
  <c r="HL227" i="22"/>
  <c r="JL226" i="22"/>
  <c r="ID226" i="22"/>
  <c r="GK226" i="22"/>
  <c r="JF225" i="22"/>
  <c r="IO255" i="22"/>
  <c r="JO254" i="22"/>
  <c r="IG254" i="22"/>
  <c r="HA254" i="22"/>
  <c r="KH253" i="22"/>
  <c r="IW251" i="22"/>
  <c r="JZ250" i="22"/>
  <c r="IG250" i="22"/>
  <c r="HA250" i="22"/>
  <c r="IO249" i="22"/>
  <c r="JZ248" i="22"/>
  <c r="IG248" i="22"/>
  <c r="JS243" i="22"/>
  <c r="JX255" i="22"/>
  <c r="JN255" i="22"/>
  <c r="IV255" i="22"/>
  <c r="IF255" i="22"/>
  <c r="HP255" i="22"/>
  <c r="GZ255" i="22"/>
  <c r="JX254" i="22"/>
  <c r="IN254" i="22"/>
  <c r="IF254" i="22"/>
  <c r="HP254" i="22"/>
  <c r="GZ254" i="22"/>
  <c r="JN253" i="22"/>
  <c r="KF255" i="22"/>
  <c r="JV255" i="22"/>
  <c r="JM255" i="22"/>
  <c r="JE255" i="22"/>
  <c r="IU255" i="22"/>
  <c r="IM255" i="22"/>
  <c r="IE255" i="22"/>
  <c r="HW255" i="22"/>
  <c r="HO255" i="22"/>
  <c r="HG255" i="22"/>
  <c r="GY255" i="22"/>
  <c r="GQ255" i="22"/>
  <c r="KF254" i="22"/>
  <c r="JV254" i="22"/>
  <c r="JM254" i="22"/>
  <c r="JE254" i="22"/>
  <c r="IU254" i="22"/>
  <c r="IM254" i="22"/>
  <c r="IE254" i="22"/>
  <c r="HW254" i="22"/>
  <c r="HO254" i="22"/>
  <c r="HG254" i="22"/>
  <c r="GY254" i="22"/>
  <c r="GQ254" i="22"/>
  <c r="KF253" i="22"/>
  <c r="JV253" i="22"/>
  <c r="JM253" i="22"/>
  <c r="JE253" i="22"/>
  <c r="IU253" i="22"/>
  <c r="IM253" i="22"/>
  <c r="IE253" i="22"/>
  <c r="HW253" i="22"/>
  <c r="HO253" i="22"/>
  <c r="HG253" i="22"/>
  <c r="GY253" i="22"/>
  <c r="GQ253" i="22"/>
  <c r="KF252" i="22"/>
  <c r="JV252" i="22"/>
  <c r="JM252" i="22"/>
  <c r="JE252" i="22"/>
  <c r="IU252" i="22"/>
  <c r="IM252" i="22"/>
  <c r="IE252" i="22"/>
  <c r="HW252" i="22"/>
  <c r="HO252" i="22"/>
  <c r="HG252" i="22"/>
  <c r="GY252" i="22"/>
  <c r="GQ252" i="22"/>
  <c r="KF251" i="22"/>
  <c r="JV251" i="22"/>
  <c r="JM251" i="22"/>
  <c r="JE251" i="22"/>
  <c r="IU251" i="22"/>
  <c r="IM251" i="22"/>
  <c r="IE251" i="22"/>
  <c r="HW251" i="22"/>
  <c r="HO251" i="22"/>
  <c r="HG251" i="22"/>
  <c r="GY251" i="22"/>
  <c r="GQ251" i="22"/>
  <c r="KF250" i="22"/>
  <c r="JV250" i="22"/>
  <c r="JM250" i="22"/>
  <c r="JE250" i="22"/>
  <c r="IU250" i="22"/>
  <c r="IM250" i="22"/>
  <c r="IE250" i="22"/>
  <c r="HW250" i="22"/>
  <c r="HO250" i="22"/>
  <c r="HG250" i="22"/>
  <c r="GY250" i="22"/>
  <c r="GQ250" i="22"/>
  <c r="KF249" i="22"/>
  <c r="JV249" i="22"/>
  <c r="JM249" i="22"/>
  <c r="JE249" i="22"/>
  <c r="IU249" i="22"/>
  <c r="IM249" i="22"/>
  <c r="IE249" i="22"/>
  <c r="HW249" i="22"/>
  <c r="HO249" i="22"/>
  <c r="HG249" i="22"/>
  <c r="GY249" i="22"/>
  <c r="GQ249" i="22"/>
  <c r="KF248" i="22"/>
  <c r="JV248" i="22"/>
  <c r="JM248" i="22"/>
  <c r="JE248" i="22"/>
  <c r="IU248" i="22"/>
  <c r="IM248" i="22"/>
  <c r="IE248" i="22"/>
  <c r="HW248" i="22"/>
  <c r="HO248" i="22"/>
  <c r="HG248" i="22"/>
  <c r="GY248" i="22"/>
  <c r="GQ248" i="22"/>
  <c r="KF247" i="22"/>
  <c r="JV247" i="22"/>
  <c r="JM247" i="22"/>
  <c r="JE247" i="22"/>
  <c r="IU247" i="22"/>
  <c r="IM247" i="22"/>
  <c r="IE247" i="22"/>
  <c r="HW247" i="22"/>
  <c r="HO247" i="22"/>
  <c r="HG247" i="22"/>
  <c r="GY247" i="22"/>
  <c r="GQ247" i="22"/>
  <c r="KF246" i="22"/>
  <c r="JV246" i="22"/>
  <c r="JM246" i="22"/>
  <c r="JE246" i="22"/>
  <c r="IU246" i="22"/>
  <c r="IM246" i="22"/>
  <c r="IE246" i="22"/>
  <c r="HW246" i="22"/>
  <c r="HO246" i="22"/>
  <c r="HG246" i="22"/>
  <c r="GY246" i="22"/>
  <c r="GQ246" i="22"/>
  <c r="KF245" i="22"/>
  <c r="JV245" i="22"/>
  <c r="JM245" i="22"/>
  <c r="JE245" i="22"/>
  <c r="IU245" i="22"/>
  <c r="IM245" i="22"/>
  <c r="IE245" i="22"/>
  <c r="HV245" i="22"/>
  <c r="HM245" i="22"/>
  <c r="HD245" i="22"/>
  <c r="GS245" i="22"/>
  <c r="KD244" i="22"/>
  <c r="JP244" i="22"/>
  <c r="IS244" i="22"/>
  <c r="IH244" i="22"/>
  <c r="HX244" i="22"/>
  <c r="HM244" i="22"/>
  <c r="HB244" i="22"/>
  <c r="GR244" i="22"/>
  <c r="KC243" i="22"/>
  <c r="JO243" i="22"/>
  <c r="JE243" i="22"/>
  <c r="IR243" i="22"/>
  <c r="IG243" i="22"/>
  <c r="HW243" i="22"/>
  <c r="HL243" i="22"/>
  <c r="HA243" i="22"/>
  <c r="JX242" i="22"/>
  <c r="JL242" i="22"/>
  <c r="IZ242" i="22"/>
  <c r="IJ242" i="22"/>
  <c r="HW242" i="22"/>
  <c r="HG242" i="22"/>
  <c r="GS242" i="22"/>
  <c r="JH241" i="22"/>
  <c r="JG241" i="22"/>
  <c r="JI241" i="22"/>
  <c r="JJ241" i="22" s="1"/>
  <c r="JS240" i="22"/>
  <c r="KH239" i="22"/>
  <c r="JL239" i="22"/>
  <c r="IJ239" i="22"/>
  <c r="HO239" i="22"/>
  <c r="GO239" i="22"/>
  <c r="IQ236" i="22"/>
  <c r="HL236" i="22"/>
  <c r="IR235" i="22"/>
  <c r="HT235" i="22"/>
  <c r="GO235" i="22"/>
  <c r="KB234" i="22"/>
  <c r="IE234" i="22"/>
  <c r="HG234" i="22"/>
  <c r="JH229" i="22"/>
  <c r="JF229" i="22"/>
  <c r="JG229" i="22" s="1"/>
  <c r="JI229" i="22" s="1"/>
  <c r="JJ229" i="22" s="1"/>
  <c r="JH228" i="22"/>
  <c r="JF228" i="22"/>
  <c r="JG228" i="22"/>
  <c r="JI228" i="22" s="1"/>
  <c r="JJ228" i="22" s="1"/>
  <c r="HU226" i="22"/>
  <c r="HT234" i="22"/>
  <c r="JO255" i="22"/>
  <c r="HY255" i="22"/>
  <c r="KH254" i="22"/>
  <c r="IO254" i="22"/>
  <c r="HY254" i="22"/>
  <c r="HI254" i="22"/>
  <c r="GS254" i="22"/>
  <c r="IO253" i="22"/>
  <c r="HQ253" i="22"/>
  <c r="HA253" i="22"/>
  <c r="JO252" i="22"/>
  <c r="IG252" i="22"/>
  <c r="JZ251" i="22"/>
  <c r="IO251" i="22"/>
  <c r="HQ251" i="22"/>
  <c r="HA251" i="22"/>
  <c r="JO250" i="22"/>
  <c r="IO250" i="22"/>
  <c r="HY250" i="22"/>
  <c r="HI250" i="22"/>
  <c r="GS250" i="22"/>
  <c r="JO249" i="22"/>
  <c r="IW248" i="22"/>
  <c r="KE255" i="22"/>
  <c r="JU255" i="22"/>
  <c r="JL255" i="22"/>
  <c r="IT255" i="22"/>
  <c r="IL255" i="22"/>
  <c r="ID255" i="22"/>
  <c r="HV255" i="22"/>
  <c r="HN255" i="22"/>
  <c r="HF255" i="22"/>
  <c r="GX255" i="22"/>
  <c r="KE254" i="22"/>
  <c r="JU254" i="22"/>
  <c r="JL254" i="22"/>
  <c r="IT254" i="22"/>
  <c r="IL254" i="22"/>
  <c r="ID254" i="22"/>
  <c r="HV254" i="22"/>
  <c r="HN254" i="22"/>
  <c r="HF254" i="22"/>
  <c r="GX254" i="22"/>
  <c r="KE253" i="22"/>
  <c r="JU253" i="22"/>
  <c r="JL253" i="22"/>
  <c r="IT253" i="22"/>
  <c r="IL253" i="22"/>
  <c r="ID253" i="22"/>
  <c r="HV253" i="22"/>
  <c r="HN253" i="22"/>
  <c r="HF253" i="22"/>
  <c r="GX253" i="22"/>
  <c r="KE252" i="22"/>
  <c r="JU252" i="22"/>
  <c r="JL252" i="22"/>
  <c r="IT252" i="22"/>
  <c r="IL252" i="22"/>
  <c r="ID252" i="22"/>
  <c r="HV252" i="22"/>
  <c r="HN252" i="22"/>
  <c r="HF252" i="22"/>
  <c r="GX252" i="22"/>
  <c r="KE251" i="22"/>
  <c r="JU251" i="22"/>
  <c r="JL251" i="22"/>
  <c r="IT251" i="22"/>
  <c r="IL251" i="22"/>
  <c r="ID251" i="22"/>
  <c r="HV251" i="22"/>
  <c r="HN251" i="22"/>
  <c r="HF251" i="22"/>
  <c r="GX251" i="22"/>
  <c r="KE250" i="22"/>
  <c r="JU250" i="22"/>
  <c r="JL250" i="22"/>
  <c r="IT250" i="22"/>
  <c r="IL250" i="22"/>
  <c r="ID250" i="22"/>
  <c r="HV250" i="22"/>
  <c r="HN250" i="22"/>
  <c r="HF250" i="22"/>
  <c r="GX250" i="22"/>
  <c r="KE249" i="22"/>
  <c r="JU249" i="22"/>
  <c r="JL249" i="22"/>
  <c r="IT249" i="22"/>
  <c r="IL249" i="22"/>
  <c r="ID249" i="22"/>
  <c r="HV249" i="22"/>
  <c r="HN249" i="22"/>
  <c r="HF249" i="22"/>
  <c r="GX249" i="22"/>
  <c r="KE248" i="22"/>
  <c r="JU248" i="22"/>
  <c r="JL248" i="22"/>
  <c r="IT248" i="22"/>
  <c r="IL248" i="22"/>
  <c r="ID248" i="22"/>
  <c r="HV248" i="22"/>
  <c r="HN248" i="22"/>
  <c r="HF248" i="22"/>
  <c r="GX248" i="22"/>
  <c r="KE247" i="22"/>
  <c r="JU247" i="22"/>
  <c r="JL247" i="22"/>
  <c r="IT247" i="22"/>
  <c r="IL247" i="22"/>
  <c r="ID247" i="22"/>
  <c r="HV247" i="22"/>
  <c r="HN247" i="22"/>
  <c r="HF247" i="22"/>
  <c r="GX247" i="22"/>
  <c r="KE246" i="22"/>
  <c r="JU246" i="22"/>
  <c r="JL246" i="22"/>
  <c r="IT246" i="22"/>
  <c r="IL246" i="22"/>
  <c r="ID246" i="22"/>
  <c r="HV246" i="22"/>
  <c r="HN246" i="22"/>
  <c r="HF246" i="22"/>
  <c r="GX246" i="22"/>
  <c r="KE245" i="22"/>
  <c r="JU245" i="22"/>
  <c r="JL245" i="22"/>
  <c r="IT245" i="22"/>
  <c r="IL245" i="22"/>
  <c r="ID245" i="22"/>
  <c r="HU245" i="22"/>
  <c r="HL245" i="22"/>
  <c r="HB245" i="22"/>
  <c r="GR245" i="22"/>
  <c r="KC244" i="22"/>
  <c r="JO244" i="22"/>
  <c r="JE244" i="22"/>
  <c r="IR244" i="22"/>
  <c r="IG244" i="22"/>
  <c r="HW244" i="22"/>
  <c r="HL244" i="22"/>
  <c r="HA244" i="22"/>
  <c r="GQ244" i="22"/>
  <c r="JC243" i="22"/>
  <c r="GP243" i="22"/>
  <c r="GX243" i="22"/>
  <c r="HF243" i="22"/>
  <c r="HN243" i="22"/>
  <c r="HV243" i="22"/>
  <c r="ID243" i="22"/>
  <c r="IL243" i="22"/>
  <c r="IT243" i="22"/>
  <c r="JL243" i="22"/>
  <c r="JU243" i="22"/>
  <c r="KE243" i="22"/>
  <c r="GH243" i="22"/>
  <c r="GU243" i="22"/>
  <c r="HC243" i="22"/>
  <c r="HK243" i="22"/>
  <c r="HS243" i="22"/>
  <c r="IA243" i="22"/>
  <c r="II243" i="22"/>
  <c r="IQ243" i="22"/>
  <c r="IY243" i="22"/>
  <c r="KB243" i="22"/>
  <c r="KJ243" i="22"/>
  <c r="KK242" i="22"/>
  <c r="JV242" i="22"/>
  <c r="JK242" i="22"/>
  <c r="IY242" i="22"/>
  <c r="II242" i="22"/>
  <c r="HU242" i="22"/>
  <c r="HF242" i="22"/>
  <c r="GP242" i="22"/>
  <c r="JR240" i="22"/>
  <c r="KG239" i="22"/>
  <c r="JK239" i="22"/>
  <c r="II239" i="22"/>
  <c r="HH239" i="22"/>
  <c r="GK239" i="22"/>
  <c r="JG237" i="22"/>
  <c r="JI237" i="22" s="1"/>
  <c r="JJ237" i="22" s="1"/>
  <c r="JO236" i="22"/>
  <c r="II236" i="22"/>
  <c r="HK236" i="22"/>
  <c r="JO235" i="22"/>
  <c r="IQ235" i="22"/>
  <c r="HL235" i="22"/>
  <c r="GK235" i="22"/>
  <c r="JZ234" i="22"/>
  <c r="ID234" i="22"/>
  <c r="GY234" i="22"/>
  <c r="JC231" i="22"/>
  <c r="JD231" i="22"/>
  <c r="JE231" i="22"/>
  <c r="JR231" i="22"/>
  <c r="JS231" i="22"/>
  <c r="GE227" i="22"/>
  <c r="GT227" i="22"/>
  <c r="HB227" i="22"/>
  <c r="HJ227" i="22"/>
  <c r="HR227" i="22"/>
  <c r="HZ227" i="22"/>
  <c r="IH227" i="22"/>
  <c r="IP227" i="22"/>
  <c r="IX227" i="22"/>
  <c r="JP227" i="22"/>
  <c r="KA227" i="22"/>
  <c r="KI227" i="22"/>
  <c r="GR227" i="22"/>
  <c r="GZ227" i="22"/>
  <c r="HH227" i="22"/>
  <c r="HP227" i="22"/>
  <c r="HX227" i="22"/>
  <c r="IF227" i="22"/>
  <c r="IN227" i="22"/>
  <c r="IV227" i="22"/>
  <c r="JN227" i="22"/>
  <c r="JX227" i="22"/>
  <c r="KG227" i="22"/>
  <c r="GU227" i="22"/>
  <c r="HE227" i="22"/>
  <c r="HO227" i="22"/>
  <c r="IA227" i="22"/>
  <c r="IK227" i="22"/>
  <c r="IU227" i="22"/>
  <c r="JT227" i="22"/>
  <c r="KF227" i="22"/>
  <c r="GV227" i="22"/>
  <c r="HF227" i="22"/>
  <c r="HQ227" i="22"/>
  <c r="IB227" i="22"/>
  <c r="IL227" i="22"/>
  <c r="IW227" i="22"/>
  <c r="JU227" i="22"/>
  <c r="KH227" i="22"/>
  <c r="GH227" i="22"/>
  <c r="GW227" i="22"/>
  <c r="HG227" i="22"/>
  <c r="HS227" i="22"/>
  <c r="IC227" i="22"/>
  <c r="IM227" i="22"/>
  <c r="IY227" i="22"/>
  <c r="JK227" i="22"/>
  <c r="JV227" i="22"/>
  <c r="KJ227" i="22"/>
  <c r="GK227" i="22"/>
  <c r="GX227" i="22"/>
  <c r="HI227" i="22"/>
  <c r="HT227" i="22"/>
  <c r="ID227" i="22"/>
  <c r="IO227" i="22"/>
  <c r="IZ227" i="22"/>
  <c r="JL227" i="22"/>
  <c r="JZ227" i="22"/>
  <c r="KK227" i="22"/>
  <c r="GQ227" i="22"/>
  <c r="HC227" i="22"/>
  <c r="HM227" i="22"/>
  <c r="HW227" i="22"/>
  <c r="II227" i="22"/>
  <c r="IS227" i="22"/>
  <c r="KD227" i="22"/>
  <c r="GS227" i="22"/>
  <c r="HD227" i="22"/>
  <c r="HN227" i="22"/>
  <c r="HY227" i="22"/>
  <c r="IJ227" i="22"/>
  <c r="IT227" i="22"/>
  <c r="KE227" i="22"/>
  <c r="KK226" i="22"/>
  <c r="HT226" i="22"/>
  <c r="JH242" i="22"/>
  <c r="GE240" i="22"/>
  <c r="GT240" i="22"/>
  <c r="HB240" i="22"/>
  <c r="HJ240" i="22"/>
  <c r="HR240" i="22"/>
  <c r="HZ240" i="22"/>
  <c r="IH240" i="22"/>
  <c r="IP240" i="22"/>
  <c r="IX240" i="22"/>
  <c r="JP240" i="22"/>
  <c r="KA240" i="22"/>
  <c r="KI240" i="22"/>
  <c r="KE238" i="22"/>
  <c r="JT238" i="22"/>
  <c r="IY238" i="22"/>
  <c r="IO238" i="22"/>
  <c r="IF238" i="22"/>
  <c r="HW238" i="22"/>
  <c r="HN238" i="22"/>
  <c r="HE238" i="22"/>
  <c r="GV238" i="22"/>
  <c r="GH238" i="22"/>
  <c r="JH234" i="22"/>
  <c r="JF234" i="22"/>
  <c r="JG234" i="22" s="1"/>
  <c r="JI234" i="22" s="1"/>
  <c r="JJ234" i="22" s="1"/>
  <c r="KC233" i="22"/>
  <c r="JO233" i="22"/>
  <c r="JD233" i="22"/>
  <c r="JG233" i="22" s="1"/>
  <c r="JI233" i="22" s="1"/>
  <c r="JJ233" i="22" s="1"/>
  <c r="IR233" i="22"/>
  <c r="IG233" i="22"/>
  <c r="HV233" i="22"/>
  <c r="HL233" i="22"/>
  <c r="HA233" i="22"/>
  <c r="GE232" i="22"/>
  <c r="GT232" i="22"/>
  <c r="HB232" i="22"/>
  <c r="HJ232" i="22"/>
  <c r="HR232" i="22"/>
  <c r="HZ232" i="22"/>
  <c r="IH232" i="22"/>
  <c r="IP232" i="22"/>
  <c r="IX232" i="22"/>
  <c r="JP232" i="22"/>
  <c r="KA232" i="22"/>
  <c r="KI232" i="22"/>
  <c r="GR232" i="22"/>
  <c r="GZ232" i="22"/>
  <c r="HH232" i="22"/>
  <c r="HP232" i="22"/>
  <c r="HX232" i="22"/>
  <c r="IF232" i="22"/>
  <c r="IN232" i="22"/>
  <c r="IV232" i="22"/>
  <c r="JN232" i="22"/>
  <c r="JX232" i="22"/>
  <c r="KG232" i="22"/>
  <c r="KK231" i="22"/>
  <c r="JZ231" i="22"/>
  <c r="JL231" i="22"/>
  <c r="IZ231" i="22"/>
  <c r="IO231" i="22"/>
  <c r="ID231" i="22"/>
  <c r="HT231" i="22"/>
  <c r="HI231" i="22"/>
  <c r="GX231" i="22"/>
  <c r="GK231" i="22"/>
  <c r="KJ230" i="22"/>
  <c r="JV230" i="22"/>
  <c r="JK230" i="22"/>
  <c r="IY230" i="22"/>
  <c r="IM230" i="22"/>
  <c r="IC230" i="22"/>
  <c r="HS230" i="22"/>
  <c r="HG230" i="22"/>
  <c r="GW230" i="22"/>
  <c r="GH230" i="22"/>
  <c r="KF228" i="22"/>
  <c r="JT228" i="22"/>
  <c r="IU228" i="22"/>
  <c r="IK228" i="22"/>
  <c r="IA228" i="22"/>
  <c r="HO228" i="22"/>
  <c r="HE228" i="22"/>
  <c r="GU228" i="22"/>
  <c r="JH226" i="22"/>
  <c r="JF226" i="22"/>
  <c r="JG226" i="22" s="1"/>
  <c r="JI226" i="22" s="1"/>
  <c r="JJ226" i="22" s="1"/>
  <c r="KC225" i="22"/>
  <c r="JO225" i="22"/>
  <c r="JD225" i="22"/>
  <c r="JH225" i="22" s="1"/>
  <c r="IR225" i="22"/>
  <c r="IG225" i="22"/>
  <c r="HV225" i="22"/>
  <c r="HL225" i="22"/>
  <c r="HA225" i="22"/>
  <c r="GE224" i="22"/>
  <c r="GT224" i="22"/>
  <c r="HB224" i="22"/>
  <c r="HJ224" i="22"/>
  <c r="HR224" i="22"/>
  <c r="HZ224" i="22"/>
  <c r="IH224" i="22"/>
  <c r="IP224" i="22"/>
  <c r="IX224" i="22"/>
  <c r="JP224" i="22"/>
  <c r="KA224" i="22"/>
  <c r="KI224" i="22"/>
  <c r="GR224" i="22"/>
  <c r="GZ224" i="22"/>
  <c r="HH224" i="22"/>
  <c r="HP224" i="22"/>
  <c r="HX224" i="22"/>
  <c r="IF224" i="22"/>
  <c r="IN224" i="22"/>
  <c r="IV224" i="22"/>
  <c r="JN224" i="22"/>
  <c r="JX224" i="22"/>
  <c r="KG224" i="22"/>
  <c r="JS219" i="22"/>
  <c r="JC219" i="22"/>
  <c r="JD219" i="22"/>
  <c r="JS177" i="22"/>
  <c r="JC177" i="22"/>
  <c r="JD177" i="22"/>
  <c r="JE177" i="22"/>
  <c r="JR177" i="22"/>
  <c r="JE239" i="22"/>
  <c r="IW238" i="22"/>
  <c r="IN238" i="22"/>
  <c r="IE238" i="22"/>
  <c r="HV238" i="22"/>
  <c r="HM238" i="22"/>
  <c r="HD238" i="22"/>
  <c r="GU238" i="22"/>
  <c r="JH235" i="22"/>
  <c r="JF235" i="22"/>
  <c r="JG235" i="22" s="1"/>
  <c r="JI235" i="22" s="1"/>
  <c r="JJ235" i="22" s="1"/>
  <c r="JC233" i="22"/>
  <c r="GE233" i="22"/>
  <c r="GT233" i="22"/>
  <c r="HB233" i="22"/>
  <c r="HJ233" i="22"/>
  <c r="HR233" i="22"/>
  <c r="HZ233" i="22"/>
  <c r="IH233" i="22"/>
  <c r="IP233" i="22"/>
  <c r="IX233" i="22"/>
  <c r="JP233" i="22"/>
  <c r="KA233" i="22"/>
  <c r="KI233" i="22"/>
  <c r="GR233" i="22"/>
  <c r="GZ233" i="22"/>
  <c r="HH233" i="22"/>
  <c r="HP233" i="22"/>
  <c r="HX233" i="22"/>
  <c r="IF233" i="22"/>
  <c r="IN233" i="22"/>
  <c r="IV233" i="22"/>
  <c r="JN233" i="22"/>
  <c r="JX233" i="22"/>
  <c r="KG233" i="22"/>
  <c r="KE228" i="22"/>
  <c r="IT228" i="22"/>
  <c r="IJ228" i="22"/>
  <c r="HY228" i="22"/>
  <c r="HN228" i="22"/>
  <c r="HD228" i="22"/>
  <c r="JH227" i="22"/>
  <c r="JF227" i="22"/>
  <c r="JG227" i="22" s="1"/>
  <c r="JI227" i="22" s="1"/>
  <c r="JJ227" i="22" s="1"/>
  <c r="JC225" i="22"/>
  <c r="GE225" i="22"/>
  <c r="GT225" i="22"/>
  <c r="HB225" i="22"/>
  <c r="HJ225" i="22"/>
  <c r="HR225" i="22"/>
  <c r="HZ225" i="22"/>
  <c r="IH225" i="22"/>
  <c r="IP225" i="22"/>
  <c r="IX225" i="22"/>
  <c r="JP225" i="22"/>
  <c r="KA225" i="22"/>
  <c r="KI225" i="22"/>
  <c r="GR225" i="22"/>
  <c r="GZ225" i="22"/>
  <c r="HH225" i="22"/>
  <c r="HP225" i="22"/>
  <c r="HX225" i="22"/>
  <c r="IF225" i="22"/>
  <c r="IN225" i="22"/>
  <c r="IV225" i="22"/>
  <c r="JN225" i="22"/>
  <c r="JX225" i="22"/>
  <c r="KG225" i="22"/>
  <c r="B202" i="22"/>
  <c r="JF199" i="22"/>
  <c r="JS189" i="22"/>
  <c r="JC189" i="22"/>
  <c r="JD189" i="22"/>
  <c r="JE189" i="22"/>
  <c r="JR189" i="22"/>
  <c r="JH230" i="22"/>
  <c r="JF230" i="22"/>
  <c r="JG230" i="22" s="1"/>
  <c r="JI230" i="22" s="1"/>
  <c r="JJ230" i="22" s="1"/>
  <c r="GE228" i="22"/>
  <c r="GT228" i="22"/>
  <c r="HB228" i="22"/>
  <c r="HJ228" i="22"/>
  <c r="HR228" i="22"/>
  <c r="HZ228" i="22"/>
  <c r="IH228" i="22"/>
  <c r="IP228" i="22"/>
  <c r="IX228" i="22"/>
  <c r="JP228" i="22"/>
  <c r="KA228" i="22"/>
  <c r="KI228" i="22"/>
  <c r="GR228" i="22"/>
  <c r="GZ228" i="22"/>
  <c r="HH228" i="22"/>
  <c r="HP228" i="22"/>
  <c r="HX228" i="22"/>
  <c r="IF228" i="22"/>
  <c r="IN228" i="22"/>
  <c r="IV228" i="22"/>
  <c r="JN228" i="22"/>
  <c r="JX228" i="22"/>
  <c r="KG228" i="22"/>
  <c r="JF210" i="22"/>
  <c r="JG210" i="22"/>
  <c r="JS193" i="22"/>
  <c r="JC193" i="22"/>
  <c r="JD193" i="22"/>
  <c r="JE193" i="22"/>
  <c r="JR193" i="22"/>
  <c r="JI242" i="22"/>
  <c r="JJ242" i="22" s="1"/>
  <c r="GE241" i="22"/>
  <c r="GT241" i="22"/>
  <c r="HB241" i="22"/>
  <c r="HJ241" i="22"/>
  <c r="HR241" i="22"/>
  <c r="HZ241" i="22"/>
  <c r="IH241" i="22"/>
  <c r="IP241" i="22"/>
  <c r="IX241" i="22"/>
  <c r="JP241" i="22"/>
  <c r="KA241" i="22"/>
  <c r="KI241" i="22"/>
  <c r="KH238" i="22"/>
  <c r="JX238" i="22"/>
  <c r="JM238" i="22"/>
  <c r="IS238" i="22"/>
  <c r="IJ238" i="22"/>
  <c r="IA238" i="22"/>
  <c r="HQ238" i="22"/>
  <c r="HH238" i="22"/>
  <c r="GY238" i="22"/>
  <c r="GE237" i="22"/>
  <c r="GT237" i="22"/>
  <c r="HB237" i="22"/>
  <c r="HJ237" i="22"/>
  <c r="HR237" i="22"/>
  <c r="HZ237" i="22"/>
  <c r="IH237" i="22"/>
  <c r="IP237" i="22"/>
  <c r="IX237" i="22"/>
  <c r="JP237" i="22"/>
  <c r="KA237" i="22"/>
  <c r="KI237" i="22"/>
  <c r="GR237" i="22"/>
  <c r="GZ237" i="22"/>
  <c r="HH237" i="22"/>
  <c r="HP237" i="22"/>
  <c r="HX237" i="22"/>
  <c r="IF237" i="22"/>
  <c r="IN237" i="22"/>
  <c r="IV237" i="22"/>
  <c r="JN237" i="22"/>
  <c r="JX237" i="22"/>
  <c r="KG237" i="22"/>
  <c r="KF233" i="22"/>
  <c r="JT233" i="22"/>
  <c r="IU233" i="22"/>
  <c r="IK233" i="22"/>
  <c r="IA233" i="22"/>
  <c r="HO233" i="22"/>
  <c r="HE233" i="22"/>
  <c r="GU233" i="22"/>
  <c r="KD231" i="22"/>
  <c r="IS231" i="22"/>
  <c r="II231" i="22"/>
  <c r="HW231" i="22"/>
  <c r="HM231" i="22"/>
  <c r="HC231" i="22"/>
  <c r="KC230" i="22"/>
  <c r="JO230" i="22"/>
  <c r="IR230" i="22"/>
  <c r="IG230" i="22"/>
  <c r="HV230" i="22"/>
  <c r="HL230" i="22"/>
  <c r="HA230" i="22"/>
  <c r="GE229" i="22"/>
  <c r="GT229" i="22"/>
  <c r="HB229" i="22"/>
  <c r="HJ229" i="22"/>
  <c r="HR229" i="22"/>
  <c r="HZ229" i="22"/>
  <c r="IH229" i="22"/>
  <c r="IP229" i="22"/>
  <c r="IX229" i="22"/>
  <c r="JP229" i="22"/>
  <c r="KA229" i="22"/>
  <c r="KI229" i="22"/>
  <c r="GR229" i="22"/>
  <c r="GZ229" i="22"/>
  <c r="HH229" i="22"/>
  <c r="HP229" i="22"/>
  <c r="HX229" i="22"/>
  <c r="IF229" i="22"/>
  <c r="IN229" i="22"/>
  <c r="IV229" i="22"/>
  <c r="JN229" i="22"/>
  <c r="JX229" i="22"/>
  <c r="KG229" i="22"/>
  <c r="KK228" i="22"/>
  <c r="JZ228" i="22"/>
  <c r="JL228" i="22"/>
  <c r="IZ228" i="22"/>
  <c r="IO228" i="22"/>
  <c r="ID228" i="22"/>
  <c r="HT228" i="22"/>
  <c r="HI228" i="22"/>
  <c r="GX228" i="22"/>
  <c r="GK228" i="22"/>
  <c r="KF225" i="22"/>
  <c r="JT225" i="22"/>
  <c r="IU225" i="22"/>
  <c r="IK225" i="22"/>
  <c r="IA225" i="22"/>
  <c r="HO225" i="22"/>
  <c r="HE225" i="22"/>
  <c r="GU225" i="22"/>
  <c r="JH219" i="22"/>
  <c r="JF219" i="22"/>
  <c r="JS203" i="22"/>
  <c r="JC203" i="22"/>
  <c r="JD203" i="22"/>
  <c r="JE203" i="22"/>
  <c r="JR203" i="22"/>
  <c r="GE238" i="22"/>
  <c r="GT238" i="22"/>
  <c r="HB238" i="22"/>
  <c r="HJ238" i="22"/>
  <c r="HR238" i="22"/>
  <c r="HZ238" i="22"/>
  <c r="IH238" i="22"/>
  <c r="IP238" i="22"/>
  <c r="IX238" i="22"/>
  <c r="JP238" i="22"/>
  <c r="KA238" i="22"/>
  <c r="KI238" i="22"/>
  <c r="JS233" i="22"/>
  <c r="GE230" i="22"/>
  <c r="GT230" i="22"/>
  <c r="HB230" i="22"/>
  <c r="HJ230" i="22"/>
  <c r="HR230" i="22"/>
  <c r="HZ230" i="22"/>
  <c r="IH230" i="22"/>
  <c r="IP230" i="22"/>
  <c r="IX230" i="22"/>
  <c r="JP230" i="22"/>
  <c r="KA230" i="22"/>
  <c r="KI230" i="22"/>
  <c r="GR230" i="22"/>
  <c r="GZ230" i="22"/>
  <c r="HH230" i="22"/>
  <c r="HP230" i="22"/>
  <c r="HX230" i="22"/>
  <c r="IF230" i="22"/>
  <c r="IN230" i="22"/>
  <c r="IV230" i="22"/>
  <c r="JN230" i="22"/>
  <c r="JX230" i="22"/>
  <c r="KG230" i="22"/>
  <c r="KJ228" i="22"/>
  <c r="JV228" i="22"/>
  <c r="JK228" i="22"/>
  <c r="IY228" i="22"/>
  <c r="IM228" i="22"/>
  <c r="IC228" i="22"/>
  <c r="HS228" i="22"/>
  <c r="HG228" i="22"/>
  <c r="GW228" i="22"/>
  <c r="GH228" i="22"/>
  <c r="JS225" i="22"/>
  <c r="JS222" i="22"/>
  <c r="JD222" i="22"/>
  <c r="JH222" i="22" s="1"/>
  <c r="JS220" i="22"/>
  <c r="JD220" i="22"/>
  <c r="JH220" i="22" s="1"/>
  <c r="JF215" i="22"/>
  <c r="JF214" i="22"/>
  <c r="JF213" i="22"/>
  <c r="JF212" i="22"/>
  <c r="JF211" i="22"/>
  <c r="JS185" i="22"/>
  <c r="JC185" i="22"/>
  <c r="JD185" i="22"/>
  <c r="JE185" i="22"/>
  <c r="JR185" i="22"/>
  <c r="JH163" i="22"/>
  <c r="JF163" i="22"/>
  <c r="JG163" i="22" s="1"/>
  <c r="JI163" i="22" s="1"/>
  <c r="JJ163" i="22" s="1"/>
  <c r="KF238" i="22"/>
  <c r="JU238" i="22"/>
  <c r="JK238" i="22"/>
  <c r="IZ238" i="22"/>
  <c r="IQ238" i="22"/>
  <c r="IG238" i="22"/>
  <c r="HX238" i="22"/>
  <c r="HO238" i="22"/>
  <c r="HF238" i="22"/>
  <c r="GW238" i="22"/>
  <c r="GK238" i="22"/>
  <c r="JR233" i="22"/>
  <c r="HM233" i="22"/>
  <c r="HC233" i="22"/>
  <c r="GQ233" i="22"/>
  <c r="GE231" i="22"/>
  <c r="GT231" i="22"/>
  <c r="HB231" i="22"/>
  <c r="HJ231" i="22"/>
  <c r="HR231" i="22"/>
  <c r="HZ231" i="22"/>
  <c r="IH231" i="22"/>
  <c r="IP231" i="22"/>
  <c r="IX231" i="22"/>
  <c r="JP231" i="22"/>
  <c r="KA231" i="22"/>
  <c r="KI231" i="22"/>
  <c r="GR231" i="22"/>
  <c r="GZ231" i="22"/>
  <c r="HH231" i="22"/>
  <c r="HP231" i="22"/>
  <c r="HX231" i="22"/>
  <c r="IF231" i="22"/>
  <c r="IN231" i="22"/>
  <c r="IV231" i="22"/>
  <c r="JN231" i="22"/>
  <c r="JX231" i="22"/>
  <c r="KG231" i="22"/>
  <c r="KK230" i="22"/>
  <c r="JZ230" i="22"/>
  <c r="JL230" i="22"/>
  <c r="IZ230" i="22"/>
  <c r="IO230" i="22"/>
  <c r="ID230" i="22"/>
  <c r="HT230" i="22"/>
  <c r="HI230" i="22"/>
  <c r="GX230" i="22"/>
  <c r="GK230" i="22"/>
  <c r="KH228" i="22"/>
  <c r="JU228" i="22"/>
  <c r="IW228" i="22"/>
  <c r="IL228" i="22"/>
  <c r="IB228" i="22"/>
  <c r="HQ228" i="22"/>
  <c r="HF228" i="22"/>
  <c r="GV228" i="22"/>
  <c r="JR225" i="22"/>
  <c r="JF216" i="22"/>
  <c r="JS207" i="22"/>
  <c r="JC207" i="22"/>
  <c r="JD207" i="22"/>
  <c r="JE207" i="22"/>
  <c r="JR207" i="22"/>
  <c r="JS197" i="22"/>
  <c r="JC197" i="22"/>
  <c r="JD197" i="22"/>
  <c r="JE197" i="22"/>
  <c r="JR197" i="22"/>
  <c r="JS196" i="22"/>
  <c r="JC196" i="22"/>
  <c r="JD196" i="22"/>
  <c r="JE196" i="22"/>
  <c r="JR196" i="22"/>
  <c r="JS192" i="22"/>
  <c r="JC192" i="22"/>
  <c r="JD192" i="22"/>
  <c r="JE192" i="22"/>
  <c r="JR192" i="22"/>
  <c r="JS188" i="22"/>
  <c r="JC188" i="22"/>
  <c r="JD188" i="22"/>
  <c r="JE188" i="22"/>
  <c r="JR188" i="22"/>
  <c r="JS184" i="22"/>
  <c r="JC184" i="22"/>
  <c r="JD184" i="22"/>
  <c r="JE184" i="22"/>
  <c r="JR184" i="22"/>
  <c r="JS180" i="22"/>
  <c r="JC180" i="22"/>
  <c r="JD180" i="22"/>
  <c r="JE180" i="22"/>
  <c r="JR180" i="22"/>
  <c r="JS176" i="22"/>
  <c r="JC176" i="22"/>
  <c r="JD176" i="22"/>
  <c r="JE176" i="22"/>
  <c r="JR176" i="22"/>
  <c r="GH159" i="22"/>
  <c r="GU159" i="22"/>
  <c r="HC159" i="22"/>
  <c r="HK159" i="22"/>
  <c r="HS159" i="22"/>
  <c r="IA159" i="22"/>
  <c r="II159" i="22"/>
  <c r="IQ159" i="22"/>
  <c r="IY159" i="22"/>
  <c r="KB159" i="22"/>
  <c r="KJ159" i="22"/>
  <c r="GO159" i="22"/>
  <c r="GW159" i="22"/>
  <c r="HE159" i="22"/>
  <c r="HM159" i="22"/>
  <c r="HU159" i="22"/>
  <c r="IC159" i="22"/>
  <c r="IK159" i="22"/>
  <c r="IS159" i="22"/>
  <c r="JK159" i="22"/>
  <c r="JT159" i="22"/>
  <c r="KD159" i="22"/>
  <c r="GS159" i="22"/>
  <c r="HD159" i="22"/>
  <c r="HO159" i="22"/>
  <c r="HY159" i="22"/>
  <c r="IJ159" i="22"/>
  <c r="IU159" i="22"/>
  <c r="KF159" i="22"/>
  <c r="GT159" i="22"/>
  <c r="HF159" i="22"/>
  <c r="HP159" i="22"/>
  <c r="HZ159" i="22"/>
  <c r="IL159" i="22"/>
  <c r="IV159" i="22"/>
  <c r="JU159" i="22"/>
  <c r="KG159" i="22"/>
  <c r="GV159" i="22"/>
  <c r="HG159" i="22"/>
  <c r="HQ159" i="22"/>
  <c r="IB159" i="22"/>
  <c r="IM159" i="22"/>
  <c r="IW159" i="22"/>
  <c r="JV159" i="22"/>
  <c r="KH159" i="22"/>
  <c r="GE159" i="22"/>
  <c r="GX159" i="22"/>
  <c r="HH159" i="22"/>
  <c r="HR159" i="22"/>
  <c r="ID159" i="22"/>
  <c r="IN159" i="22"/>
  <c r="IX159" i="22"/>
  <c r="JL159" i="22"/>
  <c r="JX159" i="22"/>
  <c r="KI159" i="22"/>
  <c r="GK159" i="22"/>
  <c r="GY159" i="22"/>
  <c r="HI159" i="22"/>
  <c r="HT159" i="22"/>
  <c r="IE159" i="22"/>
  <c r="IO159" i="22"/>
  <c r="IZ159" i="22"/>
  <c r="JM159" i="22"/>
  <c r="JZ159" i="22"/>
  <c r="KK159" i="22"/>
  <c r="GQ159" i="22"/>
  <c r="HA159" i="22"/>
  <c r="HL159" i="22"/>
  <c r="HW159" i="22"/>
  <c r="IG159" i="22"/>
  <c r="IR159" i="22"/>
  <c r="JO159" i="22"/>
  <c r="KC159" i="22"/>
  <c r="GR159" i="22"/>
  <c r="HB159" i="22"/>
  <c r="HN159" i="22"/>
  <c r="HX159" i="22"/>
  <c r="IH159" i="22"/>
  <c r="IT159" i="22"/>
  <c r="JP159" i="22"/>
  <c r="KE159" i="22"/>
  <c r="KG223" i="22"/>
  <c r="JX223" i="22"/>
  <c r="JN223" i="22"/>
  <c r="IV223" i="22"/>
  <c r="IN223" i="22"/>
  <c r="IF223" i="22"/>
  <c r="HX223" i="22"/>
  <c r="HP223" i="22"/>
  <c r="HH223" i="22"/>
  <c r="GZ223" i="22"/>
  <c r="GR223" i="22"/>
  <c r="KG222" i="22"/>
  <c r="JX222" i="22"/>
  <c r="JN222" i="22"/>
  <c r="IV222" i="22"/>
  <c r="IN222" i="22"/>
  <c r="IF222" i="22"/>
  <c r="HX222" i="22"/>
  <c r="HP222" i="22"/>
  <c r="HH222" i="22"/>
  <c r="GZ222" i="22"/>
  <c r="GR222" i="22"/>
  <c r="KG221" i="22"/>
  <c r="JX221" i="22"/>
  <c r="JN221" i="22"/>
  <c r="IV221" i="22"/>
  <c r="IN221" i="22"/>
  <c r="IF221" i="22"/>
  <c r="HX221" i="22"/>
  <c r="HP221" i="22"/>
  <c r="HH221" i="22"/>
  <c r="GZ221" i="22"/>
  <c r="GR221" i="22"/>
  <c r="KG220" i="22"/>
  <c r="JX220" i="22"/>
  <c r="JN220" i="22"/>
  <c r="IV220" i="22"/>
  <c r="IN220" i="22"/>
  <c r="IF220" i="22"/>
  <c r="HX220" i="22"/>
  <c r="HP220" i="22"/>
  <c r="HH220" i="22"/>
  <c r="GZ220" i="22"/>
  <c r="GR220" i="22"/>
  <c r="KG219" i="22"/>
  <c r="JX219" i="22"/>
  <c r="JN219" i="22"/>
  <c r="IV219" i="22"/>
  <c r="IN219" i="22"/>
  <c r="IF219" i="22"/>
  <c r="HX219" i="22"/>
  <c r="HP219" i="22"/>
  <c r="HH219" i="22"/>
  <c r="GZ219" i="22"/>
  <c r="GR219" i="22"/>
  <c r="KG218" i="22"/>
  <c r="JX218" i="22"/>
  <c r="JN218" i="22"/>
  <c r="IV218" i="22"/>
  <c r="IN218" i="22"/>
  <c r="IF218" i="22"/>
  <c r="HX218" i="22"/>
  <c r="HP218" i="22"/>
  <c r="HH218" i="22"/>
  <c r="GZ218" i="22"/>
  <c r="GR218" i="22"/>
  <c r="KG217" i="22"/>
  <c r="JX217" i="22"/>
  <c r="JN217" i="22"/>
  <c r="IV217" i="22"/>
  <c r="IN217" i="22"/>
  <c r="IF217" i="22"/>
  <c r="HX217" i="22"/>
  <c r="HP217" i="22"/>
  <c r="HH217" i="22"/>
  <c r="GZ217" i="22"/>
  <c r="GR217" i="22"/>
  <c r="KG216" i="22"/>
  <c r="JX216" i="22"/>
  <c r="JN216" i="22"/>
  <c r="IV216" i="22"/>
  <c r="IN216" i="22"/>
  <c r="IF216" i="22"/>
  <c r="HX216" i="22"/>
  <c r="HP216" i="22"/>
  <c r="HH216" i="22"/>
  <c r="GZ216" i="22"/>
  <c r="GR216" i="22"/>
  <c r="KG215" i="22"/>
  <c r="JX215" i="22"/>
  <c r="JN215" i="22"/>
  <c r="IV215" i="22"/>
  <c r="IN215" i="22"/>
  <c r="IF215" i="22"/>
  <c r="HX215" i="22"/>
  <c r="HP215" i="22"/>
  <c r="HH215" i="22"/>
  <c r="GZ215" i="22"/>
  <c r="GR215" i="22"/>
  <c r="KG214" i="22"/>
  <c r="JX214" i="22"/>
  <c r="JN214" i="22"/>
  <c r="IV214" i="22"/>
  <c r="IN214" i="22"/>
  <c r="IF214" i="22"/>
  <c r="HX214" i="22"/>
  <c r="HP214" i="22"/>
  <c r="HH214" i="22"/>
  <c r="GZ214" i="22"/>
  <c r="GR214" i="22"/>
  <c r="KG213" i="22"/>
  <c r="JX213" i="22"/>
  <c r="JN213" i="22"/>
  <c r="IV213" i="22"/>
  <c r="IN213" i="22"/>
  <c r="IF213" i="22"/>
  <c r="HX213" i="22"/>
  <c r="HP213" i="22"/>
  <c r="HH213" i="22"/>
  <c r="GZ213" i="22"/>
  <c r="GR213" i="22"/>
  <c r="KG212" i="22"/>
  <c r="JX212" i="22"/>
  <c r="JN212" i="22"/>
  <c r="IV212" i="22"/>
  <c r="IN212" i="22"/>
  <c r="IF212" i="22"/>
  <c r="HX212" i="22"/>
  <c r="HP212" i="22"/>
  <c r="HH212" i="22"/>
  <c r="GZ212" i="22"/>
  <c r="GR212" i="22"/>
  <c r="KG211" i="22"/>
  <c r="JX211" i="22"/>
  <c r="JN211" i="22"/>
  <c r="IV211" i="22"/>
  <c r="IN211" i="22"/>
  <c r="IF211" i="22"/>
  <c r="HX211" i="22"/>
  <c r="HP211" i="22"/>
  <c r="HH211" i="22"/>
  <c r="GZ211" i="22"/>
  <c r="GR211" i="22"/>
  <c r="JD209" i="22"/>
  <c r="JG209" i="22" s="1"/>
  <c r="JD205" i="22"/>
  <c r="JH202" i="22"/>
  <c r="JF200" i="22"/>
  <c r="JG200" i="22" s="1"/>
  <c r="JI200" i="22" s="1"/>
  <c r="JJ200" i="22" s="1"/>
  <c r="JH200" i="22"/>
  <c r="JS173" i="22"/>
  <c r="JC173" i="22"/>
  <c r="JD173" i="22"/>
  <c r="JE173" i="22"/>
  <c r="JR173" i="22"/>
  <c r="KA167" i="22"/>
  <c r="GP167" i="22"/>
  <c r="JG167" i="22"/>
  <c r="JI167" i="22" s="1"/>
  <c r="JJ167" i="22" s="1"/>
  <c r="JH167" i="22"/>
  <c r="JF167" i="22"/>
  <c r="JG164" i="22"/>
  <c r="HJ159" i="22"/>
  <c r="JD216" i="22"/>
  <c r="JG216" i="22" s="1"/>
  <c r="JD215" i="22"/>
  <c r="JH215" i="22" s="1"/>
  <c r="JD214" i="22"/>
  <c r="JH214" i="22" s="1"/>
  <c r="JD213" i="22"/>
  <c r="JH213" i="22" s="1"/>
  <c r="JD212" i="22"/>
  <c r="JH212" i="22" s="1"/>
  <c r="JD211" i="22"/>
  <c r="JH211" i="22" s="1"/>
  <c r="JD210" i="22"/>
  <c r="JH210" i="22" s="1"/>
  <c r="JR208" i="22"/>
  <c r="JH208" i="22"/>
  <c r="JD206" i="22"/>
  <c r="JH206" i="22" s="1"/>
  <c r="JR204" i="22"/>
  <c r="KA159" i="22"/>
  <c r="GP159" i="22"/>
  <c r="JH159" i="22"/>
  <c r="JF159" i="22"/>
  <c r="JG159" i="22" s="1"/>
  <c r="JI159" i="22" s="1"/>
  <c r="JJ159" i="22" s="1"/>
  <c r="JC216" i="22"/>
  <c r="JC215" i="22"/>
  <c r="JC214" i="22"/>
  <c r="JC213" i="22"/>
  <c r="JC212" i="22"/>
  <c r="JC211" i="22"/>
  <c r="JI209" i="22"/>
  <c r="JJ209" i="22" s="1"/>
  <c r="JS198" i="22"/>
  <c r="JC198" i="22"/>
  <c r="JD198" i="22"/>
  <c r="JE198" i="22"/>
  <c r="JR198" i="22"/>
  <c r="JS194" i="22"/>
  <c r="JC194" i="22"/>
  <c r="JD194" i="22"/>
  <c r="JE194" i="22"/>
  <c r="JR194" i="22"/>
  <c r="JS190" i="22"/>
  <c r="JC190" i="22"/>
  <c r="JD190" i="22"/>
  <c r="JE190" i="22"/>
  <c r="JR190" i="22"/>
  <c r="JS186" i="22"/>
  <c r="JC186" i="22"/>
  <c r="JD186" i="22"/>
  <c r="JE186" i="22"/>
  <c r="JR186" i="22"/>
  <c r="JS182" i="22"/>
  <c r="JC182" i="22"/>
  <c r="JD182" i="22"/>
  <c r="JE182" i="22"/>
  <c r="JR182" i="22"/>
  <c r="JS178" i="22"/>
  <c r="JC178" i="22"/>
  <c r="JD178" i="22"/>
  <c r="JE178" i="22"/>
  <c r="JR178" i="22"/>
  <c r="JS174" i="22"/>
  <c r="JC174" i="22"/>
  <c r="JD174" i="22"/>
  <c r="JE174" i="22"/>
  <c r="JR174" i="22"/>
  <c r="JS216" i="22"/>
  <c r="JS215" i="22"/>
  <c r="JR209" i="22"/>
  <c r="JH209" i="22"/>
  <c r="JR205" i="22"/>
  <c r="JH205" i="22"/>
  <c r="JF201" i="22"/>
  <c r="JG201" i="22" s="1"/>
  <c r="JI201" i="22" s="1"/>
  <c r="JJ201" i="22" s="1"/>
  <c r="JH201" i="22"/>
  <c r="GH171" i="22"/>
  <c r="GU171" i="22"/>
  <c r="HC171" i="22"/>
  <c r="HK171" i="22"/>
  <c r="HS171" i="22"/>
  <c r="GO171" i="22"/>
  <c r="GW171" i="22"/>
  <c r="HE171" i="22"/>
  <c r="HM171" i="22"/>
  <c r="HU171" i="22"/>
  <c r="IC171" i="22"/>
  <c r="IK171" i="22"/>
  <c r="IS171" i="22"/>
  <c r="JK171" i="22"/>
  <c r="JT171" i="22"/>
  <c r="KD171" i="22"/>
  <c r="GS171" i="22"/>
  <c r="HD171" i="22"/>
  <c r="HO171" i="22"/>
  <c r="HY171" i="22"/>
  <c r="IH171" i="22"/>
  <c r="IQ171" i="22"/>
  <c r="IZ171" i="22"/>
  <c r="JL171" i="22"/>
  <c r="JV171" i="22"/>
  <c r="KG171" i="22"/>
  <c r="GT171" i="22"/>
  <c r="HF171" i="22"/>
  <c r="HP171" i="22"/>
  <c r="HZ171" i="22"/>
  <c r="II171" i="22"/>
  <c r="IR171" i="22"/>
  <c r="JM171" i="22"/>
  <c r="JX171" i="22"/>
  <c r="KH171" i="22"/>
  <c r="GV171" i="22"/>
  <c r="HG171" i="22"/>
  <c r="HQ171" i="22"/>
  <c r="IA171" i="22"/>
  <c r="IJ171" i="22"/>
  <c r="IT171" i="22"/>
  <c r="JN171" i="22"/>
  <c r="JZ171" i="22"/>
  <c r="KI171" i="22"/>
  <c r="GE171" i="22"/>
  <c r="GX171" i="22"/>
  <c r="HH171" i="22"/>
  <c r="HR171" i="22"/>
  <c r="IB171" i="22"/>
  <c r="IL171" i="22"/>
  <c r="IU171" i="22"/>
  <c r="JO171" i="22"/>
  <c r="KA171" i="22"/>
  <c r="KJ171" i="22"/>
  <c r="GK171" i="22"/>
  <c r="GY171" i="22"/>
  <c r="HI171" i="22"/>
  <c r="HT171" i="22"/>
  <c r="ID171" i="22"/>
  <c r="IM171" i="22"/>
  <c r="IV171" i="22"/>
  <c r="JP171" i="22"/>
  <c r="KB171" i="22"/>
  <c r="KK171" i="22"/>
  <c r="GQ171" i="22"/>
  <c r="HA171" i="22"/>
  <c r="HL171" i="22"/>
  <c r="HW171" i="22"/>
  <c r="IF171" i="22"/>
  <c r="IO171" i="22"/>
  <c r="IX171" i="22"/>
  <c r="KE171" i="22"/>
  <c r="GR171" i="22"/>
  <c r="HB171" i="22"/>
  <c r="HN171" i="22"/>
  <c r="HX171" i="22"/>
  <c r="IG171" i="22"/>
  <c r="IP171" i="22"/>
  <c r="IY171" i="22"/>
  <c r="JU171" i="22"/>
  <c r="KF171" i="22"/>
  <c r="JI153" i="22"/>
  <c r="JJ153" i="22" s="1"/>
  <c r="JG153" i="22"/>
  <c r="JH153" i="22"/>
  <c r="JF153" i="22"/>
  <c r="JG205" i="22"/>
  <c r="JI205" i="22" s="1"/>
  <c r="JJ205" i="22" s="1"/>
  <c r="JS199" i="22"/>
  <c r="JC199" i="22"/>
  <c r="JD199" i="22"/>
  <c r="JH199" i="22" s="1"/>
  <c r="JR199" i="22"/>
  <c r="JS195" i="22"/>
  <c r="JC195" i="22"/>
  <c r="JD195" i="22"/>
  <c r="JE195" i="22"/>
  <c r="JR195" i="22"/>
  <c r="JS191" i="22"/>
  <c r="JC191" i="22"/>
  <c r="JD191" i="22"/>
  <c r="JE191" i="22"/>
  <c r="JR191" i="22"/>
  <c r="JS187" i="22"/>
  <c r="JC187" i="22"/>
  <c r="JD187" i="22"/>
  <c r="JE187" i="22"/>
  <c r="JR187" i="22"/>
  <c r="JS183" i="22"/>
  <c r="JC183" i="22"/>
  <c r="JD183" i="22"/>
  <c r="JE183" i="22"/>
  <c r="JR183" i="22"/>
  <c r="JS179" i="22"/>
  <c r="JC179" i="22"/>
  <c r="JD179" i="22"/>
  <c r="JE179" i="22"/>
  <c r="JR179" i="22"/>
  <c r="JS175" i="22"/>
  <c r="JC175" i="22"/>
  <c r="JD175" i="22"/>
  <c r="JE175" i="22"/>
  <c r="JR175" i="22"/>
  <c r="GH167" i="22"/>
  <c r="GU167" i="22"/>
  <c r="HC167" i="22"/>
  <c r="HK167" i="22"/>
  <c r="HS167" i="22"/>
  <c r="IA167" i="22"/>
  <c r="II167" i="22"/>
  <c r="IQ167" i="22"/>
  <c r="IY167" i="22"/>
  <c r="KB167" i="22"/>
  <c r="KJ167" i="22"/>
  <c r="GO167" i="22"/>
  <c r="GW167" i="22"/>
  <c r="HE167" i="22"/>
  <c r="HM167" i="22"/>
  <c r="HU167" i="22"/>
  <c r="IC167" i="22"/>
  <c r="IK167" i="22"/>
  <c r="IS167" i="22"/>
  <c r="JK167" i="22"/>
  <c r="JT167" i="22"/>
  <c r="KD167" i="22"/>
  <c r="GS167" i="22"/>
  <c r="HD167" i="22"/>
  <c r="HO167" i="22"/>
  <c r="HY167" i="22"/>
  <c r="IJ167" i="22"/>
  <c r="IU167" i="22"/>
  <c r="KF167" i="22"/>
  <c r="GT167" i="22"/>
  <c r="HF167" i="22"/>
  <c r="HP167" i="22"/>
  <c r="HZ167" i="22"/>
  <c r="IL167" i="22"/>
  <c r="IV167" i="22"/>
  <c r="JU167" i="22"/>
  <c r="KG167" i="22"/>
  <c r="GV167" i="22"/>
  <c r="HG167" i="22"/>
  <c r="HQ167" i="22"/>
  <c r="IB167" i="22"/>
  <c r="IM167" i="22"/>
  <c r="IW167" i="22"/>
  <c r="JV167" i="22"/>
  <c r="KH167" i="22"/>
  <c r="GE167" i="22"/>
  <c r="GX167" i="22"/>
  <c r="HH167" i="22"/>
  <c r="HR167" i="22"/>
  <c r="ID167" i="22"/>
  <c r="IN167" i="22"/>
  <c r="IX167" i="22"/>
  <c r="JL167" i="22"/>
  <c r="JX167" i="22"/>
  <c r="KI167" i="22"/>
  <c r="GK167" i="22"/>
  <c r="GY167" i="22"/>
  <c r="HI167" i="22"/>
  <c r="HT167" i="22"/>
  <c r="IE167" i="22"/>
  <c r="IO167" i="22"/>
  <c r="IZ167" i="22"/>
  <c r="JM167" i="22"/>
  <c r="JZ167" i="22"/>
  <c r="KK167" i="22"/>
  <c r="GQ167" i="22"/>
  <c r="HA167" i="22"/>
  <c r="HL167" i="22"/>
  <c r="HW167" i="22"/>
  <c r="IG167" i="22"/>
  <c r="IR167" i="22"/>
  <c r="JO167" i="22"/>
  <c r="KC167" i="22"/>
  <c r="GR167" i="22"/>
  <c r="HB167" i="22"/>
  <c r="HN167" i="22"/>
  <c r="HX167" i="22"/>
  <c r="IH167" i="22"/>
  <c r="IT167" i="22"/>
  <c r="JP167" i="22"/>
  <c r="KE167" i="22"/>
  <c r="KI223" i="22"/>
  <c r="KA223" i="22"/>
  <c r="JP223" i="22"/>
  <c r="IX223" i="22"/>
  <c r="IP223" i="22"/>
  <c r="IH223" i="22"/>
  <c r="HZ223" i="22"/>
  <c r="HR223" i="22"/>
  <c r="HJ223" i="22"/>
  <c r="HB223" i="22"/>
  <c r="GT223" i="22"/>
  <c r="KI222" i="22"/>
  <c r="KA222" i="22"/>
  <c r="JP222" i="22"/>
  <c r="IX222" i="22"/>
  <c r="IP222" i="22"/>
  <c r="IH222" i="22"/>
  <c r="HZ222" i="22"/>
  <c r="HR222" i="22"/>
  <c r="HJ222" i="22"/>
  <c r="HB222" i="22"/>
  <c r="GT222" i="22"/>
  <c r="KI221" i="22"/>
  <c r="KA221" i="22"/>
  <c r="JP221" i="22"/>
  <c r="IX221" i="22"/>
  <c r="IP221" i="22"/>
  <c r="IH221" i="22"/>
  <c r="HZ221" i="22"/>
  <c r="HR221" i="22"/>
  <c r="HJ221" i="22"/>
  <c r="HB221" i="22"/>
  <c r="GT221" i="22"/>
  <c r="KI220" i="22"/>
  <c r="KA220" i="22"/>
  <c r="JP220" i="22"/>
  <c r="IX220" i="22"/>
  <c r="IP220" i="22"/>
  <c r="IH220" i="22"/>
  <c r="HZ220" i="22"/>
  <c r="HR220" i="22"/>
  <c r="HJ220" i="22"/>
  <c r="HB220" i="22"/>
  <c r="GT220" i="22"/>
  <c r="KI219" i="22"/>
  <c r="KA219" i="22"/>
  <c r="JP219" i="22"/>
  <c r="IX219" i="22"/>
  <c r="IP219" i="22"/>
  <c r="IH219" i="22"/>
  <c r="HZ219" i="22"/>
  <c r="HR219" i="22"/>
  <c r="HJ219" i="22"/>
  <c r="HB219" i="22"/>
  <c r="GT219" i="22"/>
  <c r="KI218" i="22"/>
  <c r="KA218" i="22"/>
  <c r="JP218" i="22"/>
  <c r="IX218" i="22"/>
  <c r="IP218" i="22"/>
  <c r="IH218" i="22"/>
  <c r="HZ218" i="22"/>
  <c r="HR218" i="22"/>
  <c r="HJ218" i="22"/>
  <c r="HB218" i="22"/>
  <c r="GT218" i="22"/>
  <c r="KI217" i="22"/>
  <c r="KA217" i="22"/>
  <c r="JP217" i="22"/>
  <c r="IX217" i="22"/>
  <c r="IP217" i="22"/>
  <c r="IH217" i="22"/>
  <c r="HZ217" i="22"/>
  <c r="HR217" i="22"/>
  <c r="HJ217" i="22"/>
  <c r="HB217" i="22"/>
  <c r="GT217" i="22"/>
  <c r="KI216" i="22"/>
  <c r="KA216" i="22"/>
  <c r="JP216" i="22"/>
  <c r="IX216" i="22"/>
  <c r="IP216" i="22"/>
  <c r="IH216" i="22"/>
  <c r="HZ216" i="22"/>
  <c r="HR216" i="22"/>
  <c r="HJ216" i="22"/>
  <c r="HB216" i="22"/>
  <c r="GT216" i="22"/>
  <c r="KI215" i="22"/>
  <c r="KA215" i="22"/>
  <c r="JP215" i="22"/>
  <c r="IX215" i="22"/>
  <c r="IP215" i="22"/>
  <c r="IH215" i="22"/>
  <c r="HZ215" i="22"/>
  <c r="HR215" i="22"/>
  <c r="HJ215" i="22"/>
  <c r="HB215" i="22"/>
  <c r="GT215" i="22"/>
  <c r="KI214" i="22"/>
  <c r="KA214" i="22"/>
  <c r="JP214" i="22"/>
  <c r="IX214" i="22"/>
  <c r="IP214" i="22"/>
  <c r="IH214" i="22"/>
  <c r="HZ214" i="22"/>
  <c r="HR214" i="22"/>
  <c r="HJ214" i="22"/>
  <c r="HB214" i="22"/>
  <c r="GT214" i="22"/>
  <c r="KI213" i="22"/>
  <c r="KA213" i="22"/>
  <c r="JP213" i="22"/>
  <c r="IX213" i="22"/>
  <c r="IP213" i="22"/>
  <c r="IH213" i="22"/>
  <c r="HZ213" i="22"/>
  <c r="HR213" i="22"/>
  <c r="HJ213" i="22"/>
  <c r="HB213" i="22"/>
  <c r="GT213" i="22"/>
  <c r="KI212" i="22"/>
  <c r="KA212" i="22"/>
  <c r="JP212" i="22"/>
  <c r="IX212" i="22"/>
  <c r="IP212" i="22"/>
  <c r="IH212" i="22"/>
  <c r="HZ212" i="22"/>
  <c r="HR212" i="22"/>
  <c r="HJ212" i="22"/>
  <c r="HB212" i="22"/>
  <c r="GT212" i="22"/>
  <c r="KI211" i="22"/>
  <c r="KA211" i="22"/>
  <c r="JP211" i="22"/>
  <c r="IX211" i="22"/>
  <c r="IP211" i="22"/>
  <c r="IH211" i="22"/>
  <c r="HZ211" i="22"/>
  <c r="HR211" i="22"/>
  <c r="HJ211" i="22"/>
  <c r="HB211" i="22"/>
  <c r="GT211" i="22"/>
  <c r="JD208" i="22"/>
  <c r="JG208" i="22" s="1"/>
  <c r="JI208" i="22" s="1"/>
  <c r="JJ208" i="22" s="1"/>
  <c r="JR206" i="22"/>
  <c r="JD204" i="22"/>
  <c r="JH204" i="22" s="1"/>
  <c r="JG202" i="22"/>
  <c r="GZ171" i="22"/>
  <c r="HJ167" i="22"/>
  <c r="GH163" i="22"/>
  <c r="GU163" i="22"/>
  <c r="HC163" i="22"/>
  <c r="HK163" i="22"/>
  <c r="HS163" i="22"/>
  <c r="IA163" i="22"/>
  <c r="II163" i="22"/>
  <c r="IQ163" i="22"/>
  <c r="IY163" i="22"/>
  <c r="KB163" i="22"/>
  <c r="KJ163" i="22"/>
  <c r="GO163" i="22"/>
  <c r="GW163" i="22"/>
  <c r="HE163" i="22"/>
  <c r="HM163" i="22"/>
  <c r="HU163" i="22"/>
  <c r="IC163" i="22"/>
  <c r="IK163" i="22"/>
  <c r="IS163" i="22"/>
  <c r="JK163" i="22"/>
  <c r="JT163" i="22"/>
  <c r="KD163" i="22"/>
  <c r="GS163" i="22"/>
  <c r="HD163" i="22"/>
  <c r="HO163" i="22"/>
  <c r="HY163" i="22"/>
  <c r="IJ163" i="22"/>
  <c r="IU163" i="22"/>
  <c r="KF163" i="22"/>
  <c r="GT163" i="22"/>
  <c r="HF163" i="22"/>
  <c r="HP163" i="22"/>
  <c r="HZ163" i="22"/>
  <c r="IL163" i="22"/>
  <c r="IV163" i="22"/>
  <c r="JU163" i="22"/>
  <c r="KG163" i="22"/>
  <c r="GV163" i="22"/>
  <c r="HG163" i="22"/>
  <c r="HQ163" i="22"/>
  <c r="IB163" i="22"/>
  <c r="IM163" i="22"/>
  <c r="IW163" i="22"/>
  <c r="JV163" i="22"/>
  <c r="KH163" i="22"/>
  <c r="GE163" i="22"/>
  <c r="GX163" i="22"/>
  <c r="HH163" i="22"/>
  <c r="HR163" i="22"/>
  <c r="ID163" i="22"/>
  <c r="IN163" i="22"/>
  <c r="IX163" i="22"/>
  <c r="JL163" i="22"/>
  <c r="JX163" i="22"/>
  <c r="KI163" i="22"/>
  <c r="GK163" i="22"/>
  <c r="GY163" i="22"/>
  <c r="HI163" i="22"/>
  <c r="HT163" i="22"/>
  <c r="IE163" i="22"/>
  <c r="IO163" i="22"/>
  <c r="IZ163" i="22"/>
  <c r="JM163" i="22"/>
  <c r="JZ163" i="22"/>
  <c r="KK163" i="22"/>
  <c r="GQ163" i="22"/>
  <c r="HA163" i="22"/>
  <c r="HL163" i="22"/>
  <c r="HW163" i="22"/>
  <c r="IG163" i="22"/>
  <c r="IR163" i="22"/>
  <c r="JO163" i="22"/>
  <c r="KC163" i="22"/>
  <c r="GR163" i="22"/>
  <c r="HB163" i="22"/>
  <c r="HN163" i="22"/>
  <c r="HX163" i="22"/>
  <c r="IH163" i="22"/>
  <c r="IT163" i="22"/>
  <c r="JP163" i="22"/>
  <c r="KE163" i="22"/>
  <c r="IF159" i="22"/>
  <c r="KJ172" i="22"/>
  <c r="KB172" i="22"/>
  <c r="IY172" i="22"/>
  <c r="IQ172" i="22"/>
  <c r="II172" i="22"/>
  <c r="IA172" i="22"/>
  <c r="HS172" i="22"/>
  <c r="HK172" i="22"/>
  <c r="HB172" i="22"/>
  <c r="GS172" i="22"/>
  <c r="GH170" i="22"/>
  <c r="GU170" i="22"/>
  <c r="HC170" i="22"/>
  <c r="HK170" i="22"/>
  <c r="HS170" i="22"/>
  <c r="IA170" i="22"/>
  <c r="II170" i="22"/>
  <c r="IQ170" i="22"/>
  <c r="IY170" i="22"/>
  <c r="KB170" i="22"/>
  <c r="KJ170" i="22"/>
  <c r="GO170" i="22"/>
  <c r="GW170" i="22"/>
  <c r="HE170" i="22"/>
  <c r="HM170" i="22"/>
  <c r="HU170" i="22"/>
  <c r="IC170" i="22"/>
  <c r="IK170" i="22"/>
  <c r="IS170" i="22"/>
  <c r="JK170" i="22"/>
  <c r="JT170" i="22"/>
  <c r="KD170" i="22"/>
  <c r="KI169" i="22"/>
  <c r="JX169" i="22"/>
  <c r="JL169" i="22"/>
  <c r="IX169" i="22"/>
  <c r="IN169" i="22"/>
  <c r="ID169" i="22"/>
  <c r="HR169" i="22"/>
  <c r="HH169" i="22"/>
  <c r="GX169" i="22"/>
  <c r="GE169" i="22"/>
  <c r="KG168" i="22"/>
  <c r="JU168" i="22"/>
  <c r="IV168" i="22"/>
  <c r="IL168" i="22"/>
  <c r="HZ168" i="22"/>
  <c r="HP168" i="22"/>
  <c r="HF168" i="22"/>
  <c r="GT168" i="22"/>
  <c r="GH166" i="22"/>
  <c r="GU166" i="22"/>
  <c r="HC166" i="22"/>
  <c r="HK166" i="22"/>
  <c r="HS166" i="22"/>
  <c r="IA166" i="22"/>
  <c r="II166" i="22"/>
  <c r="IQ166" i="22"/>
  <c r="IY166" i="22"/>
  <c r="KB166" i="22"/>
  <c r="KJ166" i="22"/>
  <c r="GO166" i="22"/>
  <c r="GW166" i="22"/>
  <c r="HE166" i="22"/>
  <c r="HM166" i="22"/>
  <c r="HU166" i="22"/>
  <c r="IC166" i="22"/>
  <c r="IK166" i="22"/>
  <c r="IS166" i="22"/>
  <c r="JK166" i="22"/>
  <c r="JT166" i="22"/>
  <c r="KD166" i="22"/>
  <c r="KI165" i="22"/>
  <c r="JX165" i="22"/>
  <c r="JL165" i="22"/>
  <c r="IX165" i="22"/>
  <c r="IN165" i="22"/>
  <c r="ID165" i="22"/>
  <c r="HR165" i="22"/>
  <c r="HH165" i="22"/>
  <c r="GX165" i="22"/>
  <c r="GE165" i="22"/>
  <c r="KG164" i="22"/>
  <c r="JU164" i="22"/>
  <c r="IV164" i="22"/>
  <c r="IL164" i="22"/>
  <c r="HZ164" i="22"/>
  <c r="HP164" i="22"/>
  <c r="HF164" i="22"/>
  <c r="GT164" i="22"/>
  <c r="GH162" i="22"/>
  <c r="GU162" i="22"/>
  <c r="HC162" i="22"/>
  <c r="HK162" i="22"/>
  <c r="HS162" i="22"/>
  <c r="IA162" i="22"/>
  <c r="II162" i="22"/>
  <c r="IQ162" i="22"/>
  <c r="IY162" i="22"/>
  <c r="KB162" i="22"/>
  <c r="KJ162" i="22"/>
  <c r="GO162" i="22"/>
  <c r="GW162" i="22"/>
  <c r="HE162" i="22"/>
  <c r="HM162" i="22"/>
  <c r="HU162" i="22"/>
  <c r="IC162" i="22"/>
  <c r="IK162" i="22"/>
  <c r="IS162" i="22"/>
  <c r="JK162" i="22"/>
  <c r="JT162" i="22"/>
  <c r="KD162" i="22"/>
  <c r="KI161" i="22"/>
  <c r="JX161" i="22"/>
  <c r="JL161" i="22"/>
  <c r="IX161" i="22"/>
  <c r="IN161" i="22"/>
  <c r="ID161" i="22"/>
  <c r="HR161" i="22"/>
  <c r="HH161" i="22"/>
  <c r="GX161" i="22"/>
  <c r="GE161" i="22"/>
  <c r="KG160" i="22"/>
  <c r="JU160" i="22"/>
  <c r="IV160" i="22"/>
  <c r="IL160" i="22"/>
  <c r="HZ160" i="22"/>
  <c r="HP160" i="22"/>
  <c r="HF160" i="22"/>
  <c r="GT160" i="22"/>
  <c r="JH151" i="22"/>
  <c r="GH145" i="22"/>
  <c r="GU145" i="22"/>
  <c r="HC145" i="22"/>
  <c r="HK145" i="22"/>
  <c r="HS145" i="22"/>
  <c r="IA145" i="22"/>
  <c r="II145" i="22"/>
  <c r="IQ145" i="22"/>
  <c r="IY145" i="22"/>
  <c r="KB145" i="22"/>
  <c r="KJ145" i="22"/>
  <c r="GO145" i="22"/>
  <c r="GW145" i="22"/>
  <c r="HE145" i="22"/>
  <c r="HM145" i="22"/>
  <c r="HU145" i="22"/>
  <c r="IC145" i="22"/>
  <c r="IK145" i="22"/>
  <c r="IS145" i="22"/>
  <c r="JK145" i="22"/>
  <c r="JT145" i="22"/>
  <c r="KD145" i="22"/>
  <c r="GV145" i="22"/>
  <c r="HG145" i="22"/>
  <c r="HQ145" i="22"/>
  <c r="IB145" i="22"/>
  <c r="IM145" i="22"/>
  <c r="IW145" i="22"/>
  <c r="JV145" i="22"/>
  <c r="KH145" i="22"/>
  <c r="GE145" i="22"/>
  <c r="GX145" i="22"/>
  <c r="HH145" i="22"/>
  <c r="HR145" i="22"/>
  <c r="ID145" i="22"/>
  <c r="IN145" i="22"/>
  <c r="IX145" i="22"/>
  <c r="JL145" i="22"/>
  <c r="JX145" i="22"/>
  <c r="KI145" i="22"/>
  <c r="GK145" i="22"/>
  <c r="GY145" i="22"/>
  <c r="HI145" i="22"/>
  <c r="HT145" i="22"/>
  <c r="IE145" i="22"/>
  <c r="IO145" i="22"/>
  <c r="IZ145" i="22"/>
  <c r="JM145" i="22"/>
  <c r="JZ145" i="22"/>
  <c r="KK145" i="22"/>
  <c r="GP145" i="22"/>
  <c r="GZ145" i="22"/>
  <c r="HJ145" i="22"/>
  <c r="HV145" i="22"/>
  <c r="IF145" i="22"/>
  <c r="IP145" i="22"/>
  <c r="JN145" i="22"/>
  <c r="KA145" i="22"/>
  <c r="GS145" i="22"/>
  <c r="HD145" i="22"/>
  <c r="HO145" i="22"/>
  <c r="HY145" i="22"/>
  <c r="IJ145" i="22"/>
  <c r="IU145" i="22"/>
  <c r="KF145" i="22"/>
  <c r="GT145" i="22"/>
  <c r="HF145" i="22"/>
  <c r="HP145" i="22"/>
  <c r="HZ145" i="22"/>
  <c r="IL145" i="22"/>
  <c r="IV145" i="22"/>
  <c r="JU145" i="22"/>
  <c r="KG145" i="22"/>
  <c r="JR144" i="22"/>
  <c r="JC144" i="22"/>
  <c r="JE144" i="22"/>
  <c r="KI172" i="22"/>
  <c r="KA172" i="22"/>
  <c r="JP172" i="22"/>
  <c r="JH172" i="22"/>
  <c r="JI172" i="22" s="1"/>
  <c r="JJ172" i="22" s="1"/>
  <c r="IX172" i="22"/>
  <c r="IP172" i="22"/>
  <c r="IH172" i="22"/>
  <c r="HZ172" i="22"/>
  <c r="HR172" i="22"/>
  <c r="HJ172" i="22"/>
  <c r="HA172" i="22"/>
  <c r="GR172" i="22"/>
  <c r="B172" i="22"/>
  <c r="JS171" i="22"/>
  <c r="KK170" i="22"/>
  <c r="JZ170" i="22"/>
  <c r="JM170" i="22"/>
  <c r="IZ170" i="22"/>
  <c r="IO170" i="22"/>
  <c r="IE170" i="22"/>
  <c r="HT170" i="22"/>
  <c r="HI170" i="22"/>
  <c r="GY170" i="22"/>
  <c r="GK170" i="22"/>
  <c r="KH169" i="22"/>
  <c r="JV169" i="22"/>
  <c r="IW169" i="22"/>
  <c r="IM169" i="22"/>
  <c r="IB169" i="22"/>
  <c r="HQ169" i="22"/>
  <c r="HG169" i="22"/>
  <c r="GV169" i="22"/>
  <c r="JR169" i="22"/>
  <c r="JC169" i="22"/>
  <c r="KF168" i="22"/>
  <c r="IU168" i="22"/>
  <c r="IJ168" i="22"/>
  <c r="HY168" i="22"/>
  <c r="HO168" i="22"/>
  <c r="HD168" i="22"/>
  <c r="GS168" i="22"/>
  <c r="B168" i="22"/>
  <c r="KK166" i="22"/>
  <c r="JZ166" i="22"/>
  <c r="JM166" i="22"/>
  <c r="IZ166" i="22"/>
  <c r="IO166" i="22"/>
  <c r="IE166" i="22"/>
  <c r="HT166" i="22"/>
  <c r="HI166" i="22"/>
  <c r="GY166" i="22"/>
  <c r="GK166" i="22"/>
  <c r="KH165" i="22"/>
  <c r="JV165" i="22"/>
  <c r="IW165" i="22"/>
  <c r="IM165" i="22"/>
  <c r="IB165" i="22"/>
  <c r="HQ165" i="22"/>
  <c r="HG165" i="22"/>
  <c r="GV165" i="22"/>
  <c r="JR165" i="22"/>
  <c r="JC165" i="22"/>
  <c r="KF164" i="22"/>
  <c r="IU164" i="22"/>
  <c r="IJ164" i="22"/>
  <c r="HY164" i="22"/>
  <c r="HO164" i="22"/>
  <c r="HD164" i="22"/>
  <c r="GS164" i="22"/>
  <c r="B164" i="22"/>
  <c r="KK162" i="22"/>
  <c r="JZ162" i="22"/>
  <c r="JM162" i="22"/>
  <c r="IZ162" i="22"/>
  <c r="IO162" i="22"/>
  <c r="IE162" i="22"/>
  <c r="HT162" i="22"/>
  <c r="HI162" i="22"/>
  <c r="GY162" i="22"/>
  <c r="GK162" i="22"/>
  <c r="KH161" i="22"/>
  <c r="JV161" i="22"/>
  <c r="IW161" i="22"/>
  <c r="IM161" i="22"/>
  <c r="IB161" i="22"/>
  <c r="HQ161" i="22"/>
  <c r="HG161" i="22"/>
  <c r="GV161" i="22"/>
  <c r="JR161" i="22"/>
  <c r="JC161" i="22"/>
  <c r="KF160" i="22"/>
  <c r="IU160" i="22"/>
  <c r="IJ160" i="22"/>
  <c r="HY160" i="22"/>
  <c r="HO160" i="22"/>
  <c r="HD160" i="22"/>
  <c r="GS160" i="22"/>
  <c r="B160" i="22"/>
  <c r="B157" i="22"/>
  <c r="B155" i="22"/>
  <c r="B150" i="22"/>
  <c r="JG148" i="22"/>
  <c r="JI148" i="22" s="1"/>
  <c r="JJ148" i="22" s="1"/>
  <c r="JH148" i="22"/>
  <c r="KC145" i="22"/>
  <c r="IR145" i="22"/>
  <c r="HA145" i="22"/>
  <c r="KG172" i="22"/>
  <c r="JX172" i="22"/>
  <c r="JN172" i="22"/>
  <c r="IV172" i="22"/>
  <c r="IN172" i="22"/>
  <c r="IF172" i="22"/>
  <c r="HX172" i="22"/>
  <c r="HP172" i="22"/>
  <c r="HH172" i="22"/>
  <c r="GY172" i="22"/>
  <c r="KH170" i="22"/>
  <c r="JV170" i="22"/>
  <c r="IW170" i="22"/>
  <c r="IM170" i="22"/>
  <c r="IB170" i="22"/>
  <c r="HQ170" i="22"/>
  <c r="HG170" i="22"/>
  <c r="GV170" i="22"/>
  <c r="JR170" i="22"/>
  <c r="JC170" i="22"/>
  <c r="KF169" i="22"/>
  <c r="IU169" i="22"/>
  <c r="IJ169" i="22"/>
  <c r="HY169" i="22"/>
  <c r="HO169" i="22"/>
  <c r="HD169" i="22"/>
  <c r="GS169" i="22"/>
  <c r="B169" i="22"/>
  <c r="KC168" i="22"/>
  <c r="JO168" i="22"/>
  <c r="JI168" i="22"/>
  <c r="JJ168" i="22" s="1"/>
  <c r="IR168" i="22"/>
  <c r="IG168" i="22"/>
  <c r="HW168" i="22"/>
  <c r="HL168" i="22"/>
  <c r="HA168" i="22"/>
  <c r="KH166" i="22"/>
  <c r="JV166" i="22"/>
  <c r="IW166" i="22"/>
  <c r="IM166" i="22"/>
  <c r="IB166" i="22"/>
  <c r="HQ166" i="22"/>
  <c r="HG166" i="22"/>
  <c r="GV166" i="22"/>
  <c r="JR166" i="22"/>
  <c r="JC166" i="22"/>
  <c r="KF165" i="22"/>
  <c r="IU165" i="22"/>
  <c r="IJ165" i="22"/>
  <c r="HY165" i="22"/>
  <c r="HO165" i="22"/>
  <c r="HD165" i="22"/>
  <c r="GS165" i="22"/>
  <c r="B165" i="22"/>
  <c r="KC164" i="22"/>
  <c r="JO164" i="22"/>
  <c r="JI164" i="22"/>
  <c r="JJ164" i="22" s="1"/>
  <c r="IR164" i="22"/>
  <c r="IG164" i="22"/>
  <c r="HW164" i="22"/>
  <c r="HL164" i="22"/>
  <c r="HA164" i="22"/>
  <c r="KH162" i="22"/>
  <c r="JV162" i="22"/>
  <c r="IW162" i="22"/>
  <c r="IM162" i="22"/>
  <c r="IB162" i="22"/>
  <c r="HQ162" i="22"/>
  <c r="HG162" i="22"/>
  <c r="GV162" i="22"/>
  <c r="JR162" i="22"/>
  <c r="JC162" i="22"/>
  <c r="KF161" i="22"/>
  <c r="IU161" i="22"/>
  <c r="IJ161" i="22"/>
  <c r="HY161" i="22"/>
  <c r="HO161" i="22"/>
  <c r="HD161" i="22"/>
  <c r="GS161" i="22"/>
  <c r="B161" i="22"/>
  <c r="KC160" i="22"/>
  <c r="JO160" i="22"/>
  <c r="JI160" i="22"/>
  <c r="JJ160" i="22" s="1"/>
  <c r="IR160" i="22"/>
  <c r="IG160" i="22"/>
  <c r="HW160" i="22"/>
  <c r="HL160" i="22"/>
  <c r="HA160" i="22"/>
  <c r="JG157" i="22"/>
  <c r="JI157" i="22" s="1"/>
  <c r="JJ157" i="22" s="1"/>
  <c r="JG155" i="22"/>
  <c r="JI155" i="22" s="1"/>
  <c r="JJ155" i="22" s="1"/>
  <c r="B152" i="22"/>
  <c r="JG150" i="22"/>
  <c r="JI150" i="22" s="1"/>
  <c r="JJ150" i="22" s="1"/>
  <c r="JH150" i="22"/>
  <c r="JR147" i="22"/>
  <c r="JE147" i="22"/>
  <c r="JS147" i="22"/>
  <c r="JC147" i="22"/>
  <c r="JD147" i="22"/>
  <c r="GO172" i="22"/>
  <c r="GW172" i="22"/>
  <c r="HE172" i="22"/>
  <c r="GH168" i="22"/>
  <c r="GU168" i="22"/>
  <c r="HC168" i="22"/>
  <c r="HK168" i="22"/>
  <c r="HS168" i="22"/>
  <c r="IA168" i="22"/>
  <c r="II168" i="22"/>
  <c r="IQ168" i="22"/>
  <c r="IY168" i="22"/>
  <c r="KB168" i="22"/>
  <c r="KJ168" i="22"/>
  <c r="GO168" i="22"/>
  <c r="GW168" i="22"/>
  <c r="HE168" i="22"/>
  <c r="HM168" i="22"/>
  <c r="HU168" i="22"/>
  <c r="IC168" i="22"/>
  <c r="IK168" i="22"/>
  <c r="IS168" i="22"/>
  <c r="JK168" i="22"/>
  <c r="JT168" i="22"/>
  <c r="KD168" i="22"/>
  <c r="GH164" i="22"/>
  <c r="GU164" i="22"/>
  <c r="HC164" i="22"/>
  <c r="HK164" i="22"/>
  <c r="HS164" i="22"/>
  <c r="IA164" i="22"/>
  <c r="II164" i="22"/>
  <c r="IQ164" i="22"/>
  <c r="IY164" i="22"/>
  <c r="KB164" i="22"/>
  <c r="KJ164" i="22"/>
  <c r="GO164" i="22"/>
  <c r="GW164" i="22"/>
  <c r="HE164" i="22"/>
  <c r="HM164" i="22"/>
  <c r="HU164" i="22"/>
  <c r="IC164" i="22"/>
  <c r="IK164" i="22"/>
  <c r="IS164" i="22"/>
  <c r="JK164" i="22"/>
  <c r="JT164" i="22"/>
  <c r="KD164" i="22"/>
  <c r="GH160" i="22"/>
  <c r="GU160" i="22"/>
  <c r="HC160" i="22"/>
  <c r="HK160" i="22"/>
  <c r="HS160" i="22"/>
  <c r="IA160" i="22"/>
  <c r="II160" i="22"/>
  <c r="IQ160" i="22"/>
  <c r="IY160" i="22"/>
  <c r="KB160" i="22"/>
  <c r="KJ160" i="22"/>
  <c r="GO160" i="22"/>
  <c r="GW160" i="22"/>
  <c r="HE160" i="22"/>
  <c r="HM160" i="22"/>
  <c r="HU160" i="22"/>
  <c r="IC160" i="22"/>
  <c r="IK160" i="22"/>
  <c r="IS160" i="22"/>
  <c r="JK160" i="22"/>
  <c r="JT160" i="22"/>
  <c r="KD160" i="22"/>
  <c r="JG137" i="22"/>
  <c r="JI137" i="22" s="1"/>
  <c r="JJ137" i="22" s="1"/>
  <c r="JF137" i="22"/>
  <c r="JH137" i="22"/>
  <c r="KE172" i="22"/>
  <c r="JU172" i="22"/>
  <c r="JL172" i="22"/>
  <c r="IT172" i="22"/>
  <c r="IL172" i="22"/>
  <c r="ID172" i="22"/>
  <c r="HV172" i="22"/>
  <c r="HN172" i="22"/>
  <c r="HF172" i="22"/>
  <c r="GV172" i="22"/>
  <c r="GH172" i="22"/>
  <c r="KF170" i="22"/>
  <c r="JS170" i="22"/>
  <c r="IU170" i="22"/>
  <c r="IJ170" i="22"/>
  <c r="HY170" i="22"/>
  <c r="HO170" i="22"/>
  <c r="HD170" i="22"/>
  <c r="GS170" i="22"/>
  <c r="B170" i="22"/>
  <c r="KC169" i="22"/>
  <c r="JO169" i="22"/>
  <c r="JI169" i="22"/>
  <c r="JJ169" i="22" s="1"/>
  <c r="IR169" i="22"/>
  <c r="IG169" i="22"/>
  <c r="HW169" i="22"/>
  <c r="HL169" i="22"/>
  <c r="HA169" i="22"/>
  <c r="KK168" i="22"/>
  <c r="JZ168" i="22"/>
  <c r="JM168" i="22"/>
  <c r="IZ168" i="22"/>
  <c r="IO168" i="22"/>
  <c r="IE168" i="22"/>
  <c r="HT168" i="22"/>
  <c r="HI168" i="22"/>
  <c r="GY168" i="22"/>
  <c r="GK168" i="22"/>
  <c r="JR167" i="22"/>
  <c r="JC167" i="22"/>
  <c r="KF166" i="22"/>
  <c r="IU166" i="22"/>
  <c r="IJ166" i="22"/>
  <c r="HY166" i="22"/>
  <c r="HO166" i="22"/>
  <c r="HD166" i="22"/>
  <c r="GS166" i="22"/>
  <c r="B166" i="22"/>
  <c r="KC165" i="22"/>
  <c r="JO165" i="22"/>
  <c r="JI165" i="22"/>
  <c r="JJ165" i="22" s="1"/>
  <c r="IR165" i="22"/>
  <c r="IG165" i="22"/>
  <c r="HW165" i="22"/>
  <c r="HL165" i="22"/>
  <c r="HA165" i="22"/>
  <c r="KK164" i="22"/>
  <c r="JZ164" i="22"/>
  <c r="JM164" i="22"/>
  <c r="IZ164" i="22"/>
  <c r="IO164" i="22"/>
  <c r="IE164" i="22"/>
  <c r="HT164" i="22"/>
  <c r="HI164" i="22"/>
  <c r="GY164" i="22"/>
  <c r="GK164" i="22"/>
  <c r="JR163" i="22"/>
  <c r="JC163" i="22"/>
  <c r="KF162" i="22"/>
  <c r="IU162" i="22"/>
  <c r="IJ162" i="22"/>
  <c r="HY162" i="22"/>
  <c r="HO162" i="22"/>
  <c r="HD162" i="22"/>
  <c r="GS162" i="22"/>
  <c r="B162" i="22"/>
  <c r="KC161" i="22"/>
  <c r="JO161" i="22"/>
  <c r="JI161" i="22"/>
  <c r="JJ161" i="22" s="1"/>
  <c r="IR161" i="22"/>
  <c r="IG161" i="22"/>
  <c r="HW161" i="22"/>
  <c r="HL161" i="22"/>
  <c r="HA161" i="22"/>
  <c r="KK160" i="22"/>
  <c r="JZ160" i="22"/>
  <c r="JM160" i="22"/>
  <c r="IZ160" i="22"/>
  <c r="IO160" i="22"/>
  <c r="IE160" i="22"/>
  <c r="HT160" i="22"/>
  <c r="HI160" i="22"/>
  <c r="GY160" i="22"/>
  <c r="GK160" i="22"/>
  <c r="JR159" i="22"/>
  <c r="JC159" i="22"/>
  <c r="B158" i="22"/>
  <c r="B156" i="22"/>
  <c r="B154" i="22"/>
  <c r="JG152" i="22"/>
  <c r="JH152" i="22"/>
  <c r="JI152" i="22" s="1"/>
  <c r="JJ152" i="22" s="1"/>
  <c r="HW145" i="22"/>
  <c r="KD172" i="22"/>
  <c r="JT172" i="22"/>
  <c r="JK172" i="22"/>
  <c r="IS172" i="22"/>
  <c r="IK172" i="22"/>
  <c r="IC172" i="22"/>
  <c r="HU172" i="22"/>
  <c r="HM172" i="22"/>
  <c r="HD172" i="22"/>
  <c r="GU172" i="22"/>
  <c r="GE172" i="22"/>
  <c r="GH169" i="22"/>
  <c r="GU169" i="22"/>
  <c r="HC169" i="22"/>
  <c r="HK169" i="22"/>
  <c r="HS169" i="22"/>
  <c r="IA169" i="22"/>
  <c r="II169" i="22"/>
  <c r="IQ169" i="22"/>
  <c r="IY169" i="22"/>
  <c r="KB169" i="22"/>
  <c r="KJ169" i="22"/>
  <c r="GO169" i="22"/>
  <c r="GW169" i="22"/>
  <c r="HE169" i="22"/>
  <c r="HM169" i="22"/>
  <c r="HU169" i="22"/>
  <c r="IC169" i="22"/>
  <c r="IK169" i="22"/>
  <c r="IS169" i="22"/>
  <c r="JK169" i="22"/>
  <c r="JT169" i="22"/>
  <c r="KD169" i="22"/>
  <c r="KI168" i="22"/>
  <c r="JX168" i="22"/>
  <c r="JL168" i="22"/>
  <c r="IX168" i="22"/>
  <c r="IN168" i="22"/>
  <c r="ID168" i="22"/>
  <c r="HR168" i="22"/>
  <c r="HH168" i="22"/>
  <c r="GX168" i="22"/>
  <c r="GE168" i="22"/>
  <c r="GH165" i="22"/>
  <c r="GU165" i="22"/>
  <c r="HC165" i="22"/>
  <c r="HK165" i="22"/>
  <c r="HS165" i="22"/>
  <c r="IA165" i="22"/>
  <c r="II165" i="22"/>
  <c r="IQ165" i="22"/>
  <c r="IY165" i="22"/>
  <c r="KB165" i="22"/>
  <c r="KJ165" i="22"/>
  <c r="GO165" i="22"/>
  <c r="GW165" i="22"/>
  <c r="HE165" i="22"/>
  <c r="HM165" i="22"/>
  <c r="HU165" i="22"/>
  <c r="IC165" i="22"/>
  <c r="IK165" i="22"/>
  <c r="IS165" i="22"/>
  <c r="JK165" i="22"/>
  <c r="JT165" i="22"/>
  <c r="KD165" i="22"/>
  <c r="KI164" i="22"/>
  <c r="JX164" i="22"/>
  <c r="JL164" i="22"/>
  <c r="IX164" i="22"/>
  <c r="IN164" i="22"/>
  <c r="ID164" i="22"/>
  <c r="HR164" i="22"/>
  <c r="HH164" i="22"/>
  <c r="GX164" i="22"/>
  <c r="GE164" i="22"/>
  <c r="GH161" i="22"/>
  <c r="GU161" i="22"/>
  <c r="HC161" i="22"/>
  <c r="HK161" i="22"/>
  <c r="HS161" i="22"/>
  <c r="IA161" i="22"/>
  <c r="II161" i="22"/>
  <c r="IQ161" i="22"/>
  <c r="IY161" i="22"/>
  <c r="KB161" i="22"/>
  <c r="KJ161" i="22"/>
  <c r="GO161" i="22"/>
  <c r="GW161" i="22"/>
  <c r="HE161" i="22"/>
  <c r="HM161" i="22"/>
  <c r="HU161" i="22"/>
  <c r="IC161" i="22"/>
  <c r="IK161" i="22"/>
  <c r="IS161" i="22"/>
  <c r="JK161" i="22"/>
  <c r="JT161" i="22"/>
  <c r="KD161" i="22"/>
  <c r="KI160" i="22"/>
  <c r="JX160" i="22"/>
  <c r="JL160" i="22"/>
  <c r="IX160" i="22"/>
  <c r="IN160" i="22"/>
  <c r="ID160" i="22"/>
  <c r="HR160" i="22"/>
  <c r="HH160" i="22"/>
  <c r="GX160" i="22"/>
  <c r="GE160" i="22"/>
  <c r="B151" i="22"/>
  <c r="JG149" i="22"/>
  <c r="JH149" i="22"/>
  <c r="JI149" i="22" s="1"/>
  <c r="JJ149" i="22" s="1"/>
  <c r="B146" i="22"/>
  <c r="JG145" i="22"/>
  <c r="JI145" i="22" s="1"/>
  <c r="JJ145" i="22" s="1"/>
  <c r="JH145" i="22"/>
  <c r="HN145" i="22"/>
  <c r="KK172" i="22"/>
  <c r="KC172" i="22"/>
  <c r="IZ172" i="22"/>
  <c r="IR172" i="22"/>
  <c r="IJ172" i="22"/>
  <c r="IB172" i="22"/>
  <c r="HT172" i="22"/>
  <c r="HL172" i="22"/>
  <c r="HC172" i="22"/>
  <c r="GT172" i="22"/>
  <c r="B171" i="22"/>
  <c r="KC170" i="22"/>
  <c r="JO170" i="22"/>
  <c r="JE170" i="22"/>
  <c r="IR170" i="22"/>
  <c r="IG170" i="22"/>
  <c r="HW170" i="22"/>
  <c r="HL170" i="22"/>
  <c r="HA170" i="22"/>
  <c r="GQ170" i="22"/>
  <c r="KK169" i="22"/>
  <c r="JZ169" i="22"/>
  <c r="JM169" i="22"/>
  <c r="IZ169" i="22"/>
  <c r="IO169" i="22"/>
  <c r="IE169" i="22"/>
  <c r="HT169" i="22"/>
  <c r="HI169" i="22"/>
  <c r="GY169" i="22"/>
  <c r="GK169" i="22"/>
  <c r="KH168" i="22"/>
  <c r="JV168" i="22"/>
  <c r="IW168" i="22"/>
  <c r="IM168" i="22"/>
  <c r="IB168" i="22"/>
  <c r="HQ168" i="22"/>
  <c r="HG168" i="22"/>
  <c r="GV168" i="22"/>
  <c r="JR168" i="22"/>
  <c r="JC168" i="22"/>
  <c r="JS167" i="22"/>
  <c r="B167" i="22"/>
  <c r="KC166" i="22"/>
  <c r="JO166" i="22"/>
  <c r="JE166" i="22"/>
  <c r="IR166" i="22"/>
  <c r="IG166" i="22"/>
  <c r="HW166" i="22"/>
  <c r="HL166" i="22"/>
  <c r="HA166" i="22"/>
  <c r="GQ166" i="22"/>
  <c r="KK165" i="22"/>
  <c r="JZ165" i="22"/>
  <c r="JM165" i="22"/>
  <c r="IZ165" i="22"/>
  <c r="IO165" i="22"/>
  <c r="IE165" i="22"/>
  <c r="HT165" i="22"/>
  <c r="HI165" i="22"/>
  <c r="GY165" i="22"/>
  <c r="GK165" i="22"/>
  <c r="KH164" i="22"/>
  <c r="JV164" i="22"/>
  <c r="IW164" i="22"/>
  <c r="IM164" i="22"/>
  <c r="IB164" i="22"/>
  <c r="HQ164" i="22"/>
  <c r="HG164" i="22"/>
  <c r="GV164" i="22"/>
  <c r="JR164" i="22"/>
  <c r="JC164" i="22"/>
  <c r="JS163" i="22"/>
  <c r="B163" i="22"/>
  <c r="KC162" i="22"/>
  <c r="JO162" i="22"/>
  <c r="JE162" i="22"/>
  <c r="IR162" i="22"/>
  <c r="IG162" i="22"/>
  <c r="HW162" i="22"/>
  <c r="HL162" i="22"/>
  <c r="HA162" i="22"/>
  <c r="GQ162" i="22"/>
  <c r="KK161" i="22"/>
  <c r="JZ161" i="22"/>
  <c r="JM161" i="22"/>
  <c r="IZ161" i="22"/>
  <c r="IO161" i="22"/>
  <c r="IE161" i="22"/>
  <c r="HT161" i="22"/>
  <c r="HI161" i="22"/>
  <c r="GY161" i="22"/>
  <c r="GK161" i="22"/>
  <c r="KH160" i="22"/>
  <c r="JV160" i="22"/>
  <c r="IW160" i="22"/>
  <c r="IM160" i="22"/>
  <c r="IB160" i="22"/>
  <c r="HQ160" i="22"/>
  <c r="HG160" i="22"/>
  <c r="GV160" i="22"/>
  <c r="JR160" i="22"/>
  <c r="JC160" i="22"/>
  <c r="JS159" i="22"/>
  <c r="B159" i="22"/>
  <c r="JI158" i="22"/>
  <c r="JJ158" i="22" s="1"/>
  <c r="JG156" i="22"/>
  <c r="JI156" i="22" s="1"/>
  <c r="JJ156" i="22" s="1"/>
  <c r="JI154" i="22"/>
  <c r="JJ154" i="22" s="1"/>
  <c r="JG154" i="22"/>
  <c r="JF151" i="22"/>
  <c r="JG151" i="22" s="1"/>
  <c r="JI151" i="22" s="1"/>
  <c r="JJ151" i="22" s="1"/>
  <c r="HL145" i="22"/>
  <c r="JS144" i="22"/>
  <c r="GH147" i="22"/>
  <c r="GU147" i="22"/>
  <c r="HC147" i="22"/>
  <c r="HK147" i="22"/>
  <c r="HS147" i="22"/>
  <c r="IA147" i="22"/>
  <c r="II147" i="22"/>
  <c r="IQ147" i="22"/>
  <c r="IY147" i="22"/>
  <c r="KB147" i="22"/>
  <c r="KJ147" i="22"/>
  <c r="GO147" i="22"/>
  <c r="B145" i="22"/>
  <c r="GE144" i="22"/>
  <c r="GT144" i="22"/>
  <c r="HB144" i="22"/>
  <c r="HJ144" i="22"/>
  <c r="HR144" i="22"/>
  <c r="HZ144" i="22"/>
  <c r="IH144" i="22"/>
  <c r="IP144" i="22"/>
  <c r="IX144" i="22"/>
  <c r="JP144" i="22"/>
  <c r="KA144" i="22"/>
  <c r="GH144" i="22"/>
  <c r="GU144" i="22"/>
  <c r="HC144" i="22"/>
  <c r="HK144" i="22"/>
  <c r="HS144" i="22"/>
  <c r="IA144" i="22"/>
  <c r="II144" i="22"/>
  <c r="IQ144" i="22"/>
  <c r="IY144" i="22"/>
  <c r="KB144" i="22"/>
  <c r="KJ144" i="22"/>
  <c r="GO144" i="22"/>
  <c r="GW144" i="22"/>
  <c r="HE144" i="22"/>
  <c r="HM144" i="22"/>
  <c r="HU144" i="22"/>
  <c r="IC144" i="22"/>
  <c r="IK144" i="22"/>
  <c r="IS144" i="22"/>
  <c r="JK144" i="22"/>
  <c r="JT144" i="22"/>
  <c r="KD144" i="22"/>
  <c r="GQ144" i="22"/>
  <c r="GY144" i="22"/>
  <c r="HG144" i="22"/>
  <c r="HO144" i="22"/>
  <c r="HW144" i="22"/>
  <c r="IE144" i="22"/>
  <c r="IM144" i="22"/>
  <c r="IU144" i="22"/>
  <c r="JM144" i="22"/>
  <c r="JV144" i="22"/>
  <c r="KF144" i="22"/>
  <c r="JF132" i="22"/>
  <c r="JH132" i="22"/>
  <c r="JG132" i="22"/>
  <c r="JI132" i="22" s="1"/>
  <c r="JJ132" i="22" s="1"/>
  <c r="JR146" i="22"/>
  <c r="JC146" i="22"/>
  <c r="KD158" i="22"/>
  <c r="JT158" i="22"/>
  <c r="JK158" i="22"/>
  <c r="JC158" i="22"/>
  <c r="IS158" i="22"/>
  <c r="IK158" i="22"/>
  <c r="IC158" i="22"/>
  <c r="HU158" i="22"/>
  <c r="HM158" i="22"/>
  <c r="HE158" i="22"/>
  <c r="GW158" i="22"/>
  <c r="GO158" i="22"/>
  <c r="KD157" i="22"/>
  <c r="JT157" i="22"/>
  <c r="JK157" i="22"/>
  <c r="JC157" i="22"/>
  <c r="IS157" i="22"/>
  <c r="IK157" i="22"/>
  <c r="IC157" i="22"/>
  <c r="HU157" i="22"/>
  <c r="HM157" i="22"/>
  <c r="HE157" i="22"/>
  <c r="GW157" i="22"/>
  <c r="GO157" i="22"/>
  <c r="KD156" i="22"/>
  <c r="JT156" i="22"/>
  <c r="JK156" i="22"/>
  <c r="JC156" i="22"/>
  <c r="IS156" i="22"/>
  <c r="IK156" i="22"/>
  <c r="IC156" i="22"/>
  <c r="HU156" i="22"/>
  <c r="HM156" i="22"/>
  <c r="HE156" i="22"/>
  <c r="GW156" i="22"/>
  <c r="GO156" i="22"/>
  <c r="KD155" i="22"/>
  <c r="JT155" i="22"/>
  <c r="JK155" i="22"/>
  <c r="JC155" i="22"/>
  <c r="IS155" i="22"/>
  <c r="IK155" i="22"/>
  <c r="IC155" i="22"/>
  <c r="HU155" i="22"/>
  <c r="HM155" i="22"/>
  <c r="HE155" i="22"/>
  <c r="GW155" i="22"/>
  <c r="GO155" i="22"/>
  <c r="KD154" i="22"/>
  <c r="JT154" i="22"/>
  <c r="JK154" i="22"/>
  <c r="JC154" i="22"/>
  <c r="IS154" i="22"/>
  <c r="IK154" i="22"/>
  <c r="IC154" i="22"/>
  <c r="HU154" i="22"/>
  <c r="HM154" i="22"/>
  <c r="HE154" i="22"/>
  <c r="GW154" i="22"/>
  <c r="GO154" i="22"/>
  <c r="KD153" i="22"/>
  <c r="JT153" i="22"/>
  <c r="JK153" i="22"/>
  <c r="JC153" i="22"/>
  <c r="IS153" i="22"/>
  <c r="IK153" i="22"/>
  <c r="IC153" i="22"/>
  <c r="HU153" i="22"/>
  <c r="HM153" i="22"/>
  <c r="HE153" i="22"/>
  <c r="GW153" i="22"/>
  <c r="GO153" i="22"/>
  <c r="KD152" i="22"/>
  <c r="JT152" i="22"/>
  <c r="JK152" i="22"/>
  <c r="JC152" i="22"/>
  <c r="IS152" i="22"/>
  <c r="IK152" i="22"/>
  <c r="IC152" i="22"/>
  <c r="HU152" i="22"/>
  <c r="HM152" i="22"/>
  <c r="HE152" i="22"/>
  <c r="GW152" i="22"/>
  <c r="GO152" i="22"/>
  <c r="KD151" i="22"/>
  <c r="JT151" i="22"/>
  <c r="JK151" i="22"/>
  <c r="JC151" i="22"/>
  <c r="IS151" i="22"/>
  <c r="IK151" i="22"/>
  <c r="IC151" i="22"/>
  <c r="HU151" i="22"/>
  <c r="HM151" i="22"/>
  <c r="HE151" i="22"/>
  <c r="GW151" i="22"/>
  <c r="GO151" i="22"/>
  <c r="KD150" i="22"/>
  <c r="JT150" i="22"/>
  <c r="JK150" i="22"/>
  <c r="JC150" i="22"/>
  <c r="IS150" i="22"/>
  <c r="IK150" i="22"/>
  <c r="IC150" i="22"/>
  <c r="HU150" i="22"/>
  <c r="HM150" i="22"/>
  <c r="HE150" i="22"/>
  <c r="GW150" i="22"/>
  <c r="GO150" i="22"/>
  <c r="KD149" i="22"/>
  <c r="JT149" i="22"/>
  <c r="JK149" i="22"/>
  <c r="JC149" i="22"/>
  <c r="IS149" i="22"/>
  <c r="IK149" i="22"/>
  <c r="IC149" i="22"/>
  <c r="HU149" i="22"/>
  <c r="HM149" i="22"/>
  <c r="HE149" i="22"/>
  <c r="GW149" i="22"/>
  <c r="GO149" i="22"/>
  <c r="KD148" i="22"/>
  <c r="JT148" i="22"/>
  <c r="JK148" i="22"/>
  <c r="JC148" i="22"/>
  <c r="IS148" i="22"/>
  <c r="IK148" i="22"/>
  <c r="IC148" i="22"/>
  <c r="HU148" i="22"/>
  <c r="HM148" i="22"/>
  <c r="HE148" i="22"/>
  <c r="GW148" i="22"/>
  <c r="GO148" i="22"/>
  <c r="KC147" i="22"/>
  <c r="JP147" i="22"/>
  <c r="IV147" i="22"/>
  <c r="IM147" i="22"/>
  <c r="ID147" i="22"/>
  <c r="HU147" i="22"/>
  <c r="HL147" i="22"/>
  <c r="HB147" i="22"/>
  <c r="GS147" i="22"/>
  <c r="B147" i="22"/>
  <c r="KC146" i="22"/>
  <c r="JO146" i="22"/>
  <c r="JE146" i="22"/>
  <c r="IR146" i="22"/>
  <c r="IG146" i="22"/>
  <c r="HW146" i="22"/>
  <c r="HL146" i="22"/>
  <c r="HA146" i="22"/>
  <c r="B144" i="22"/>
  <c r="JR143" i="22"/>
  <c r="JD143" i="22"/>
  <c r="JE143" i="22"/>
  <c r="GH146" i="22"/>
  <c r="GU146" i="22"/>
  <c r="HC146" i="22"/>
  <c r="HK146" i="22"/>
  <c r="HS146" i="22"/>
  <c r="IA146" i="22"/>
  <c r="II146" i="22"/>
  <c r="IQ146" i="22"/>
  <c r="IY146" i="22"/>
  <c r="KB146" i="22"/>
  <c r="KJ146" i="22"/>
  <c r="GO146" i="22"/>
  <c r="GW146" i="22"/>
  <c r="HE146" i="22"/>
  <c r="HM146" i="22"/>
  <c r="HU146" i="22"/>
  <c r="IC146" i="22"/>
  <c r="IK146" i="22"/>
  <c r="IS146" i="22"/>
  <c r="JK146" i="22"/>
  <c r="JT146" i="22"/>
  <c r="KD146" i="22"/>
  <c r="JR145" i="22"/>
  <c r="JC145" i="22"/>
  <c r="KJ158" i="22"/>
  <c r="KB158" i="22"/>
  <c r="IY158" i="22"/>
  <c r="IQ158" i="22"/>
  <c r="II158" i="22"/>
  <c r="IA158" i="22"/>
  <c r="HS158" i="22"/>
  <c r="HK158" i="22"/>
  <c r="HC158" i="22"/>
  <c r="GU158" i="22"/>
  <c r="KJ157" i="22"/>
  <c r="KB157" i="22"/>
  <c r="IY157" i="22"/>
  <c r="IQ157" i="22"/>
  <c r="II157" i="22"/>
  <c r="IA157" i="22"/>
  <c r="HS157" i="22"/>
  <c r="HK157" i="22"/>
  <c r="HC157" i="22"/>
  <c r="GU157" i="22"/>
  <c r="KJ156" i="22"/>
  <c r="KB156" i="22"/>
  <c r="IY156" i="22"/>
  <c r="IQ156" i="22"/>
  <c r="II156" i="22"/>
  <c r="IA156" i="22"/>
  <c r="HS156" i="22"/>
  <c r="HK156" i="22"/>
  <c r="HC156" i="22"/>
  <c r="GU156" i="22"/>
  <c r="KJ155" i="22"/>
  <c r="KB155" i="22"/>
  <c r="IY155" i="22"/>
  <c r="IQ155" i="22"/>
  <c r="II155" i="22"/>
  <c r="IA155" i="22"/>
  <c r="HS155" i="22"/>
  <c r="HK155" i="22"/>
  <c r="HC155" i="22"/>
  <c r="GU155" i="22"/>
  <c r="KJ154" i="22"/>
  <c r="KB154" i="22"/>
  <c r="IY154" i="22"/>
  <c r="IQ154" i="22"/>
  <c r="II154" i="22"/>
  <c r="IA154" i="22"/>
  <c r="HS154" i="22"/>
  <c r="HK154" i="22"/>
  <c r="HC154" i="22"/>
  <c r="GU154" i="22"/>
  <c r="KJ153" i="22"/>
  <c r="KB153" i="22"/>
  <c r="IY153" i="22"/>
  <c r="IQ153" i="22"/>
  <c r="II153" i="22"/>
  <c r="IA153" i="22"/>
  <c r="HS153" i="22"/>
  <c r="HK153" i="22"/>
  <c r="HC153" i="22"/>
  <c r="GU153" i="22"/>
  <c r="KJ152" i="22"/>
  <c r="KB152" i="22"/>
  <c r="IY152" i="22"/>
  <c r="IQ152" i="22"/>
  <c r="II152" i="22"/>
  <c r="IA152" i="22"/>
  <c r="HS152" i="22"/>
  <c r="HK152" i="22"/>
  <c r="HC152" i="22"/>
  <c r="GU152" i="22"/>
  <c r="KJ151" i="22"/>
  <c r="KB151" i="22"/>
  <c r="IY151" i="22"/>
  <c r="IQ151" i="22"/>
  <c r="II151" i="22"/>
  <c r="IA151" i="22"/>
  <c r="HS151" i="22"/>
  <c r="HK151" i="22"/>
  <c r="HC151" i="22"/>
  <c r="GU151" i="22"/>
  <c r="KJ150" i="22"/>
  <c r="KB150" i="22"/>
  <c r="IY150" i="22"/>
  <c r="IQ150" i="22"/>
  <c r="II150" i="22"/>
  <c r="IA150" i="22"/>
  <c r="HS150" i="22"/>
  <c r="HK150" i="22"/>
  <c r="HC150" i="22"/>
  <c r="GU150" i="22"/>
  <c r="KJ149" i="22"/>
  <c r="KB149" i="22"/>
  <c r="IY149" i="22"/>
  <c r="IQ149" i="22"/>
  <c r="II149" i="22"/>
  <c r="IA149" i="22"/>
  <c r="HS149" i="22"/>
  <c r="HK149" i="22"/>
  <c r="HC149" i="22"/>
  <c r="GU149" i="22"/>
  <c r="KJ148" i="22"/>
  <c r="KB148" i="22"/>
  <c r="IY148" i="22"/>
  <c r="IQ148" i="22"/>
  <c r="II148" i="22"/>
  <c r="IA148" i="22"/>
  <c r="HS148" i="22"/>
  <c r="HK148" i="22"/>
  <c r="HC148" i="22"/>
  <c r="GU148" i="22"/>
  <c r="KI147" i="22"/>
  <c r="JZ147" i="22"/>
  <c r="JN147" i="22"/>
  <c r="IT147" i="22"/>
  <c r="IK147" i="22"/>
  <c r="IB147" i="22"/>
  <c r="HR147" i="22"/>
  <c r="HI147" i="22"/>
  <c r="GZ147" i="22"/>
  <c r="GQ147" i="22"/>
  <c r="KK146" i="22"/>
  <c r="JZ146" i="22"/>
  <c r="JM146" i="22"/>
  <c r="IZ146" i="22"/>
  <c r="IO146" i="22"/>
  <c r="IE146" i="22"/>
  <c r="HT146" i="22"/>
  <c r="HI146" i="22"/>
  <c r="GY146" i="22"/>
  <c r="GK146" i="22"/>
  <c r="KC144" i="22"/>
  <c r="IR144" i="22"/>
  <c r="IB144" i="22"/>
  <c r="HL144" i="22"/>
  <c r="GV144" i="22"/>
  <c r="JC143" i="22"/>
  <c r="GH141" i="22"/>
  <c r="GU141" i="22"/>
  <c r="HC141" i="22"/>
  <c r="HK141" i="22"/>
  <c r="HS141" i="22"/>
  <c r="IA141" i="22"/>
  <c r="II141" i="22"/>
  <c r="IQ141" i="22"/>
  <c r="IY141" i="22"/>
  <c r="KB141" i="22"/>
  <c r="KJ141" i="22"/>
  <c r="GO141" i="22"/>
  <c r="GW141" i="22"/>
  <c r="HE141" i="22"/>
  <c r="HM141" i="22"/>
  <c r="HU141" i="22"/>
  <c r="IC141" i="22"/>
  <c r="IK141" i="22"/>
  <c r="IS141" i="22"/>
  <c r="JK141" i="22"/>
  <c r="JT141" i="22"/>
  <c r="KD141" i="22"/>
  <c r="GS141" i="22"/>
  <c r="HA141" i="22"/>
  <c r="HI141" i="22"/>
  <c r="HQ141" i="22"/>
  <c r="HY141" i="22"/>
  <c r="IG141" i="22"/>
  <c r="IO141" i="22"/>
  <c r="IW141" i="22"/>
  <c r="JO141" i="22"/>
  <c r="JZ141" i="22"/>
  <c r="KH141" i="22"/>
  <c r="JU134" i="22"/>
  <c r="IZ134" i="22"/>
  <c r="HO134" i="22"/>
  <c r="KC131" i="22"/>
  <c r="HC131" i="22"/>
  <c r="IJ124" i="22"/>
  <c r="KE143" i="22"/>
  <c r="JT143" i="22"/>
  <c r="IX143" i="22"/>
  <c r="IO143" i="22"/>
  <c r="IF143" i="22"/>
  <c r="HW143" i="22"/>
  <c r="HN143" i="22"/>
  <c r="HE143" i="22"/>
  <c r="GV143" i="22"/>
  <c r="GE143" i="22"/>
  <c r="KC141" i="22"/>
  <c r="JM141" i="22"/>
  <c r="IZ141" i="22"/>
  <c r="IM141" i="22"/>
  <c r="HZ141" i="22"/>
  <c r="HN141" i="22"/>
  <c r="GZ141" i="22"/>
  <c r="GK141" i="22"/>
  <c r="JI140" i="22"/>
  <c r="JJ140" i="22" s="1"/>
  <c r="JG140" i="22"/>
  <c r="GH138" i="22"/>
  <c r="GU138" i="22"/>
  <c r="HC138" i="22"/>
  <c r="HK138" i="22"/>
  <c r="HS138" i="22"/>
  <c r="IA138" i="22"/>
  <c r="II138" i="22"/>
  <c r="IQ138" i="22"/>
  <c r="IY138" i="22"/>
  <c r="KB138" i="22"/>
  <c r="KJ138" i="22"/>
  <c r="GO138" i="22"/>
  <c r="GW138" i="22"/>
  <c r="HE138" i="22"/>
  <c r="HM138" i="22"/>
  <c r="HU138" i="22"/>
  <c r="IC138" i="22"/>
  <c r="IK138" i="22"/>
  <c r="IS138" i="22"/>
  <c r="JK138" i="22"/>
  <c r="JT138" i="22"/>
  <c r="KD138" i="22"/>
  <c r="GS138" i="22"/>
  <c r="HA138" i="22"/>
  <c r="HI138" i="22"/>
  <c r="HQ138" i="22"/>
  <c r="HY138" i="22"/>
  <c r="IG138" i="22"/>
  <c r="IO138" i="22"/>
  <c r="IW138" i="22"/>
  <c r="JO138" i="22"/>
  <c r="JZ138" i="22"/>
  <c r="KH138" i="22"/>
  <c r="B137" i="22"/>
  <c r="JT134" i="22"/>
  <c r="IY134" i="22"/>
  <c r="HN134" i="22"/>
  <c r="KB131" i="22"/>
  <c r="IQ131" i="22"/>
  <c r="GP131" i="22"/>
  <c r="JE128" i="22"/>
  <c r="JC128" i="22"/>
  <c r="JR128" i="22"/>
  <c r="JD128" i="22"/>
  <c r="JS128" i="22"/>
  <c r="JG127" i="22"/>
  <c r="JI127" i="22" s="1"/>
  <c r="JJ127" i="22" s="1"/>
  <c r="GQ127" i="22"/>
  <c r="GY127" i="22"/>
  <c r="HG127" i="22"/>
  <c r="HO127" i="22"/>
  <c r="HW127" i="22"/>
  <c r="IE127" i="22"/>
  <c r="IM127" i="22"/>
  <c r="IU127" i="22"/>
  <c r="JM127" i="22"/>
  <c r="JV127" i="22"/>
  <c r="KF127" i="22"/>
  <c r="GR127" i="22"/>
  <c r="GZ127" i="22"/>
  <c r="HH127" i="22"/>
  <c r="HP127" i="22"/>
  <c r="HX127" i="22"/>
  <c r="IF127" i="22"/>
  <c r="IN127" i="22"/>
  <c r="IV127" i="22"/>
  <c r="JN127" i="22"/>
  <c r="JX127" i="22"/>
  <c r="KG127" i="22"/>
  <c r="GE127" i="22"/>
  <c r="GT127" i="22"/>
  <c r="HB127" i="22"/>
  <c r="HJ127" i="22"/>
  <c r="HR127" i="22"/>
  <c r="HZ127" i="22"/>
  <c r="IH127" i="22"/>
  <c r="IP127" i="22"/>
  <c r="IX127" i="22"/>
  <c r="JP127" i="22"/>
  <c r="KA127" i="22"/>
  <c r="KI127" i="22"/>
  <c r="GV127" i="22"/>
  <c r="HI127" i="22"/>
  <c r="HU127" i="22"/>
  <c r="II127" i="22"/>
  <c r="IT127" i="22"/>
  <c r="JZ127" i="22"/>
  <c r="GW127" i="22"/>
  <c r="HK127" i="22"/>
  <c r="HV127" i="22"/>
  <c r="IJ127" i="22"/>
  <c r="IW127" i="22"/>
  <c r="JK127" i="22"/>
  <c r="KB127" i="22"/>
  <c r="GH127" i="22"/>
  <c r="GX127" i="22"/>
  <c r="HL127" i="22"/>
  <c r="HY127" i="22"/>
  <c r="IK127" i="22"/>
  <c r="IY127" i="22"/>
  <c r="JL127" i="22"/>
  <c r="KC127" i="22"/>
  <c r="GK127" i="22"/>
  <c r="HA127" i="22"/>
  <c r="HM127" i="22"/>
  <c r="IA127" i="22"/>
  <c r="IL127" i="22"/>
  <c r="IZ127" i="22"/>
  <c r="JO127" i="22"/>
  <c r="KD127" i="22"/>
  <c r="GS127" i="22"/>
  <c r="HE127" i="22"/>
  <c r="HS127" i="22"/>
  <c r="ID127" i="22"/>
  <c r="IR127" i="22"/>
  <c r="JT127" i="22"/>
  <c r="KJ127" i="22"/>
  <c r="GU127" i="22"/>
  <c r="HF127" i="22"/>
  <c r="HT127" i="22"/>
  <c r="IG127" i="22"/>
  <c r="IS127" i="22"/>
  <c r="JU127" i="22"/>
  <c r="KK127" i="22"/>
  <c r="HG124" i="22"/>
  <c r="KC143" i="22"/>
  <c r="JP143" i="22"/>
  <c r="IV143" i="22"/>
  <c r="IM143" i="22"/>
  <c r="ID143" i="22"/>
  <c r="HU143" i="22"/>
  <c r="HL143" i="22"/>
  <c r="HB143" i="22"/>
  <c r="GS143" i="22"/>
  <c r="JX141" i="22"/>
  <c r="IV141" i="22"/>
  <c r="IJ141" i="22"/>
  <c r="HW141" i="22"/>
  <c r="HJ141" i="22"/>
  <c r="GX141" i="22"/>
  <c r="GH140" i="22"/>
  <c r="GU140" i="22"/>
  <c r="HC140" i="22"/>
  <c r="HK140" i="22"/>
  <c r="HS140" i="22"/>
  <c r="IA140" i="22"/>
  <c r="II140" i="22"/>
  <c r="IQ140" i="22"/>
  <c r="IY140" i="22"/>
  <c r="KB140" i="22"/>
  <c r="KJ140" i="22"/>
  <c r="GO140" i="22"/>
  <c r="GW140" i="22"/>
  <c r="HE140" i="22"/>
  <c r="HM140" i="22"/>
  <c r="HU140" i="22"/>
  <c r="IC140" i="22"/>
  <c r="IK140" i="22"/>
  <c r="IS140" i="22"/>
  <c r="JK140" i="22"/>
  <c r="JT140" i="22"/>
  <c r="KD140" i="22"/>
  <c r="GS140" i="22"/>
  <c r="HA140" i="22"/>
  <c r="HI140" i="22"/>
  <c r="HQ140" i="22"/>
  <c r="HY140" i="22"/>
  <c r="IG140" i="22"/>
  <c r="IO140" i="22"/>
  <c r="IW140" i="22"/>
  <c r="JO140" i="22"/>
  <c r="JZ140" i="22"/>
  <c r="KH140" i="22"/>
  <c r="KI139" i="22"/>
  <c r="JU139" i="22"/>
  <c r="IT139" i="22"/>
  <c r="IF139" i="22"/>
  <c r="HT139" i="22"/>
  <c r="HG139" i="22"/>
  <c r="GT139" i="22"/>
  <c r="B139" i="22"/>
  <c r="KA138" i="22"/>
  <c r="JL138" i="22"/>
  <c r="IX138" i="22"/>
  <c r="IL138" i="22"/>
  <c r="HX138" i="22"/>
  <c r="HL138" i="22"/>
  <c r="GY138" i="22"/>
  <c r="GE138" i="22"/>
  <c r="B136" i="22"/>
  <c r="IP134" i="22"/>
  <c r="IC131" i="22"/>
  <c r="JG139" i="22"/>
  <c r="JI139" i="22" s="1"/>
  <c r="JJ139" i="22" s="1"/>
  <c r="JG136" i="22"/>
  <c r="JI136" i="22" s="1"/>
  <c r="JJ136" i="22" s="1"/>
  <c r="GR134" i="22"/>
  <c r="GZ134" i="22"/>
  <c r="HH134" i="22"/>
  <c r="HP134" i="22"/>
  <c r="HX134" i="22"/>
  <c r="IF134" i="22"/>
  <c r="IN134" i="22"/>
  <c r="IV134" i="22"/>
  <c r="JN134" i="22"/>
  <c r="JX134" i="22"/>
  <c r="KG134" i="22"/>
  <c r="GQ134" i="22"/>
  <c r="HA134" i="22"/>
  <c r="HJ134" i="22"/>
  <c r="HS134" i="22"/>
  <c r="IB134" i="22"/>
  <c r="IK134" i="22"/>
  <c r="IT134" i="22"/>
  <c r="JO134" i="22"/>
  <c r="KA134" i="22"/>
  <c r="KJ134" i="22"/>
  <c r="GS134" i="22"/>
  <c r="HB134" i="22"/>
  <c r="HK134" i="22"/>
  <c r="HT134" i="22"/>
  <c r="IC134" i="22"/>
  <c r="IL134" i="22"/>
  <c r="IU134" i="22"/>
  <c r="JP134" i="22"/>
  <c r="KB134" i="22"/>
  <c r="KK134" i="22"/>
  <c r="GT134" i="22"/>
  <c r="HC134" i="22"/>
  <c r="HL134" i="22"/>
  <c r="HU134" i="22"/>
  <c r="ID134" i="22"/>
  <c r="IM134" i="22"/>
  <c r="IW134" i="22"/>
  <c r="KC134" i="22"/>
  <c r="GE134" i="22"/>
  <c r="GU134" i="22"/>
  <c r="HD134" i="22"/>
  <c r="HM134" i="22"/>
  <c r="HV134" i="22"/>
  <c r="IE134" i="22"/>
  <c r="IO134" i="22"/>
  <c r="IX134" i="22"/>
  <c r="KD134" i="22"/>
  <c r="GO134" i="22"/>
  <c r="GX134" i="22"/>
  <c r="HG134" i="22"/>
  <c r="HQ134" i="22"/>
  <c r="HZ134" i="22"/>
  <c r="II134" i="22"/>
  <c r="IR134" i="22"/>
  <c r="JL134" i="22"/>
  <c r="JV134" i="22"/>
  <c r="KH134" i="22"/>
  <c r="GP134" i="22"/>
  <c r="GY134" i="22"/>
  <c r="HI134" i="22"/>
  <c r="HR134" i="22"/>
  <c r="IA134" i="22"/>
  <c r="IJ134" i="22"/>
  <c r="IS134" i="22"/>
  <c r="JM134" i="22"/>
  <c r="JZ134" i="22"/>
  <c r="KI134" i="22"/>
  <c r="JR109" i="22"/>
  <c r="JS109" i="22"/>
  <c r="JC109" i="22"/>
  <c r="JD109" i="22"/>
  <c r="JE109" i="22"/>
  <c r="KI143" i="22"/>
  <c r="JZ143" i="22"/>
  <c r="JN143" i="22"/>
  <c r="IT143" i="22"/>
  <c r="IK143" i="22"/>
  <c r="IB143" i="22"/>
  <c r="HR143" i="22"/>
  <c r="HI143" i="22"/>
  <c r="GZ143" i="22"/>
  <c r="GQ143" i="22"/>
  <c r="JI142" i="22"/>
  <c r="JJ142" i="22" s="1"/>
  <c r="JG142" i="22"/>
  <c r="GH142" i="22"/>
  <c r="GU142" i="22"/>
  <c r="HC142" i="22"/>
  <c r="HK142" i="22"/>
  <c r="HS142" i="22"/>
  <c r="IA142" i="22"/>
  <c r="II142" i="22"/>
  <c r="IQ142" i="22"/>
  <c r="IY142" i="22"/>
  <c r="KB142" i="22"/>
  <c r="KJ142" i="22"/>
  <c r="GO142" i="22"/>
  <c r="GW142" i="22"/>
  <c r="GS142" i="22"/>
  <c r="HA142" i="22"/>
  <c r="HI142" i="22"/>
  <c r="HQ142" i="22"/>
  <c r="HY142" i="22"/>
  <c r="IG142" i="22"/>
  <c r="IO142" i="22"/>
  <c r="IW142" i="22"/>
  <c r="JO142" i="22"/>
  <c r="JZ142" i="22"/>
  <c r="KI141" i="22"/>
  <c r="JU141" i="22"/>
  <c r="IT141" i="22"/>
  <c r="IF141" i="22"/>
  <c r="HT141" i="22"/>
  <c r="HG141" i="22"/>
  <c r="GT141" i="22"/>
  <c r="B141" i="22"/>
  <c r="GY140" i="22"/>
  <c r="GE140" i="22"/>
  <c r="KF139" i="22"/>
  <c r="JP139" i="22"/>
  <c r="IP139" i="22"/>
  <c r="ID139" i="22"/>
  <c r="HP139" i="22"/>
  <c r="HD139" i="22"/>
  <c r="KK138" i="22"/>
  <c r="JV138" i="22"/>
  <c r="JH138" i="22"/>
  <c r="IU138" i="22"/>
  <c r="IH138" i="22"/>
  <c r="HV138" i="22"/>
  <c r="HH138" i="22"/>
  <c r="GV138" i="22"/>
  <c r="JG135" i="22"/>
  <c r="JI135" i="22" s="1"/>
  <c r="JJ135" i="22" s="1"/>
  <c r="JH135" i="22"/>
  <c r="IG134" i="22"/>
  <c r="GV134" i="22"/>
  <c r="JM131" i="22"/>
  <c r="HQ131" i="22"/>
  <c r="IC127" i="22"/>
  <c r="IS143" i="22"/>
  <c r="IJ143" i="22"/>
  <c r="HZ143" i="22"/>
  <c r="HQ143" i="22"/>
  <c r="HH143" i="22"/>
  <c r="GY143" i="22"/>
  <c r="KG141" i="22"/>
  <c r="JI141" i="22"/>
  <c r="JJ141" i="22" s="1"/>
  <c r="JG141" i="22"/>
  <c r="IR141" i="22"/>
  <c r="IE141" i="22"/>
  <c r="HR141" i="22"/>
  <c r="HF141" i="22"/>
  <c r="GR141" i="22"/>
  <c r="GH139" i="22"/>
  <c r="GU139" i="22"/>
  <c r="HC139" i="22"/>
  <c r="HK139" i="22"/>
  <c r="HS139" i="22"/>
  <c r="IA139" i="22"/>
  <c r="II139" i="22"/>
  <c r="IQ139" i="22"/>
  <c r="IY139" i="22"/>
  <c r="KB139" i="22"/>
  <c r="KJ139" i="22"/>
  <c r="GO139" i="22"/>
  <c r="GW139" i="22"/>
  <c r="HE139" i="22"/>
  <c r="HM139" i="22"/>
  <c r="HU139" i="22"/>
  <c r="IC139" i="22"/>
  <c r="IK139" i="22"/>
  <c r="IS139" i="22"/>
  <c r="JK139" i="22"/>
  <c r="JT139" i="22"/>
  <c r="KD139" i="22"/>
  <c r="GS139" i="22"/>
  <c r="HA139" i="22"/>
  <c r="HI139" i="22"/>
  <c r="HQ139" i="22"/>
  <c r="HY139" i="22"/>
  <c r="IG139" i="22"/>
  <c r="IO139" i="22"/>
  <c r="IW139" i="22"/>
  <c r="JO139" i="22"/>
  <c r="JZ139" i="22"/>
  <c r="KH139" i="22"/>
  <c r="B138" i="22"/>
  <c r="KF134" i="22"/>
  <c r="HY134" i="22"/>
  <c r="GK134" i="22"/>
  <c r="JF133" i="22"/>
  <c r="JG133" i="22" s="1"/>
  <c r="JI133" i="22" s="1"/>
  <c r="JJ133" i="22" s="1"/>
  <c r="JH133" i="22"/>
  <c r="GH143" i="22"/>
  <c r="GU143" i="22"/>
  <c r="HC143" i="22"/>
  <c r="HK143" i="22"/>
  <c r="HS143" i="22"/>
  <c r="IA143" i="22"/>
  <c r="II143" i="22"/>
  <c r="IQ143" i="22"/>
  <c r="IY143" i="22"/>
  <c r="KB143" i="22"/>
  <c r="KJ143" i="22"/>
  <c r="KF141" i="22"/>
  <c r="JP141" i="22"/>
  <c r="IP141" i="22"/>
  <c r="ID141" i="22"/>
  <c r="HP141" i="22"/>
  <c r="HD141" i="22"/>
  <c r="GQ141" i="22"/>
  <c r="JG138" i="22"/>
  <c r="JI138" i="22" s="1"/>
  <c r="JJ138" i="22" s="1"/>
  <c r="KE134" i="22"/>
  <c r="HW134" i="22"/>
  <c r="GH134" i="22"/>
  <c r="JF134" i="22"/>
  <c r="JG134" i="22"/>
  <c r="JI134" i="22" s="1"/>
  <c r="JJ134" i="22" s="1"/>
  <c r="JH134" i="22"/>
  <c r="GQ131" i="22"/>
  <c r="GY131" i="22"/>
  <c r="HG131" i="22"/>
  <c r="HO131" i="22"/>
  <c r="HW131" i="22"/>
  <c r="IE131" i="22"/>
  <c r="IM131" i="22"/>
  <c r="IU131" i="22"/>
  <c r="GR131" i="22"/>
  <c r="GZ131" i="22"/>
  <c r="HH131" i="22"/>
  <c r="HP131" i="22"/>
  <c r="HX131" i="22"/>
  <c r="IF131" i="22"/>
  <c r="IN131" i="22"/>
  <c r="IV131" i="22"/>
  <c r="JN131" i="22"/>
  <c r="JX131" i="22"/>
  <c r="KG131" i="22"/>
  <c r="GE131" i="22"/>
  <c r="GT131" i="22"/>
  <c r="HB131" i="22"/>
  <c r="HJ131" i="22"/>
  <c r="HR131" i="22"/>
  <c r="HZ131" i="22"/>
  <c r="IH131" i="22"/>
  <c r="IP131" i="22"/>
  <c r="IX131" i="22"/>
  <c r="JP131" i="22"/>
  <c r="KA131" i="22"/>
  <c r="KI131" i="22"/>
  <c r="GV131" i="22"/>
  <c r="HI131" i="22"/>
  <c r="HU131" i="22"/>
  <c r="II131" i="22"/>
  <c r="IT131" i="22"/>
  <c r="JT131" i="22"/>
  <c r="KF131" i="22"/>
  <c r="GW131" i="22"/>
  <c r="HK131" i="22"/>
  <c r="HV131" i="22"/>
  <c r="IJ131" i="22"/>
  <c r="IW131" i="22"/>
  <c r="JU131" i="22"/>
  <c r="KH131" i="22"/>
  <c r="GH131" i="22"/>
  <c r="GX131" i="22"/>
  <c r="HL131" i="22"/>
  <c r="HY131" i="22"/>
  <c r="IK131" i="22"/>
  <c r="IY131" i="22"/>
  <c r="JK131" i="22"/>
  <c r="JV131" i="22"/>
  <c r="KJ131" i="22"/>
  <c r="GK131" i="22"/>
  <c r="HA131" i="22"/>
  <c r="HM131" i="22"/>
  <c r="IA131" i="22"/>
  <c r="IL131" i="22"/>
  <c r="IZ131" i="22"/>
  <c r="JL131" i="22"/>
  <c r="JZ131" i="22"/>
  <c r="KK131" i="22"/>
  <c r="GS131" i="22"/>
  <c r="HE131" i="22"/>
  <c r="HS131" i="22"/>
  <c r="ID131" i="22"/>
  <c r="IR131" i="22"/>
  <c r="KD131" i="22"/>
  <c r="GU131" i="22"/>
  <c r="HF131" i="22"/>
  <c r="HT131" i="22"/>
  <c r="IG131" i="22"/>
  <c r="IS131" i="22"/>
  <c r="KE131" i="22"/>
  <c r="JC125" i="22"/>
  <c r="JD125" i="22"/>
  <c r="JE125" i="22"/>
  <c r="JS125" i="22"/>
  <c r="JR125" i="22"/>
  <c r="GO124" i="22"/>
  <c r="GW124" i="22"/>
  <c r="HE124" i="22"/>
  <c r="HM124" i="22"/>
  <c r="HU124" i="22"/>
  <c r="IC124" i="22"/>
  <c r="IK124" i="22"/>
  <c r="IS124" i="22"/>
  <c r="JK124" i="22"/>
  <c r="JT124" i="22"/>
  <c r="KD124" i="22"/>
  <c r="GR124" i="22"/>
  <c r="HA124" i="22"/>
  <c r="HJ124" i="22"/>
  <c r="HS124" i="22"/>
  <c r="IB124" i="22"/>
  <c r="IL124" i="22"/>
  <c r="IU124" i="22"/>
  <c r="JO124" i="22"/>
  <c r="KA124" i="22"/>
  <c r="KJ124" i="22"/>
  <c r="GS124" i="22"/>
  <c r="HB124" i="22"/>
  <c r="HK124" i="22"/>
  <c r="HT124" i="22"/>
  <c r="ID124" i="22"/>
  <c r="IM124" i="22"/>
  <c r="IV124" i="22"/>
  <c r="JP124" i="22"/>
  <c r="KB124" i="22"/>
  <c r="KK124" i="22"/>
  <c r="GT124" i="22"/>
  <c r="HC124" i="22"/>
  <c r="HL124" i="22"/>
  <c r="HV124" i="22"/>
  <c r="IE124" i="22"/>
  <c r="IN124" i="22"/>
  <c r="IW124" i="22"/>
  <c r="KC124" i="22"/>
  <c r="GE124" i="22"/>
  <c r="GU124" i="22"/>
  <c r="HD124" i="22"/>
  <c r="HN124" i="22"/>
  <c r="HW124" i="22"/>
  <c r="IF124" i="22"/>
  <c r="IO124" i="22"/>
  <c r="IX124" i="22"/>
  <c r="KE124" i="22"/>
  <c r="GH124" i="22"/>
  <c r="GV124" i="22"/>
  <c r="HF124" i="22"/>
  <c r="HO124" i="22"/>
  <c r="HX124" i="22"/>
  <c r="IG124" i="22"/>
  <c r="IP124" i="22"/>
  <c r="IY124" i="22"/>
  <c r="JU124" i="22"/>
  <c r="KF124" i="22"/>
  <c r="GP124" i="22"/>
  <c r="GY124" i="22"/>
  <c r="HH124" i="22"/>
  <c r="HQ124" i="22"/>
  <c r="HZ124" i="22"/>
  <c r="II124" i="22"/>
  <c r="IR124" i="22"/>
  <c r="JM124" i="22"/>
  <c r="JX124" i="22"/>
  <c r="KH124" i="22"/>
  <c r="HR124" i="22"/>
  <c r="KI124" i="22"/>
  <c r="GK124" i="22"/>
  <c r="HY124" i="22"/>
  <c r="GQ124" i="22"/>
  <c r="IA124" i="22"/>
  <c r="JL124" i="22"/>
  <c r="GX124" i="22"/>
  <c r="IH124" i="22"/>
  <c r="JN124" i="22"/>
  <c r="HI124" i="22"/>
  <c r="IT124" i="22"/>
  <c r="JZ124" i="22"/>
  <c r="HP124" i="22"/>
  <c r="IZ124" i="22"/>
  <c r="KG124" i="22"/>
  <c r="GQ128" i="22"/>
  <c r="GY128" i="22"/>
  <c r="HG128" i="22"/>
  <c r="HO128" i="22"/>
  <c r="HW128" i="22"/>
  <c r="IE128" i="22"/>
  <c r="IM128" i="22"/>
  <c r="IU128" i="22"/>
  <c r="JM128" i="22"/>
  <c r="JV128" i="22"/>
  <c r="KF128" i="22"/>
  <c r="GR128" i="22"/>
  <c r="GZ128" i="22"/>
  <c r="HH128" i="22"/>
  <c r="HP128" i="22"/>
  <c r="HX128" i="22"/>
  <c r="IF128" i="22"/>
  <c r="IN128" i="22"/>
  <c r="IV128" i="22"/>
  <c r="JN128" i="22"/>
  <c r="JX128" i="22"/>
  <c r="KG128" i="22"/>
  <c r="GE128" i="22"/>
  <c r="GT128" i="22"/>
  <c r="HB128" i="22"/>
  <c r="HJ128" i="22"/>
  <c r="HR128" i="22"/>
  <c r="HZ128" i="22"/>
  <c r="IH128" i="22"/>
  <c r="IP128" i="22"/>
  <c r="IX128" i="22"/>
  <c r="JP128" i="22"/>
  <c r="KA128" i="22"/>
  <c r="KI128" i="22"/>
  <c r="JC117" i="22"/>
  <c r="JD117" i="22"/>
  <c r="JE117" i="22"/>
  <c r="JS117" i="22"/>
  <c r="KH137" i="22"/>
  <c r="JZ137" i="22"/>
  <c r="JO137" i="22"/>
  <c r="IW137" i="22"/>
  <c r="IO137" i="22"/>
  <c r="IG137" i="22"/>
  <c r="HY137" i="22"/>
  <c r="HQ137" i="22"/>
  <c r="HI137" i="22"/>
  <c r="HA137" i="22"/>
  <c r="GS137" i="22"/>
  <c r="KH136" i="22"/>
  <c r="JZ136" i="22"/>
  <c r="JO136" i="22"/>
  <c r="IW136" i="22"/>
  <c r="IO136" i="22"/>
  <c r="IG136" i="22"/>
  <c r="HY136" i="22"/>
  <c r="HQ136" i="22"/>
  <c r="HI136" i="22"/>
  <c r="HA136" i="22"/>
  <c r="GS136" i="22"/>
  <c r="KH135" i="22"/>
  <c r="JZ135" i="22"/>
  <c r="JO135" i="22"/>
  <c r="IW135" i="22"/>
  <c r="IO135" i="22"/>
  <c r="IG135" i="22"/>
  <c r="HY135" i="22"/>
  <c r="HQ135" i="22"/>
  <c r="HI135" i="22"/>
  <c r="HA135" i="22"/>
  <c r="GS135" i="22"/>
  <c r="JR133" i="22"/>
  <c r="KE132" i="22"/>
  <c r="IT132" i="22"/>
  <c r="IJ132" i="22"/>
  <c r="HY132" i="22"/>
  <c r="HN132" i="22"/>
  <c r="HD132" i="22"/>
  <c r="JF131" i="22"/>
  <c r="JG131" i="22" s="1"/>
  <c r="JI131" i="22" s="1"/>
  <c r="JJ131" i="22" s="1"/>
  <c r="JH131" i="22"/>
  <c r="JZ130" i="22"/>
  <c r="IT130" i="22"/>
  <c r="II130" i="22"/>
  <c r="HU130" i="22"/>
  <c r="HI130" i="22"/>
  <c r="KC129" i="22"/>
  <c r="JL129" i="22"/>
  <c r="IY129" i="22"/>
  <c r="IK129" i="22"/>
  <c r="HY129" i="22"/>
  <c r="HL129" i="22"/>
  <c r="GX129" i="22"/>
  <c r="GH129" i="22"/>
  <c r="JF129" i="22"/>
  <c r="JH129" i="22"/>
  <c r="KE128" i="22"/>
  <c r="IO128" i="22"/>
  <c r="IB128" i="22"/>
  <c r="HN128" i="22"/>
  <c r="HC128" i="22"/>
  <c r="GO128" i="22"/>
  <c r="JZ126" i="22"/>
  <c r="IT126" i="22"/>
  <c r="II126" i="22"/>
  <c r="HU126" i="22"/>
  <c r="HI126" i="22"/>
  <c r="IZ122" i="22"/>
  <c r="HP122" i="22"/>
  <c r="GR132" i="22"/>
  <c r="GZ132" i="22"/>
  <c r="HH132" i="22"/>
  <c r="HP132" i="22"/>
  <c r="HX132" i="22"/>
  <c r="IF132" i="22"/>
  <c r="IN132" i="22"/>
  <c r="IV132" i="22"/>
  <c r="JN132" i="22"/>
  <c r="JX132" i="22"/>
  <c r="KG132" i="22"/>
  <c r="GE132" i="22"/>
  <c r="GT132" i="22"/>
  <c r="HB132" i="22"/>
  <c r="HJ132" i="22"/>
  <c r="HR132" i="22"/>
  <c r="HZ132" i="22"/>
  <c r="IH132" i="22"/>
  <c r="IP132" i="22"/>
  <c r="IX132" i="22"/>
  <c r="JP132" i="22"/>
  <c r="KA132" i="22"/>
  <c r="KI132" i="22"/>
  <c r="GQ130" i="22"/>
  <c r="GY130" i="22"/>
  <c r="HG130" i="22"/>
  <c r="HO130" i="22"/>
  <c r="HW130" i="22"/>
  <c r="IE130" i="22"/>
  <c r="IM130" i="22"/>
  <c r="IU130" i="22"/>
  <c r="JM130" i="22"/>
  <c r="JV130" i="22"/>
  <c r="KF130" i="22"/>
  <c r="GR130" i="22"/>
  <c r="GZ130" i="22"/>
  <c r="HH130" i="22"/>
  <c r="HP130" i="22"/>
  <c r="HX130" i="22"/>
  <c r="IF130" i="22"/>
  <c r="IN130" i="22"/>
  <c r="IV130" i="22"/>
  <c r="JN130" i="22"/>
  <c r="JX130" i="22"/>
  <c r="KG130" i="22"/>
  <c r="GE130" i="22"/>
  <c r="GT130" i="22"/>
  <c r="HB130" i="22"/>
  <c r="HJ130" i="22"/>
  <c r="HR130" i="22"/>
  <c r="HZ130" i="22"/>
  <c r="IH130" i="22"/>
  <c r="IP130" i="22"/>
  <c r="IX130" i="22"/>
  <c r="JP130" i="22"/>
  <c r="KA130" i="22"/>
  <c r="KI130" i="22"/>
  <c r="GU129" i="22"/>
  <c r="IJ128" i="22"/>
  <c r="HV128" i="22"/>
  <c r="HK128" i="22"/>
  <c r="GW128" i="22"/>
  <c r="GQ126" i="22"/>
  <c r="GY126" i="22"/>
  <c r="HG126" i="22"/>
  <c r="HO126" i="22"/>
  <c r="HW126" i="22"/>
  <c r="IE126" i="22"/>
  <c r="IM126" i="22"/>
  <c r="IU126" i="22"/>
  <c r="JM126" i="22"/>
  <c r="JV126" i="22"/>
  <c r="KF126" i="22"/>
  <c r="GR126" i="22"/>
  <c r="GZ126" i="22"/>
  <c r="HH126" i="22"/>
  <c r="HP126" i="22"/>
  <c r="HX126" i="22"/>
  <c r="IF126" i="22"/>
  <c r="IN126" i="22"/>
  <c r="IV126" i="22"/>
  <c r="JN126" i="22"/>
  <c r="JX126" i="22"/>
  <c r="KG126" i="22"/>
  <c r="GE126" i="22"/>
  <c r="GT126" i="22"/>
  <c r="HB126" i="22"/>
  <c r="HJ126" i="22"/>
  <c r="HR126" i="22"/>
  <c r="HZ126" i="22"/>
  <c r="IH126" i="22"/>
  <c r="IP126" i="22"/>
  <c r="IX126" i="22"/>
  <c r="JP126" i="22"/>
  <c r="KA126" i="22"/>
  <c r="KI126" i="22"/>
  <c r="JH112" i="22"/>
  <c r="JF112" i="22"/>
  <c r="JG112" i="22"/>
  <c r="JI112" i="22" s="1"/>
  <c r="JJ112" i="22" s="1"/>
  <c r="KD137" i="22"/>
  <c r="JT137" i="22"/>
  <c r="JK137" i="22"/>
  <c r="IS137" i="22"/>
  <c r="IK137" i="22"/>
  <c r="IC137" i="22"/>
  <c r="HU137" i="22"/>
  <c r="HM137" i="22"/>
  <c r="HE137" i="22"/>
  <c r="GW137" i="22"/>
  <c r="GO137" i="22"/>
  <c r="KD136" i="22"/>
  <c r="JT136" i="22"/>
  <c r="JK136" i="22"/>
  <c r="IS136" i="22"/>
  <c r="IK136" i="22"/>
  <c r="IC136" i="22"/>
  <c r="HU136" i="22"/>
  <c r="HM136" i="22"/>
  <c r="HE136" i="22"/>
  <c r="GW136" i="22"/>
  <c r="GO136" i="22"/>
  <c r="KD135" i="22"/>
  <c r="JT135" i="22"/>
  <c r="JK135" i="22"/>
  <c r="IS135" i="22"/>
  <c r="IK135" i="22"/>
  <c r="IC135" i="22"/>
  <c r="HU135" i="22"/>
  <c r="HM135" i="22"/>
  <c r="HE135" i="22"/>
  <c r="GW135" i="22"/>
  <c r="GO135" i="22"/>
  <c r="GR133" i="22"/>
  <c r="GZ133" i="22"/>
  <c r="HH133" i="22"/>
  <c r="HP133" i="22"/>
  <c r="HX133" i="22"/>
  <c r="IF133" i="22"/>
  <c r="IN133" i="22"/>
  <c r="IV133" i="22"/>
  <c r="JN133" i="22"/>
  <c r="JX133" i="22"/>
  <c r="KG133" i="22"/>
  <c r="GE133" i="22"/>
  <c r="KK132" i="22"/>
  <c r="JZ132" i="22"/>
  <c r="JL132" i="22"/>
  <c r="IZ132" i="22"/>
  <c r="IO132" i="22"/>
  <c r="ID132" i="22"/>
  <c r="HT132" i="22"/>
  <c r="HI132" i="22"/>
  <c r="GX132" i="22"/>
  <c r="GK132" i="22"/>
  <c r="KE130" i="22"/>
  <c r="IO130" i="22"/>
  <c r="IB130" i="22"/>
  <c r="HN130" i="22"/>
  <c r="HC130" i="22"/>
  <c r="GO130" i="22"/>
  <c r="KJ129" i="22"/>
  <c r="JT129" i="22"/>
  <c r="JG129" i="22"/>
  <c r="JI129" i="22" s="1"/>
  <c r="JJ129" i="22" s="1"/>
  <c r="IR129" i="22"/>
  <c r="ID129" i="22"/>
  <c r="HS129" i="22"/>
  <c r="HE129" i="22"/>
  <c r="JZ128" i="22"/>
  <c r="IT128" i="22"/>
  <c r="II128" i="22"/>
  <c r="HU128" i="22"/>
  <c r="HI128" i="22"/>
  <c r="GV128" i="22"/>
  <c r="JF127" i="22"/>
  <c r="JH127" i="22"/>
  <c r="KE126" i="22"/>
  <c r="IO126" i="22"/>
  <c r="IB126" i="22"/>
  <c r="HN126" i="22"/>
  <c r="HC126" i="22"/>
  <c r="GO126" i="22"/>
  <c r="IH122" i="22"/>
  <c r="JG121" i="22"/>
  <c r="JG119" i="22"/>
  <c r="JH118" i="22"/>
  <c r="JF118" i="22"/>
  <c r="JG118" i="22" s="1"/>
  <c r="JI118" i="22" s="1"/>
  <c r="JJ118" i="22" s="1"/>
  <c r="JV116" i="22"/>
  <c r="GQ129" i="22"/>
  <c r="GY129" i="22"/>
  <c r="HG129" i="22"/>
  <c r="HO129" i="22"/>
  <c r="HW129" i="22"/>
  <c r="IE129" i="22"/>
  <c r="IM129" i="22"/>
  <c r="IU129" i="22"/>
  <c r="JM129" i="22"/>
  <c r="JV129" i="22"/>
  <c r="KF129" i="22"/>
  <c r="GR129" i="22"/>
  <c r="GZ129" i="22"/>
  <c r="HH129" i="22"/>
  <c r="HP129" i="22"/>
  <c r="HX129" i="22"/>
  <c r="IF129" i="22"/>
  <c r="IN129" i="22"/>
  <c r="IV129" i="22"/>
  <c r="JN129" i="22"/>
  <c r="JX129" i="22"/>
  <c r="KG129" i="22"/>
  <c r="GE129" i="22"/>
  <c r="GT129" i="22"/>
  <c r="HB129" i="22"/>
  <c r="HJ129" i="22"/>
  <c r="HR129" i="22"/>
  <c r="HZ129" i="22"/>
  <c r="IH129" i="22"/>
  <c r="IP129" i="22"/>
  <c r="IX129" i="22"/>
  <c r="JP129" i="22"/>
  <c r="KA129" i="22"/>
  <c r="KI129" i="22"/>
  <c r="JF124" i="22"/>
  <c r="JG124" i="22" s="1"/>
  <c r="JI124" i="22" s="1"/>
  <c r="JJ124" i="22" s="1"/>
  <c r="JH124" i="22"/>
  <c r="JC123" i="22"/>
  <c r="JS123" i="22"/>
  <c r="JD123" i="22"/>
  <c r="JE123" i="22"/>
  <c r="GO122" i="22"/>
  <c r="GW122" i="22"/>
  <c r="HE122" i="22"/>
  <c r="HM122" i="22"/>
  <c r="HU122" i="22"/>
  <c r="IC122" i="22"/>
  <c r="IK122" i="22"/>
  <c r="IS122" i="22"/>
  <c r="JK122" i="22"/>
  <c r="JT122" i="22"/>
  <c r="KD122" i="22"/>
  <c r="GP122" i="22"/>
  <c r="GY122" i="22"/>
  <c r="HH122" i="22"/>
  <c r="HQ122" i="22"/>
  <c r="HZ122" i="22"/>
  <c r="II122" i="22"/>
  <c r="IR122" i="22"/>
  <c r="JM122" i="22"/>
  <c r="JX122" i="22"/>
  <c r="KH122" i="22"/>
  <c r="GQ122" i="22"/>
  <c r="GZ122" i="22"/>
  <c r="HI122" i="22"/>
  <c r="HR122" i="22"/>
  <c r="IA122" i="22"/>
  <c r="IJ122" i="22"/>
  <c r="IT122" i="22"/>
  <c r="JN122" i="22"/>
  <c r="JZ122" i="22"/>
  <c r="KI122" i="22"/>
  <c r="GR122" i="22"/>
  <c r="HA122" i="22"/>
  <c r="HJ122" i="22"/>
  <c r="HS122" i="22"/>
  <c r="IB122" i="22"/>
  <c r="IL122" i="22"/>
  <c r="IU122" i="22"/>
  <c r="JO122" i="22"/>
  <c r="KA122" i="22"/>
  <c r="KJ122" i="22"/>
  <c r="GS122" i="22"/>
  <c r="HB122" i="22"/>
  <c r="HK122" i="22"/>
  <c r="HT122" i="22"/>
  <c r="ID122" i="22"/>
  <c r="IM122" i="22"/>
  <c r="IV122" i="22"/>
  <c r="JP122" i="22"/>
  <c r="KB122" i="22"/>
  <c r="KK122" i="22"/>
  <c r="GT122" i="22"/>
  <c r="HC122" i="22"/>
  <c r="HL122" i="22"/>
  <c r="HV122" i="22"/>
  <c r="IE122" i="22"/>
  <c r="IN122" i="22"/>
  <c r="IW122" i="22"/>
  <c r="KC122" i="22"/>
  <c r="GH122" i="22"/>
  <c r="GV122" i="22"/>
  <c r="HF122" i="22"/>
  <c r="HO122" i="22"/>
  <c r="HX122" i="22"/>
  <c r="IG122" i="22"/>
  <c r="IP122" i="22"/>
  <c r="IY122" i="22"/>
  <c r="JU122" i="22"/>
  <c r="KF122" i="22"/>
  <c r="GO116" i="22"/>
  <c r="GW116" i="22"/>
  <c r="HE116" i="22"/>
  <c r="HM116" i="22"/>
  <c r="HU116" i="22"/>
  <c r="IC116" i="22"/>
  <c r="IK116" i="22"/>
  <c r="IS116" i="22"/>
  <c r="JK116" i="22"/>
  <c r="JT116" i="22"/>
  <c r="KD116" i="22"/>
  <c r="GR116" i="22"/>
  <c r="HA116" i="22"/>
  <c r="HJ116" i="22"/>
  <c r="HS116" i="22"/>
  <c r="IB116" i="22"/>
  <c r="IL116" i="22"/>
  <c r="IU116" i="22"/>
  <c r="JO116" i="22"/>
  <c r="KA116" i="22"/>
  <c r="KJ116" i="22"/>
  <c r="GS116" i="22"/>
  <c r="HB116" i="22"/>
  <c r="HK116" i="22"/>
  <c r="HT116" i="22"/>
  <c r="ID116" i="22"/>
  <c r="IM116" i="22"/>
  <c r="IV116" i="22"/>
  <c r="JP116" i="22"/>
  <c r="KB116" i="22"/>
  <c r="KK116" i="22"/>
  <c r="GT116" i="22"/>
  <c r="HC116" i="22"/>
  <c r="HL116" i="22"/>
  <c r="HV116" i="22"/>
  <c r="IE116" i="22"/>
  <c r="IN116" i="22"/>
  <c r="IW116" i="22"/>
  <c r="KC116" i="22"/>
  <c r="GE116" i="22"/>
  <c r="GU116" i="22"/>
  <c r="HD116" i="22"/>
  <c r="HN116" i="22"/>
  <c r="HW116" i="22"/>
  <c r="IF116" i="22"/>
  <c r="IO116" i="22"/>
  <c r="IX116" i="22"/>
  <c r="KE116" i="22"/>
  <c r="GH116" i="22"/>
  <c r="GV116" i="22"/>
  <c r="HF116" i="22"/>
  <c r="HO116" i="22"/>
  <c r="HX116" i="22"/>
  <c r="IG116" i="22"/>
  <c r="IP116" i="22"/>
  <c r="IY116" i="22"/>
  <c r="JU116" i="22"/>
  <c r="KF116" i="22"/>
  <c r="GP116" i="22"/>
  <c r="GY116" i="22"/>
  <c r="HH116" i="22"/>
  <c r="HQ116" i="22"/>
  <c r="HZ116" i="22"/>
  <c r="II116" i="22"/>
  <c r="IR116" i="22"/>
  <c r="JM116" i="22"/>
  <c r="JX116" i="22"/>
  <c r="KH116" i="22"/>
  <c r="GQ116" i="22"/>
  <c r="GZ116" i="22"/>
  <c r="HI116" i="22"/>
  <c r="HR116" i="22"/>
  <c r="IA116" i="22"/>
  <c r="IJ116" i="22"/>
  <c r="IT116" i="22"/>
  <c r="JN116" i="22"/>
  <c r="JZ116" i="22"/>
  <c r="KI116" i="22"/>
  <c r="KJ137" i="22"/>
  <c r="KB137" i="22"/>
  <c r="IY137" i="22"/>
  <c r="IQ137" i="22"/>
  <c r="II137" i="22"/>
  <c r="IA137" i="22"/>
  <c r="HS137" i="22"/>
  <c r="HK137" i="22"/>
  <c r="HC137" i="22"/>
  <c r="GU137" i="22"/>
  <c r="KJ136" i="22"/>
  <c r="KB136" i="22"/>
  <c r="IY136" i="22"/>
  <c r="IQ136" i="22"/>
  <c r="II136" i="22"/>
  <c r="IA136" i="22"/>
  <c r="HS136" i="22"/>
  <c r="HK136" i="22"/>
  <c r="HC136" i="22"/>
  <c r="GU136" i="22"/>
  <c r="KJ135" i="22"/>
  <c r="KB135" i="22"/>
  <c r="IY135" i="22"/>
  <c r="IQ135" i="22"/>
  <c r="II135" i="22"/>
  <c r="IA135" i="22"/>
  <c r="HS135" i="22"/>
  <c r="HK135" i="22"/>
  <c r="HC135" i="22"/>
  <c r="GU135" i="22"/>
  <c r="KE133" i="22"/>
  <c r="JT133" i="22"/>
  <c r="IY133" i="22"/>
  <c r="IP133" i="22"/>
  <c r="IG133" i="22"/>
  <c r="HW133" i="22"/>
  <c r="HN133" i="22"/>
  <c r="HE133" i="22"/>
  <c r="GV133" i="22"/>
  <c r="GH133" i="22"/>
  <c r="KH132" i="22"/>
  <c r="JU132" i="22"/>
  <c r="IW132" i="22"/>
  <c r="IL132" i="22"/>
  <c r="IB132" i="22"/>
  <c r="HQ132" i="22"/>
  <c r="HF132" i="22"/>
  <c r="GV132" i="22"/>
  <c r="KC130" i="22"/>
  <c r="JL130" i="22"/>
  <c r="IY130" i="22"/>
  <c r="IK130" i="22"/>
  <c r="HY130" i="22"/>
  <c r="HL130" i="22"/>
  <c r="GX130" i="22"/>
  <c r="GH130" i="22"/>
  <c r="JF130" i="22"/>
  <c r="JG130" i="22" s="1"/>
  <c r="JI130" i="22" s="1"/>
  <c r="JJ130" i="22" s="1"/>
  <c r="JH130" i="22"/>
  <c r="KE129" i="22"/>
  <c r="JR129" i="22"/>
  <c r="JC129" i="22"/>
  <c r="IO129" i="22"/>
  <c r="IB129" i="22"/>
  <c r="HN129" i="22"/>
  <c r="HC129" i="22"/>
  <c r="GO129" i="22"/>
  <c r="KJ128" i="22"/>
  <c r="JT128" i="22"/>
  <c r="IR128" i="22"/>
  <c r="ID128" i="22"/>
  <c r="HS128" i="22"/>
  <c r="HE128" i="22"/>
  <c r="GS128" i="22"/>
  <c r="KC126" i="22"/>
  <c r="JL126" i="22"/>
  <c r="IY126" i="22"/>
  <c r="IK126" i="22"/>
  <c r="HY126" i="22"/>
  <c r="HL126" i="22"/>
  <c r="GX126" i="22"/>
  <c r="GH126" i="22"/>
  <c r="JF126" i="22"/>
  <c r="JG126" i="22" s="1"/>
  <c r="JH126" i="22"/>
  <c r="JG113" i="22"/>
  <c r="GO114" i="22"/>
  <c r="GW114" i="22"/>
  <c r="HE114" i="22"/>
  <c r="HM114" i="22"/>
  <c r="HU114" i="22"/>
  <c r="IC114" i="22"/>
  <c r="IK114" i="22"/>
  <c r="IS114" i="22"/>
  <c r="JK114" i="22"/>
  <c r="JT114" i="22"/>
  <c r="KD114" i="22"/>
  <c r="JH95" i="22"/>
  <c r="JF95" i="22"/>
  <c r="JF84" i="22"/>
  <c r="GO119" i="22"/>
  <c r="GW119" i="22"/>
  <c r="HE119" i="22"/>
  <c r="HM119" i="22"/>
  <c r="HU119" i="22"/>
  <c r="IC119" i="22"/>
  <c r="IK119" i="22"/>
  <c r="IS119" i="22"/>
  <c r="JK119" i="22"/>
  <c r="JT119" i="22"/>
  <c r="KD119" i="22"/>
  <c r="B118" i="22"/>
  <c r="KF114" i="22"/>
  <c r="JU114" i="22"/>
  <c r="IY114" i="22"/>
  <c r="IP114" i="22"/>
  <c r="IG114" i="22"/>
  <c r="HX114" i="22"/>
  <c r="HO114" i="22"/>
  <c r="HF114" i="22"/>
  <c r="GV114" i="22"/>
  <c r="GH114" i="22"/>
  <c r="B112" i="22"/>
  <c r="B111" i="22"/>
  <c r="B108" i="22"/>
  <c r="B106" i="22"/>
  <c r="JH103" i="22"/>
  <c r="JF103" i="22"/>
  <c r="JG103" i="22" s="1"/>
  <c r="JI103" i="22" s="1"/>
  <c r="JJ103" i="22" s="1"/>
  <c r="GE102" i="22"/>
  <c r="GT102" i="22"/>
  <c r="HB102" i="22"/>
  <c r="HJ102" i="22"/>
  <c r="HR102" i="22"/>
  <c r="HZ102" i="22"/>
  <c r="IH102" i="22"/>
  <c r="IP102" i="22"/>
  <c r="IX102" i="22"/>
  <c r="JP102" i="22"/>
  <c r="KA102" i="22"/>
  <c r="KI102" i="22"/>
  <c r="GP102" i="22"/>
  <c r="GX102" i="22"/>
  <c r="HF102" i="22"/>
  <c r="HN102" i="22"/>
  <c r="HV102" i="22"/>
  <c r="ID102" i="22"/>
  <c r="IL102" i="22"/>
  <c r="IT102" i="22"/>
  <c r="JL102" i="22"/>
  <c r="JU102" i="22"/>
  <c r="KE102" i="22"/>
  <c r="GS102" i="22"/>
  <c r="HD102" i="22"/>
  <c r="HO102" i="22"/>
  <c r="HY102" i="22"/>
  <c r="IJ102" i="22"/>
  <c r="IU102" i="22"/>
  <c r="KF102" i="22"/>
  <c r="GU102" i="22"/>
  <c r="HE102" i="22"/>
  <c r="HP102" i="22"/>
  <c r="IA102" i="22"/>
  <c r="IK102" i="22"/>
  <c r="IV102" i="22"/>
  <c r="JT102" i="22"/>
  <c r="KG102" i="22"/>
  <c r="GV102" i="22"/>
  <c r="HG102" i="22"/>
  <c r="HQ102" i="22"/>
  <c r="IB102" i="22"/>
  <c r="IM102" i="22"/>
  <c r="IW102" i="22"/>
  <c r="JV102" i="22"/>
  <c r="KH102" i="22"/>
  <c r="GH102" i="22"/>
  <c r="GW102" i="22"/>
  <c r="HH102" i="22"/>
  <c r="HS102" i="22"/>
  <c r="IC102" i="22"/>
  <c r="IN102" i="22"/>
  <c r="IY102" i="22"/>
  <c r="JK102" i="22"/>
  <c r="JX102" i="22"/>
  <c r="KJ102" i="22"/>
  <c r="GK102" i="22"/>
  <c r="GY102" i="22"/>
  <c r="HI102" i="22"/>
  <c r="HT102" i="22"/>
  <c r="IE102" i="22"/>
  <c r="IO102" i="22"/>
  <c r="IZ102" i="22"/>
  <c r="JM102" i="22"/>
  <c r="JZ102" i="22"/>
  <c r="KK102" i="22"/>
  <c r="GQ102" i="22"/>
  <c r="HA102" i="22"/>
  <c r="HL102" i="22"/>
  <c r="HW102" i="22"/>
  <c r="IG102" i="22"/>
  <c r="IR102" i="22"/>
  <c r="JO102" i="22"/>
  <c r="KC102" i="22"/>
  <c r="GO121" i="22"/>
  <c r="GW121" i="22"/>
  <c r="HE121" i="22"/>
  <c r="HM121" i="22"/>
  <c r="HU121" i="22"/>
  <c r="IC121" i="22"/>
  <c r="IK121" i="22"/>
  <c r="IS121" i="22"/>
  <c r="JK121" i="22"/>
  <c r="JT121" i="22"/>
  <c r="KD121" i="22"/>
  <c r="B120" i="22"/>
  <c r="IX119" i="22"/>
  <c r="IO119" i="22"/>
  <c r="IF119" i="22"/>
  <c r="HW119" i="22"/>
  <c r="HN119" i="22"/>
  <c r="HD119" i="22"/>
  <c r="GU119" i="22"/>
  <c r="GE119" i="22"/>
  <c r="JE115" i="22"/>
  <c r="KC114" i="22"/>
  <c r="IW114" i="22"/>
  <c r="IN114" i="22"/>
  <c r="IE114" i="22"/>
  <c r="HV114" i="22"/>
  <c r="HL114" i="22"/>
  <c r="HC114" i="22"/>
  <c r="GT114" i="22"/>
  <c r="IF102" i="22"/>
  <c r="GO102" i="22"/>
  <c r="GR97" i="22"/>
  <c r="GZ97" i="22"/>
  <c r="HH97" i="22"/>
  <c r="HP97" i="22"/>
  <c r="HX97" i="22"/>
  <c r="IF97" i="22"/>
  <c r="IN97" i="22"/>
  <c r="IV97" i="22"/>
  <c r="JN97" i="22"/>
  <c r="JX97" i="22"/>
  <c r="KG97" i="22"/>
  <c r="GS97" i="22"/>
  <c r="HA97" i="22"/>
  <c r="HI97" i="22"/>
  <c r="HQ97" i="22"/>
  <c r="HY97" i="22"/>
  <c r="IG97" i="22"/>
  <c r="IO97" i="22"/>
  <c r="IW97" i="22"/>
  <c r="JO97" i="22"/>
  <c r="JZ97" i="22"/>
  <c r="KH97" i="22"/>
  <c r="GE97" i="22"/>
  <c r="GT97" i="22"/>
  <c r="HB97" i="22"/>
  <c r="HJ97" i="22"/>
  <c r="HR97" i="22"/>
  <c r="HZ97" i="22"/>
  <c r="IH97" i="22"/>
  <c r="IP97" i="22"/>
  <c r="IX97" i="22"/>
  <c r="JP97" i="22"/>
  <c r="KA97" i="22"/>
  <c r="KI97" i="22"/>
  <c r="GP97" i="22"/>
  <c r="GX97" i="22"/>
  <c r="HF97" i="22"/>
  <c r="HN97" i="22"/>
  <c r="HV97" i="22"/>
  <c r="ID97" i="22"/>
  <c r="IL97" i="22"/>
  <c r="IT97" i="22"/>
  <c r="JL97" i="22"/>
  <c r="JU97" i="22"/>
  <c r="KE97" i="22"/>
  <c r="GQ97" i="22"/>
  <c r="GY97" i="22"/>
  <c r="HG97" i="22"/>
  <c r="HO97" i="22"/>
  <c r="HW97" i="22"/>
  <c r="IE97" i="22"/>
  <c r="IM97" i="22"/>
  <c r="IU97" i="22"/>
  <c r="JM97" i="22"/>
  <c r="JV97" i="22"/>
  <c r="KF97" i="22"/>
  <c r="GU97" i="22"/>
  <c r="HM97" i="22"/>
  <c r="IJ97" i="22"/>
  <c r="KC97" i="22"/>
  <c r="GV97" i="22"/>
  <c r="HS97" i="22"/>
  <c r="IK97" i="22"/>
  <c r="KD97" i="22"/>
  <c r="GW97" i="22"/>
  <c r="HT97" i="22"/>
  <c r="IQ97" i="22"/>
  <c r="KJ97" i="22"/>
  <c r="HC97" i="22"/>
  <c r="HU97" i="22"/>
  <c r="IR97" i="22"/>
  <c r="JK97" i="22"/>
  <c r="KK97" i="22"/>
  <c r="HD97" i="22"/>
  <c r="IA97" i="22"/>
  <c r="IS97" i="22"/>
  <c r="GK97" i="22"/>
  <c r="HK97" i="22"/>
  <c r="IC97" i="22"/>
  <c r="IZ97" i="22"/>
  <c r="JT97" i="22"/>
  <c r="KI125" i="22"/>
  <c r="KA125" i="22"/>
  <c r="JO125" i="22"/>
  <c r="IU125" i="22"/>
  <c r="IL125" i="22"/>
  <c r="IB125" i="22"/>
  <c r="HS125" i="22"/>
  <c r="HJ125" i="22"/>
  <c r="HA125" i="22"/>
  <c r="GR125" i="22"/>
  <c r="B125" i="22"/>
  <c r="JS124" i="22"/>
  <c r="KH123" i="22"/>
  <c r="JX123" i="22"/>
  <c r="JM123" i="22"/>
  <c r="IR123" i="22"/>
  <c r="II123" i="22"/>
  <c r="HZ123" i="22"/>
  <c r="HQ123" i="22"/>
  <c r="HH123" i="22"/>
  <c r="GY123" i="22"/>
  <c r="KF121" i="22"/>
  <c r="JU121" i="22"/>
  <c r="IY121" i="22"/>
  <c r="IP121" i="22"/>
  <c r="IG121" i="22"/>
  <c r="HX121" i="22"/>
  <c r="HO121" i="22"/>
  <c r="HF121" i="22"/>
  <c r="GV121" i="22"/>
  <c r="GH121" i="22"/>
  <c r="JE120" i="22"/>
  <c r="KC119" i="22"/>
  <c r="JH119" i="22"/>
  <c r="IW119" i="22"/>
  <c r="IN119" i="22"/>
  <c r="IE119" i="22"/>
  <c r="HV119" i="22"/>
  <c r="HL119" i="22"/>
  <c r="HC119" i="22"/>
  <c r="GT119" i="22"/>
  <c r="GO118" i="22"/>
  <c r="GW118" i="22"/>
  <c r="HE118" i="22"/>
  <c r="HM118" i="22"/>
  <c r="HU118" i="22"/>
  <c r="IC118" i="22"/>
  <c r="IK118" i="22"/>
  <c r="IS118" i="22"/>
  <c r="JK118" i="22"/>
  <c r="JT118" i="22"/>
  <c r="KD118" i="22"/>
  <c r="KJ117" i="22"/>
  <c r="KA117" i="22"/>
  <c r="JO117" i="22"/>
  <c r="IU117" i="22"/>
  <c r="IL117" i="22"/>
  <c r="IB117" i="22"/>
  <c r="HS117" i="22"/>
  <c r="HJ117" i="22"/>
  <c r="HA117" i="22"/>
  <c r="GR117" i="22"/>
  <c r="B117" i="22"/>
  <c r="JS116" i="22"/>
  <c r="JI116" i="22"/>
  <c r="JJ116" i="22" s="1"/>
  <c r="KH115" i="22"/>
  <c r="JX115" i="22"/>
  <c r="JM115" i="22"/>
  <c r="JD115" i="22"/>
  <c r="IR115" i="22"/>
  <c r="II115" i="22"/>
  <c r="HZ115" i="22"/>
  <c r="HQ115" i="22"/>
  <c r="HH115" i="22"/>
  <c r="GY115" i="22"/>
  <c r="KK114" i="22"/>
  <c r="KB114" i="22"/>
  <c r="JP114" i="22"/>
  <c r="IV114" i="22"/>
  <c r="IM114" i="22"/>
  <c r="ID114" i="22"/>
  <c r="HT114" i="22"/>
  <c r="HK114" i="22"/>
  <c r="HB114" i="22"/>
  <c r="GS114" i="22"/>
  <c r="B109" i="22"/>
  <c r="JN102" i="22"/>
  <c r="HX102" i="22"/>
  <c r="GR99" i="22"/>
  <c r="GZ99" i="22"/>
  <c r="HH99" i="22"/>
  <c r="HP99" i="22"/>
  <c r="HX99" i="22"/>
  <c r="IF99" i="22"/>
  <c r="IN99" i="22"/>
  <c r="IV99" i="22"/>
  <c r="JN99" i="22"/>
  <c r="JX99" i="22"/>
  <c r="KG99" i="22"/>
  <c r="GS99" i="22"/>
  <c r="HA99" i="22"/>
  <c r="HI99" i="22"/>
  <c r="HQ99" i="22"/>
  <c r="HY99" i="22"/>
  <c r="IG99" i="22"/>
  <c r="IO99" i="22"/>
  <c r="IW99" i="22"/>
  <c r="JO99" i="22"/>
  <c r="JZ99" i="22"/>
  <c r="KH99" i="22"/>
  <c r="GE99" i="22"/>
  <c r="GT99" i="22"/>
  <c r="HB99" i="22"/>
  <c r="HJ99" i="22"/>
  <c r="HR99" i="22"/>
  <c r="HZ99" i="22"/>
  <c r="IH99" i="22"/>
  <c r="IP99" i="22"/>
  <c r="IX99" i="22"/>
  <c r="JP99" i="22"/>
  <c r="KA99" i="22"/>
  <c r="KI99" i="22"/>
  <c r="GP99" i="22"/>
  <c r="GX99" i="22"/>
  <c r="HF99" i="22"/>
  <c r="HN99" i="22"/>
  <c r="HV99" i="22"/>
  <c r="ID99" i="22"/>
  <c r="IL99" i="22"/>
  <c r="IT99" i="22"/>
  <c r="JL99" i="22"/>
  <c r="JU99" i="22"/>
  <c r="KE99" i="22"/>
  <c r="GQ99" i="22"/>
  <c r="GY99" i="22"/>
  <c r="HG99" i="22"/>
  <c r="HO99" i="22"/>
  <c r="HW99" i="22"/>
  <c r="IE99" i="22"/>
  <c r="IM99" i="22"/>
  <c r="IU99" i="22"/>
  <c r="JM99" i="22"/>
  <c r="JV99" i="22"/>
  <c r="KF99" i="22"/>
  <c r="GU99" i="22"/>
  <c r="HM99" i="22"/>
  <c r="IJ99" i="22"/>
  <c r="KC99" i="22"/>
  <c r="GV99" i="22"/>
  <c r="HS99" i="22"/>
  <c r="IK99" i="22"/>
  <c r="KD99" i="22"/>
  <c r="GW99" i="22"/>
  <c r="HT99" i="22"/>
  <c r="IQ99" i="22"/>
  <c r="KJ99" i="22"/>
  <c r="HC99" i="22"/>
  <c r="HU99" i="22"/>
  <c r="IR99" i="22"/>
  <c r="JK99" i="22"/>
  <c r="KK99" i="22"/>
  <c r="HD99" i="22"/>
  <c r="IA99" i="22"/>
  <c r="IS99" i="22"/>
  <c r="GK99" i="22"/>
  <c r="HK99" i="22"/>
  <c r="IC99" i="22"/>
  <c r="IZ99" i="22"/>
  <c r="JT99" i="22"/>
  <c r="GO97" i="22"/>
  <c r="JH90" i="22"/>
  <c r="JF90" i="22"/>
  <c r="JG90" i="22" s="1"/>
  <c r="JI90" i="22" s="1"/>
  <c r="JJ90" i="22" s="1"/>
  <c r="GO123" i="22"/>
  <c r="GW123" i="22"/>
  <c r="HE123" i="22"/>
  <c r="HM123" i="22"/>
  <c r="HU123" i="22"/>
  <c r="IC123" i="22"/>
  <c r="IK123" i="22"/>
  <c r="IS123" i="22"/>
  <c r="JK123" i="22"/>
  <c r="JT123" i="22"/>
  <c r="KD123" i="22"/>
  <c r="B122" i="22"/>
  <c r="JD120" i="22"/>
  <c r="ID119" i="22"/>
  <c r="HT119" i="22"/>
  <c r="HK119" i="22"/>
  <c r="HB119" i="22"/>
  <c r="GS119" i="22"/>
  <c r="JH116" i="22"/>
  <c r="GO115" i="22"/>
  <c r="GW115" i="22"/>
  <c r="HE115" i="22"/>
  <c r="HM115" i="22"/>
  <c r="HU115" i="22"/>
  <c r="IC115" i="22"/>
  <c r="IK115" i="22"/>
  <c r="IS115" i="22"/>
  <c r="JK115" i="22"/>
  <c r="JT115" i="22"/>
  <c r="KD115" i="22"/>
  <c r="KJ114" i="22"/>
  <c r="KA114" i="22"/>
  <c r="JO114" i="22"/>
  <c r="IU114" i="22"/>
  <c r="IL114" i="22"/>
  <c r="IB114" i="22"/>
  <c r="HS114" i="22"/>
  <c r="HJ114" i="22"/>
  <c r="HA114" i="22"/>
  <c r="GR114" i="22"/>
  <c r="B114" i="22"/>
  <c r="JI113" i="22"/>
  <c r="JJ113" i="22" s="1"/>
  <c r="JR110" i="22"/>
  <c r="JS110" i="22"/>
  <c r="JC110" i="22"/>
  <c r="JD110" i="22"/>
  <c r="JG110" i="22" s="1"/>
  <c r="JI110" i="22" s="1"/>
  <c r="JJ110" i="22" s="1"/>
  <c r="B107" i="22"/>
  <c r="HU102" i="22"/>
  <c r="GO99" i="22"/>
  <c r="GH97" i="22"/>
  <c r="KG125" i="22"/>
  <c r="JX125" i="22"/>
  <c r="JM125" i="22"/>
  <c r="IR125" i="22"/>
  <c r="II125" i="22"/>
  <c r="HZ125" i="22"/>
  <c r="HQ125" i="22"/>
  <c r="HH125" i="22"/>
  <c r="GY125" i="22"/>
  <c r="KF123" i="22"/>
  <c r="JU123" i="22"/>
  <c r="IY123" i="22"/>
  <c r="IP123" i="22"/>
  <c r="IG123" i="22"/>
  <c r="HX123" i="22"/>
  <c r="HO123" i="22"/>
  <c r="HF123" i="22"/>
  <c r="GV123" i="22"/>
  <c r="GH123" i="22"/>
  <c r="JE122" i="22"/>
  <c r="KC121" i="22"/>
  <c r="JH121" i="22"/>
  <c r="JI121" i="22" s="1"/>
  <c r="JJ121" i="22" s="1"/>
  <c r="IW121" i="22"/>
  <c r="IN121" i="22"/>
  <c r="IE121" i="22"/>
  <c r="HV121" i="22"/>
  <c r="HL121" i="22"/>
  <c r="HC121" i="22"/>
  <c r="GT121" i="22"/>
  <c r="GO120" i="22"/>
  <c r="GW120" i="22"/>
  <c r="HE120" i="22"/>
  <c r="HM120" i="22"/>
  <c r="HU120" i="22"/>
  <c r="IC120" i="22"/>
  <c r="IK120" i="22"/>
  <c r="IS120" i="22"/>
  <c r="JK120" i="22"/>
  <c r="JT120" i="22"/>
  <c r="KD120" i="22"/>
  <c r="KJ119" i="22"/>
  <c r="KA119" i="22"/>
  <c r="JO119" i="22"/>
  <c r="IU119" i="22"/>
  <c r="IL119" i="22"/>
  <c r="IB119" i="22"/>
  <c r="HS119" i="22"/>
  <c r="HJ119" i="22"/>
  <c r="HA119" i="22"/>
  <c r="GR119" i="22"/>
  <c r="B119" i="22"/>
  <c r="KE118" i="22"/>
  <c r="JS118" i="22"/>
  <c r="IX118" i="22"/>
  <c r="IO118" i="22"/>
  <c r="IF118" i="22"/>
  <c r="HW118" i="22"/>
  <c r="HN118" i="22"/>
  <c r="HD118" i="22"/>
  <c r="GU118" i="22"/>
  <c r="GE118" i="22"/>
  <c r="KH117" i="22"/>
  <c r="JX117" i="22"/>
  <c r="JM117" i="22"/>
  <c r="IR117" i="22"/>
  <c r="II117" i="22"/>
  <c r="HZ117" i="22"/>
  <c r="HQ117" i="22"/>
  <c r="HH117" i="22"/>
  <c r="GY117" i="22"/>
  <c r="JG116" i="22"/>
  <c r="KF115" i="22"/>
  <c r="JU115" i="22"/>
  <c r="IY115" i="22"/>
  <c r="IP115" i="22"/>
  <c r="IG115" i="22"/>
  <c r="HX115" i="22"/>
  <c r="HO115" i="22"/>
  <c r="HF115" i="22"/>
  <c r="GV115" i="22"/>
  <c r="GH115" i="22"/>
  <c r="KI114" i="22"/>
  <c r="JZ114" i="22"/>
  <c r="JN114" i="22"/>
  <c r="JE114" i="22"/>
  <c r="IT114" i="22"/>
  <c r="IJ114" i="22"/>
  <c r="IA114" i="22"/>
  <c r="HR114" i="22"/>
  <c r="HI114" i="22"/>
  <c r="GZ114" i="22"/>
  <c r="GQ114" i="22"/>
  <c r="JH113" i="22"/>
  <c r="JH110" i="22"/>
  <c r="HM102" i="22"/>
  <c r="GH99" i="22"/>
  <c r="GO125" i="22"/>
  <c r="GW125" i="22"/>
  <c r="HE125" i="22"/>
  <c r="HM125" i="22"/>
  <c r="HU125" i="22"/>
  <c r="IC125" i="22"/>
  <c r="IK125" i="22"/>
  <c r="IS125" i="22"/>
  <c r="JK125" i="22"/>
  <c r="JT125" i="22"/>
  <c r="B124" i="22"/>
  <c r="KE123" i="22"/>
  <c r="IX123" i="22"/>
  <c r="IO123" i="22"/>
  <c r="IF123" i="22"/>
  <c r="HW123" i="22"/>
  <c r="HN123" i="22"/>
  <c r="HD123" i="22"/>
  <c r="GU123" i="22"/>
  <c r="GE123" i="22"/>
  <c r="JD122" i="22"/>
  <c r="KK121" i="22"/>
  <c r="KB121" i="22"/>
  <c r="JP121" i="22"/>
  <c r="IV121" i="22"/>
  <c r="IM121" i="22"/>
  <c r="ID121" i="22"/>
  <c r="HT121" i="22"/>
  <c r="HK121" i="22"/>
  <c r="HB121" i="22"/>
  <c r="GS121" i="22"/>
  <c r="KI119" i="22"/>
  <c r="JZ119" i="22"/>
  <c r="JN119" i="22"/>
  <c r="IT119" i="22"/>
  <c r="IJ119" i="22"/>
  <c r="IA119" i="22"/>
  <c r="HR119" i="22"/>
  <c r="HI119" i="22"/>
  <c r="GZ119" i="22"/>
  <c r="GQ119" i="22"/>
  <c r="GO117" i="22"/>
  <c r="GW117" i="22"/>
  <c r="HE117" i="22"/>
  <c r="HM117" i="22"/>
  <c r="HU117" i="22"/>
  <c r="IC117" i="22"/>
  <c r="IK117" i="22"/>
  <c r="IS117" i="22"/>
  <c r="JK117" i="22"/>
  <c r="JT117" i="22"/>
  <c r="KD117" i="22"/>
  <c r="B116" i="22"/>
  <c r="JS115" i="22"/>
  <c r="KH114" i="22"/>
  <c r="JX114" i="22"/>
  <c r="JM114" i="22"/>
  <c r="IR114" i="22"/>
  <c r="II114" i="22"/>
  <c r="HZ114" i="22"/>
  <c r="HQ114" i="22"/>
  <c r="HH114" i="22"/>
  <c r="GY114" i="22"/>
  <c r="GP114" i="22"/>
  <c r="JS112" i="22"/>
  <c r="JC112" i="22"/>
  <c r="JS111" i="22"/>
  <c r="JC111" i="22"/>
  <c r="JD111" i="22"/>
  <c r="JH104" i="22"/>
  <c r="JF104" i="22"/>
  <c r="JG104" i="22" s="1"/>
  <c r="JI104" i="22" s="1"/>
  <c r="JJ104" i="22" s="1"/>
  <c r="HK102" i="22"/>
  <c r="JH101" i="22"/>
  <c r="JF101" i="22"/>
  <c r="JG101" i="22" s="1"/>
  <c r="JI101" i="22" s="1"/>
  <c r="JJ101" i="22" s="1"/>
  <c r="IY97" i="22"/>
  <c r="GE105" i="22"/>
  <c r="GT105" i="22"/>
  <c r="HB105" i="22"/>
  <c r="HJ105" i="22"/>
  <c r="HR105" i="22"/>
  <c r="GE101" i="22"/>
  <c r="GT101" i="22"/>
  <c r="HB101" i="22"/>
  <c r="HJ101" i="22"/>
  <c r="HR101" i="22"/>
  <c r="HZ101" i="22"/>
  <c r="IH101" i="22"/>
  <c r="IP101" i="22"/>
  <c r="IX101" i="22"/>
  <c r="JP101" i="22"/>
  <c r="KA101" i="22"/>
  <c r="KI101" i="22"/>
  <c r="GP101" i="22"/>
  <c r="GX101" i="22"/>
  <c r="HF101" i="22"/>
  <c r="HN101" i="22"/>
  <c r="HV101" i="22"/>
  <c r="ID101" i="22"/>
  <c r="IL101" i="22"/>
  <c r="IT101" i="22"/>
  <c r="JL101" i="22"/>
  <c r="JU101" i="22"/>
  <c r="KE101" i="22"/>
  <c r="B94" i="22"/>
  <c r="JG87" i="22"/>
  <c r="JI87" i="22" s="1"/>
  <c r="JJ87" i="22" s="1"/>
  <c r="JH87" i="22"/>
  <c r="GE82" i="22"/>
  <c r="GT82" i="22"/>
  <c r="HB82" i="22"/>
  <c r="HJ82" i="22"/>
  <c r="HR82" i="22"/>
  <c r="HZ82" i="22"/>
  <c r="IH82" i="22"/>
  <c r="IP82" i="22"/>
  <c r="IX82" i="22"/>
  <c r="JP82" i="22"/>
  <c r="KA82" i="22"/>
  <c r="GP82" i="22"/>
  <c r="GX82" i="22"/>
  <c r="HF82" i="22"/>
  <c r="HN82" i="22"/>
  <c r="HV82" i="22"/>
  <c r="ID82" i="22"/>
  <c r="IL82" i="22"/>
  <c r="IT82" i="22"/>
  <c r="GS82" i="22"/>
  <c r="HD82" i="22"/>
  <c r="HO82" i="22"/>
  <c r="HY82" i="22"/>
  <c r="IJ82" i="22"/>
  <c r="IU82" i="22"/>
  <c r="JO82" i="22"/>
  <c r="KB82" i="22"/>
  <c r="KJ82" i="22"/>
  <c r="GU82" i="22"/>
  <c r="HE82" i="22"/>
  <c r="HP82" i="22"/>
  <c r="IA82" i="22"/>
  <c r="IK82" i="22"/>
  <c r="IV82" i="22"/>
  <c r="KC82" i="22"/>
  <c r="KK82" i="22"/>
  <c r="GV82" i="22"/>
  <c r="HG82" i="22"/>
  <c r="HQ82" i="22"/>
  <c r="IB82" i="22"/>
  <c r="IM82" i="22"/>
  <c r="IW82" i="22"/>
  <c r="KD82" i="22"/>
  <c r="GH82" i="22"/>
  <c r="GW82" i="22"/>
  <c r="HH82" i="22"/>
  <c r="HS82" i="22"/>
  <c r="IC82" i="22"/>
  <c r="IN82" i="22"/>
  <c r="IY82" i="22"/>
  <c r="JT82" i="22"/>
  <c r="KE82" i="22"/>
  <c r="GQ82" i="22"/>
  <c r="HA82" i="22"/>
  <c r="HL82" i="22"/>
  <c r="HW82" i="22"/>
  <c r="IG82" i="22"/>
  <c r="IR82" i="22"/>
  <c r="JM82" i="22"/>
  <c r="JX82" i="22"/>
  <c r="KH82" i="22"/>
  <c r="GR82" i="22"/>
  <c r="HC82" i="22"/>
  <c r="HM82" i="22"/>
  <c r="HX82" i="22"/>
  <c r="II82" i="22"/>
  <c r="IS82" i="22"/>
  <c r="JN82" i="22"/>
  <c r="JZ82" i="22"/>
  <c r="KI82" i="22"/>
  <c r="HT82" i="22"/>
  <c r="KF82" i="22"/>
  <c r="HU82" i="22"/>
  <c r="KG82" i="22"/>
  <c r="GK82" i="22"/>
  <c r="IE82" i="22"/>
  <c r="JK82" i="22"/>
  <c r="GO82" i="22"/>
  <c r="IF82" i="22"/>
  <c r="JL82" i="22"/>
  <c r="HI82" i="22"/>
  <c r="IZ82" i="22"/>
  <c r="JU82" i="22"/>
  <c r="HK82" i="22"/>
  <c r="JV82" i="22"/>
  <c r="JE108" i="22"/>
  <c r="JE107" i="22"/>
  <c r="JE106" i="22"/>
  <c r="JV105" i="22"/>
  <c r="JM105" i="22"/>
  <c r="IU105" i="22"/>
  <c r="IM105" i="22"/>
  <c r="IE105" i="22"/>
  <c r="HW105" i="22"/>
  <c r="HN105" i="22"/>
  <c r="HE105" i="22"/>
  <c r="GV105" i="22"/>
  <c r="GH105" i="22"/>
  <c r="GE103" i="22"/>
  <c r="GT103" i="22"/>
  <c r="HB103" i="22"/>
  <c r="HJ103" i="22"/>
  <c r="HR103" i="22"/>
  <c r="HZ103" i="22"/>
  <c r="IH103" i="22"/>
  <c r="IP103" i="22"/>
  <c r="IX103" i="22"/>
  <c r="JP103" i="22"/>
  <c r="KA103" i="22"/>
  <c r="KI103" i="22"/>
  <c r="GP103" i="22"/>
  <c r="GX103" i="22"/>
  <c r="HF103" i="22"/>
  <c r="HN103" i="22"/>
  <c r="HV103" i="22"/>
  <c r="ID103" i="22"/>
  <c r="IL103" i="22"/>
  <c r="IT103" i="22"/>
  <c r="JL103" i="22"/>
  <c r="JU103" i="22"/>
  <c r="KE103" i="22"/>
  <c r="JD108" i="22"/>
  <c r="JD107" i="22"/>
  <c r="JD106" i="22"/>
  <c r="KE105" i="22"/>
  <c r="JU105" i="22"/>
  <c r="JL105" i="22"/>
  <c r="IT105" i="22"/>
  <c r="IL105" i="22"/>
  <c r="ID105" i="22"/>
  <c r="HV105" i="22"/>
  <c r="HM105" i="22"/>
  <c r="HD105" i="22"/>
  <c r="GU105" i="22"/>
  <c r="GE104" i="22"/>
  <c r="GT104" i="22"/>
  <c r="HB104" i="22"/>
  <c r="HJ104" i="22"/>
  <c r="HR104" i="22"/>
  <c r="HZ104" i="22"/>
  <c r="IH104" i="22"/>
  <c r="IP104" i="22"/>
  <c r="IX104" i="22"/>
  <c r="JP104" i="22"/>
  <c r="KA104" i="22"/>
  <c r="KI104" i="22"/>
  <c r="KK103" i="22"/>
  <c r="JZ103" i="22"/>
  <c r="JM103" i="22"/>
  <c r="IZ103" i="22"/>
  <c r="IO103" i="22"/>
  <c r="IE103" i="22"/>
  <c r="HT103" i="22"/>
  <c r="HI103" i="22"/>
  <c r="GY103" i="22"/>
  <c r="GK103" i="22"/>
  <c r="GR100" i="22"/>
  <c r="GZ100" i="22"/>
  <c r="HH100" i="22"/>
  <c r="HP100" i="22"/>
  <c r="HX100" i="22"/>
  <c r="IF100" i="22"/>
  <c r="IN100" i="22"/>
  <c r="IV100" i="22"/>
  <c r="JN100" i="22"/>
  <c r="JX100" i="22"/>
  <c r="KG100" i="22"/>
  <c r="GS100" i="22"/>
  <c r="HA100" i="22"/>
  <c r="HI100" i="22"/>
  <c r="HQ100" i="22"/>
  <c r="HY100" i="22"/>
  <c r="GE100" i="22"/>
  <c r="GT100" i="22"/>
  <c r="HB100" i="22"/>
  <c r="HJ100" i="22"/>
  <c r="HR100" i="22"/>
  <c r="HZ100" i="22"/>
  <c r="IH100" i="22"/>
  <c r="IP100" i="22"/>
  <c r="IX100" i="22"/>
  <c r="JP100" i="22"/>
  <c r="KA100" i="22"/>
  <c r="KI100" i="22"/>
  <c r="GP100" i="22"/>
  <c r="GX100" i="22"/>
  <c r="HF100" i="22"/>
  <c r="HN100" i="22"/>
  <c r="HV100" i="22"/>
  <c r="ID100" i="22"/>
  <c r="IL100" i="22"/>
  <c r="IT100" i="22"/>
  <c r="JL100" i="22"/>
  <c r="JU100" i="22"/>
  <c r="KE100" i="22"/>
  <c r="GQ100" i="22"/>
  <c r="GY100" i="22"/>
  <c r="HG100" i="22"/>
  <c r="HO100" i="22"/>
  <c r="HW100" i="22"/>
  <c r="IE100" i="22"/>
  <c r="IM100" i="22"/>
  <c r="IU100" i="22"/>
  <c r="JM100" i="22"/>
  <c r="JV100" i="22"/>
  <c r="KF100" i="22"/>
  <c r="GR98" i="22"/>
  <c r="GZ98" i="22"/>
  <c r="HH98" i="22"/>
  <c r="HP98" i="22"/>
  <c r="HX98" i="22"/>
  <c r="IF98" i="22"/>
  <c r="IN98" i="22"/>
  <c r="IV98" i="22"/>
  <c r="JN98" i="22"/>
  <c r="JX98" i="22"/>
  <c r="KG98" i="22"/>
  <c r="GS98" i="22"/>
  <c r="HA98" i="22"/>
  <c r="HI98" i="22"/>
  <c r="HQ98" i="22"/>
  <c r="HY98" i="22"/>
  <c r="IG98" i="22"/>
  <c r="IO98" i="22"/>
  <c r="IW98" i="22"/>
  <c r="JO98" i="22"/>
  <c r="JZ98" i="22"/>
  <c r="KH98" i="22"/>
  <c r="GE98" i="22"/>
  <c r="GT98" i="22"/>
  <c r="HB98" i="22"/>
  <c r="HJ98" i="22"/>
  <c r="HR98" i="22"/>
  <c r="HZ98" i="22"/>
  <c r="IH98" i="22"/>
  <c r="IP98" i="22"/>
  <c r="IX98" i="22"/>
  <c r="JP98" i="22"/>
  <c r="KA98" i="22"/>
  <c r="KI98" i="22"/>
  <c r="GP98" i="22"/>
  <c r="GX98" i="22"/>
  <c r="HF98" i="22"/>
  <c r="HN98" i="22"/>
  <c r="HV98" i="22"/>
  <c r="ID98" i="22"/>
  <c r="IL98" i="22"/>
  <c r="IT98" i="22"/>
  <c r="JL98" i="22"/>
  <c r="JU98" i="22"/>
  <c r="KE98" i="22"/>
  <c r="GQ98" i="22"/>
  <c r="GY98" i="22"/>
  <c r="HG98" i="22"/>
  <c r="HO98" i="22"/>
  <c r="HW98" i="22"/>
  <c r="IE98" i="22"/>
  <c r="IM98" i="22"/>
  <c r="IU98" i="22"/>
  <c r="JM98" i="22"/>
  <c r="JV98" i="22"/>
  <c r="KF98" i="22"/>
  <c r="GR96" i="22"/>
  <c r="GZ96" i="22"/>
  <c r="HH96" i="22"/>
  <c r="HP96" i="22"/>
  <c r="HX96" i="22"/>
  <c r="IF96" i="22"/>
  <c r="IN96" i="22"/>
  <c r="IV96" i="22"/>
  <c r="JN96" i="22"/>
  <c r="JX96" i="22"/>
  <c r="KG96" i="22"/>
  <c r="GS96" i="22"/>
  <c r="HA96" i="22"/>
  <c r="HI96" i="22"/>
  <c r="HQ96" i="22"/>
  <c r="HY96" i="22"/>
  <c r="IG96" i="22"/>
  <c r="IO96" i="22"/>
  <c r="IW96" i="22"/>
  <c r="JO96" i="22"/>
  <c r="JZ96" i="22"/>
  <c r="KH96" i="22"/>
  <c r="GE96" i="22"/>
  <c r="GT96" i="22"/>
  <c r="HB96" i="22"/>
  <c r="HJ96" i="22"/>
  <c r="HR96" i="22"/>
  <c r="HZ96" i="22"/>
  <c r="IH96" i="22"/>
  <c r="IP96" i="22"/>
  <c r="IX96" i="22"/>
  <c r="JP96" i="22"/>
  <c r="KA96" i="22"/>
  <c r="KI96" i="22"/>
  <c r="GP96" i="22"/>
  <c r="GX96" i="22"/>
  <c r="HF96" i="22"/>
  <c r="HN96" i="22"/>
  <c r="HV96" i="22"/>
  <c r="ID96" i="22"/>
  <c r="IL96" i="22"/>
  <c r="IT96" i="22"/>
  <c r="JL96" i="22"/>
  <c r="JU96" i="22"/>
  <c r="KE96" i="22"/>
  <c r="GQ96" i="22"/>
  <c r="GY96" i="22"/>
  <c r="HG96" i="22"/>
  <c r="HO96" i="22"/>
  <c r="HW96" i="22"/>
  <c r="IE96" i="22"/>
  <c r="IM96" i="22"/>
  <c r="IU96" i="22"/>
  <c r="JM96" i="22"/>
  <c r="JV96" i="22"/>
  <c r="KF96" i="22"/>
  <c r="GO90" i="22"/>
  <c r="GW90" i="22"/>
  <c r="HE90" i="22"/>
  <c r="HM90" i="22"/>
  <c r="HU90" i="22"/>
  <c r="IC90" i="22"/>
  <c r="IK90" i="22"/>
  <c r="IS90" i="22"/>
  <c r="JK90" i="22"/>
  <c r="JT90" i="22"/>
  <c r="KD90" i="22"/>
  <c r="GS90" i="22"/>
  <c r="HA90" i="22"/>
  <c r="HI90" i="22"/>
  <c r="HQ90" i="22"/>
  <c r="HY90" i="22"/>
  <c r="IG90" i="22"/>
  <c r="IO90" i="22"/>
  <c r="IW90" i="22"/>
  <c r="JO90" i="22"/>
  <c r="JZ90" i="22"/>
  <c r="KH90" i="22"/>
  <c r="GE90" i="22"/>
  <c r="GT90" i="22"/>
  <c r="HB90" i="22"/>
  <c r="HJ90" i="22"/>
  <c r="HR90" i="22"/>
  <c r="HZ90" i="22"/>
  <c r="IH90" i="22"/>
  <c r="IP90" i="22"/>
  <c r="IX90" i="22"/>
  <c r="JP90" i="22"/>
  <c r="KA90" i="22"/>
  <c r="KI90" i="22"/>
  <c r="GV90" i="22"/>
  <c r="HH90" i="22"/>
  <c r="HV90" i="22"/>
  <c r="II90" i="22"/>
  <c r="IU90" i="22"/>
  <c r="JX90" i="22"/>
  <c r="GX90" i="22"/>
  <c r="HK90" i="22"/>
  <c r="HW90" i="22"/>
  <c r="IJ90" i="22"/>
  <c r="IV90" i="22"/>
  <c r="JL90" i="22"/>
  <c r="KB90" i="22"/>
  <c r="GH90" i="22"/>
  <c r="GY90" i="22"/>
  <c r="HL90" i="22"/>
  <c r="HX90" i="22"/>
  <c r="IL90" i="22"/>
  <c r="IY90" i="22"/>
  <c r="JM90" i="22"/>
  <c r="KC90" i="22"/>
  <c r="GK90" i="22"/>
  <c r="GZ90" i="22"/>
  <c r="HN90" i="22"/>
  <c r="GR90" i="22"/>
  <c r="HF90" i="22"/>
  <c r="HS90" i="22"/>
  <c r="IE90" i="22"/>
  <c r="IR90" i="22"/>
  <c r="JU90" i="22"/>
  <c r="KJ90" i="22"/>
  <c r="GU90" i="22"/>
  <c r="HG90" i="22"/>
  <c r="HT90" i="22"/>
  <c r="IF90" i="22"/>
  <c r="IT90" i="22"/>
  <c r="JV90" i="22"/>
  <c r="KK90" i="22"/>
  <c r="KD113" i="22"/>
  <c r="JT113" i="22"/>
  <c r="JK113" i="22"/>
  <c r="IS113" i="22"/>
  <c r="IK113" i="22"/>
  <c r="IC113" i="22"/>
  <c r="HU113" i="22"/>
  <c r="HM113" i="22"/>
  <c r="HE113" i="22"/>
  <c r="GW113" i="22"/>
  <c r="KD112" i="22"/>
  <c r="JT112" i="22"/>
  <c r="JK112" i="22"/>
  <c r="IS112" i="22"/>
  <c r="IK112" i="22"/>
  <c r="IC112" i="22"/>
  <c r="HU112" i="22"/>
  <c r="HM112" i="22"/>
  <c r="HE112" i="22"/>
  <c r="GW112" i="22"/>
  <c r="KD111" i="22"/>
  <c r="JT111" i="22"/>
  <c r="JK111" i="22"/>
  <c r="IS111" i="22"/>
  <c r="IK111" i="22"/>
  <c r="IC111" i="22"/>
  <c r="HU111" i="22"/>
  <c r="HM111" i="22"/>
  <c r="HE111" i="22"/>
  <c r="GW111" i="22"/>
  <c r="KD110" i="22"/>
  <c r="JT110" i="22"/>
  <c r="JK110" i="22"/>
  <c r="IS110" i="22"/>
  <c r="IK110" i="22"/>
  <c r="IC110" i="22"/>
  <c r="HU110" i="22"/>
  <c r="HM110" i="22"/>
  <c r="HE110" i="22"/>
  <c r="GW110" i="22"/>
  <c r="KD109" i="22"/>
  <c r="JT109" i="22"/>
  <c r="JK109" i="22"/>
  <c r="IS109" i="22"/>
  <c r="IK109" i="22"/>
  <c r="IC109" i="22"/>
  <c r="HU109" i="22"/>
  <c r="HM109" i="22"/>
  <c r="HE109" i="22"/>
  <c r="GW109" i="22"/>
  <c r="KD108" i="22"/>
  <c r="JT108" i="22"/>
  <c r="JK108" i="22"/>
  <c r="JC108" i="22"/>
  <c r="IS108" i="22"/>
  <c r="IK108" i="22"/>
  <c r="IC108" i="22"/>
  <c r="HU108" i="22"/>
  <c r="HM108" i="22"/>
  <c r="HE108" i="22"/>
  <c r="GW108" i="22"/>
  <c r="KD107" i="22"/>
  <c r="JT107" i="22"/>
  <c r="JK107" i="22"/>
  <c r="JC107" i="22"/>
  <c r="IS107" i="22"/>
  <c r="IK107" i="22"/>
  <c r="IC107" i="22"/>
  <c r="HU107" i="22"/>
  <c r="HM107" i="22"/>
  <c r="HE107" i="22"/>
  <c r="GW107" i="22"/>
  <c r="KD106" i="22"/>
  <c r="JT106" i="22"/>
  <c r="JK106" i="22"/>
  <c r="JC106" i="22"/>
  <c r="IS106" i="22"/>
  <c r="IK106" i="22"/>
  <c r="IC106" i="22"/>
  <c r="HU106" i="22"/>
  <c r="HM106" i="22"/>
  <c r="HE106" i="22"/>
  <c r="GW106" i="22"/>
  <c r="KD105" i="22"/>
  <c r="JT105" i="22"/>
  <c r="JK105" i="22"/>
  <c r="JC105" i="22"/>
  <c r="IS105" i="22"/>
  <c r="IK105" i="22"/>
  <c r="IC105" i="22"/>
  <c r="HU105" i="22"/>
  <c r="HL105" i="22"/>
  <c r="HC105" i="22"/>
  <c r="GS105" i="22"/>
  <c r="KF104" i="22"/>
  <c r="JU104" i="22"/>
  <c r="JK104" i="22"/>
  <c r="IZ104" i="22"/>
  <c r="IQ104" i="22"/>
  <c r="IG104" i="22"/>
  <c r="HX104" i="22"/>
  <c r="HO104" i="22"/>
  <c r="HF104" i="22"/>
  <c r="GW104" i="22"/>
  <c r="GK104" i="22"/>
  <c r="KJ103" i="22"/>
  <c r="JX103" i="22"/>
  <c r="JK103" i="22"/>
  <c r="IY103" i="22"/>
  <c r="IN103" i="22"/>
  <c r="IC103" i="22"/>
  <c r="HS103" i="22"/>
  <c r="HH103" i="22"/>
  <c r="GW103" i="22"/>
  <c r="GH103" i="22"/>
  <c r="KG101" i="22"/>
  <c r="JT101" i="22"/>
  <c r="IV101" i="22"/>
  <c r="IK101" i="22"/>
  <c r="IA101" i="22"/>
  <c r="HP101" i="22"/>
  <c r="HE101" i="22"/>
  <c r="GU101" i="22"/>
  <c r="KC100" i="22"/>
  <c r="IS100" i="22"/>
  <c r="IC100" i="22"/>
  <c r="HK100" i="22"/>
  <c r="GK100" i="22"/>
  <c r="JT98" i="22"/>
  <c r="IZ98" i="22"/>
  <c r="IC98" i="22"/>
  <c r="HK98" i="22"/>
  <c r="GK98" i="22"/>
  <c r="JT96" i="22"/>
  <c r="IZ96" i="22"/>
  <c r="IC96" i="22"/>
  <c r="HK96" i="22"/>
  <c r="GK96" i="22"/>
  <c r="JG93" i="22"/>
  <c r="B93" i="22"/>
  <c r="IM90" i="22"/>
  <c r="GQ90" i="22"/>
  <c r="JS108" i="22"/>
  <c r="JS107" i="22"/>
  <c r="JS106" i="22"/>
  <c r="KK105" i="22"/>
  <c r="KC105" i="22"/>
  <c r="IZ105" i="22"/>
  <c r="IR105" i="22"/>
  <c r="IJ105" i="22"/>
  <c r="IB105" i="22"/>
  <c r="HT105" i="22"/>
  <c r="HK105" i="22"/>
  <c r="HA105" i="22"/>
  <c r="GR105" i="22"/>
  <c r="KE104" i="22"/>
  <c r="JT104" i="22"/>
  <c r="IY104" i="22"/>
  <c r="IO104" i="22"/>
  <c r="IF104" i="22"/>
  <c r="HW104" i="22"/>
  <c r="HN104" i="22"/>
  <c r="HE104" i="22"/>
  <c r="GV104" i="22"/>
  <c r="GH104" i="22"/>
  <c r="KH103" i="22"/>
  <c r="JV103" i="22"/>
  <c r="IW103" i="22"/>
  <c r="IM103" i="22"/>
  <c r="IB103" i="22"/>
  <c r="HQ103" i="22"/>
  <c r="HG103" i="22"/>
  <c r="GV103" i="22"/>
  <c r="KF101" i="22"/>
  <c r="JS101" i="22"/>
  <c r="IU101" i="22"/>
  <c r="IJ101" i="22"/>
  <c r="HY101" i="22"/>
  <c r="HO101" i="22"/>
  <c r="HD101" i="22"/>
  <c r="GS101" i="22"/>
  <c r="IR100" i="22"/>
  <c r="IB100" i="22"/>
  <c r="HE100" i="22"/>
  <c r="GH100" i="22"/>
  <c r="JC95" i="22"/>
  <c r="JD95" i="22"/>
  <c r="JG95" i="22" s="1"/>
  <c r="JI95" i="22" s="1"/>
  <c r="JJ95" i="22" s="1"/>
  <c r="JR95" i="22"/>
  <c r="JS95" i="22"/>
  <c r="GP90" i="22"/>
  <c r="KJ105" i="22"/>
  <c r="KB105" i="22"/>
  <c r="IY105" i="22"/>
  <c r="IQ105" i="22"/>
  <c r="II105" i="22"/>
  <c r="IA105" i="22"/>
  <c r="HS105" i="22"/>
  <c r="HI105" i="22"/>
  <c r="GZ105" i="22"/>
  <c r="GQ105" i="22"/>
  <c r="JT103" i="22"/>
  <c r="IV103" i="22"/>
  <c r="IK103" i="22"/>
  <c r="IA103" i="22"/>
  <c r="HP103" i="22"/>
  <c r="HE103" i="22"/>
  <c r="GU103" i="22"/>
  <c r="JG102" i="22"/>
  <c r="JI102" i="22" s="1"/>
  <c r="JJ102" i="22" s="1"/>
  <c r="JG98" i="22"/>
  <c r="JG96" i="22"/>
  <c r="JC94" i="22"/>
  <c r="JD94" i="22"/>
  <c r="JE94" i="22"/>
  <c r="JR94" i="22"/>
  <c r="JH93" i="22"/>
  <c r="JI93" i="22" s="1"/>
  <c r="JJ93" i="22" s="1"/>
  <c r="B96" i="22"/>
  <c r="JG91" i="22"/>
  <c r="JH91" i="22"/>
  <c r="GO95" i="22"/>
  <c r="GW95" i="22"/>
  <c r="HE95" i="22"/>
  <c r="HM95" i="22"/>
  <c r="HU95" i="22"/>
  <c r="IC95" i="22"/>
  <c r="IK95" i="22"/>
  <c r="IS95" i="22"/>
  <c r="JK95" i="22"/>
  <c r="JT95" i="22"/>
  <c r="KD95" i="22"/>
  <c r="GE95" i="22"/>
  <c r="GT95" i="22"/>
  <c r="HB95" i="22"/>
  <c r="HJ95" i="22"/>
  <c r="HR95" i="22"/>
  <c r="KJ94" i="22"/>
  <c r="JX94" i="22"/>
  <c r="JL94" i="22"/>
  <c r="IY94" i="22"/>
  <c r="IN94" i="22"/>
  <c r="ID94" i="22"/>
  <c r="HS94" i="22"/>
  <c r="HH94" i="22"/>
  <c r="GX94" i="22"/>
  <c r="GH94" i="22"/>
  <c r="KC92" i="22"/>
  <c r="JM92" i="22"/>
  <c r="IY92" i="22"/>
  <c r="IL92" i="22"/>
  <c r="HX92" i="22"/>
  <c r="HL92" i="22"/>
  <c r="GY92" i="22"/>
  <c r="GH92" i="22"/>
  <c r="GO91" i="22"/>
  <c r="GW91" i="22"/>
  <c r="HE91" i="22"/>
  <c r="HM91" i="22"/>
  <c r="HU91" i="22"/>
  <c r="IC91" i="22"/>
  <c r="IK91" i="22"/>
  <c r="IS91" i="22"/>
  <c r="JK91" i="22"/>
  <c r="JT91" i="22"/>
  <c r="KD91" i="22"/>
  <c r="GS91" i="22"/>
  <c r="HA91" i="22"/>
  <c r="HI91" i="22"/>
  <c r="HQ91" i="22"/>
  <c r="HY91" i="22"/>
  <c r="IG91" i="22"/>
  <c r="IO91" i="22"/>
  <c r="IW91" i="22"/>
  <c r="JO91" i="22"/>
  <c r="JZ91" i="22"/>
  <c r="KH91" i="22"/>
  <c r="GE91" i="22"/>
  <c r="GT91" i="22"/>
  <c r="HB91" i="22"/>
  <c r="HJ91" i="22"/>
  <c r="HR91" i="22"/>
  <c r="HZ91" i="22"/>
  <c r="IH91" i="22"/>
  <c r="IP91" i="22"/>
  <c r="IX91" i="22"/>
  <c r="JP91" i="22"/>
  <c r="KA91" i="22"/>
  <c r="KI91" i="22"/>
  <c r="B89" i="22"/>
  <c r="JG88" i="22"/>
  <c r="JH88" i="22"/>
  <c r="JG86" i="22"/>
  <c r="JI86" i="22" s="1"/>
  <c r="JJ86" i="22" s="1"/>
  <c r="JH86" i="22"/>
  <c r="GQ79" i="22"/>
  <c r="GY79" i="22"/>
  <c r="HG79" i="22"/>
  <c r="HO79" i="22"/>
  <c r="HW79" i="22"/>
  <c r="IE79" i="22"/>
  <c r="IM79" i="22"/>
  <c r="IU79" i="22"/>
  <c r="JM79" i="22"/>
  <c r="JV79" i="22"/>
  <c r="KF79" i="22"/>
  <c r="GS79" i="22"/>
  <c r="HB79" i="22"/>
  <c r="HK79" i="22"/>
  <c r="HT79" i="22"/>
  <c r="IC79" i="22"/>
  <c r="IL79" i="22"/>
  <c r="IV79" i="22"/>
  <c r="JP79" i="22"/>
  <c r="KB79" i="22"/>
  <c r="KK79" i="22"/>
  <c r="GT79" i="22"/>
  <c r="HC79" i="22"/>
  <c r="HL79" i="22"/>
  <c r="HU79" i="22"/>
  <c r="ID79" i="22"/>
  <c r="IN79" i="22"/>
  <c r="IW79" i="22"/>
  <c r="KC79" i="22"/>
  <c r="GE79" i="22"/>
  <c r="GU79" i="22"/>
  <c r="HD79" i="22"/>
  <c r="HM79" i="22"/>
  <c r="HV79" i="22"/>
  <c r="IF79" i="22"/>
  <c r="IO79" i="22"/>
  <c r="IX79" i="22"/>
  <c r="KD79" i="22"/>
  <c r="GH79" i="22"/>
  <c r="GV79" i="22"/>
  <c r="HE79" i="22"/>
  <c r="HN79" i="22"/>
  <c r="HX79" i="22"/>
  <c r="IG79" i="22"/>
  <c r="IP79" i="22"/>
  <c r="IY79" i="22"/>
  <c r="JT79" i="22"/>
  <c r="KE79" i="22"/>
  <c r="GP79" i="22"/>
  <c r="GZ79" i="22"/>
  <c r="HI79" i="22"/>
  <c r="HR79" i="22"/>
  <c r="IA79" i="22"/>
  <c r="IJ79" i="22"/>
  <c r="IS79" i="22"/>
  <c r="JN79" i="22"/>
  <c r="JZ79" i="22"/>
  <c r="KI79" i="22"/>
  <c r="GR79" i="22"/>
  <c r="HA79" i="22"/>
  <c r="HJ79" i="22"/>
  <c r="HS79" i="22"/>
  <c r="IB79" i="22"/>
  <c r="IK79" i="22"/>
  <c r="IT79" i="22"/>
  <c r="JO79" i="22"/>
  <c r="KA79" i="22"/>
  <c r="KJ79" i="22"/>
  <c r="HQ79" i="22"/>
  <c r="JX79" i="22"/>
  <c r="GK79" i="22"/>
  <c r="HY79" i="22"/>
  <c r="KG79" i="22"/>
  <c r="GO79" i="22"/>
  <c r="HZ79" i="22"/>
  <c r="KH79" i="22"/>
  <c r="GW79" i="22"/>
  <c r="IH79" i="22"/>
  <c r="JK79" i="22"/>
  <c r="HH79" i="22"/>
  <c r="IR79" i="22"/>
  <c r="HP79" i="22"/>
  <c r="IZ79" i="22"/>
  <c r="JU79" i="22"/>
  <c r="JG89" i="22"/>
  <c r="JI89" i="22" s="1"/>
  <c r="JJ89" i="22" s="1"/>
  <c r="JH89" i="22"/>
  <c r="B85" i="22"/>
  <c r="B83" i="22"/>
  <c r="GX79" i="22"/>
  <c r="JH100" i="22"/>
  <c r="JI100" i="22" s="1"/>
  <c r="JJ100" i="22" s="1"/>
  <c r="JH99" i="22"/>
  <c r="JI99" i="22" s="1"/>
  <c r="JJ99" i="22" s="1"/>
  <c r="JH98" i="22"/>
  <c r="JH97" i="22"/>
  <c r="JI97" i="22" s="1"/>
  <c r="JJ97" i="22" s="1"/>
  <c r="JH96" i="22"/>
  <c r="KH95" i="22"/>
  <c r="JX95" i="22"/>
  <c r="JM95" i="22"/>
  <c r="IR95" i="22"/>
  <c r="II95" i="22"/>
  <c r="HZ95" i="22"/>
  <c r="HP95" i="22"/>
  <c r="HF95" i="22"/>
  <c r="GU95" i="22"/>
  <c r="KE94" i="22"/>
  <c r="IT94" i="22"/>
  <c r="II94" i="22"/>
  <c r="HX94" i="22"/>
  <c r="HN94" i="22"/>
  <c r="HC94" i="22"/>
  <c r="GO93" i="22"/>
  <c r="GW93" i="22"/>
  <c r="HE93" i="22"/>
  <c r="HM93" i="22"/>
  <c r="HU93" i="22"/>
  <c r="IC93" i="22"/>
  <c r="IK93" i="22"/>
  <c r="IS93" i="22"/>
  <c r="JK93" i="22"/>
  <c r="JT93" i="22"/>
  <c r="KD93" i="22"/>
  <c r="GS93" i="22"/>
  <c r="HA93" i="22"/>
  <c r="HI93" i="22"/>
  <c r="HQ93" i="22"/>
  <c r="HY93" i="22"/>
  <c r="IG93" i="22"/>
  <c r="IO93" i="22"/>
  <c r="IW93" i="22"/>
  <c r="GE93" i="22"/>
  <c r="GT93" i="22"/>
  <c r="HB93" i="22"/>
  <c r="HJ93" i="22"/>
  <c r="HR93" i="22"/>
  <c r="HZ93" i="22"/>
  <c r="IH93" i="22"/>
  <c r="IP93" i="22"/>
  <c r="IX93" i="22"/>
  <c r="JP93" i="22"/>
  <c r="KA93" i="22"/>
  <c r="KI93" i="22"/>
  <c r="KJ92" i="22"/>
  <c r="JU92" i="22"/>
  <c r="IR92" i="22"/>
  <c r="IE92" i="22"/>
  <c r="HS92" i="22"/>
  <c r="HF92" i="22"/>
  <c r="JX91" i="22"/>
  <c r="IU91" i="22"/>
  <c r="II91" i="22"/>
  <c r="HV91" i="22"/>
  <c r="HH91" i="22"/>
  <c r="GV91" i="22"/>
  <c r="JL79" i="22"/>
  <c r="JG92" i="22"/>
  <c r="JI92" i="22" s="1"/>
  <c r="JJ92" i="22" s="1"/>
  <c r="JH92" i="22"/>
  <c r="JI91" i="22"/>
  <c r="JJ91" i="22" s="1"/>
  <c r="JI85" i="22"/>
  <c r="JJ85" i="22" s="1"/>
  <c r="JG85" i="22"/>
  <c r="JH85" i="22"/>
  <c r="GO94" i="22"/>
  <c r="GW94" i="22"/>
  <c r="HE94" i="22"/>
  <c r="HM94" i="22"/>
  <c r="HU94" i="22"/>
  <c r="IC94" i="22"/>
  <c r="IK94" i="22"/>
  <c r="IS94" i="22"/>
  <c r="JK94" i="22"/>
  <c r="JT94" i="22"/>
  <c r="KD94" i="22"/>
  <c r="GE94" i="22"/>
  <c r="GT94" i="22"/>
  <c r="HB94" i="22"/>
  <c r="HJ94" i="22"/>
  <c r="HR94" i="22"/>
  <c r="HZ94" i="22"/>
  <c r="IH94" i="22"/>
  <c r="IP94" i="22"/>
  <c r="IX94" i="22"/>
  <c r="JP94" i="22"/>
  <c r="KA94" i="22"/>
  <c r="KI94" i="22"/>
  <c r="GO92" i="22"/>
  <c r="GW92" i="22"/>
  <c r="HE92" i="22"/>
  <c r="HM92" i="22"/>
  <c r="HU92" i="22"/>
  <c r="IC92" i="22"/>
  <c r="IK92" i="22"/>
  <c r="IS92" i="22"/>
  <c r="JK92" i="22"/>
  <c r="JT92" i="22"/>
  <c r="KD92" i="22"/>
  <c r="GS92" i="22"/>
  <c r="HA92" i="22"/>
  <c r="HI92" i="22"/>
  <c r="HQ92" i="22"/>
  <c r="HY92" i="22"/>
  <c r="IG92" i="22"/>
  <c r="IO92" i="22"/>
  <c r="IW92" i="22"/>
  <c r="JO92" i="22"/>
  <c r="JZ92" i="22"/>
  <c r="KH92" i="22"/>
  <c r="GE92" i="22"/>
  <c r="GT92" i="22"/>
  <c r="HB92" i="22"/>
  <c r="HJ92" i="22"/>
  <c r="HR92" i="22"/>
  <c r="HZ92" i="22"/>
  <c r="IH92" i="22"/>
  <c r="IP92" i="22"/>
  <c r="IX92" i="22"/>
  <c r="JP92" i="22"/>
  <c r="KA92" i="22"/>
  <c r="KI92" i="22"/>
  <c r="JF91" i="22"/>
  <c r="B88" i="22"/>
  <c r="B86" i="22"/>
  <c r="JG83" i="22"/>
  <c r="JI83" i="22" s="1"/>
  <c r="JJ83" i="22" s="1"/>
  <c r="KI89" i="22"/>
  <c r="KA89" i="22"/>
  <c r="JP89" i="22"/>
  <c r="IX89" i="22"/>
  <c r="IP89" i="22"/>
  <c r="IH89" i="22"/>
  <c r="HZ89" i="22"/>
  <c r="HR89" i="22"/>
  <c r="HJ89" i="22"/>
  <c r="HB89" i="22"/>
  <c r="GT89" i="22"/>
  <c r="GE89" i="22"/>
  <c r="KI88" i="22"/>
  <c r="KA88" i="22"/>
  <c r="JP88" i="22"/>
  <c r="IX88" i="22"/>
  <c r="IP88" i="22"/>
  <c r="IH88" i="22"/>
  <c r="HZ88" i="22"/>
  <c r="HR88" i="22"/>
  <c r="HJ88" i="22"/>
  <c r="HB88" i="22"/>
  <c r="GT88" i="22"/>
  <c r="GE88" i="22"/>
  <c r="JH82" i="22"/>
  <c r="KC81" i="22"/>
  <c r="JO81" i="22"/>
  <c r="JE81" i="22"/>
  <c r="IR81" i="22"/>
  <c r="IG81" i="22"/>
  <c r="HW81" i="22"/>
  <c r="HL81" i="22"/>
  <c r="HA81" i="22"/>
  <c r="JC80" i="22"/>
  <c r="KH89" i="22"/>
  <c r="JZ89" i="22"/>
  <c r="JO89" i="22"/>
  <c r="IW89" i="22"/>
  <c r="IO89" i="22"/>
  <c r="IG89" i="22"/>
  <c r="HY89" i="22"/>
  <c r="HQ89" i="22"/>
  <c r="HI89" i="22"/>
  <c r="HA89" i="22"/>
  <c r="GS89" i="22"/>
  <c r="KH88" i="22"/>
  <c r="JZ88" i="22"/>
  <c r="JO88" i="22"/>
  <c r="IW88" i="22"/>
  <c r="IO88" i="22"/>
  <c r="IG88" i="22"/>
  <c r="HY88" i="22"/>
  <c r="HQ88" i="22"/>
  <c r="HI88" i="22"/>
  <c r="HA88" i="22"/>
  <c r="GS88" i="22"/>
  <c r="GE81" i="22"/>
  <c r="GT81" i="22"/>
  <c r="HB81" i="22"/>
  <c r="HJ81" i="22"/>
  <c r="HR81" i="22"/>
  <c r="HZ81" i="22"/>
  <c r="IH81" i="22"/>
  <c r="IP81" i="22"/>
  <c r="IX81" i="22"/>
  <c r="JP81" i="22"/>
  <c r="KA81" i="22"/>
  <c r="KI81" i="22"/>
  <c r="GP81" i="22"/>
  <c r="GX81" i="22"/>
  <c r="HF81" i="22"/>
  <c r="HN81" i="22"/>
  <c r="HV81" i="22"/>
  <c r="ID81" i="22"/>
  <c r="IL81" i="22"/>
  <c r="IT81" i="22"/>
  <c r="JL81" i="22"/>
  <c r="JU81" i="22"/>
  <c r="KE81" i="22"/>
  <c r="GP89" i="22"/>
  <c r="KE88" i="22"/>
  <c r="JU88" i="22"/>
  <c r="JL88" i="22"/>
  <c r="IT88" i="22"/>
  <c r="IL88" i="22"/>
  <c r="ID88" i="22"/>
  <c r="HV88" i="22"/>
  <c r="HN88" i="22"/>
  <c r="HF88" i="22"/>
  <c r="GX88" i="22"/>
  <c r="GP88" i="22"/>
  <c r="JD84" i="22"/>
  <c r="JG84" i="22" s="1"/>
  <c r="JD83" i="22"/>
  <c r="JH83" i="22" s="1"/>
  <c r="JV81" i="22"/>
  <c r="IW81" i="22"/>
  <c r="IM81" i="22"/>
  <c r="IB81" i="22"/>
  <c r="HQ81" i="22"/>
  <c r="HG81" i="22"/>
  <c r="GV81" i="22"/>
  <c r="KD89" i="22"/>
  <c r="JT89" i="22"/>
  <c r="JK89" i="22"/>
  <c r="IS89" i="22"/>
  <c r="IK89" i="22"/>
  <c r="IC89" i="22"/>
  <c r="HU89" i="22"/>
  <c r="HM89" i="22"/>
  <c r="HE89" i="22"/>
  <c r="GW89" i="22"/>
  <c r="KD88" i="22"/>
  <c r="JT88" i="22"/>
  <c r="JK88" i="22"/>
  <c r="IS88" i="22"/>
  <c r="IK88" i="22"/>
  <c r="IC88" i="22"/>
  <c r="HU88" i="22"/>
  <c r="HM88" i="22"/>
  <c r="HE88" i="22"/>
  <c r="GW88" i="22"/>
  <c r="JC86" i="22"/>
  <c r="JC85" i="22"/>
  <c r="JC84" i="22"/>
  <c r="JC83" i="22"/>
  <c r="KG81" i="22"/>
  <c r="JT81" i="22"/>
  <c r="IV81" i="22"/>
  <c r="IK81" i="22"/>
  <c r="IA81" i="22"/>
  <c r="HP81" i="22"/>
  <c r="HE81" i="22"/>
  <c r="GU81" i="22"/>
  <c r="JS80" i="22"/>
  <c r="JS86" i="22"/>
  <c r="JS85" i="22"/>
  <c r="JS84" i="22"/>
  <c r="JS83" i="22"/>
  <c r="KF81" i="22"/>
  <c r="JS81" i="22"/>
  <c r="IU81" i="22"/>
  <c r="IJ81" i="22"/>
  <c r="HY81" i="22"/>
  <c r="HO81" i="22"/>
  <c r="HD81" i="22"/>
  <c r="GS81" i="22"/>
  <c r="JR80" i="22"/>
  <c r="IQ87" i="22"/>
  <c r="II87" i="22"/>
  <c r="IA87" i="22"/>
  <c r="HS87" i="22"/>
  <c r="HK87" i="22"/>
  <c r="HC87" i="22"/>
  <c r="GU87" i="22"/>
  <c r="KJ86" i="22"/>
  <c r="KB86" i="22"/>
  <c r="IY86" i="22"/>
  <c r="IQ86" i="22"/>
  <c r="II86" i="22"/>
  <c r="IA86" i="22"/>
  <c r="HS86" i="22"/>
  <c r="HK86" i="22"/>
  <c r="HC86" i="22"/>
  <c r="GU86" i="22"/>
  <c r="KJ85" i="22"/>
  <c r="KB85" i="22"/>
  <c r="IY85" i="22"/>
  <c r="IQ85" i="22"/>
  <c r="II85" i="22"/>
  <c r="IA85" i="22"/>
  <c r="HS85" i="22"/>
  <c r="HK85" i="22"/>
  <c r="HC85" i="22"/>
  <c r="GU85" i="22"/>
  <c r="KJ84" i="22"/>
  <c r="KB84" i="22"/>
  <c r="IY84" i="22"/>
  <c r="IQ84" i="22"/>
  <c r="II84" i="22"/>
  <c r="IA84" i="22"/>
  <c r="HS84" i="22"/>
  <c r="HK84" i="22"/>
  <c r="HC84" i="22"/>
  <c r="GU84" i="22"/>
  <c r="KJ83" i="22"/>
  <c r="KB83" i="22"/>
  <c r="IY83" i="22"/>
  <c r="IQ83" i="22"/>
  <c r="II83" i="22"/>
  <c r="IA83" i="22"/>
  <c r="HS83" i="22"/>
  <c r="HK83" i="22"/>
  <c r="HC83" i="22"/>
  <c r="GU83" i="22"/>
  <c r="JF82" i="22"/>
  <c r="JG82" i="22" s="1"/>
  <c r="JI82" i="22" s="1"/>
  <c r="JJ82" i="22" s="1"/>
  <c r="KD81" i="22"/>
  <c r="JR81" i="22"/>
  <c r="IS81" i="22"/>
  <c r="II81" i="22"/>
  <c r="HX81" i="22"/>
  <c r="HM81" i="22"/>
  <c r="HC81" i="22"/>
  <c r="GR81" i="22"/>
  <c r="JE80" i="22"/>
  <c r="KE80" i="22"/>
  <c r="JU80" i="22"/>
  <c r="JL80" i="22"/>
  <c r="IT80" i="22"/>
  <c r="IL80" i="22"/>
  <c r="ID80" i="22"/>
  <c r="HV80" i="22"/>
  <c r="HN80" i="22"/>
  <c r="HF80" i="22"/>
  <c r="GW80" i="22"/>
  <c r="GK80" i="22"/>
  <c r="IX78" i="22"/>
  <c r="IO78" i="22"/>
  <c r="IF78" i="22"/>
  <c r="HV78" i="22"/>
  <c r="HM78" i="22"/>
  <c r="HD78" i="22"/>
  <c r="GU78" i="22"/>
  <c r="GE78" i="22"/>
  <c r="JC77" i="22"/>
  <c r="GQ77" i="22"/>
  <c r="GY77" i="22"/>
  <c r="HG77" i="22"/>
  <c r="HO77" i="22"/>
  <c r="HW77" i="22"/>
  <c r="IE77" i="22"/>
  <c r="IM77" i="22"/>
  <c r="IU77" i="22"/>
  <c r="JM77" i="22"/>
  <c r="JV77" i="22"/>
  <c r="KF77" i="22"/>
  <c r="KK76" i="22"/>
  <c r="KB76" i="22"/>
  <c r="JP76" i="22"/>
  <c r="JG76" i="22"/>
  <c r="JI76" i="22" s="1"/>
  <c r="JJ76" i="22" s="1"/>
  <c r="IV76" i="22"/>
  <c r="IL76" i="22"/>
  <c r="IC76" i="22"/>
  <c r="HT76" i="22"/>
  <c r="HK76" i="22"/>
  <c r="HB76" i="22"/>
  <c r="GS76" i="22"/>
  <c r="B75" i="22"/>
  <c r="KA74" i="22"/>
  <c r="IX74" i="22"/>
  <c r="IJ74" i="22"/>
  <c r="HX74" i="22"/>
  <c r="HK74" i="22"/>
  <c r="GX74" i="22"/>
  <c r="GE74" i="22"/>
  <c r="JG74" i="22"/>
  <c r="JI74" i="22" s="1"/>
  <c r="JJ74" i="22" s="1"/>
  <c r="GQ73" i="22"/>
  <c r="GY73" i="22"/>
  <c r="HG73" i="22"/>
  <c r="HO73" i="22"/>
  <c r="HW73" i="22"/>
  <c r="IE73" i="22"/>
  <c r="IM73" i="22"/>
  <c r="IU73" i="22"/>
  <c r="JM73" i="22"/>
  <c r="JV73" i="22"/>
  <c r="KF73" i="22"/>
  <c r="GS73" i="22"/>
  <c r="HA73" i="22"/>
  <c r="HI73" i="22"/>
  <c r="HQ73" i="22"/>
  <c r="HY73" i="22"/>
  <c r="IG73" i="22"/>
  <c r="IO73" i="22"/>
  <c r="IW73" i="22"/>
  <c r="JO73" i="22"/>
  <c r="JZ73" i="22"/>
  <c r="KH73" i="22"/>
  <c r="GO73" i="22"/>
  <c r="GW73" i="22"/>
  <c r="HE73" i="22"/>
  <c r="HM73" i="22"/>
  <c r="HU73" i="22"/>
  <c r="IC73" i="22"/>
  <c r="IK73" i="22"/>
  <c r="IS73" i="22"/>
  <c r="JK73" i="22"/>
  <c r="JT73" i="22"/>
  <c r="KD73" i="22"/>
  <c r="GP72" i="22"/>
  <c r="GX72" i="22"/>
  <c r="HF72" i="22"/>
  <c r="HN72" i="22"/>
  <c r="HV72" i="22"/>
  <c r="ID72" i="22"/>
  <c r="IL72" i="22"/>
  <c r="IT72" i="22"/>
  <c r="JL72" i="22"/>
  <c r="JU72" i="22"/>
  <c r="KE72" i="22"/>
  <c r="GQ72" i="22"/>
  <c r="GY72" i="22"/>
  <c r="HG72" i="22"/>
  <c r="HO72" i="22"/>
  <c r="HW72" i="22"/>
  <c r="IE72" i="22"/>
  <c r="IM72" i="22"/>
  <c r="IU72" i="22"/>
  <c r="JM72" i="22"/>
  <c r="JV72" i="22"/>
  <c r="KF72" i="22"/>
  <c r="GS72" i="22"/>
  <c r="HA72" i="22"/>
  <c r="HI72" i="22"/>
  <c r="HQ72" i="22"/>
  <c r="HY72" i="22"/>
  <c r="IG72" i="22"/>
  <c r="IO72" i="22"/>
  <c r="IW72" i="22"/>
  <c r="JO72" i="22"/>
  <c r="JZ72" i="22"/>
  <c r="KH72" i="22"/>
  <c r="GO72" i="22"/>
  <c r="GW72" i="22"/>
  <c r="HE72" i="22"/>
  <c r="HM72" i="22"/>
  <c r="HU72" i="22"/>
  <c r="IC72" i="22"/>
  <c r="IK72" i="22"/>
  <c r="IS72" i="22"/>
  <c r="JK72" i="22"/>
  <c r="JT72" i="22"/>
  <c r="KD72" i="22"/>
  <c r="JH66" i="22"/>
  <c r="JF66" i="22"/>
  <c r="JG66" i="22" s="1"/>
  <c r="JI66" i="22" s="1"/>
  <c r="JJ66" i="22" s="1"/>
  <c r="JR62" i="22"/>
  <c r="JS62" i="22"/>
  <c r="JC62" i="22"/>
  <c r="JD62" i="22"/>
  <c r="JE62" i="22"/>
  <c r="KJ76" i="22"/>
  <c r="KA76" i="22"/>
  <c r="JO76" i="22"/>
  <c r="IT76" i="22"/>
  <c r="IK76" i="22"/>
  <c r="IB76" i="22"/>
  <c r="HS76" i="22"/>
  <c r="HJ76" i="22"/>
  <c r="HA76" i="22"/>
  <c r="JG71" i="22"/>
  <c r="JI71" i="22" s="1"/>
  <c r="JJ71" i="22" s="1"/>
  <c r="GQ76" i="22"/>
  <c r="GY76" i="22"/>
  <c r="HG76" i="22"/>
  <c r="HO76" i="22"/>
  <c r="HW76" i="22"/>
  <c r="IE76" i="22"/>
  <c r="IM76" i="22"/>
  <c r="IU76" i="22"/>
  <c r="JM76" i="22"/>
  <c r="JV76" i="22"/>
  <c r="KF76" i="22"/>
  <c r="JG73" i="22"/>
  <c r="B71" i="22"/>
  <c r="KI80" i="22"/>
  <c r="KA80" i="22"/>
  <c r="JP80" i="22"/>
  <c r="IX80" i="22"/>
  <c r="IP80" i="22"/>
  <c r="IH80" i="22"/>
  <c r="HZ80" i="22"/>
  <c r="HR80" i="22"/>
  <c r="HJ80" i="22"/>
  <c r="HB80" i="22"/>
  <c r="IS78" i="22"/>
  <c r="IJ78" i="22"/>
  <c r="IA78" i="22"/>
  <c r="HR78" i="22"/>
  <c r="HI78" i="22"/>
  <c r="GZ78" i="22"/>
  <c r="JR77" i="22"/>
  <c r="KG76" i="22"/>
  <c r="JU76" i="22"/>
  <c r="JK76" i="22"/>
  <c r="IZ76" i="22"/>
  <c r="IQ76" i="22"/>
  <c r="IH76" i="22"/>
  <c r="HY76" i="22"/>
  <c r="HP76" i="22"/>
  <c r="HF76" i="22"/>
  <c r="GW76" i="22"/>
  <c r="GK76" i="22"/>
  <c r="IQ74" i="22"/>
  <c r="ID74" i="22"/>
  <c r="HR74" i="22"/>
  <c r="HD74" i="22"/>
  <c r="JI73" i="22"/>
  <c r="JJ73" i="22" s="1"/>
  <c r="GQ78" i="22"/>
  <c r="GY78" i="22"/>
  <c r="HG78" i="22"/>
  <c r="HO78" i="22"/>
  <c r="HW78" i="22"/>
  <c r="IE78" i="22"/>
  <c r="IM78" i="22"/>
  <c r="IU78" i="22"/>
  <c r="JM78" i="22"/>
  <c r="JV78" i="22"/>
  <c r="KF78" i="22"/>
  <c r="KE76" i="22"/>
  <c r="JT76" i="22"/>
  <c r="IY76" i="22"/>
  <c r="IP76" i="22"/>
  <c r="IG76" i="22"/>
  <c r="HX76" i="22"/>
  <c r="HN76" i="22"/>
  <c r="HE76" i="22"/>
  <c r="GV76" i="22"/>
  <c r="GH76" i="22"/>
  <c r="JG75" i="22"/>
  <c r="JI75" i="22" s="1"/>
  <c r="JJ75" i="22" s="1"/>
  <c r="GQ74" i="22"/>
  <c r="GY74" i="22"/>
  <c r="HG74" i="22"/>
  <c r="HO74" i="22"/>
  <c r="HW74" i="22"/>
  <c r="IE74" i="22"/>
  <c r="IM74" i="22"/>
  <c r="IU74" i="22"/>
  <c r="JM74" i="22"/>
  <c r="JV74" i="22"/>
  <c r="KF74" i="22"/>
  <c r="GS74" i="22"/>
  <c r="HA74" i="22"/>
  <c r="HI74" i="22"/>
  <c r="HQ74" i="22"/>
  <c r="HY74" i="22"/>
  <c r="IG74" i="22"/>
  <c r="IO74" i="22"/>
  <c r="IW74" i="22"/>
  <c r="JO74" i="22"/>
  <c r="JZ74" i="22"/>
  <c r="KH74" i="22"/>
  <c r="GO74" i="22"/>
  <c r="GW74" i="22"/>
  <c r="HE74" i="22"/>
  <c r="HM74" i="22"/>
  <c r="HU74" i="22"/>
  <c r="IC74" i="22"/>
  <c r="IK74" i="22"/>
  <c r="IS74" i="22"/>
  <c r="JK74" i="22"/>
  <c r="JT74" i="22"/>
  <c r="KD74" i="22"/>
  <c r="JH73" i="22"/>
  <c r="JH72" i="22"/>
  <c r="JR61" i="22"/>
  <c r="JS61" i="22"/>
  <c r="JC61" i="22"/>
  <c r="JD61" i="22"/>
  <c r="JE61" i="22"/>
  <c r="KD76" i="22"/>
  <c r="IX76" i="22"/>
  <c r="IO76" i="22"/>
  <c r="IF76" i="22"/>
  <c r="HV76" i="22"/>
  <c r="HM76" i="22"/>
  <c r="HD76" i="22"/>
  <c r="GU76" i="22"/>
  <c r="GE76" i="22"/>
  <c r="JF73" i="22"/>
  <c r="B73" i="22"/>
  <c r="JF72" i="22"/>
  <c r="JG72" i="22" s="1"/>
  <c r="JI72" i="22" s="1"/>
  <c r="JJ72" i="22" s="1"/>
  <c r="B72" i="22"/>
  <c r="JC70" i="22"/>
  <c r="JD70" i="22"/>
  <c r="JE70" i="22"/>
  <c r="JG69" i="22"/>
  <c r="GQ80" i="22"/>
  <c r="GY80" i="22"/>
  <c r="JD77" i="22"/>
  <c r="JH77" i="22" s="1"/>
  <c r="KC76" i="22"/>
  <c r="IW76" i="22"/>
  <c r="IN76" i="22"/>
  <c r="ID76" i="22"/>
  <c r="HU76" i="22"/>
  <c r="HL76" i="22"/>
  <c r="HC76" i="22"/>
  <c r="GT76" i="22"/>
  <c r="JC65" i="22"/>
  <c r="JD65" i="22"/>
  <c r="JE65" i="22"/>
  <c r="JS65" i="22"/>
  <c r="KD71" i="22"/>
  <c r="JT71" i="22"/>
  <c r="JK71" i="22"/>
  <c r="IS71" i="22"/>
  <c r="IK71" i="22"/>
  <c r="IC71" i="22"/>
  <c r="HU71" i="22"/>
  <c r="HL71" i="22"/>
  <c r="HC71" i="22"/>
  <c r="GT71" i="22"/>
  <c r="GO70" i="22"/>
  <c r="GW70" i="22"/>
  <c r="HE70" i="22"/>
  <c r="HM70" i="22"/>
  <c r="HU70" i="22"/>
  <c r="IC70" i="22"/>
  <c r="IK70" i="22"/>
  <c r="IS70" i="22"/>
  <c r="JK70" i="22"/>
  <c r="JT70" i="22"/>
  <c r="KD70" i="22"/>
  <c r="KJ69" i="22"/>
  <c r="KA69" i="22"/>
  <c r="JO69" i="22"/>
  <c r="JF69" i="22"/>
  <c r="IU69" i="22"/>
  <c r="IL69" i="22"/>
  <c r="IB69" i="22"/>
  <c r="HS69" i="22"/>
  <c r="HJ69" i="22"/>
  <c r="HA69" i="22"/>
  <c r="GR69" i="22"/>
  <c r="B69" i="22"/>
  <c r="JS68" i="22"/>
  <c r="KH67" i="22"/>
  <c r="JX67" i="22"/>
  <c r="JM67" i="22"/>
  <c r="IR67" i="22"/>
  <c r="II67" i="22"/>
  <c r="HZ67" i="22"/>
  <c r="HQ67" i="22"/>
  <c r="HH67" i="22"/>
  <c r="GY67" i="22"/>
  <c r="JR59" i="22"/>
  <c r="JS59" i="22"/>
  <c r="JC59" i="22"/>
  <c r="JD59" i="22"/>
  <c r="HR69" i="22"/>
  <c r="HI69" i="22"/>
  <c r="GZ69" i="22"/>
  <c r="GO67" i="22"/>
  <c r="GW67" i="22"/>
  <c r="HE67" i="22"/>
  <c r="HM67" i="22"/>
  <c r="HU67" i="22"/>
  <c r="IC67" i="22"/>
  <c r="IK67" i="22"/>
  <c r="IS67" i="22"/>
  <c r="JK67" i="22"/>
  <c r="JT67" i="22"/>
  <c r="KD67" i="22"/>
  <c r="B66" i="22"/>
  <c r="JR60" i="22"/>
  <c r="JS60" i="22"/>
  <c r="JC60" i="22"/>
  <c r="JD60" i="22"/>
  <c r="JG60" i="22" s="1"/>
  <c r="JF57" i="22"/>
  <c r="JH53" i="22"/>
  <c r="JF53" i="22"/>
  <c r="JG53" i="22" s="1"/>
  <c r="JI53" i="22" s="1"/>
  <c r="JJ53" i="22" s="1"/>
  <c r="JF49" i="22"/>
  <c r="JH45" i="22"/>
  <c r="JF45" i="22"/>
  <c r="JG45" i="22" s="1"/>
  <c r="JI45" i="22" s="1"/>
  <c r="JJ45" i="22" s="1"/>
  <c r="GO69" i="22"/>
  <c r="GW69" i="22"/>
  <c r="HE69" i="22"/>
  <c r="HM69" i="22"/>
  <c r="HU69" i="22"/>
  <c r="IC69" i="22"/>
  <c r="IK69" i="22"/>
  <c r="IS69" i="22"/>
  <c r="JK69" i="22"/>
  <c r="JT69" i="22"/>
  <c r="KD69" i="22"/>
  <c r="B68" i="22"/>
  <c r="JS64" i="22"/>
  <c r="JC64" i="22"/>
  <c r="JH58" i="22"/>
  <c r="JF58" i="22"/>
  <c r="JF54" i="22"/>
  <c r="JF50" i="22"/>
  <c r="JF46" i="22"/>
  <c r="KH71" i="22"/>
  <c r="JZ71" i="22"/>
  <c r="JO71" i="22"/>
  <c r="IW71" i="22"/>
  <c r="IO71" i="22"/>
  <c r="IG71" i="22"/>
  <c r="HY71" i="22"/>
  <c r="HQ71" i="22"/>
  <c r="HH71" i="22"/>
  <c r="GY71" i="22"/>
  <c r="KF69" i="22"/>
  <c r="JU69" i="22"/>
  <c r="IY69" i="22"/>
  <c r="IP69" i="22"/>
  <c r="IG69" i="22"/>
  <c r="HX69" i="22"/>
  <c r="HO69" i="22"/>
  <c r="HF69" i="22"/>
  <c r="GV69" i="22"/>
  <c r="GH69" i="22"/>
  <c r="JE68" i="22"/>
  <c r="KC67" i="22"/>
  <c r="JH67" i="22"/>
  <c r="JI67" i="22" s="1"/>
  <c r="JJ67" i="22" s="1"/>
  <c r="IW67" i="22"/>
  <c r="IN67" i="22"/>
  <c r="IE67" i="22"/>
  <c r="HV67" i="22"/>
  <c r="HL67" i="22"/>
  <c r="HC67" i="22"/>
  <c r="GT67" i="22"/>
  <c r="GO66" i="22"/>
  <c r="GW66" i="22"/>
  <c r="HE66" i="22"/>
  <c r="HM66" i="22"/>
  <c r="HU66" i="22"/>
  <c r="IC66" i="22"/>
  <c r="IK66" i="22"/>
  <c r="IS66" i="22"/>
  <c r="JK66" i="22"/>
  <c r="JT66" i="22"/>
  <c r="KD66" i="22"/>
  <c r="B65" i="22"/>
  <c r="JR64" i="22"/>
  <c r="JH63" i="22"/>
  <c r="JS63" i="22"/>
  <c r="JC63" i="22"/>
  <c r="B62" i="22"/>
  <c r="JH59" i="22"/>
  <c r="JF59" i="22"/>
  <c r="GR35" i="22"/>
  <c r="GZ35" i="22"/>
  <c r="HH35" i="22"/>
  <c r="HP35" i="22"/>
  <c r="HX35" i="22"/>
  <c r="IF35" i="22"/>
  <c r="IN35" i="22"/>
  <c r="IV35" i="22"/>
  <c r="JN35" i="22"/>
  <c r="JX35" i="22"/>
  <c r="KG35" i="22"/>
  <c r="GS35" i="22"/>
  <c r="HA35" i="22"/>
  <c r="HI35" i="22"/>
  <c r="HQ35" i="22"/>
  <c r="HY35" i="22"/>
  <c r="IG35" i="22"/>
  <c r="IO35" i="22"/>
  <c r="IW35" i="22"/>
  <c r="JO35" i="22"/>
  <c r="JZ35" i="22"/>
  <c r="KH35" i="22"/>
  <c r="GE35" i="22"/>
  <c r="GT35" i="22"/>
  <c r="HB35" i="22"/>
  <c r="HJ35" i="22"/>
  <c r="HR35" i="22"/>
  <c r="HZ35" i="22"/>
  <c r="IH35" i="22"/>
  <c r="IP35" i="22"/>
  <c r="IX35" i="22"/>
  <c r="JP35" i="22"/>
  <c r="KA35" i="22"/>
  <c r="KI35" i="22"/>
  <c r="GH35" i="22"/>
  <c r="GU35" i="22"/>
  <c r="HC35" i="22"/>
  <c r="HK35" i="22"/>
  <c r="HS35" i="22"/>
  <c r="IA35" i="22"/>
  <c r="II35" i="22"/>
  <c r="IQ35" i="22"/>
  <c r="IY35" i="22"/>
  <c r="KB35" i="22"/>
  <c r="KJ35" i="22"/>
  <c r="GP35" i="22"/>
  <c r="GX35" i="22"/>
  <c r="HF35" i="22"/>
  <c r="HN35" i="22"/>
  <c r="HV35" i="22"/>
  <c r="ID35" i="22"/>
  <c r="IL35" i="22"/>
  <c r="IT35" i="22"/>
  <c r="JL35" i="22"/>
  <c r="JU35" i="22"/>
  <c r="KE35" i="22"/>
  <c r="GQ35" i="22"/>
  <c r="GY35" i="22"/>
  <c r="HG35" i="22"/>
  <c r="HO35" i="22"/>
  <c r="HW35" i="22"/>
  <c r="IE35" i="22"/>
  <c r="IM35" i="22"/>
  <c r="IU35" i="22"/>
  <c r="JM35" i="22"/>
  <c r="JV35" i="22"/>
  <c r="KF35" i="22"/>
  <c r="HE35" i="22"/>
  <c r="IK35" i="22"/>
  <c r="JK35" i="22"/>
  <c r="HL35" i="22"/>
  <c r="IR35" i="22"/>
  <c r="HM35" i="22"/>
  <c r="IS35" i="22"/>
  <c r="GK35" i="22"/>
  <c r="HT35" i="22"/>
  <c r="IZ35" i="22"/>
  <c r="JT35" i="22"/>
  <c r="GO35" i="22"/>
  <c r="HU35" i="22"/>
  <c r="KC35" i="22"/>
  <c r="GW35" i="22"/>
  <c r="IC35" i="22"/>
  <c r="KK35" i="22"/>
  <c r="HD35" i="22"/>
  <c r="IJ35" i="22"/>
  <c r="GO71" i="22"/>
  <c r="GW71" i="22"/>
  <c r="HE71" i="22"/>
  <c r="HM71" i="22"/>
  <c r="B70" i="22"/>
  <c r="JI69" i="22"/>
  <c r="JJ69" i="22" s="1"/>
  <c r="IX69" i="22"/>
  <c r="IO69" i="22"/>
  <c r="IF69" i="22"/>
  <c r="HW69" i="22"/>
  <c r="HN69" i="22"/>
  <c r="HD69" i="22"/>
  <c r="GU69" i="22"/>
  <c r="GE69" i="22"/>
  <c r="B64" i="22"/>
  <c r="JG63" i="22"/>
  <c r="JI63" i="22" s="1"/>
  <c r="JJ63" i="22" s="1"/>
  <c r="JF60" i="22"/>
  <c r="JF55" i="22"/>
  <c r="JF51" i="22"/>
  <c r="JF47" i="22"/>
  <c r="JF43" i="22"/>
  <c r="JH42" i="22"/>
  <c r="JF42" i="22"/>
  <c r="JG42" i="22" s="1"/>
  <c r="JI42" i="22" s="1"/>
  <c r="JJ42" i="22" s="1"/>
  <c r="IB35" i="22"/>
  <c r="KF71" i="22"/>
  <c r="JV71" i="22"/>
  <c r="JM71" i="22"/>
  <c r="IU71" i="22"/>
  <c r="IM71" i="22"/>
  <c r="IE71" i="22"/>
  <c r="HW71" i="22"/>
  <c r="HO71" i="22"/>
  <c r="HF71" i="22"/>
  <c r="GV71" i="22"/>
  <c r="GH71" i="22"/>
  <c r="KI70" i="22"/>
  <c r="JZ70" i="22"/>
  <c r="JN70" i="22"/>
  <c r="IT70" i="22"/>
  <c r="IJ70" i="22"/>
  <c r="IA70" i="22"/>
  <c r="HR70" i="22"/>
  <c r="HI70" i="22"/>
  <c r="GZ70" i="22"/>
  <c r="GQ70" i="22"/>
  <c r="KC69" i="22"/>
  <c r="JH69" i="22"/>
  <c r="IW69" i="22"/>
  <c r="IN69" i="22"/>
  <c r="IE69" i="22"/>
  <c r="HV69" i="22"/>
  <c r="HL69" i="22"/>
  <c r="HC69" i="22"/>
  <c r="GT69" i="22"/>
  <c r="GO68" i="22"/>
  <c r="GW68" i="22"/>
  <c r="HE68" i="22"/>
  <c r="HM68" i="22"/>
  <c r="HU68" i="22"/>
  <c r="IC68" i="22"/>
  <c r="IK68" i="22"/>
  <c r="IS68" i="22"/>
  <c r="JK68" i="22"/>
  <c r="JT68" i="22"/>
  <c r="KD68" i="22"/>
  <c r="KJ67" i="22"/>
  <c r="KA67" i="22"/>
  <c r="JO67" i="22"/>
  <c r="IU67" i="22"/>
  <c r="IL67" i="22"/>
  <c r="IB67" i="22"/>
  <c r="HS67" i="22"/>
  <c r="HJ67" i="22"/>
  <c r="HA67" i="22"/>
  <c r="GR67" i="22"/>
  <c r="B67" i="22"/>
  <c r="KE66" i="22"/>
  <c r="JS66" i="22"/>
  <c r="IX66" i="22"/>
  <c r="IO66" i="22"/>
  <c r="IF66" i="22"/>
  <c r="HW66" i="22"/>
  <c r="HN66" i="22"/>
  <c r="HD66" i="22"/>
  <c r="GU66" i="22"/>
  <c r="GE66" i="22"/>
  <c r="JE64" i="22"/>
  <c r="B63" i="22"/>
  <c r="KE71" i="22"/>
  <c r="JU71" i="22"/>
  <c r="JL71" i="22"/>
  <c r="IT71" i="22"/>
  <c r="IL71" i="22"/>
  <c r="ID71" i="22"/>
  <c r="HV71" i="22"/>
  <c r="HN71" i="22"/>
  <c r="HD71" i="22"/>
  <c r="GU71" i="22"/>
  <c r="GE71" i="22"/>
  <c r="KK69" i="22"/>
  <c r="KB69" i="22"/>
  <c r="JP69" i="22"/>
  <c r="IV69" i="22"/>
  <c r="IM69" i="22"/>
  <c r="ID69" i="22"/>
  <c r="HT69" i="22"/>
  <c r="HK69" i="22"/>
  <c r="HB69" i="22"/>
  <c r="GS69" i="22"/>
  <c r="IT67" i="22"/>
  <c r="IJ67" i="22"/>
  <c r="IA67" i="22"/>
  <c r="HR67" i="22"/>
  <c r="HI67" i="22"/>
  <c r="GZ67" i="22"/>
  <c r="GQ67" i="22"/>
  <c r="JF56" i="22"/>
  <c r="JF52" i="22"/>
  <c r="JF48" i="22"/>
  <c r="JF44" i="22"/>
  <c r="GR37" i="22"/>
  <c r="GZ37" i="22"/>
  <c r="HH37" i="22"/>
  <c r="HP37" i="22"/>
  <c r="HX37" i="22"/>
  <c r="IF37" i="22"/>
  <c r="IN37" i="22"/>
  <c r="IV37" i="22"/>
  <c r="JN37" i="22"/>
  <c r="JX37" i="22"/>
  <c r="KG37" i="22"/>
  <c r="GS37" i="22"/>
  <c r="HA37" i="22"/>
  <c r="HI37" i="22"/>
  <c r="HQ37" i="22"/>
  <c r="HY37" i="22"/>
  <c r="IG37" i="22"/>
  <c r="IO37" i="22"/>
  <c r="IW37" i="22"/>
  <c r="JO37" i="22"/>
  <c r="JZ37" i="22"/>
  <c r="KH37" i="22"/>
  <c r="GE37" i="22"/>
  <c r="GT37" i="22"/>
  <c r="HB37" i="22"/>
  <c r="HJ37" i="22"/>
  <c r="HR37" i="22"/>
  <c r="HZ37" i="22"/>
  <c r="IH37" i="22"/>
  <c r="IP37" i="22"/>
  <c r="IX37" i="22"/>
  <c r="JP37" i="22"/>
  <c r="KA37" i="22"/>
  <c r="KI37" i="22"/>
  <c r="GH37" i="22"/>
  <c r="GU37" i="22"/>
  <c r="HC37" i="22"/>
  <c r="HK37" i="22"/>
  <c r="HS37" i="22"/>
  <c r="IA37" i="22"/>
  <c r="II37" i="22"/>
  <c r="IQ37" i="22"/>
  <c r="IY37" i="22"/>
  <c r="KB37" i="22"/>
  <c r="KJ37" i="22"/>
  <c r="GP37" i="22"/>
  <c r="GX37" i="22"/>
  <c r="HF37" i="22"/>
  <c r="HN37" i="22"/>
  <c r="HV37" i="22"/>
  <c r="ID37" i="22"/>
  <c r="IL37" i="22"/>
  <c r="IT37" i="22"/>
  <c r="JL37" i="22"/>
  <c r="JU37" i="22"/>
  <c r="KE37" i="22"/>
  <c r="GQ37" i="22"/>
  <c r="GY37" i="22"/>
  <c r="HG37" i="22"/>
  <c r="HO37" i="22"/>
  <c r="HW37" i="22"/>
  <c r="IE37" i="22"/>
  <c r="IM37" i="22"/>
  <c r="IU37" i="22"/>
  <c r="JM37" i="22"/>
  <c r="JV37" i="22"/>
  <c r="KF37" i="22"/>
  <c r="KC37" i="22"/>
  <c r="HU37" i="22"/>
  <c r="GO37" i="22"/>
  <c r="GR36" i="22"/>
  <c r="GZ36" i="22"/>
  <c r="HH36" i="22"/>
  <c r="HP36" i="22"/>
  <c r="HX36" i="22"/>
  <c r="IF36" i="22"/>
  <c r="IN36" i="22"/>
  <c r="IV36" i="22"/>
  <c r="JN36" i="22"/>
  <c r="JX36" i="22"/>
  <c r="KG36" i="22"/>
  <c r="GS36" i="22"/>
  <c r="HA36" i="22"/>
  <c r="HI36" i="22"/>
  <c r="HQ36" i="22"/>
  <c r="HY36" i="22"/>
  <c r="IG36" i="22"/>
  <c r="IO36" i="22"/>
  <c r="IW36" i="22"/>
  <c r="JO36" i="22"/>
  <c r="JZ36" i="22"/>
  <c r="KH36" i="22"/>
  <c r="GE36" i="22"/>
  <c r="GT36" i="22"/>
  <c r="HB36" i="22"/>
  <c r="HJ36" i="22"/>
  <c r="HR36" i="22"/>
  <c r="HZ36" i="22"/>
  <c r="IH36" i="22"/>
  <c r="IP36" i="22"/>
  <c r="IX36" i="22"/>
  <c r="JP36" i="22"/>
  <c r="KA36" i="22"/>
  <c r="KI36" i="22"/>
  <c r="GH36" i="22"/>
  <c r="GU36" i="22"/>
  <c r="HC36" i="22"/>
  <c r="HK36" i="22"/>
  <c r="HS36" i="22"/>
  <c r="IA36" i="22"/>
  <c r="II36" i="22"/>
  <c r="IQ36" i="22"/>
  <c r="IY36" i="22"/>
  <c r="KB36" i="22"/>
  <c r="KJ36" i="22"/>
  <c r="GP36" i="22"/>
  <c r="GX36" i="22"/>
  <c r="HF36" i="22"/>
  <c r="HN36" i="22"/>
  <c r="HV36" i="22"/>
  <c r="ID36" i="22"/>
  <c r="IL36" i="22"/>
  <c r="IT36" i="22"/>
  <c r="JL36" i="22"/>
  <c r="JU36" i="22"/>
  <c r="KE36" i="22"/>
  <c r="GQ36" i="22"/>
  <c r="GY36" i="22"/>
  <c r="HG36" i="22"/>
  <c r="HO36" i="22"/>
  <c r="HW36" i="22"/>
  <c r="IE36" i="22"/>
  <c r="IM36" i="22"/>
  <c r="IU36" i="22"/>
  <c r="JM36" i="22"/>
  <c r="JV36" i="22"/>
  <c r="KF36" i="22"/>
  <c r="IJ34" i="22"/>
  <c r="JH32" i="22"/>
  <c r="JG32" i="22"/>
  <c r="JI32" i="22" s="1"/>
  <c r="JJ32" i="22" s="1"/>
  <c r="GE31" i="22"/>
  <c r="GT31" i="22"/>
  <c r="HB31" i="22"/>
  <c r="HJ31" i="22"/>
  <c r="HR31" i="22"/>
  <c r="HZ31" i="22"/>
  <c r="IH31" i="22"/>
  <c r="IP31" i="22"/>
  <c r="IX31" i="22"/>
  <c r="JP31" i="22"/>
  <c r="KA31" i="22"/>
  <c r="KI31" i="22"/>
  <c r="GH31" i="22"/>
  <c r="GU31" i="22"/>
  <c r="HC31" i="22"/>
  <c r="HK31" i="22"/>
  <c r="HS31" i="22"/>
  <c r="IA31" i="22"/>
  <c r="II31" i="22"/>
  <c r="IQ31" i="22"/>
  <c r="IY31" i="22"/>
  <c r="KB31" i="22"/>
  <c r="KJ31" i="22"/>
  <c r="GS31" i="22"/>
  <c r="HE31" i="22"/>
  <c r="HO31" i="22"/>
  <c r="HY31" i="22"/>
  <c r="IK31" i="22"/>
  <c r="IU31" i="22"/>
  <c r="JT31" i="22"/>
  <c r="KF31" i="22"/>
  <c r="GV31" i="22"/>
  <c r="HF31" i="22"/>
  <c r="HP31" i="22"/>
  <c r="IB31" i="22"/>
  <c r="IL31" i="22"/>
  <c r="IV31" i="22"/>
  <c r="JU31" i="22"/>
  <c r="KG31" i="22"/>
  <c r="GW31" i="22"/>
  <c r="HG31" i="22"/>
  <c r="HQ31" i="22"/>
  <c r="IC31" i="22"/>
  <c r="IM31" i="22"/>
  <c r="IW31" i="22"/>
  <c r="JK31" i="22"/>
  <c r="JV31" i="22"/>
  <c r="KH31" i="22"/>
  <c r="GK31" i="22"/>
  <c r="GX31" i="22"/>
  <c r="HH31" i="22"/>
  <c r="HT31" i="22"/>
  <c r="ID31" i="22"/>
  <c r="IN31" i="22"/>
  <c r="IZ31" i="22"/>
  <c r="JL31" i="22"/>
  <c r="JX31" i="22"/>
  <c r="KK31" i="22"/>
  <c r="GQ31" i="22"/>
  <c r="HA31" i="22"/>
  <c r="HM31" i="22"/>
  <c r="HW31" i="22"/>
  <c r="IG31" i="22"/>
  <c r="IS31" i="22"/>
  <c r="JO31" i="22"/>
  <c r="KD31" i="22"/>
  <c r="GR31" i="22"/>
  <c r="HD31" i="22"/>
  <c r="HN31" i="22"/>
  <c r="HX31" i="22"/>
  <c r="IJ31" i="22"/>
  <c r="IT31" i="22"/>
  <c r="KE31" i="22"/>
  <c r="JD58" i="22"/>
  <c r="JG58" i="22" s="1"/>
  <c r="JI58" i="22" s="1"/>
  <c r="JJ58" i="22" s="1"/>
  <c r="JD57" i="22"/>
  <c r="JG57" i="22" s="1"/>
  <c r="JD56" i="22"/>
  <c r="JH56" i="22" s="1"/>
  <c r="JD55" i="22"/>
  <c r="JG55" i="22" s="1"/>
  <c r="JD54" i="22"/>
  <c r="JH54" i="22" s="1"/>
  <c r="JD53" i="22"/>
  <c r="JD52" i="22"/>
  <c r="JG52" i="22" s="1"/>
  <c r="JD51" i="22"/>
  <c r="JH51" i="22" s="1"/>
  <c r="JD50" i="22"/>
  <c r="JH50" i="22" s="1"/>
  <c r="JD49" i="22"/>
  <c r="JG49" i="22" s="1"/>
  <c r="JD48" i="22"/>
  <c r="JH48" i="22" s="1"/>
  <c r="JD47" i="22"/>
  <c r="JG47" i="22" s="1"/>
  <c r="JD46" i="22"/>
  <c r="JH46" i="22" s="1"/>
  <c r="JD45" i="22"/>
  <c r="JD44" i="22"/>
  <c r="JG44" i="22" s="1"/>
  <c r="JD43" i="22"/>
  <c r="JH43" i="22" s="1"/>
  <c r="JF41" i="22"/>
  <c r="JG41" i="22"/>
  <c r="JI41" i="22" s="1"/>
  <c r="JJ41" i="22" s="1"/>
  <c r="JF40" i="22"/>
  <c r="JG40" i="22" s="1"/>
  <c r="JI40" i="22" s="1"/>
  <c r="JJ40" i="22" s="1"/>
  <c r="IS37" i="22"/>
  <c r="HM37" i="22"/>
  <c r="GR34" i="22"/>
  <c r="GZ34" i="22"/>
  <c r="HH34" i="22"/>
  <c r="HP34" i="22"/>
  <c r="HX34" i="22"/>
  <c r="IF34" i="22"/>
  <c r="IN34" i="22"/>
  <c r="IV34" i="22"/>
  <c r="JN34" i="22"/>
  <c r="JX34" i="22"/>
  <c r="KG34" i="22"/>
  <c r="GS34" i="22"/>
  <c r="HA34" i="22"/>
  <c r="HI34" i="22"/>
  <c r="HQ34" i="22"/>
  <c r="HY34" i="22"/>
  <c r="IG34" i="22"/>
  <c r="IO34" i="22"/>
  <c r="IW34" i="22"/>
  <c r="JO34" i="22"/>
  <c r="JZ34" i="22"/>
  <c r="KH34" i="22"/>
  <c r="GE34" i="22"/>
  <c r="GT34" i="22"/>
  <c r="HB34" i="22"/>
  <c r="HJ34" i="22"/>
  <c r="HR34" i="22"/>
  <c r="HZ34" i="22"/>
  <c r="IH34" i="22"/>
  <c r="IP34" i="22"/>
  <c r="IX34" i="22"/>
  <c r="JP34" i="22"/>
  <c r="KA34" i="22"/>
  <c r="KI34" i="22"/>
  <c r="GH34" i="22"/>
  <c r="GU34" i="22"/>
  <c r="HC34" i="22"/>
  <c r="HK34" i="22"/>
  <c r="HS34" i="22"/>
  <c r="IA34" i="22"/>
  <c r="II34" i="22"/>
  <c r="IQ34" i="22"/>
  <c r="IY34" i="22"/>
  <c r="KB34" i="22"/>
  <c r="KJ34" i="22"/>
  <c r="GP34" i="22"/>
  <c r="GX34" i="22"/>
  <c r="HF34" i="22"/>
  <c r="HN34" i="22"/>
  <c r="HV34" i="22"/>
  <c r="ID34" i="22"/>
  <c r="IL34" i="22"/>
  <c r="IT34" i="22"/>
  <c r="JL34" i="22"/>
  <c r="JU34" i="22"/>
  <c r="KE34" i="22"/>
  <c r="GQ34" i="22"/>
  <c r="GY34" i="22"/>
  <c r="HG34" i="22"/>
  <c r="HO34" i="22"/>
  <c r="HW34" i="22"/>
  <c r="IE34" i="22"/>
  <c r="IM34" i="22"/>
  <c r="IU34" i="22"/>
  <c r="JM34" i="22"/>
  <c r="JV34" i="22"/>
  <c r="KF34" i="22"/>
  <c r="KD65" i="22"/>
  <c r="JT65" i="22"/>
  <c r="JK65" i="22"/>
  <c r="IS65" i="22"/>
  <c r="IK65" i="22"/>
  <c r="IC65" i="22"/>
  <c r="HU65" i="22"/>
  <c r="HM65" i="22"/>
  <c r="HE65" i="22"/>
  <c r="GW65" i="22"/>
  <c r="KD64" i="22"/>
  <c r="JT64" i="22"/>
  <c r="JK64" i="22"/>
  <c r="IS64" i="22"/>
  <c r="IK64" i="22"/>
  <c r="IC64" i="22"/>
  <c r="HU64" i="22"/>
  <c r="HM64" i="22"/>
  <c r="HE64" i="22"/>
  <c r="GW64" i="22"/>
  <c r="KD63" i="22"/>
  <c r="JT63" i="22"/>
  <c r="JK63" i="22"/>
  <c r="IS63" i="22"/>
  <c r="IK63" i="22"/>
  <c r="IC63" i="22"/>
  <c r="HU63" i="22"/>
  <c r="HM63" i="22"/>
  <c r="HE63" i="22"/>
  <c r="GW63" i="22"/>
  <c r="KD62" i="22"/>
  <c r="JT62" i="22"/>
  <c r="JK62" i="22"/>
  <c r="IS62" i="22"/>
  <c r="IK62" i="22"/>
  <c r="IC62" i="22"/>
  <c r="HU62" i="22"/>
  <c r="HM62" i="22"/>
  <c r="HE62" i="22"/>
  <c r="GW62" i="22"/>
  <c r="JC58" i="22"/>
  <c r="JC57" i="22"/>
  <c r="JC56" i="22"/>
  <c r="JC55" i="22"/>
  <c r="JC54" i="22"/>
  <c r="JC53" i="22"/>
  <c r="JC52" i="22"/>
  <c r="JC51" i="22"/>
  <c r="JC50" i="22"/>
  <c r="JC49" i="22"/>
  <c r="JC48" i="22"/>
  <c r="JC47" i="22"/>
  <c r="JC46" i="22"/>
  <c r="JC45" i="22"/>
  <c r="JC44" i="22"/>
  <c r="JC43" i="22"/>
  <c r="IR37" i="22"/>
  <c r="HL37" i="22"/>
  <c r="IS36" i="22"/>
  <c r="HM36" i="22"/>
  <c r="JS58" i="22"/>
  <c r="JS57" i="22"/>
  <c r="JS56" i="22"/>
  <c r="JS55" i="22"/>
  <c r="JS54" i="22"/>
  <c r="JS53" i="22"/>
  <c r="JS52" i="22"/>
  <c r="JS51" i="22"/>
  <c r="JS50" i="22"/>
  <c r="JS49" i="22"/>
  <c r="JS48" i="22"/>
  <c r="JS47" i="22"/>
  <c r="JS46" i="22"/>
  <c r="JS45" i="22"/>
  <c r="JS44" i="22"/>
  <c r="JS43" i="22"/>
  <c r="KK41" i="22"/>
  <c r="KB41" i="22"/>
  <c r="JM41" i="22"/>
  <c r="IQ41" i="22"/>
  <c r="IE41" i="22"/>
  <c r="HU41" i="22"/>
  <c r="HK41" i="22"/>
  <c r="GY41" i="22"/>
  <c r="KB40" i="22"/>
  <c r="JM40" i="22"/>
  <c r="IQ40" i="22"/>
  <c r="IE40" i="22"/>
  <c r="HU40" i="22"/>
  <c r="HK40" i="22"/>
  <c r="GY40" i="22"/>
  <c r="JU39" i="22"/>
  <c r="JF39" i="22"/>
  <c r="JG39" i="22"/>
  <c r="JI39" i="22" s="1"/>
  <c r="JJ39" i="22" s="1"/>
  <c r="JH39" i="22"/>
  <c r="IM39" i="22"/>
  <c r="HW39" i="22"/>
  <c r="HG39" i="22"/>
  <c r="IJ38" i="22"/>
  <c r="HD38" i="22"/>
  <c r="JK37" i="22"/>
  <c r="IK37" i="22"/>
  <c r="HE37" i="22"/>
  <c r="IR36" i="22"/>
  <c r="HL36" i="22"/>
  <c r="JT34" i="22"/>
  <c r="IZ34" i="22"/>
  <c r="HT34" i="22"/>
  <c r="GK34" i="22"/>
  <c r="JN31" i="22"/>
  <c r="HV31" i="22"/>
  <c r="GR41" i="22"/>
  <c r="GZ41" i="22"/>
  <c r="HH41" i="22"/>
  <c r="HP41" i="22"/>
  <c r="HX41" i="22"/>
  <c r="IF41" i="22"/>
  <c r="IN41" i="22"/>
  <c r="IV41" i="22"/>
  <c r="JN41" i="22"/>
  <c r="JX41" i="22"/>
  <c r="GS41" i="22"/>
  <c r="HA41" i="22"/>
  <c r="HI41" i="22"/>
  <c r="HQ41" i="22"/>
  <c r="HY41" i="22"/>
  <c r="IG41" i="22"/>
  <c r="IO41" i="22"/>
  <c r="IW41" i="22"/>
  <c r="JO41" i="22"/>
  <c r="JZ41" i="22"/>
  <c r="KH41" i="22"/>
  <c r="GR40" i="22"/>
  <c r="GZ40" i="22"/>
  <c r="HH40" i="22"/>
  <c r="HP40" i="22"/>
  <c r="HX40" i="22"/>
  <c r="IF40" i="22"/>
  <c r="IN40" i="22"/>
  <c r="IV40" i="22"/>
  <c r="JN40" i="22"/>
  <c r="JX40" i="22"/>
  <c r="KG40" i="22"/>
  <c r="GS40" i="22"/>
  <c r="HA40" i="22"/>
  <c r="HI40" i="22"/>
  <c r="HQ40" i="22"/>
  <c r="HY40" i="22"/>
  <c r="IG40" i="22"/>
  <c r="IO40" i="22"/>
  <c r="IW40" i="22"/>
  <c r="JO40" i="22"/>
  <c r="JZ40" i="22"/>
  <c r="KH40" i="22"/>
  <c r="GR39" i="22"/>
  <c r="GZ39" i="22"/>
  <c r="HH39" i="22"/>
  <c r="HP39" i="22"/>
  <c r="HX39" i="22"/>
  <c r="IF39" i="22"/>
  <c r="IN39" i="22"/>
  <c r="IV39" i="22"/>
  <c r="JN39" i="22"/>
  <c r="JX39" i="22"/>
  <c r="KG39" i="22"/>
  <c r="GS39" i="22"/>
  <c r="HA39" i="22"/>
  <c r="HI39" i="22"/>
  <c r="HQ39" i="22"/>
  <c r="HY39" i="22"/>
  <c r="IG39" i="22"/>
  <c r="IO39" i="22"/>
  <c r="IW39" i="22"/>
  <c r="JO39" i="22"/>
  <c r="JZ39" i="22"/>
  <c r="KH39" i="22"/>
  <c r="GE39" i="22"/>
  <c r="GT39" i="22"/>
  <c r="HB39" i="22"/>
  <c r="HJ39" i="22"/>
  <c r="HR39" i="22"/>
  <c r="HZ39" i="22"/>
  <c r="IH39" i="22"/>
  <c r="IP39" i="22"/>
  <c r="IX39" i="22"/>
  <c r="JP39" i="22"/>
  <c r="KA39" i="22"/>
  <c r="KI39" i="22"/>
  <c r="GH39" i="22"/>
  <c r="GU39" i="22"/>
  <c r="HC39" i="22"/>
  <c r="HK39" i="22"/>
  <c r="HS39" i="22"/>
  <c r="IA39" i="22"/>
  <c r="II39" i="22"/>
  <c r="IQ39" i="22"/>
  <c r="IY39" i="22"/>
  <c r="KB39" i="22"/>
  <c r="IC38" i="22"/>
  <c r="IJ37" i="22"/>
  <c r="HD37" i="22"/>
  <c r="JK36" i="22"/>
  <c r="IK36" i="22"/>
  <c r="HE36" i="22"/>
  <c r="IS34" i="22"/>
  <c r="HM34" i="22"/>
  <c r="JM31" i="22"/>
  <c r="HU31" i="22"/>
  <c r="GR38" i="22"/>
  <c r="GZ38" i="22"/>
  <c r="HH38" i="22"/>
  <c r="HP38" i="22"/>
  <c r="HX38" i="22"/>
  <c r="IF38" i="22"/>
  <c r="IN38" i="22"/>
  <c r="IV38" i="22"/>
  <c r="JN38" i="22"/>
  <c r="JX38" i="22"/>
  <c r="KG38" i="22"/>
  <c r="GS38" i="22"/>
  <c r="HA38" i="22"/>
  <c r="HI38" i="22"/>
  <c r="HQ38" i="22"/>
  <c r="HY38" i="22"/>
  <c r="IG38" i="22"/>
  <c r="IO38" i="22"/>
  <c r="IW38" i="22"/>
  <c r="JO38" i="22"/>
  <c r="JZ38" i="22"/>
  <c r="KH38" i="22"/>
  <c r="GE38" i="22"/>
  <c r="GT38" i="22"/>
  <c r="HB38" i="22"/>
  <c r="HJ38" i="22"/>
  <c r="HR38" i="22"/>
  <c r="HZ38" i="22"/>
  <c r="IH38" i="22"/>
  <c r="IP38" i="22"/>
  <c r="IX38" i="22"/>
  <c r="JP38" i="22"/>
  <c r="KA38" i="22"/>
  <c r="KI38" i="22"/>
  <c r="GH38" i="22"/>
  <c r="GU38" i="22"/>
  <c r="HC38" i="22"/>
  <c r="HK38" i="22"/>
  <c r="HS38" i="22"/>
  <c r="IA38" i="22"/>
  <c r="II38" i="22"/>
  <c r="IQ38" i="22"/>
  <c r="IY38" i="22"/>
  <c r="KB38" i="22"/>
  <c r="KJ38" i="22"/>
  <c r="GP38" i="22"/>
  <c r="GX38" i="22"/>
  <c r="HF38" i="22"/>
  <c r="HN38" i="22"/>
  <c r="HV38" i="22"/>
  <c r="ID38" i="22"/>
  <c r="IL38" i="22"/>
  <c r="IT38" i="22"/>
  <c r="JL38" i="22"/>
  <c r="JU38" i="22"/>
  <c r="KE38" i="22"/>
  <c r="GQ38" i="22"/>
  <c r="GY38" i="22"/>
  <c r="HG38" i="22"/>
  <c r="HO38" i="22"/>
  <c r="HW38" i="22"/>
  <c r="IE38" i="22"/>
  <c r="IM38" i="22"/>
  <c r="IU38" i="22"/>
  <c r="JM38" i="22"/>
  <c r="JV38" i="22"/>
  <c r="KF38" i="22"/>
  <c r="KK37" i="22"/>
  <c r="IC37" i="22"/>
  <c r="GW37" i="22"/>
  <c r="IJ36" i="22"/>
  <c r="HD36" i="22"/>
  <c r="IR34" i="22"/>
  <c r="HL34" i="22"/>
  <c r="HL31" i="22"/>
  <c r="JE31" i="22"/>
  <c r="JH29" i="22"/>
  <c r="JF29" i="22"/>
  <c r="JG29" i="22"/>
  <c r="JI29" i="22" s="1"/>
  <c r="JJ29" i="22" s="1"/>
  <c r="JI34" i="22"/>
  <c r="JJ34" i="22" s="1"/>
  <c r="GE32" i="22"/>
  <c r="GT32" i="22"/>
  <c r="HB32" i="22"/>
  <c r="HJ32" i="22"/>
  <c r="HR32" i="22"/>
  <c r="HZ32" i="22"/>
  <c r="IH32" i="22"/>
  <c r="IP32" i="22"/>
  <c r="IX32" i="22"/>
  <c r="JP32" i="22"/>
  <c r="KA32" i="22"/>
  <c r="KI32" i="22"/>
  <c r="GH32" i="22"/>
  <c r="GU32" i="22"/>
  <c r="HC32" i="22"/>
  <c r="HK32" i="22"/>
  <c r="HS32" i="22"/>
  <c r="IA32" i="22"/>
  <c r="II32" i="22"/>
  <c r="IQ32" i="22"/>
  <c r="IY32" i="22"/>
  <c r="KB32" i="22"/>
  <c r="KJ32" i="22"/>
  <c r="JH28" i="22"/>
  <c r="JF28" i="22"/>
  <c r="JG28" i="22" s="1"/>
  <c r="JI28" i="22" s="1"/>
  <c r="JJ28" i="22" s="1"/>
  <c r="JH38" i="22"/>
  <c r="JH37" i="22"/>
  <c r="JH36" i="22"/>
  <c r="JH35" i="22"/>
  <c r="JH34" i="22"/>
  <c r="JH33" i="22"/>
  <c r="JG38" i="22"/>
  <c r="JI38" i="22" s="1"/>
  <c r="JJ38" i="22" s="1"/>
  <c r="JG37" i="22"/>
  <c r="JI37" i="22" s="1"/>
  <c r="JJ37" i="22" s="1"/>
  <c r="JG36" i="22"/>
  <c r="JI36" i="22" s="1"/>
  <c r="JJ36" i="22" s="1"/>
  <c r="JG35" i="22"/>
  <c r="JI35" i="22" s="1"/>
  <c r="JJ35" i="22" s="1"/>
  <c r="JG34" i="22"/>
  <c r="JG33" i="22"/>
  <c r="JI33" i="22" s="1"/>
  <c r="JJ33" i="22" s="1"/>
  <c r="GE33" i="22"/>
  <c r="GT33" i="22"/>
  <c r="HB33" i="22"/>
  <c r="GH33" i="22"/>
  <c r="GU33" i="22"/>
  <c r="KK32" i="22"/>
  <c r="JX32" i="22"/>
  <c r="JL32" i="22"/>
  <c r="IZ32" i="22"/>
  <c r="IN32" i="22"/>
  <c r="ID32" i="22"/>
  <c r="HT32" i="22"/>
  <c r="HH32" i="22"/>
  <c r="GX32" i="22"/>
  <c r="GK32" i="22"/>
  <c r="JH30" i="22"/>
  <c r="JI30" i="22" s="1"/>
  <c r="JJ30" i="22" s="1"/>
  <c r="B28" i="22"/>
  <c r="B29" i="22"/>
  <c r="KE24" i="22"/>
  <c r="HT24" i="22"/>
  <c r="GS27" i="22"/>
  <c r="HA27" i="22"/>
  <c r="HI27" i="22"/>
  <c r="HQ27" i="22"/>
  <c r="HY27" i="22"/>
  <c r="IG27" i="22"/>
  <c r="IO27" i="22"/>
  <c r="IW27" i="22"/>
  <c r="JO27" i="22"/>
  <c r="JZ27" i="22"/>
  <c r="KH27" i="22"/>
  <c r="GH27" i="22"/>
  <c r="GU27" i="22"/>
  <c r="HC27" i="22"/>
  <c r="HK27" i="22"/>
  <c r="HS27" i="22"/>
  <c r="IA27" i="22"/>
  <c r="II27" i="22"/>
  <c r="IQ27" i="22"/>
  <c r="IY27" i="22"/>
  <c r="KB27" i="22"/>
  <c r="KJ27" i="22"/>
  <c r="GR27" i="22"/>
  <c r="GZ27" i="22"/>
  <c r="HH27" i="22"/>
  <c r="HP27" i="22"/>
  <c r="HX27" i="22"/>
  <c r="IF27" i="22"/>
  <c r="IN27" i="22"/>
  <c r="IV27" i="22"/>
  <c r="JN27" i="22"/>
  <c r="JX27" i="22"/>
  <c r="KG27" i="22"/>
  <c r="KA24" i="22"/>
  <c r="IX24" i="22"/>
  <c r="GO24" i="22"/>
  <c r="GW24" i="22"/>
  <c r="HE24" i="22"/>
  <c r="HM24" i="22"/>
  <c r="HU24" i="22"/>
  <c r="IC24" i="22"/>
  <c r="GH24" i="22"/>
  <c r="GV24" i="22"/>
  <c r="HF24" i="22"/>
  <c r="HO24" i="22"/>
  <c r="HX24" i="22"/>
  <c r="IG24" i="22"/>
  <c r="IO24" i="22"/>
  <c r="IW24" i="22"/>
  <c r="JO24" i="22"/>
  <c r="JZ24" i="22"/>
  <c r="KH24" i="22"/>
  <c r="GP24" i="22"/>
  <c r="GY24" i="22"/>
  <c r="HH24" i="22"/>
  <c r="HQ24" i="22"/>
  <c r="HZ24" i="22"/>
  <c r="II24" i="22"/>
  <c r="IQ24" i="22"/>
  <c r="IY24" i="22"/>
  <c r="KB24" i="22"/>
  <c r="KJ24" i="22"/>
  <c r="GQ24" i="22"/>
  <c r="GZ24" i="22"/>
  <c r="HI24" i="22"/>
  <c r="HR24" i="22"/>
  <c r="IA24" i="22"/>
  <c r="IJ24" i="22"/>
  <c r="IR24" i="22"/>
  <c r="IZ24" i="22"/>
  <c r="KC24" i="22"/>
  <c r="KK24" i="22"/>
  <c r="GR24" i="22"/>
  <c r="HA24" i="22"/>
  <c r="HJ24" i="22"/>
  <c r="HS24" i="22"/>
  <c r="IB24" i="22"/>
  <c r="IK24" i="22"/>
  <c r="IS24" i="22"/>
  <c r="JK24" i="22"/>
  <c r="JT24" i="22"/>
  <c r="KD24" i="22"/>
  <c r="GT24" i="22"/>
  <c r="HC24" i="22"/>
  <c r="HL24" i="22"/>
  <c r="HV24" i="22"/>
  <c r="IE24" i="22"/>
  <c r="IM24" i="22"/>
  <c r="IU24" i="22"/>
  <c r="JM24" i="22"/>
  <c r="JV24" i="22"/>
  <c r="KF24" i="22"/>
  <c r="GE24" i="22"/>
  <c r="GU24" i="22"/>
  <c r="HD24" i="22"/>
  <c r="HN24" i="22"/>
  <c r="HW24" i="22"/>
  <c r="IF24" i="22"/>
  <c r="IN24" i="22"/>
  <c r="IV24" i="22"/>
  <c r="JN24" i="22"/>
  <c r="JX24" i="22"/>
  <c r="KG24" i="22"/>
  <c r="JC20" i="22"/>
  <c r="JD20" i="22"/>
  <c r="JE20" i="22"/>
  <c r="JR20" i="22"/>
  <c r="JS20" i="22"/>
  <c r="GS28" i="22"/>
  <c r="HA28" i="22"/>
  <c r="HI28" i="22"/>
  <c r="HQ28" i="22"/>
  <c r="HY28" i="22"/>
  <c r="IG28" i="22"/>
  <c r="IO28" i="22"/>
  <c r="GH28" i="22"/>
  <c r="GU28" i="22"/>
  <c r="HC28" i="22"/>
  <c r="HK28" i="22"/>
  <c r="HS28" i="22"/>
  <c r="IA28" i="22"/>
  <c r="II28" i="22"/>
  <c r="IQ28" i="22"/>
  <c r="IY28" i="22"/>
  <c r="KK27" i="22"/>
  <c r="JU27" i="22"/>
  <c r="IT27" i="22"/>
  <c r="IH27" i="22"/>
  <c r="HU27" i="22"/>
  <c r="HG27" i="22"/>
  <c r="GV27" i="22"/>
  <c r="GS26" i="22"/>
  <c r="HA26" i="22"/>
  <c r="HI26" i="22"/>
  <c r="HQ26" i="22"/>
  <c r="HY26" i="22"/>
  <c r="IG26" i="22"/>
  <c r="IO26" i="22"/>
  <c r="IW26" i="22"/>
  <c r="JO26" i="22"/>
  <c r="JZ26" i="22"/>
  <c r="KH26" i="22"/>
  <c r="GH26" i="22"/>
  <c r="GU26" i="22"/>
  <c r="HC26" i="22"/>
  <c r="HK26" i="22"/>
  <c r="HS26" i="22"/>
  <c r="IA26" i="22"/>
  <c r="II26" i="22"/>
  <c r="IQ26" i="22"/>
  <c r="IY26" i="22"/>
  <c r="KB26" i="22"/>
  <c r="KJ26" i="22"/>
  <c r="GR26" i="22"/>
  <c r="GZ26" i="22"/>
  <c r="HH26" i="22"/>
  <c r="HP26" i="22"/>
  <c r="HX26" i="22"/>
  <c r="IF26" i="22"/>
  <c r="IN26" i="22"/>
  <c r="IV26" i="22"/>
  <c r="JN26" i="22"/>
  <c r="JX26" i="22"/>
  <c r="KG26" i="22"/>
  <c r="B25" i="22"/>
  <c r="JL24" i="22"/>
  <c r="IH24" i="22"/>
  <c r="GX24" i="22"/>
  <c r="KJ30" i="22"/>
  <c r="KB30" i="22"/>
  <c r="IY30" i="22"/>
  <c r="IQ30" i="22"/>
  <c r="II30" i="22"/>
  <c r="IA30" i="22"/>
  <c r="HS30" i="22"/>
  <c r="HK30" i="22"/>
  <c r="HC30" i="22"/>
  <c r="GU30" i="22"/>
  <c r="GH30" i="22"/>
  <c r="KJ29" i="22"/>
  <c r="KB29" i="22"/>
  <c r="IY29" i="22"/>
  <c r="IQ29" i="22"/>
  <c r="II29" i="22"/>
  <c r="IA29" i="22"/>
  <c r="HS29" i="22"/>
  <c r="HK29" i="22"/>
  <c r="HC29" i="22"/>
  <c r="GU29" i="22"/>
  <c r="GH29" i="22"/>
  <c r="KJ28" i="22"/>
  <c r="KB28" i="22"/>
  <c r="IX28" i="22"/>
  <c r="IN28" i="22"/>
  <c r="ID28" i="22"/>
  <c r="HT28" i="22"/>
  <c r="HH28" i="22"/>
  <c r="GX28" i="22"/>
  <c r="GK28" i="22"/>
  <c r="KI27" i="22"/>
  <c r="JT27" i="22"/>
  <c r="IS27" i="22"/>
  <c r="IE27" i="22"/>
  <c r="HT27" i="22"/>
  <c r="HF27" i="22"/>
  <c r="GT27" i="22"/>
  <c r="KC26" i="22"/>
  <c r="JM26" i="22"/>
  <c r="IZ26" i="22"/>
  <c r="IL26" i="22"/>
  <c r="HZ26" i="22"/>
  <c r="HM26" i="22"/>
  <c r="GY26" i="22"/>
  <c r="GK26" i="22"/>
  <c r="ID24" i="22"/>
  <c r="GS24" i="22"/>
  <c r="KI30" i="22"/>
  <c r="KA30" i="22"/>
  <c r="JP30" i="22"/>
  <c r="IX30" i="22"/>
  <c r="IP30" i="22"/>
  <c r="IH30" i="22"/>
  <c r="HZ30" i="22"/>
  <c r="HR30" i="22"/>
  <c r="HJ30" i="22"/>
  <c r="HB30" i="22"/>
  <c r="GT30" i="22"/>
  <c r="KI29" i="22"/>
  <c r="KA29" i="22"/>
  <c r="JP29" i="22"/>
  <c r="IX29" i="22"/>
  <c r="IP29" i="22"/>
  <c r="IH29" i="22"/>
  <c r="HZ29" i="22"/>
  <c r="HR29" i="22"/>
  <c r="HJ29" i="22"/>
  <c r="HB29" i="22"/>
  <c r="GT29" i="22"/>
  <c r="KI28" i="22"/>
  <c r="KA28" i="22"/>
  <c r="JP28" i="22"/>
  <c r="IW28" i="22"/>
  <c r="IM28" i="22"/>
  <c r="IC28" i="22"/>
  <c r="HR28" i="22"/>
  <c r="HG28" i="22"/>
  <c r="GW28" i="22"/>
  <c r="GE28" i="22"/>
  <c r="KF27" i="22"/>
  <c r="JF27" i="22"/>
  <c r="JG27" i="22" s="1"/>
  <c r="JI27" i="22" s="1"/>
  <c r="JJ27" i="22" s="1"/>
  <c r="IR27" i="22"/>
  <c r="ID27" i="22"/>
  <c r="HR27" i="22"/>
  <c r="HE27" i="22"/>
  <c r="GQ27" i="22"/>
  <c r="JL26" i="22"/>
  <c r="IX26" i="22"/>
  <c r="IK26" i="22"/>
  <c r="HW26" i="22"/>
  <c r="HL26" i="22"/>
  <c r="GX26" i="22"/>
  <c r="GE26" i="22"/>
  <c r="JF25" i="22"/>
  <c r="JG25" i="22" s="1"/>
  <c r="JI25" i="22" s="1"/>
  <c r="JJ25" i="22" s="1"/>
  <c r="KI24" i="22"/>
  <c r="HY24" i="22"/>
  <c r="GK24" i="22"/>
  <c r="KG25" i="22"/>
  <c r="JX25" i="22"/>
  <c r="JN25" i="22"/>
  <c r="IV25" i="22"/>
  <c r="IN25" i="22"/>
  <c r="IF25" i="22"/>
  <c r="HX25" i="22"/>
  <c r="HP25" i="22"/>
  <c r="HH25" i="22"/>
  <c r="GZ25" i="22"/>
  <c r="GR25" i="22"/>
  <c r="JF24" i="22"/>
  <c r="JG24" i="22" s="1"/>
  <c r="JI24" i="22" s="1"/>
  <c r="JJ24" i="22" s="1"/>
  <c r="KH23" i="22"/>
  <c r="JX23" i="22"/>
  <c r="JM23" i="22"/>
  <c r="JD23" i="22"/>
  <c r="IR23" i="22"/>
  <c r="II23" i="22"/>
  <c r="HZ23" i="22"/>
  <c r="HQ23" i="22"/>
  <c r="HH23" i="22"/>
  <c r="GY23" i="22"/>
  <c r="KK22" i="22"/>
  <c r="KB22" i="22"/>
  <c r="JP22" i="22"/>
  <c r="IV22" i="22"/>
  <c r="IM22" i="22"/>
  <c r="ID22" i="22"/>
  <c r="HT22" i="22"/>
  <c r="HK22" i="22"/>
  <c r="HB22" i="22"/>
  <c r="B22" i="22"/>
  <c r="GO19" i="22"/>
  <c r="GW19" i="22"/>
  <c r="HE19" i="22"/>
  <c r="HM19" i="22"/>
  <c r="HU19" i="22"/>
  <c r="IC19" i="22"/>
  <c r="IK19" i="22"/>
  <c r="IS19" i="22"/>
  <c r="JK19" i="22"/>
  <c r="JT19" i="22"/>
  <c r="KD19" i="22"/>
  <c r="GP19" i="22"/>
  <c r="GX19" i="22"/>
  <c r="HF19" i="22"/>
  <c r="HN19" i="22"/>
  <c r="HV19" i="22"/>
  <c r="ID19" i="22"/>
  <c r="IL19" i="22"/>
  <c r="IT19" i="22"/>
  <c r="JL19" i="22"/>
  <c r="JU19" i="22"/>
  <c r="KE19" i="22"/>
  <c r="GQ19" i="22"/>
  <c r="GY19" i="22"/>
  <c r="HG19" i="22"/>
  <c r="HO19" i="22"/>
  <c r="HW19" i="22"/>
  <c r="IE19" i="22"/>
  <c r="IM19" i="22"/>
  <c r="IU19" i="22"/>
  <c r="JM19" i="22"/>
  <c r="JV19" i="22"/>
  <c r="KF19" i="22"/>
  <c r="GR19" i="22"/>
  <c r="GZ19" i="22"/>
  <c r="HH19" i="22"/>
  <c r="HP19" i="22"/>
  <c r="HX19" i="22"/>
  <c r="IF19" i="22"/>
  <c r="IN19" i="22"/>
  <c r="IV19" i="22"/>
  <c r="JN19" i="22"/>
  <c r="JX19" i="22"/>
  <c r="KG19" i="22"/>
  <c r="GH19" i="22"/>
  <c r="GU19" i="22"/>
  <c r="HC19" i="22"/>
  <c r="HK19" i="22"/>
  <c r="HS19" i="22"/>
  <c r="IA19" i="22"/>
  <c r="II19" i="22"/>
  <c r="IQ19" i="22"/>
  <c r="IY19" i="22"/>
  <c r="KB19" i="22"/>
  <c r="KJ19" i="22"/>
  <c r="GO23" i="22"/>
  <c r="GW23" i="22"/>
  <c r="HE23" i="22"/>
  <c r="HM23" i="22"/>
  <c r="HU23" i="22"/>
  <c r="IC23" i="22"/>
  <c r="IK23" i="22"/>
  <c r="IS23" i="22"/>
  <c r="JK23" i="22"/>
  <c r="JT23" i="22"/>
  <c r="KD23" i="22"/>
  <c r="JC21" i="22"/>
  <c r="JD21" i="22"/>
  <c r="JE21" i="22"/>
  <c r="JR21" i="22"/>
  <c r="JC24" i="22"/>
  <c r="B24" i="22"/>
  <c r="HN23" i="22"/>
  <c r="HD23" i="22"/>
  <c r="GU23" i="22"/>
  <c r="GE23" i="22"/>
  <c r="GO22" i="22"/>
  <c r="GW22" i="22"/>
  <c r="HE22" i="22"/>
  <c r="HM22" i="22"/>
  <c r="HU22" i="22"/>
  <c r="IC22" i="22"/>
  <c r="IK22" i="22"/>
  <c r="IS22" i="22"/>
  <c r="JK22" i="22"/>
  <c r="JT22" i="22"/>
  <c r="KD22" i="22"/>
  <c r="JC19" i="22"/>
  <c r="JD19" i="22"/>
  <c r="JE19" i="22"/>
  <c r="JR19" i="22"/>
  <c r="GK22" i="22"/>
  <c r="JC18" i="22"/>
  <c r="JD18" i="22"/>
  <c r="JE18" i="22"/>
  <c r="JR18" i="22"/>
  <c r="KJ25" i="22"/>
  <c r="KB25" i="22"/>
  <c r="IY25" i="22"/>
  <c r="IQ25" i="22"/>
  <c r="II25" i="22"/>
  <c r="IA25" i="22"/>
  <c r="HS25" i="22"/>
  <c r="HK25" i="22"/>
  <c r="HC25" i="22"/>
  <c r="GU25" i="22"/>
  <c r="GH25" i="22"/>
  <c r="KK23" i="22"/>
  <c r="KB23" i="22"/>
  <c r="JP23" i="22"/>
  <c r="IV23" i="22"/>
  <c r="IM23" i="22"/>
  <c r="ID23" i="22"/>
  <c r="HT23" i="22"/>
  <c r="HK23" i="22"/>
  <c r="HB23" i="22"/>
  <c r="GS23" i="22"/>
  <c r="KF22" i="22"/>
  <c r="JU22" i="22"/>
  <c r="IY22" i="22"/>
  <c r="IP22" i="22"/>
  <c r="IG22" i="22"/>
  <c r="HX22" i="22"/>
  <c r="HO22" i="22"/>
  <c r="HF22" i="22"/>
  <c r="GV22" i="22"/>
  <c r="GH22" i="22"/>
  <c r="JP19" i="22"/>
  <c r="IR19" i="22"/>
  <c r="HY19" i="22"/>
  <c r="HB19" i="22"/>
  <c r="B19" i="22"/>
  <c r="HA23" i="22"/>
  <c r="GR23" i="22"/>
  <c r="B23" i="22"/>
  <c r="KE22" i="22"/>
  <c r="IX22" i="22"/>
  <c r="IO22" i="22"/>
  <c r="IF22" i="22"/>
  <c r="HW22" i="22"/>
  <c r="HN22" i="22"/>
  <c r="HD22" i="22"/>
  <c r="GU22" i="22"/>
  <c r="GE22" i="22"/>
  <c r="GO21" i="22"/>
  <c r="GW21" i="22"/>
  <c r="HE21" i="22"/>
  <c r="HM21" i="22"/>
  <c r="HU21" i="22"/>
  <c r="IC21" i="22"/>
  <c r="IK21" i="22"/>
  <c r="IS21" i="22"/>
  <c r="JK21" i="22"/>
  <c r="JT21" i="22"/>
  <c r="KD21" i="22"/>
  <c r="GP21" i="22"/>
  <c r="GX21" i="22"/>
  <c r="HF21" i="22"/>
  <c r="HN21" i="22"/>
  <c r="HV21" i="22"/>
  <c r="ID21" i="22"/>
  <c r="IL21" i="22"/>
  <c r="IT21" i="22"/>
  <c r="JL21" i="22"/>
  <c r="GQ21" i="22"/>
  <c r="GY21" i="22"/>
  <c r="HG21" i="22"/>
  <c r="HO21" i="22"/>
  <c r="HW21" i="22"/>
  <c r="IE21" i="22"/>
  <c r="IM21" i="22"/>
  <c r="IU21" i="22"/>
  <c r="JM21" i="22"/>
  <c r="JV21" i="22"/>
  <c r="KF21" i="22"/>
  <c r="GR21" i="22"/>
  <c r="GZ21" i="22"/>
  <c r="HH21" i="22"/>
  <c r="HP21" i="22"/>
  <c r="HX21" i="22"/>
  <c r="IF21" i="22"/>
  <c r="IN21" i="22"/>
  <c r="IV21" i="22"/>
  <c r="JN21" i="22"/>
  <c r="JX21" i="22"/>
  <c r="KG21" i="22"/>
  <c r="GH21" i="22"/>
  <c r="GU21" i="22"/>
  <c r="HC21" i="22"/>
  <c r="HK21" i="22"/>
  <c r="HS21" i="22"/>
  <c r="IA21" i="22"/>
  <c r="II21" i="22"/>
  <c r="IQ21" i="22"/>
  <c r="IY21" i="22"/>
  <c r="KB21" i="22"/>
  <c r="KJ21" i="22"/>
  <c r="KK19" i="22"/>
  <c r="JO19" i="22"/>
  <c r="IP19" i="22"/>
  <c r="HT19" i="22"/>
  <c r="HA19" i="22"/>
  <c r="B18" i="22"/>
  <c r="KH25" i="22"/>
  <c r="JZ25" i="22"/>
  <c r="JO25" i="22"/>
  <c r="IW25" i="22"/>
  <c r="IO25" i="22"/>
  <c r="IG25" i="22"/>
  <c r="HY25" i="22"/>
  <c r="HQ25" i="22"/>
  <c r="HI25" i="22"/>
  <c r="HA25" i="22"/>
  <c r="KI23" i="22"/>
  <c r="JZ23" i="22"/>
  <c r="JN23" i="22"/>
  <c r="JE23" i="22"/>
  <c r="IT23" i="22"/>
  <c r="IJ23" i="22"/>
  <c r="IA23" i="22"/>
  <c r="HR23" i="22"/>
  <c r="HI23" i="22"/>
  <c r="GZ23" i="22"/>
  <c r="GQ23" i="22"/>
  <c r="KC22" i="22"/>
  <c r="IW22" i="22"/>
  <c r="IN22" i="22"/>
  <c r="IE22" i="22"/>
  <c r="HV22" i="22"/>
  <c r="HL22" i="22"/>
  <c r="HC22" i="22"/>
  <c r="GT22" i="22"/>
  <c r="GO20" i="22"/>
  <c r="GW20" i="22"/>
  <c r="HE20" i="22"/>
  <c r="HM20" i="22"/>
  <c r="HU20" i="22"/>
  <c r="IC20" i="22"/>
  <c r="IK20" i="22"/>
  <c r="IS20" i="22"/>
  <c r="JK20" i="22"/>
  <c r="JT20" i="22"/>
  <c r="KD20" i="22"/>
  <c r="GP20" i="22"/>
  <c r="GX20" i="22"/>
  <c r="HF20" i="22"/>
  <c r="HN20" i="22"/>
  <c r="HV20" i="22"/>
  <c r="ID20" i="22"/>
  <c r="IL20" i="22"/>
  <c r="IT20" i="22"/>
  <c r="JL20" i="22"/>
  <c r="JU20" i="22"/>
  <c r="KE20" i="22"/>
  <c r="GQ20" i="22"/>
  <c r="GY20" i="22"/>
  <c r="HG20" i="22"/>
  <c r="HO20" i="22"/>
  <c r="HW20" i="22"/>
  <c r="IE20" i="22"/>
  <c r="IM20" i="22"/>
  <c r="IU20" i="22"/>
  <c r="JM20" i="22"/>
  <c r="JV20" i="22"/>
  <c r="KF20" i="22"/>
  <c r="GR20" i="22"/>
  <c r="GZ20" i="22"/>
  <c r="HH20" i="22"/>
  <c r="HP20" i="22"/>
  <c r="HX20" i="22"/>
  <c r="IF20" i="22"/>
  <c r="IN20" i="22"/>
  <c r="IV20" i="22"/>
  <c r="JN20" i="22"/>
  <c r="JX20" i="22"/>
  <c r="KG20" i="22"/>
  <c r="GH20" i="22"/>
  <c r="GU20" i="22"/>
  <c r="HC20" i="22"/>
  <c r="HK20" i="22"/>
  <c r="HS20" i="22"/>
  <c r="IA20" i="22"/>
  <c r="II20" i="22"/>
  <c r="IQ20" i="22"/>
  <c r="IY20" i="22"/>
  <c r="KB20" i="22"/>
  <c r="KJ20" i="22"/>
  <c r="KI19" i="22"/>
  <c r="IO19" i="22"/>
  <c r="HR19" i="22"/>
  <c r="GV19" i="22"/>
  <c r="KJ18" i="22"/>
  <c r="KB18" i="22"/>
  <c r="IY18" i="22"/>
  <c r="IQ18" i="22"/>
  <c r="II18" i="22"/>
  <c r="IA18" i="22"/>
  <c r="HS18" i="22"/>
  <c r="HK18" i="22"/>
  <c r="HC18" i="22"/>
  <c r="GU18" i="22"/>
  <c r="GH18" i="22"/>
  <c r="KG18" i="22"/>
  <c r="JX18" i="22"/>
  <c r="JN18" i="22"/>
  <c r="IV18" i="22"/>
  <c r="IN18" i="22"/>
  <c r="IF18" i="22"/>
  <c r="HX18" i="22"/>
  <c r="HP18" i="22"/>
  <c r="HH18" i="22"/>
  <c r="GZ18" i="22"/>
  <c r="GR18" i="22"/>
  <c r="KF18" i="22"/>
  <c r="JV18" i="22"/>
  <c r="JM18" i="22"/>
  <c r="IU18" i="22"/>
  <c r="IM18" i="22"/>
  <c r="IE18" i="22"/>
  <c r="HW18" i="22"/>
  <c r="HO18" i="22"/>
  <c r="HG18" i="22"/>
  <c r="GY18" i="22"/>
  <c r="GQ18" i="22"/>
  <c r="KE18" i="22"/>
  <c r="JU18" i="22"/>
  <c r="JL18" i="22"/>
  <c r="IT18" i="22"/>
  <c r="IL18" i="22"/>
  <c r="ID18" i="22"/>
  <c r="HV18" i="22"/>
  <c r="HN18" i="22"/>
  <c r="HF18" i="22"/>
  <c r="GX18" i="22"/>
  <c r="GP18" i="22"/>
  <c r="KD18" i="22"/>
  <c r="JT18" i="22"/>
  <c r="JK18" i="22"/>
  <c r="IS18" i="22"/>
  <c r="IK18" i="22"/>
  <c r="IC18" i="22"/>
  <c r="HU18" i="22"/>
  <c r="HM18" i="22"/>
  <c r="HE18" i="22"/>
  <c r="GW18" i="22"/>
  <c r="BG17" i="22"/>
  <c r="BF17" i="22"/>
  <c r="I90" i="20" l="1"/>
  <c r="U90" i="20"/>
  <c r="AC90" i="20"/>
  <c r="AK90" i="20"/>
  <c r="AS90" i="20"/>
  <c r="L90" i="20"/>
  <c r="X90" i="20"/>
  <c r="AF90" i="20"/>
  <c r="AN90" i="20"/>
  <c r="AW90" i="20"/>
  <c r="V90" i="20"/>
  <c r="AG90" i="20"/>
  <c r="AQ90" i="20"/>
  <c r="W90" i="20"/>
  <c r="AH90" i="20"/>
  <c r="AR90" i="20"/>
  <c r="J90" i="20"/>
  <c r="Y90" i="20"/>
  <c r="AI90" i="20"/>
  <c r="AT90" i="20"/>
  <c r="Q90" i="20"/>
  <c r="K90" i="20"/>
  <c r="Z90" i="20"/>
  <c r="AJ90" i="20"/>
  <c r="AV90" i="20"/>
  <c r="AA90" i="20"/>
  <c r="AL90" i="20"/>
  <c r="S90" i="20"/>
  <c r="AD90" i="20"/>
  <c r="AO90" i="20"/>
  <c r="T90" i="20"/>
  <c r="AE90" i="20"/>
  <c r="AP90" i="20"/>
  <c r="R90" i="20"/>
  <c r="AB90" i="20"/>
  <c r="AM90" i="20"/>
  <c r="T31" i="20"/>
  <c r="AB31" i="20"/>
  <c r="AJ31" i="20"/>
  <c r="AR31" i="20"/>
  <c r="J31" i="20"/>
  <c r="V31" i="20"/>
  <c r="AD31" i="20"/>
  <c r="AL31" i="20"/>
  <c r="AT31" i="20"/>
  <c r="U31" i="20"/>
  <c r="AF31" i="20"/>
  <c r="AP31" i="20"/>
  <c r="K31" i="20"/>
  <c r="Z31" i="20"/>
  <c r="AM31" i="20"/>
  <c r="Q31" i="20"/>
  <c r="AC31" i="20"/>
  <c r="AO31" i="20"/>
  <c r="R31" i="20"/>
  <c r="AE31" i="20"/>
  <c r="AQ31" i="20"/>
  <c r="S31" i="20"/>
  <c r="AG31" i="20"/>
  <c r="AS31" i="20"/>
  <c r="W31" i="20"/>
  <c r="AH31" i="20"/>
  <c r="AV31" i="20"/>
  <c r="AA31" i="20"/>
  <c r="AI31" i="20"/>
  <c r="AK31" i="20"/>
  <c r="AN31" i="20"/>
  <c r="I31" i="20"/>
  <c r="AW31" i="20"/>
  <c r="L31" i="20"/>
  <c r="X31" i="20"/>
  <c r="Y31" i="20"/>
  <c r="T69" i="20"/>
  <c r="AB69" i="20"/>
  <c r="AJ69" i="20"/>
  <c r="AR69" i="20"/>
  <c r="I69" i="20"/>
  <c r="U69" i="20"/>
  <c r="AC69" i="20"/>
  <c r="AK69" i="20"/>
  <c r="AS69" i="20"/>
  <c r="R69" i="20"/>
  <c r="AD69" i="20"/>
  <c r="AN69" i="20"/>
  <c r="L69" i="20"/>
  <c r="AA69" i="20"/>
  <c r="AO69" i="20"/>
  <c r="S69" i="20"/>
  <c r="AF69" i="20"/>
  <c r="AQ69" i="20"/>
  <c r="V69" i="20"/>
  <c r="AG69" i="20"/>
  <c r="AT69" i="20"/>
  <c r="J69" i="20"/>
  <c r="AH69" i="20"/>
  <c r="AP69" i="20"/>
  <c r="Y69" i="20"/>
  <c r="K69" i="20"/>
  <c r="AI69" i="20"/>
  <c r="Q69" i="20"/>
  <c r="AL69" i="20"/>
  <c r="W69" i="20"/>
  <c r="AM69" i="20"/>
  <c r="X69" i="20"/>
  <c r="AV69" i="20"/>
  <c r="Z69" i="20"/>
  <c r="AW69" i="20"/>
  <c r="AE69" i="20"/>
  <c r="S91" i="20"/>
  <c r="AA91" i="20"/>
  <c r="AI91" i="20"/>
  <c r="AQ91" i="20"/>
  <c r="J91" i="20"/>
  <c r="V91" i="20"/>
  <c r="AD91" i="20"/>
  <c r="AL91" i="20"/>
  <c r="AT91" i="20"/>
  <c r="W91" i="20"/>
  <c r="AG91" i="20"/>
  <c r="AR91" i="20"/>
  <c r="I91" i="20"/>
  <c r="X91" i="20"/>
  <c r="AH91" i="20"/>
  <c r="AS91" i="20"/>
  <c r="K91" i="20"/>
  <c r="Y91" i="20"/>
  <c r="AJ91" i="20"/>
  <c r="AV91" i="20"/>
  <c r="AB91" i="20"/>
  <c r="L91" i="20"/>
  <c r="Z91" i="20"/>
  <c r="AK91" i="20"/>
  <c r="AW91" i="20"/>
  <c r="Q91" i="20"/>
  <c r="AM91" i="20"/>
  <c r="T91" i="20"/>
  <c r="AE91" i="20"/>
  <c r="AO91" i="20"/>
  <c r="U91" i="20"/>
  <c r="AF91" i="20"/>
  <c r="AP91" i="20"/>
  <c r="AN91" i="20"/>
  <c r="R91" i="20"/>
  <c r="AC91" i="20"/>
  <c r="R32" i="20"/>
  <c r="Z32" i="20"/>
  <c r="AH32" i="20"/>
  <c r="AP32" i="20"/>
  <c r="U32" i="20"/>
  <c r="AD32" i="20"/>
  <c r="AM32" i="20"/>
  <c r="AW32" i="20"/>
  <c r="T32" i="20"/>
  <c r="AE32" i="20"/>
  <c r="AO32" i="20"/>
  <c r="I32" i="20"/>
  <c r="W32" i="20"/>
  <c r="AG32" i="20"/>
  <c r="AR32" i="20"/>
  <c r="J32" i="20"/>
  <c r="X32" i="20"/>
  <c r="AI32" i="20"/>
  <c r="AS32" i="20"/>
  <c r="K32" i="20"/>
  <c r="Y32" i="20"/>
  <c r="AJ32" i="20"/>
  <c r="AT32" i="20"/>
  <c r="L32" i="20"/>
  <c r="AA32" i="20"/>
  <c r="AK32" i="20"/>
  <c r="AV32" i="20"/>
  <c r="S32" i="20"/>
  <c r="V32" i="20"/>
  <c r="AB32" i="20"/>
  <c r="AC32" i="20"/>
  <c r="AF32" i="20"/>
  <c r="AN32" i="20"/>
  <c r="AQ32" i="20"/>
  <c r="AL32" i="20"/>
  <c r="Q32" i="20"/>
  <c r="Q88" i="20"/>
  <c r="Y88" i="20"/>
  <c r="AG88" i="20"/>
  <c r="AO88" i="20"/>
  <c r="T88" i="20"/>
  <c r="AB88" i="20"/>
  <c r="AJ88" i="20"/>
  <c r="AR88" i="20"/>
  <c r="I88" i="20"/>
  <c r="W88" i="20"/>
  <c r="AH88" i="20"/>
  <c r="AS88" i="20"/>
  <c r="AM88" i="20"/>
  <c r="J88" i="20"/>
  <c r="X88" i="20"/>
  <c r="AI88" i="20"/>
  <c r="AT88" i="20"/>
  <c r="K88" i="20"/>
  <c r="Z88" i="20"/>
  <c r="AK88" i="20"/>
  <c r="AV88" i="20"/>
  <c r="L88" i="20"/>
  <c r="AA88" i="20"/>
  <c r="AL88" i="20"/>
  <c r="AW88" i="20"/>
  <c r="R88" i="20"/>
  <c r="AC88" i="20"/>
  <c r="U88" i="20"/>
  <c r="AE88" i="20"/>
  <c r="AP88" i="20"/>
  <c r="V88" i="20"/>
  <c r="AF88" i="20"/>
  <c r="AQ88" i="20"/>
  <c r="AD88" i="20"/>
  <c r="AN88" i="20"/>
  <c r="S88" i="20"/>
  <c r="Q56" i="20"/>
  <c r="Y56" i="20"/>
  <c r="AG56" i="20"/>
  <c r="AO56" i="20"/>
  <c r="R56" i="20"/>
  <c r="AA56" i="20"/>
  <c r="AJ56" i="20"/>
  <c r="AS56" i="20"/>
  <c r="S56" i="20"/>
  <c r="AB56" i="20"/>
  <c r="AK56" i="20"/>
  <c r="AT56" i="20"/>
  <c r="J56" i="20"/>
  <c r="Z56" i="20"/>
  <c r="AM56" i="20"/>
  <c r="L56" i="20"/>
  <c r="AD56" i="20"/>
  <c r="AP56" i="20"/>
  <c r="T56" i="20"/>
  <c r="AE56" i="20"/>
  <c r="AQ56" i="20"/>
  <c r="W56" i="20"/>
  <c r="AI56" i="20"/>
  <c r="AW56" i="20"/>
  <c r="AH56" i="20"/>
  <c r="I56" i="20"/>
  <c r="AL56" i="20"/>
  <c r="K56" i="20"/>
  <c r="AN56" i="20"/>
  <c r="U56" i="20"/>
  <c r="AR56" i="20"/>
  <c r="AC56" i="20"/>
  <c r="X56" i="20"/>
  <c r="V56" i="20"/>
  <c r="AF56" i="20"/>
  <c r="AV56" i="20"/>
  <c r="I38" i="20"/>
  <c r="U38" i="20"/>
  <c r="AC38" i="20"/>
  <c r="AK38" i="20"/>
  <c r="AS38" i="20"/>
  <c r="R38" i="20"/>
  <c r="AA38" i="20"/>
  <c r="AJ38" i="20"/>
  <c r="AT38" i="20"/>
  <c r="T38" i="20"/>
  <c r="AD38" i="20"/>
  <c r="AM38" i="20"/>
  <c r="AW38" i="20"/>
  <c r="V38" i="20"/>
  <c r="AE38" i="20"/>
  <c r="AN38" i="20"/>
  <c r="K38" i="20"/>
  <c r="X38" i="20"/>
  <c r="AG38" i="20"/>
  <c r="AP38" i="20"/>
  <c r="J38" i="20"/>
  <c r="AF38" i="20"/>
  <c r="L38" i="20"/>
  <c r="AH38" i="20"/>
  <c r="Q38" i="20"/>
  <c r="AI38" i="20"/>
  <c r="S38" i="20"/>
  <c r="AL38" i="20"/>
  <c r="W38" i="20"/>
  <c r="AO38" i="20"/>
  <c r="AR38" i="20"/>
  <c r="AV38" i="20"/>
  <c r="Y38" i="20"/>
  <c r="Z38" i="20"/>
  <c r="AQ38" i="20"/>
  <c r="AB38" i="20"/>
  <c r="I82" i="20"/>
  <c r="U82" i="20"/>
  <c r="AC82" i="20"/>
  <c r="AK82" i="20"/>
  <c r="AS82" i="20"/>
  <c r="L82" i="20"/>
  <c r="X82" i="20"/>
  <c r="AF82" i="20"/>
  <c r="AN82" i="20"/>
  <c r="AW82" i="20"/>
  <c r="V82" i="20"/>
  <c r="AG82" i="20"/>
  <c r="AQ82" i="20"/>
  <c r="W82" i="20"/>
  <c r="AH82" i="20"/>
  <c r="AR82" i="20"/>
  <c r="J82" i="20"/>
  <c r="Y82" i="20"/>
  <c r="AI82" i="20"/>
  <c r="AT82" i="20"/>
  <c r="Q82" i="20"/>
  <c r="AL82" i="20"/>
  <c r="AM82" i="20"/>
  <c r="K82" i="20"/>
  <c r="Z82" i="20"/>
  <c r="AJ82" i="20"/>
  <c r="AV82" i="20"/>
  <c r="AA82" i="20"/>
  <c r="R82" i="20"/>
  <c r="AB82" i="20"/>
  <c r="S82" i="20"/>
  <c r="AD82" i="20"/>
  <c r="AO82" i="20"/>
  <c r="T82" i="20"/>
  <c r="AE82" i="20"/>
  <c r="AP82" i="20"/>
  <c r="S27" i="20"/>
  <c r="AA27" i="20"/>
  <c r="AI27" i="20"/>
  <c r="AQ27" i="20"/>
  <c r="T27" i="20"/>
  <c r="AB27" i="20"/>
  <c r="AJ27" i="20"/>
  <c r="AR27" i="20"/>
  <c r="J27" i="20"/>
  <c r="V27" i="20"/>
  <c r="AD27" i="20"/>
  <c r="AL27" i="20"/>
  <c r="AT27" i="20"/>
  <c r="Q27" i="20"/>
  <c r="Y27" i="20"/>
  <c r="AG27" i="20"/>
  <c r="AO27" i="20"/>
  <c r="K27" i="20"/>
  <c r="AE27" i="20"/>
  <c r="AV27" i="20"/>
  <c r="X27" i="20"/>
  <c r="AP27" i="20"/>
  <c r="Z27" i="20"/>
  <c r="AS27" i="20"/>
  <c r="AC27" i="20"/>
  <c r="AW27" i="20"/>
  <c r="I27" i="20"/>
  <c r="AF27" i="20"/>
  <c r="L27" i="20"/>
  <c r="AH27" i="20"/>
  <c r="R27" i="20"/>
  <c r="AK27" i="20"/>
  <c r="U27" i="20"/>
  <c r="AM27" i="20"/>
  <c r="W27" i="20"/>
  <c r="AN27" i="20"/>
  <c r="Q20" i="20"/>
  <c r="Y20" i="20"/>
  <c r="AG20" i="20"/>
  <c r="AO20" i="20"/>
  <c r="R20" i="20"/>
  <c r="Z20" i="20"/>
  <c r="AH20" i="20"/>
  <c r="AP20" i="20"/>
  <c r="T20" i="20"/>
  <c r="AB20" i="20"/>
  <c r="AJ20" i="20"/>
  <c r="AR20" i="20"/>
  <c r="I20" i="20"/>
  <c r="U20" i="20"/>
  <c r="AC20" i="20"/>
  <c r="AK20" i="20"/>
  <c r="AS20" i="20"/>
  <c r="K20" i="20"/>
  <c r="W20" i="20"/>
  <c r="AE20" i="20"/>
  <c r="AM20" i="20"/>
  <c r="AV20" i="20"/>
  <c r="X20" i="20"/>
  <c r="AT20" i="20"/>
  <c r="AA20" i="20"/>
  <c r="AW20" i="20"/>
  <c r="AF20" i="20"/>
  <c r="J20" i="20"/>
  <c r="AI20" i="20"/>
  <c r="S20" i="20"/>
  <c r="AN20" i="20"/>
  <c r="V20" i="20"/>
  <c r="AQ20" i="20"/>
  <c r="L20" i="20"/>
  <c r="AD20" i="20"/>
  <c r="AL20" i="20"/>
  <c r="Q41" i="20"/>
  <c r="Y41" i="20"/>
  <c r="AG41" i="20"/>
  <c r="AO41" i="20"/>
  <c r="S41" i="20"/>
  <c r="AA41" i="20"/>
  <c r="AI41" i="20"/>
  <c r="AQ41" i="20"/>
  <c r="T41" i="20"/>
  <c r="AB41" i="20"/>
  <c r="AJ41" i="20"/>
  <c r="AR41" i="20"/>
  <c r="K41" i="20"/>
  <c r="AC41" i="20"/>
  <c r="AN41" i="20"/>
  <c r="R41" i="20"/>
  <c r="AE41" i="20"/>
  <c r="AS41" i="20"/>
  <c r="U41" i="20"/>
  <c r="AF41" i="20"/>
  <c r="AT41" i="20"/>
  <c r="V41" i="20"/>
  <c r="AH41" i="20"/>
  <c r="J41" i="20"/>
  <c r="AM41" i="20"/>
  <c r="L41" i="20"/>
  <c r="AP41" i="20"/>
  <c r="W41" i="20"/>
  <c r="AV41" i="20"/>
  <c r="X41" i="20"/>
  <c r="Z41" i="20"/>
  <c r="AL41" i="20"/>
  <c r="I41" i="20"/>
  <c r="AD41" i="20"/>
  <c r="AK41" i="20"/>
  <c r="AW41" i="20"/>
  <c r="J80" i="20"/>
  <c r="Q80" i="20"/>
  <c r="Y80" i="20"/>
  <c r="AG80" i="20"/>
  <c r="AO80" i="20"/>
  <c r="T80" i="20"/>
  <c r="AB80" i="20"/>
  <c r="AJ80" i="20"/>
  <c r="AR80" i="20"/>
  <c r="W80" i="20"/>
  <c r="AH80" i="20"/>
  <c r="AS80" i="20"/>
  <c r="R80" i="20"/>
  <c r="S80" i="20"/>
  <c r="I80" i="20"/>
  <c r="X80" i="20"/>
  <c r="AI80" i="20"/>
  <c r="AT80" i="20"/>
  <c r="K80" i="20"/>
  <c r="Z80" i="20"/>
  <c r="AK80" i="20"/>
  <c r="AV80" i="20"/>
  <c r="AC80" i="20"/>
  <c r="AM80" i="20"/>
  <c r="L80" i="20"/>
  <c r="AA80" i="20"/>
  <c r="AL80" i="20"/>
  <c r="AW80" i="20"/>
  <c r="AD80" i="20"/>
  <c r="AN80" i="20"/>
  <c r="U80" i="20"/>
  <c r="AE80" i="20"/>
  <c r="AP80" i="20"/>
  <c r="V80" i="20"/>
  <c r="AF80" i="20"/>
  <c r="AQ80" i="20"/>
  <c r="Q96" i="20"/>
  <c r="Y96" i="20"/>
  <c r="AG96" i="20"/>
  <c r="AO96" i="20"/>
  <c r="T96" i="20"/>
  <c r="I96" i="20"/>
  <c r="W96" i="20"/>
  <c r="AF96" i="20"/>
  <c r="AP96" i="20"/>
  <c r="J96" i="20"/>
  <c r="X96" i="20"/>
  <c r="AH96" i="20"/>
  <c r="AQ96" i="20"/>
  <c r="K96" i="20"/>
  <c r="Z96" i="20"/>
  <c r="AI96" i="20"/>
  <c r="AR96" i="20"/>
  <c r="R96" i="20"/>
  <c r="AB96" i="20"/>
  <c r="AK96" i="20"/>
  <c r="AT96" i="20"/>
  <c r="L96" i="20"/>
  <c r="AA96" i="20"/>
  <c r="AJ96" i="20"/>
  <c r="AS96" i="20"/>
  <c r="U96" i="20"/>
  <c r="AD96" i="20"/>
  <c r="AM96" i="20"/>
  <c r="AW96" i="20"/>
  <c r="V96" i="20"/>
  <c r="AE96" i="20"/>
  <c r="AN96" i="20"/>
  <c r="S96" i="20"/>
  <c r="AC96" i="20"/>
  <c r="AL96" i="20"/>
  <c r="AV96" i="20"/>
  <c r="J76" i="20"/>
  <c r="V76" i="20"/>
  <c r="AD76" i="20"/>
  <c r="AL76" i="20"/>
  <c r="AT76" i="20"/>
  <c r="T76" i="20"/>
  <c r="AC76" i="20"/>
  <c r="AM76" i="20"/>
  <c r="AW76" i="20"/>
  <c r="K76" i="20"/>
  <c r="X76" i="20"/>
  <c r="AG76" i="20"/>
  <c r="AP76" i="20"/>
  <c r="W76" i="20"/>
  <c r="AI76" i="20"/>
  <c r="AV76" i="20"/>
  <c r="Q76" i="20"/>
  <c r="Y76" i="20"/>
  <c r="AJ76" i="20"/>
  <c r="I76" i="20"/>
  <c r="Z76" i="20"/>
  <c r="AK76" i="20"/>
  <c r="L76" i="20"/>
  <c r="AA76" i="20"/>
  <c r="AN76" i="20"/>
  <c r="AB76" i="20"/>
  <c r="AO76" i="20"/>
  <c r="R76" i="20"/>
  <c r="AE76" i="20"/>
  <c r="AQ76" i="20"/>
  <c r="S76" i="20"/>
  <c r="AF76" i="20"/>
  <c r="AR76" i="20"/>
  <c r="U76" i="20"/>
  <c r="AH76" i="20"/>
  <c r="AS76" i="20"/>
  <c r="R70" i="20"/>
  <c r="Z70" i="20"/>
  <c r="AH70" i="20"/>
  <c r="AP70" i="20"/>
  <c r="S70" i="20"/>
  <c r="AB70" i="20"/>
  <c r="AK70" i="20"/>
  <c r="AT70" i="20"/>
  <c r="V70" i="20"/>
  <c r="AF70" i="20"/>
  <c r="AQ70" i="20"/>
  <c r="J70" i="20"/>
  <c r="X70" i="20"/>
  <c r="AI70" i="20"/>
  <c r="AS70" i="20"/>
  <c r="K70" i="20"/>
  <c r="Y70" i="20"/>
  <c r="AJ70" i="20"/>
  <c r="AV70" i="20"/>
  <c r="AC70" i="20"/>
  <c r="AR70" i="20"/>
  <c r="AM70" i="20"/>
  <c r="I70" i="20"/>
  <c r="AD70" i="20"/>
  <c r="AW70" i="20"/>
  <c r="L70" i="20"/>
  <c r="AE70" i="20"/>
  <c r="T70" i="20"/>
  <c r="Q70" i="20"/>
  <c r="AG70" i="20"/>
  <c r="AL70" i="20"/>
  <c r="U70" i="20"/>
  <c r="W70" i="20"/>
  <c r="AN70" i="20"/>
  <c r="AA70" i="20"/>
  <c r="AO70" i="20"/>
  <c r="S35" i="20"/>
  <c r="AA35" i="20"/>
  <c r="AI35" i="20"/>
  <c r="AQ35" i="20"/>
  <c r="Q35" i="20"/>
  <c r="Z35" i="20"/>
  <c r="AJ35" i="20"/>
  <c r="AS35" i="20"/>
  <c r="T35" i="20"/>
  <c r="AC35" i="20"/>
  <c r="AL35" i="20"/>
  <c r="AV35" i="20"/>
  <c r="U35" i="20"/>
  <c r="AD35" i="20"/>
  <c r="AM35" i="20"/>
  <c r="AW35" i="20"/>
  <c r="I35" i="20"/>
  <c r="V35" i="20"/>
  <c r="AE35" i="20"/>
  <c r="AN35" i="20"/>
  <c r="J35" i="20"/>
  <c r="W35" i="20"/>
  <c r="AF35" i="20"/>
  <c r="AO35" i="20"/>
  <c r="AH35" i="20"/>
  <c r="K35" i="20"/>
  <c r="AK35" i="20"/>
  <c r="L35" i="20"/>
  <c r="AP35" i="20"/>
  <c r="R35" i="20"/>
  <c r="AR35" i="20"/>
  <c r="X35" i="20"/>
  <c r="AT35" i="20"/>
  <c r="Y35" i="20"/>
  <c r="AB35" i="20"/>
  <c r="AG35" i="20"/>
  <c r="S55" i="20"/>
  <c r="AA55" i="20"/>
  <c r="AI55" i="20"/>
  <c r="AQ55" i="20"/>
  <c r="J55" i="20"/>
  <c r="W55" i="20"/>
  <c r="AF55" i="20"/>
  <c r="AO55" i="20"/>
  <c r="K55" i="20"/>
  <c r="X55" i="20"/>
  <c r="AG55" i="20"/>
  <c r="AP55" i="20"/>
  <c r="T55" i="20"/>
  <c r="AE55" i="20"/>
  <c r="AS55" i="20"/>
  <c r="V55" i="20"/>
  <c r="AJ55" i="20"/>
  <c r="AV55" i="20"/>
  <c r="Y55" i="20"/>
  <c r="AK55" i="20"/>
  <c r="AW55" i="20"/>
  <c r="Q55" i="20"/>
  <c r="AC55" i="20"/>
  <c r="AN55" i="20"/>
  <c r="AB55" i="20"/>
  <c r="AD55" i="20"/>
  <c r="AH55" i="20"/>
  <c r="I55" i="20"/>
  <c r="AL55" i="20"/>
  <c r="U55" i="20"/>
  <c r="AT55" i="20"/>
  <c r="AM55" i="20"/>
  <c r="AR55" i="20"/>
  <c r="L55" i="20"/>
  <c r="R55" i="20"/>
  <c r="Z55" i="20"/>
  <c r="T61" i="20"/>
  <c r="AB61" i="20"/>
  <c r="AJ61" i="20"/>
  <c r="AR61" i="20"/>
  <c r="I61" i="20"/>
  <c r="U61" i="20"/>
  <c r="AC61" i="20"/>
  <c r="AK61" i="20"/>
  <c r="AS61" i="20"/>
  <c r="L61" i="20"/>
  <c r="Z61" i="20"/>
  <c r="AL61" i="20"/>
  <c r="AW61" i="20"/>
  <c r="V61" i="20"/>
  <c r="AF61" i="20"/>
  <c r="AP61" i="20"/>
  <c r="Q61" i="20"/>
  <c r="AE61" i="20"/>
  <c r="AT61" i="20"/>
  <c r="R61" i="20"/>
  <c r="AG61" i="20"/>
  <c r="AV61" i="20"/>
  <c r="S61" i="20"/>
  <c r="AH61" i="20"/>
  <c r="W61" i="20"/>
  <c r="AI61" i="20"/>
  <c r="J61" i="20"/>
  <c r="AA61" i="20"/>
  <c r="AO61" i="20"/>
  <c r="X61" i="20"/>
  <c r="Y61" i="20"/>
  <c r="AD61" i="20"/>
  <c r="AM61" i="20"/>
  <c r="AN61" i="20"/>
  <c r="AQ61" i="20"/>
  <c r="K61" i="20"/>
  <c r="I86" i="20"/>
  <c r="U86" i="20"/>
  <c r="AC86" i="20"/>
  <c r="AK86" i="20"/>
  <c r="AS86" i="20"/>
  <c r="L86" i="20"/>
  <c r="X86" i="20"/>
  <c r="AF86" i="20"/>
  <c r="AN86" i="20"/>
  <c r="AW86" i="20"/>
  <c r="V86" i="20"/>
  <c r="AG86" i="20"/>
  <c r="AQ86" i="20"/>
  <c r="Q86" i="20"/>
  <c r="AA86" i="20"/>
  <c r="AL86" i="20"/>
  <c r="W86" i="20"/>
  <c r="AH86" i="20"/>
  <c r="AR86" i="20"/>
  <c r="J86" i="20"/>
  <c r="Y86" i="20"/>
  <c r="AI86" i="20"/>
  <c r="AT86" i="20"/>
  <c r="K86" i="20"/>
  <c r="Z86" i="20"/>
  <c r="AJ86" i="20"/>
  <c r="AV86" i="20"/>
  <c r="R86" i="20"/>
  <c r="AM86" i="20"/>
  <c r="S86" i="20"/>
  <c r="AD86" i="20"/>
  <c r="AO86" i="20"/>
  <c r="T86" i="20"/>
  <c r="AE86" i="20"/>
  <c r="AP86" i="20"/>
  <c r="AB86" i="20"/>
  <c r="I47" i="20"/>
  <c r="U47" i="20"/>
  <c r="AC47" i="20"/>
  <c r="AK47" i="20"/>
  <c r="AS47" i="20"/>
  <c r="S47" i="20"/>
  <c r="AB47" i="20"/>
  <c r="AL47" i="20"/>
  <c r="AV47" i="20"/>
  <c r="V47" i="20"/>
  <c r="AE47" i="20"/>
  <c r="AN47" i="20"/>
  <c r="J47" i="20"/>
  <c r="W47" i="20"/>
  <c r="AF47" i="20"/>
  <c r="AO47" i="20"/>
  <c r="X47" i="20"/>
  <c r="AJ47" i="20"/>
  <c r="Y47" i="20"/>
  <c r="AM47" i="20"/>
  <c r="Z47" i="20"/>
  <c r="AP47" i="20"/>
  <c r="K47" i="20"/>
  <c r="AH47" i="20"/>
  <c r="Q47" i="20"/>
  <c r="AQ47" i="20"/>
  <c r="R47" i="20"/>
  <c r="AR47" i="20"/>
  <c r="AD47" i="20"/>
  <c r="AG47" i="20"/>
  <c r="AI47" i="20"/>
  <c r="AT47" i="20"/>
  <c r="AW47" i="20"/>
  <c r="T47" i="20"/>
  <c r="L47" i="20"/>
  <c r="AA47" i="20"/>
  <c r="Q52" i="20"/>
  <c r="Y52" i="20"/>
  <c r="AG52" i="20"/>
  <c r="AO52" i="20"/>
  <c r="S52" i="20"/>
  <c r="AA52" i="20"/>
  <c r="U52" i="20"/>
  <c r="AE52" i="20"/>
  <c r="AN52" i="20"/>
  <c r="V52" i="20"/>
  <c r="AF52" i="20"/>
  <c r="AP52" i="20"/>
  <c r="J52" i="20"/>
  <c r="AB52" i="20"/>
  <c r="AM52" i="20"/>
  <c r="L52" i="20"/>
  <c r="AD52" i="20"/>
  <c r="AR52" i="20"/>
  <c r="R52" i="20"/>
  <c r="AH52" i="20"/>
  <c r="AS52" i="20"/>
  <c r="X52" i="20"/>
  <c r="AK52" i="20"/>
  <c r="AW52" i="20"/>
  <c r="T52" i="20"/>
  <c r="AT52" i="20"/>
  <c r="W52" i="20"/>
  <c r="AV52" i="20"/>
  <c r="Z52" i="20"/>
  <c r="AC52" i="20"/>
  <c r="I52" i="20"/>
  <c r="AL52" i="20"/>
  <c r="K52" i="20"/>
  <c r="AI52" i="20"/>
  <c r="AJ52" i="20"/>
  <c r="AQ52" i="20"/>
  <c r="Q24" i="20"/>
  <c r="Y24" i="20"/>
  <c r="AG24" i="20"/>
  <c r="AO24" i="20"/>
  <c r="R24" i="20"/>
  <c r="Z24" i="20"/>
  <c r="AH24" i="20"/>
  <c r="AP24" i="20"/>
  <c r="T24" i="20"/>
  <c r="AB24" i="20"/>
  <c r="AJ24" i="20"/>
  <c r="AR24" i="20"/>
  <c r="K24" i="20"/>
  <c r="W24" i="20"/>
  <c r="AE24" i="20"/>
  <c r="AM24" i="20"/>
  <c r="AV24" i="20"/>
  <c r="S24" i="20"/>
  <c r="AI24" i="20"/>
  <c r="U24" i="20"/>
  <c r="AK24" i="20"/>
  <c r="AA24" i="20"/>
  <c r="AQ24" i="20"/>
  <c r="J24" i="20"/>
  <c r="AD24" i="20"/>
  <c r="AT24" i="20"/>
  <c r="AN24" i="20"/>
  <c r="I24" i="20"/>
  <c r="AS24" i="20"/>
  <c r="L24" i="20"/>
  <c r="AW24" i="20"/>
  <c r="V24" i="20"/>
  <c r="X24" i="20"/>
  <c r="AC24" i="20"/>
  <c r="AF24" i="20"/>
  <c r="AL24" i="20"/>
  <c r="S23" i="20"/>
  <c r="AA23" i="20"/>
  <c r="AI23" i="20"/>
  <c r="AQ23" i="20"/>
  <c r="T23" i="20"/>
  <c r="AB23" i="20"/>
  <c r="AJ23" i="20"/>
  <c r="AR23" i="20"/>
  <c r="J23" i="20"/>
  <c r="V23" i="20"/>
  <c r="AD23" i="20"/>
  <c r="AL23" i="20"/>
  <c r="AT23" i="20"/>
  <c r="Q23" i="20"/>
  <c r="Y23" i="20"/>
  <c r="AG23" i="20"/>
  <c r="AO23" i="20"/>
  <c r="K23" i="20"/>
  <c r="AE23" i="20"/>
  <c r="AV23" i="20"/>
  <c r="L23" i="20"/>
  <c r="AF23" i="20"/>
  <c r="AW23" i="20"/>
  <c r="U23" i="20"/>
  <c r="AK23" i="20"/>
  <c r="W23" i="20"/>
  <c r="AM23" i="20"/>
  <c r="Z23" i="20"/>
  <c r="AP23" i="20"/>
  <c r="R23" i="20"/>
  <c r="X23" i="20"/>
  <c r="AC23" i="20"/>
  <c r="AH23" i="20"/>
  <c r="AN23" i="20"/>
  <c r="AS23" i="20"/>
  <c r="I23" i="20"/>
  <c r="R62" i="20"/>
  <c r="Z62" i="20"/>
  <c r="AH62" i="20"/>
  <c r="AP62" i="20"/>
  <c r="S62" i="20"/>
  <c r="AA62" i="20"/>
  <c r="AI62" i="20"/>
  <c r="AQ62" i="20"/>
  <c r="L62" i="20"/>
  <c r="AB62" i="20"/>
  <c r="AL62" i="20"/>
  <c r="AW62" i="20"/>
  <c r="V62" i="20"/>
  <c r="AF62" i="20"/>
  <c r="AR62" i="20"/>
  <c r="Q62" i="20"/>
  <c r="AE62" i="20"/>
  <c r="AT62" i="20"/>
  <c r="T62" i="20"/>
  <c r="AG62" i="20"/>
  <c r="AV62" i="20"/>
  <c r="U62" i="20"/>
  <c r="AJ62" i="20"/>
  <c r="W62" i="20"/>
  <c r="AK62" i="20"/>
  <c r="J62" i="20"/>
  <c r="AC62" i="20"/>
  <c r="AO62" i="20"/>
  <c r="I62" i="20"/>
  <c r="K62" i="20"/>
  <c r="X62" i="20"/>
  <c r="Y62" i="20"/>
  <c r="AD62" i="20"/>
  <c r="AM62" i="20"/>
  <c r="AN62" i="20"/>
  <c r="AS62" i="20"/>
  <c r="S87" i="20"/>
  <c r="AA87" i="20"/>
  <c r="AI87" i="20"/>
  <c r="AQ87" i="20"/>
  <c r="J87" i="20"/>
  <c r="V87" i="20"/>
  <c r="AD87" i="20"/>
  <c r="AL87" i="20"/>
  <c r="AT87" i="20"/>
  <c r="W87" i="20"/>
  <c r="AG87" i="20"/>
  <c r="AR87" i="20"/>
  <c r="Q87" i="20"/>
  <c r="AB87" i="20"/>
  <c r="I87" i="20"/>
  <c r="X87" i="20"/>
  <c r="AH87" i="20"/>
  <c r="AS87" i="20"/>
  <c r="K87" i="20"/>
  <c r="Y87" i="20"/>
  <c r="AJ87" i="20"/>
  <c r="AV87" i="20"/>
  <c r="L87" i="20"/>
  <c r="Z87" i="20"/>
  <c r="AK87" i="20"/>
  <c r="AW87" i="20"/>
  <c r="AM87" i="20"/>
  <c r="R87" i="20"/>
  <c r="AC87" i="20"/>
  <c r="T87" i="20"/>
  <c r="AE87" i="20"/>
  <c r="AO87" i="20"/>
  <c r="U87" i="20"/>
  <c r="AF87" i="20"/>
  <c r="AP87" i="20"/>
  <c r="AN87" i="20"/>
  <c r="S95" i="20"/>
  <c r="AA95" i="20"/>
  <c r="AI95" i="20"/>
  <c r="AQ95" i="20"/>
  <c r="J95" i="20"/>
  <c r="V95" i="20"/>
  <c r="AD95" i="20"/>
  <c r="AL95" i="20"/>
  <c r="AT95" i="20"/>
  <c r="W95" i="20"/>
  <c r="AG95" i="20"/>
  <c r="AR95" i="20"/>
  <c r="Q95" i="20"/>
  <c r="I95" i="20"/>
  <c r="X95" i="20"/>
  <c r="AH95" i="20"/>
  <c r="AS95" i="20"/>
  <c r="K95" i="20"/>
  <c r="Y95" i="20"/>
  <c r="AJ95" i="20"/>
  <c r="AV95" i="20"/>
  <c r="AB95" i="20"/>
  <c r="AM95" i="20"/>
  <c r="L95" i="20"/>
  <c r="Z95" i="20"/>
  <c r="AK95" i="20"/>
  <c r="AW95" i="20"/>
  <c r="T95" i="20"/>
  <c r="AE95" i="20"/>
  <c r="AO95" i="20"/>
  <c r="U95" i="20"/>
  <c r="AF95" i="20"/>
  <c r="AP95" i="20"/>
  <c r="R95" i="20"/>
  <c r="AC95" i="20"/>
  <c r="AN95" i="20"/>
  <c r="T77" i="20"/>
  <c r="AB77" i="20"/>
  <c r="AJ77" i="20"/>
  <c r="AR77" i="20"/>
  <c r="K77" i="20"/>
  <c r="X77" i="20"/>
  <c r="AG77" i="20"/>
  <c r="AP77" i="20"/>
  <c r="R77" i="20"/>
  <c r="AA77" i="20"/>
  <c r="AK77" i="20"/>
  <c r="AT77" i="20"/>
  <c r="Q77" i="20"/>
  <c r="AD77" i="20"/>
  <c r="AO77" i="20"/>
  <c r="S77" i="20"/>
  <c r="AE77" i="20"/>
  <c r="AQ77" i="20"/>
  <c r="U77" i="20"/>
  <c r="AF77" i="20"/>
  <c r="AS77" i="20"/>
  <c r="W77" i="20"/>
  <c r="AW77" i="20"/>
  <c r="V77" i="20"/>
  <c r="AH77" i="20"/>
  <c r="AV77" i="20"/>
  <c r="AI77" i="20"/>
  <c r="I77" i="20"/>
  <c r="Y77" i="20"/>
  <c r="AL77" i="20"/>
  <c r="J77" i="20"/>
  <c r="Z77" i="20"/>
  <c r="AM77" i="20"/>
  <c r="L77" i="20"/>
  <c r="AC77" i="20"/>
  <c r="AN77" i="20"/>
  <c r="Q92" i="20"/>
  <c r="Y92" i="20"/>
  <c r="AG92" i="20"/>
  <c r="AO92" i="20"/>
  <c r="T92" i="20"/>
  <c r="AB92" i="20"/>
  <c r="AJ92" i="20"/>
  <c r="AR92" i="20"/>
  <c r="I92" i="20"/>
  <c r="W92" i="20"/>
  <c r="AH92" i="20"/>
  <c r="AS92" i="20"/>
  <c r="J92" i="20"/>
  <c r="X92" i="20"/>
  <c r="AI92" i="20"/>
  <c r="AT92" i="20"/>
  <c r="K92" i="20"/>
  <c r="Z92" i="20"/>
  <c r="AK92" i="20"/>
  <c r="AV92" i="20"/>
  <c r="L92" i="20"/>
  <c r="AA92" i="20"/>
  <c r="AL92" i="20"/>
  <c r="AW92" i="20"/>
  <c r="R92" i="20"/>
  <c r="AC92" i="20"/>
  <c r="AM92" i="20"/>
  <c r="U92" i="20"/>
  <c r="AE92" i="20"/>
  <c r="AP92" i="20"/>
  <c r="V92" i="20"/>
  <c r="AF92" i="20"/>
  <c r="AQ92" i="20"/>
  <c r="S92" i="20"/>
  <c r="AD92" i="20"/>
  <c r="AN92" i="20"/>
  <c r="I94" i="20"/>
  <c r="U94" i="20"/>
  <c r="AC94" i="20"/>
  <c r="AK94" i="20"/>
  <c r="AS94" i="20"/>
  <c r="L94" i="20"/>
  <c r="X94" i="20"/>
  <c r="AF94" i="20"/>
  <c r="AN94" i="20"/>
  <c r="AW94" i="20"/>
  <c r="V94" i="20"/>
  <c r="AG94" i="20"/>
  <c r="AQ94" i="20"/>
  <c r="AA94" i="20"/>
  <c r="W94" i="20"/>
  <c r="AH94" i="20"/>
  <c r="AR94" i="20"/>
  <c r="J94" i="20"/>
  <c r="Y94" i="20"/>
  <c r="AI94" i="20"/>
  <c r="AT94" i="20"/>
  <c r="Q94" i="20"/>
  <c r="AL94" i="20"/>
  <c r="K94" i="20"/>
  <c r="Z94" i="20"/>
  <c r="AJ94" i="20"/>
  <c r="AV94" i="20"/>
  <c r="S94" i="20"/>
  <c r="AD94" i="20"/>
  <c r="AO94" i="20"/>
  <c r="T94" i="20"/>
  <c r="AE94" i="20"/>
  <c r="AP94" i="20"/>
  <c r="AB94" i="20"/>
  <c r="AM94" i="20"/>
  <c r="R94" i="20"/>
  <c r="S19" i="20"/>
  <c r="AA19" i="20"/>
  <c r="AI19" i="20"/>
  <c r="AQ19" i="20"/>
  <c r="T19" i="20"/>
  <c r="AB19" i="20"/>
  <c r="AJ19" i="20"/>
  <c r="AR19" i="20"/>
  <c r="J19" i="20"/>
  <c r="V19" i="20"/>
  <c r="AD19" i="20"/>
  <c r="AL19" i="20"/>
  <c r="AT19" i="20"/>
  <c r="K19" i="20"/>
  <c r="W19" i="20"/>
  <c r="AE19" i="20"/>
  <c r="AM19" i="20"/>
  <c r="AV19" i="20"/>
  <c r="Q19" i="20"/>
  <c r="Y19" i="20"/>
  <c r="AG19" i="20"/>
  <c r="AO19" i="20"/>
  <c r="Z19" i="20"/>
  <c r="AW19" i="20"/>
  <c r="AC19" i="20"/>
  <c r="I19" i="20"/>
  <c r="AH19" i="20"/>
  <c r="L19" i="20"/>
  <c r="AK19" i="20"/>
  <c r="U19" i="20"/>
  <c r="AP19" i="20"/>
  <c r="X19" i="20"/>
  <c r="AS19" i="20"/>
  <c r="AN19" i="20"/>
  <c r="R19" i="20"/>
  <c r="AF19" i="20"/>
  <c r="Q36" i="20"/>
  <c r="Y36" i="20"/>
  <c r="AG36" i="20"/>
  <c r="AO36" i="20"/>
  <c r="U36" i="20"/>
  <c r="AD36" i="20"/>
  <c r="AM36" i="20"/>
  <c r="AW36" i="20"/>
  <c r="J36" i="20"/>
  <c r="W36" i="20"/>
  <c r="AF36" i="20"/>
  <c r="AP36" i="20"/>
  <c r="K36" i="20"/>
  <c r="X36" i="20"/>
  <c r="AH36" i="20"/>
  <c r="AQ36" i="20"/>
  <c r="R36" i="20"/>
  <c r="AA36" i="20"/>
  <c r="AJ36" i="20"/>
  <c r="AS36" i="20"/>
  <c r="I36" i="20"/>
  <c r="AE36" i="20"/>
  <c r="L36" i="20"/>
  <c r="AI36" i="20"/>
  <c r="S36" i="20"/>
  <c r="AK36" i="20"/>
  <c r="T36" i="20"/>
  <c r="AL36" i="20"/>
  <c r="V36" i="20"/>
  <c r="AN36" i="20"/>
  <c r="Z36" i="20"/>
  <c r="AB36" i="20"/>
  <c r="AC36" i="20"/>
  <c r="AR36" i="20"/>
  <c r="AT36" i="20"/>
  <c r="AV36" i="20"/>
  <c r="I26" i="20"/>
  <c r="U26" i="20"/>
  <c r="AC26" i="20"/>
  <c r="AK26" i="20"/>
  <c r="AS26" i="20"/>
  <c r="J26" i="20"/>
  <c r="V26" i="20"/>
  <c r="AD26" i="20"/>
  <c r="AL26" i="20"/>
  <c r="AT26" i="20"/>
  <c r="L26" i="20"/>
  <c r="X26" i="20"/>
  <c r="AF26" i="20"/>
  <c r="AN26" i="20"/>
  <c r="AW26" i="20"/>
  <c r="S26" i="20"/>
  <c r="AA26" i="20"/>
  <c r="AI26" i="20"/>
  <c r="AQ26" i="20"/>
  <c r="AB26" i="20"/>
  <c r="AR26" i="20"/>
  <c r="K26" i="20"/>
  <c r="AE26" i="20"/>
  <c r="AV26" i="20"/>
  <c r="T26" i="20"/>
  <c r="AJ26" i="20"/>
  <c r="Y26" i="20"/>
  <c r="AO26" i="20"/>
  <c r="AP26" i="20"/>
  <c r="Q26" i="20"/>
  <c r="R26" i="20"/>
  <c r="W26" i="20"/>
  <c r="Z26" i="20"/>
  <c r="AG26" i="20"/>
  <c r="AH26" i="20"/>
  <c r="AM26" i="20"/>
  <c r="T73" i="20"/>
  <c r="AB73" i="20"/>
  <c r="AJ73" i="20"/>
  <c r="AR73" i="20"/>
  <c r="R73" i="20"/>
  <c r="AA73" i="20"/>
  <c r="AK73" i="20"/>
  <c r="AT73" i="20"/>
  <c r="U73" i="20"/>
  <c r="AD73" i="20"/>
  <c r="I73" i="20"/>
  <c r="V73" i="20"/>
  <c r="AE73" i="20"/>
  <c r="AN73" i="20"/>
  <c r="L73" i="20"/>
  <c r="AF73" i="20"/>
  <c r="AQ73" i="20"/>
  <c r="Q73" i="20"/>
  <c r="AG73" i="20"/>
  <c r="AS73" i="20"/>
  <c r="S73" i="20"/>
  <c r="AH73" i="20"/>
  <c r="AV73" i="20"/>
  <c r="X73" i="20"/>
  <c r="AL73" i="20"/>
  <c r="Y73" i="20"/>
  <c r="W73" i="20"/>
  <c r="AI73" i="20"/>
  <c r="AW73" i="20"/>
  <c r="J73" i="20"/>
  <c r="Z73" i="20"/>
  <c r="AO73" i="20"/>
  <c r="K73" i="20"/>
  <c r="AC73" i="20"/>
  <c r="AP73" i="20"/>
  <c r="AM73" i="20"/>
  <c r="L63" i="20"/>
  <c r="X63" i="20"/>
  <c r="AF63" i="20"/>
  <c r="AN63" i="20"/>
  <c r="AW63" i="20"/>
  <c r="Q63" i="20"/>
  <c r="Y63" i="20"/>
  <c r="AG63" i="20"/>
  <c r="AO63" i="20"/>
  <c r="R63" i="20"/>
  <c r="AB63" i="20"/>
  <c r="AL63" i="20"/>
  <c r="V63" i="20"/>
  <c r="AH63" i="20"/>
  <c r="AR63" i="20"/>
  <c r="S63" i="20"/>
  <c r="AE63" i="20"/>
  <c r="AT63" i="20"/>
  <c r="T63" i="20"/>
  <c r="AI63" i="20"/>
  <c r="AV63" i="20"/>
  <c r="U63" i="20"/>
  <c r="AJ63" i="20"/>
  <c r="W63" i="20"/>
  <c r="AK63" i="20"/>
  <c r="J63" i="20"/>
  <c r="AC63" i="20"/>
  <c r="AQ63" i="20"/>
  <c r="AP63" i="20"/>
  <c r="AS63" i="20"/>
  <c r="I63" i="20"/>
  <c r="Z63" i="20"/>
  <c r="K63" i="20"/>
  <c r="AA63" i="20"/>
  <c r="AD63" i="20"/>
  <c r="AM63" i="20"/>
  <c r="S83" i="20"/>
  <c r="AA83" i="20"/>
  <c r="AI83" i="20"/>
  <c r="AQ83" i="20"/>
  <c r="J83" i="20"/>
  <c r="V83" i="20"/>
  <c r="AD83" i="20"/>
  <c r="AL83" i="20"/>
  <c r="AT83" i="20"/>
  <c r="W83" i="20"/>
  <c r="AG83" i="20"/>
  <c r="AR83" i="20"/>
  <c r="AB83" i="20"/>
  <c r="I83" i="20"/>
  <c r="X83" i="20"/>
  <c r="AH83" i="20"/>
  <c r="AS83" i="20"/>
  <c r="K83" i="20"/>
  <c r="Y83" i="20"/>
  <c r="AJ83" i="20"/>
  <c r="AV83" i="20"/>
  <c r="Q83" i="20"/>
  <c r="AM83" i="20"/>
  <c r="AC83" i="20"/>
  <c r="L83" i="20"/>
  <c r="Z83" i="20"/>
  <c r="AK83" i="20"/>
  <c r="AW83" i="20"/>
  <c r="R83" i="20"/>
  <c r="AN83" i="20"/>
  <c r="T83" i="20"/>
  <c r="AE83" i="20"/>
  <c r="AO83" i="20"/>
  <c r="U83" i="20"/>
  <c r="AF83" i="20"/>
  <c r="AP83" i="20"/>
  <c r="Q28" i="20"/>
  <c r="Y28" i="20"/>
  <c r="AG28" i="20"/>
  <c r="AO28" i="20"/>
  <c r="R28" i="20"/>
  <c r="Z28" i="20"/>
  <c r="AH28" i="20"/>
  <c r="AP28" i="20"/>
  <c r="T28" i="20"/>
  <c r="AB28" i="20"/>
  <c r="AJ28" i="20"/>
  <c r="AR28" i="20"/>
  <c r="K28" i="20"/>
  <c r="W28" i="20"/>
  <c r="AE28" i="20"/>
  <c r="AM28" i="20"/>
  <c r="S28" i="20"/>
  <c r="AI28" i="20"/>
  <c r="AW28" i="20"/>
  <c r="L28" i="20"/>
  <c r="AK28" i="20"/>
  <c r="U28" i="20"/>
  <c r="AL28" i="20"/>
  <c r="V28" i="20"/>
  <c r="AN28" i="20"/>
  <c r="X28" i="20"/>
  <c r="AQ28" i="20"/>
  <c r="AA28" i="20"/>
  <c r="AS28" i="20"/>
  <c r="AC28" i="20"/>
  <c r="AT28" i="20"/>
  <c r="I28" i="20"/>
  <c r="AD28" i="20"/>
  <c r="AV28" i="20"/>
  <c r="AF28" i="20"/>
  <c r="J28" i="20"/>
  <c r="J30" i="20"/>
  <c r="V30" i="20"/>
  <c r="AD30" i="20"/>
  <c r="AL30" i="20"/>
  <c r="AT30" i="20"/>
  <c r="L30" i="20"/>
  <c r="X30" i="20"/>
  <c r="AF30" i="20"/>
  <c r="AN30" i="20"/>
  <c r="AW30" i="20"/>
  <c r="T30" i="20"/>
  <c r="AE30" i="20"/>
  <c r="AP30" i="20"/>
  <c r="S30" i="20"/>
  <c r="AG30" i="20"/>
  <c r="AR30" i="20"/>
  <c r="W30" i="20"/>
  <c r="AI30" i="20"/>
  <c r="AV30" i="20"/>
  <c r="Y30" i="20"/>
  <c r="AJ30" i="20"/>
  <c r="I30" i="20"/>
  <c r="Z30" i="20"/>
  <c r="AK30" i="20"/>
  <c r="K30" i="20"/>
  <c r="AA30" i="20"/>
  <c r="AM30" i="20"/>
  <c r="R30" i="20"/>
  <c r="U30" i="20"/>
  <c r="AB30" i="20"/>
  <c r="AC30" i="20"/>
  <c r="AH30" i="20"/>
  <c r="Q30" i="20"/>
  <c r="AO30" i="20"/>
  <c r="AQ30" i="20"/>
  <c r="AS30" i="20"/>
  <c r="K33" i="20"/>
  <c r="W33" i="20"/>
  <c r="AE33" i="20"/>
  <c r="AM33" i="20"/>
  <c r="AV33" i="20"/>
  <c r="S33" i="20"/>
  <c r="AB33" i="20"/>
  <c r="AK33" i="20"/>
  <c r="AT33" i="20"/>
  <c r="U33" i="20"/>
  <c r="AD33" i="20"/>
  <c r="AN33" i="20"/>
  <c r="I33" i="20"/>
  <c r="V33" i="20"/>
  <c r="AF33" i="20"/>
  <c r="AO33" i="20"/>
  <c r="J33" i="20"/>
  <c r="X33" i="20"/>
  <c r="AG33" i="20"/>
  <c r="AP33" i="20"/>
  <c r="L33" i="20"/>
  <c r="Y33" i="20"/>
  <c r="AH33" i="20"/>
  <c r="AQ33" i="20"/>
  <c r="AC33" i="20"/>
  <c r="AI33" i="20"/>
  <c r="AJ33" i="20"/>
  <c r="Q33" i="20"/>
  <c r="AL33" i="20"/>
  <c r="R33" i="20"/>
  <c r="AR33" i="20"/>
  <c r="AS33" i="20"/>
  <c r="AW33" i="20"/>
  <c r="AA33" i="20"/>
  <c r="T33" i="20"/>
  <c r="Z33" i="20"/>
  <c r="R78" i="20"/>
  <c r="Z78" i="20"/>
  <c r="AH78" i="20"/>
  <c r="AP78" i="20"/>
  <c r="S78" i="20"/>
  <c r="AB78" i="20"/>
  <c r="AK78" i="20"/>
  <c r="AT78" i="20"/>
  <c r="I78" i="20"/>
  <c r="V78" i="20"/>
  <c r="AE78" i="20"/>
  <c r="AN78" i="20"/>
  <c r="X78" i="20"/>
  <c r="AJ78" i="20"/>
  <c r="AW78" i="20"/>
  <c r="J78" i="20"/>
  <c r="Y78" i="20"/>
  <c r="AL78" i="20"/>
  <c r="K78" i="20"/>
  <c r="AA78" i="20"/>
  <c r="AM78" i="20"/>
  <c r="AQ78" i="20"/>
  <c r="T78" i="20"/>
  <c r="L78" i="20"/>
  <c r="AC78" i="20"/>
  <c r="AO78" i="20"/>
  <c r="Q78" i="20"/>
  <c r="AD78" i="20"/>
  <c r="AF78" i="20"/>
  <c r="AR78" i="20"/>
  <c r="U78" i="20"/>
  <c r="AG78" i="20"/>
  <c r="AS78" i="20"/>
  <c r="W78" i="20"/>
  <c r="AI78" i="20"/>
  <c r="AV78" i="20"/>
  <c r="Q84" i="20"/>
  <c r="Y84" i="20"/>
  <c r="AG84" i="20"/>
  <c r="AO84" i="20"/>
  <c r="T84" i="20"/>
  <c r="AB84" i="20"/>
  <c r="AJ84" i="20"/>
  <c r="AR84" i="20"/>
  <c r="I84" i="20"/>
  <c r="W84" i="20"/>
  <c r="AH84" i="20"/>
  <c r="AS84" i="20"/>
  <c r="J84" i="20"/>
  <c r="X84" i="20"/>
  <c r="AI84" i="20"/>
  <c r="AT84" i="20"/>
  <c r="K84" i="20"/>
  <c r="Z84" i="20"/>
  <c r="AK84" i="20"/>
  <c r="AV84" i="20"/>
  <c r="R84" i="20"/>
  <c r="AC84" i="20"/>
  <c r="AM84" i="20"/>
  <c r="L84" i="20"/>
  <c r="AA84" i="20"/>
  <c r="AL84" i="20"/>
  <c r="AW84" i="20"/>
  <c r="S84" i="20"/>
  <c r="AD84" i="20"/>
  <c r="U84" i="20"/>
  <c r="AE84" i="20"/>
  <c r="AP84" i="20"/>
  <c r="V84" i="20"/>
  <c r="AF84" i="20"/>
  <c r="AQ84" i="20"/>
  <c r="AN84" i="20"/>
  <c r="J72" i="20"/>
  <c r="V72" i="20"/>
  <c r="AD72" i="20"/>
  <c r="AL72" i="20"/>
  <c r="AT72" i="20"/>
  <c r="Q72" i="20"/>
  <c r="Z72" i="20"/>
  <c r="AI72" i="20"/>
  <c r="U72" i="20"/>
  <c r="AF72" i="20"/>
  <c r="AP72" i="20"/>
  <c r="I72" i="20"/>
  <c r="X72" i="20"/>
  <c r="AH72" i="20"/>
  <c r="AR72" i="20"/>
  <c r="K72" i="20"/>
  <c r="Y72" i="20"/>
  <c r="AJ72" i="20"/>
  <c r="AS72" i="20"/>
  <c r="AB72" i="20"/>
  <c r="AQ72" i="20"/>
  <c r="T72" i="20"/>
  <c r="AM72" i="20"/>
  <c r="AC72" i="20"/>
  <c r="AV72" i="20"/>
  <c r="L72" i="20"/>
  <c r="AE72" i="20"/>
  <c r="AW72" i="20"/>
  <c r="S72" i="20"/>
  <c r="AK72" i="20"/>
  <c r="R72" i="20"/>
  <c r="AG72" i="20"/>
  <c r="W72" i="20"/>
  <c r="AN72" i="20"/>
  <c r="AA72" i="20"/>
  <c r="AO72" i="20"/>
  <c r="JI210" i="22"/>
  <c r="JJ210" i="22" s="1"/>
  <c r="JI55" i="22"/>
  <c r="JJ55" i="22" s="1"/>
  <c r="JI60" i="22"/>
  <c r="JJ60" i="22" s="1"/>
  <c r="JH47" i="22"/>
  <c r="JI47" i="22" s="1"/>
  <c r="JJ47" i="22" s="1"/>
  <c r="JH55" i="22"/>
  <c r="JG50" i="22"/>
  <c r="JI50" i="22" s="1"/>
  <c r="JJ50" i="22" s="1"/>
  <c r="JH49" i="22"/>
  <c r="JI49" i="22" s="1"/>
  <c r="JJ49" i="22" s="1"/>
  <c r="JH57" i="22"/>
  <c r="JI57" i="22" s="1"/>
  <c r="JJ57" i="22" s="1"/>
  <c r="JG77" i="22"/>
  <c r="JI77" i="22" s="1"/>
  <c r="JJ77" i="22" s="1"/>
  <c r="JH62" i="22"/>
  <c r="JF62" i="22"/>
  <c r="JG62" i="22"/>
  <c r="JI62" i="22" s="1"/>
  <c r="JJ62" i="22" s="1"/>
  <c r="JI88" i="22"/>
  <c r="JJ88" i="22" s="1"/>
  <c r="JI98" i="22"/>
  <c r="JJ98" i="22" s="1"/>
  <c r="JI106" i="22"/>
  <c r="JJ106" i="22" s="1"/>
  <c r="JG106" i="22"/>
  <c r="JF106" i="22"/>
  <c r="JH106" i="22"/>
  <c r="JI126" i="22"/>
  <c r="JJ126" i="22" s="1"/>
  <c r="JF166" i="22"/>
  <c r="JG166" i="22"/>
  <c r="JI166" i="22" s="1"/>
  <c r="JJ166" i="22" s="1"/>
  <c r="JH166" i="22"/>
  <c r="JI202" i="22"/>
  <c r="JJ202" i="22" s="1"/>
  <c r="JF184" i="22"/>
  <c r="JH184" i="22"/>
  <c r="JG184" i="22"/>
  <c r="JI184" i="22" s="1"/>
  <c r="JJ184" i="22" s="1"/>
  <c r="JF185" i="22"/>
  <c r="JG185" i="22" s="1"/>
  <c r="JI185" i="22" s="1"/>
  <c r="JJ185" i="22" s="1"/>
  <c r="JH185" i="22"/>
  <c r="JG212" i="22"/>
  <c r="JI212" i="22" s="1"/>
  <c r="JJ212" i="22" s="1"/>
  <c r="JG214" i="22"/>
  <c r="JI214" i="22" s="1"/>
  <c r="JJ214" i="22" s="1"/>
  <c r="JF189" i="22"/>
  <c r="JH189" i="22"/>
  <c r="JG189" i="22"/>
  <c r="JI189" i="22" s="1"/>
  <c r="JJ189" i="22" s="1"/>
  <c r="JG219" i="22"/>
  <c r="JI219" i="22" s="1"/>
  <c r="JJ219" i="22" s="1"/>
  <c r="JH231" i="22"/>
  <c r="JF231" i="22"/>
  <c r="JG231" i="22" s="1"/>
  <c r="JI231" i="22" s="1"/>
  <c r="JJ231" i="22" s="1"/>
  <c r="JH224" i="22"/>
  <c r="JF224" i="22"/>
  <c r="JG224" i="22"/>
  <c r="JI224" i="22" s="1"/>
  <c r="JJ224" i="22" s="1"/>
  <c r="JG206" i="22"/>
  <c r="JI206" i="22" s="1"/>
  <c r="JJ206" i="22" s="1"/>
  <c r="JH232" i="22"/>
  <c r="JF232" i="22"/>
  <c r="JG232" i="22"/>
  <c r="JI232" i="22" s="1"/>
  <c r="JJ232" i="22" s="1"/>
  <c r="JF21" i="22"/>
  <c r="JG21" i="22" s="1"/>
  <c r="JI21" i="22" s="1"/>
  <c r="JJ21" i="22" s="1"/>
  <c r="JH21" i="22"/>
  <c r="JG43" i="22"/>
  <c r="JI43" i="22" s="1"/>
  <c r="JJ43" i="22" s="1"/>
  <c r="JG51" i="22"/>
  <c r="JI51" i="22" s="1"/>
  <c r="JJ51" i="22" s="1"/>
  <c r="JH80" i="22"/>
  <c r="JF80" i="22"/>
  <c r="JG80" i="22"/>
  <c r="JI80" i="22"/>
  <c r="JJ80" i="22" s="1"/>
  <c r="JI107" i="22"/>
  <c r="JJ107" i="22" s="1"/>
  <c r="JG107" i="22"/>
  <c r="JF107" i="22"/>
  <c r="JH107" i="22"/>
  <c r="JF125" i="22"/>
  <c r="JG125" i="22" s="1"/>
  <c r="JI125" i="22" s="1"/>
  <c r="JJ125" i="22" s="1"/>
  <c r="JH125" i="22"/>
  <c r="JF162" i="22"/>
  <c r="JG162" i="22" s="1"/>
  <c r="JI162" i="22" s="1"/>
  <c r="JJ162" i="22" s="1"/>
  <c r="JH162" i="22"/>
  <c r="JH144" i="22"/>
  <c r="JF144" i="22"/>
  <c r="JG144" i="22"/>
  <c r="JI144" i="22" s="1"/>
  <c r="JJ144" i="22" s="1"/>
  <c r="JF191" i="22"/>
  <c r="JG191" i="22" s="1"/>
  <c r="JI191" i="22" s="1"/>
  <c r="JJ191" i="22" s="1"/>
  <c r="JH191" i="22"/>
  <c r="JF190" i="22"/>
  <c r="JH190" i="22"/>
  <c r="JG190" i="22"/>
  <c r="JI190" i="22" s="1"/>
  <c r="JJ190" i="22" s="1"/>
  <c r="JF207" i="22"/>
  <c r="JG207" i="22" s="1"/>
  <c r="JI207" i="22" s="1"/>
  <c r="JJ207" i="22" s="1"/>
  <c r="JH207" i="22"/>
  <c r="JF243" i="22"/>
  <c r="JG243" i="22"/>
  <c r="JI243" i="22" s="1"/>
  <c r="JJ243" i="22" s="1"/>
  <c r="JH243" i="22"/>
  <c r="JG225" i="22"/>
  <c r="JI225" i="22" s="1"/>
  <c r="JJ225" i="22" s="1"/>
  <c r="JF181" i="22"/>
  <c r="JH181" i="22"/>
  <c r="JG181" i="22"/>
  <c r="JI181" i="22" s="1"/>
  <c r="JJ181" i="22" s="1"/>
  <c r="JG222" i="22"/>
  <c r="JI222" i="22" s="1"/>
  <c r="JJ222" i="22" s="1"/>
  <c r="JH217" i="22"/>
  <c r="JF217" i="22"/>
  <c r="JG217" i="22" s="1"/>
  <c r="JI217" i="22" s="1"/>
  <c r="JJ217" i="22" s="1"/>
  <c r="JF20" i="22"/>
  <c r="JH20" i="22"/>
  <c r="JG20" i="22"/>
  <c r="JI20" i="22" s="1"/>
  <c r="JJ20" i="22" s="1"/>
  <c r="JH31" i="22"/>
  <c r="JI31" i="22"/>
  <c r="JJ31" i="22" s="1"/>
  <c r="JG31" i="22"/>
  <c r="JF31" i="22"/>
  <c r="JG48" i="22"/>
  <c r="JI48" i="22" s="1"/>
  <c r="JJ48" i="22" s="1"/>
  <c r="JG56" i="22"/>
  <c r="JI56" i="22" s="1"/>
  <c r="JJ56" i="22" s="1"/>
  <c r="JH60" i="22"/>
  <c r="JF120" i="22"/>
  <c r="JG120" i="22" s="1"/>
  <c r="JI120" i="22" s="1"/>
  <c r="JJ120" i="22" s="1"/>
  <c r="JH120" i="22"/>
  <c r="JI143" i="22"/>
  <c r="JJ143" i="22" s="1"/>
  <c r="JG143" i="22"/>
  <c r="JF143" i="22"/>
  <c r="JH143" i="22"/>
  <c r="JF198" i="22"/>
  <c r="JG198" i="22" s="1"/>
  <c r="JI198" i="22" s="1"/>
  <c r="JJ198" i="22" s="1"/>
  <c r="JH198" i="22"/>
  <c r="JF180" i="22"/>
  <c r="JG180" i="22" s="1"/>
  <c r="JI180" i="22" s="1"/>
  <c r="JJ180" i="22" s="1"/>
  <c r="JH180" i="22"/>
  <c r="JF245" i="22"/>
  <c r="JG245" i="22" s="1"/>
  <c r="JI245" i="22" s="1"/>
  <c r="JJ245" i="22" s="1"/>
  <c r="JH245" i="22"/>
  <c r="JF247" i="22"/>
  <c r="JG247" i="22" s="1"/>
  <c r="JI247" i="22" s="1"/>
  <c r="JJ247" i="22" s="1"/>
  <c r="JH247" i="22"/>
  <c r="JF249" i="22"/>
  <c r="JG249" i="22"/>
  <c r="JI249" i="22" s="1"/>
  <c r="JJ249" i="22" s="1"/>
  <c r="JH249" i="22"/>
  <c r="JF251" i="22"/>
  <c r="JG251" i="22" s="1"/>
  <c r="JI251" i="22" s="1"/>
  <c r="JJ251" i="22" s="1"/>
  <c r="JH251" i="22"/>
  <c r="JF253" i="22"/>
  <c r="JG253" i="22" s="1"/>
  <c r="JI253" i="22" s="1"/>
  <c r="JJ253" i="22" s="1"/>
  <c r="JH253" i="22"/>
  <c r="JF255" i="22"/>
  <c r="JG255" i="22" s="1"/>
  <c r="JI255" i="22" s="1"/>
  <c r="JJ255" i="22" s="1"/>
  <c r="JH255" i="22"/>
  <c r="JH221" i="22"/>
  <c r="JF221" i="22"/>
  <c r="JG221" i="22"/>
  <c r="JI221" i="22" s="1"/>
  <c r="JJ221" i="22" s="1"/>
  <c r="JH44" i="22"/>
  <c r="JI44" i="22" s="1"/>
  <c r="JJ44" i="22" s="1"/>
  <c r="JF108" i="22"/>
  <c r="JH108" i="22"/>
  <c r="JG108" i="22"/>
  <c r="JI108" i="22" s="1"/>
  <c r="JJ108" i="22" s="1"/>
  <c r="JH239" i="22"/>
  <c r="JG239" i="22"/>
  <c r="JI239" i="22" s="1"/>
  <c r="JJ239" i="22" s="1"/>
  <c r="JF239" i="22"/>
  <c r="JH23" i="22"/>
  <c r="JF23" i="22"/>
  <c r="JG23" i="22" s="1"/>
  <c r="JI23" i="22" s="1"/>
  <c r="JJ23" i="22" s="1"/>
  <c r="JF19" i="22"/>
  <c r="JG19" i="22" s="1"/>
  <c r="JI19" i="22" s="1"/>
  <c r="JJ19" i="22" s="1"/>
  <c r="JH19" i="22"/>
  <c r="JF64" i="22"/>
  <c r="JG64" i="22" s="1"/>
  <c r="JI64" i="22" s="1"/>
  <c r="JJ64" i="22" s="1"/>
  <c r="JH64" i="22"/>
  <c r="JG46" i="22"/>
  <c r="JI46" i="22" s="1"/>
  <c r="JJ46" i="22" s="1"/>
  <c r="JG54" i="22"/>
  <c r="JI54" i="22" s="1"/>
  <c r="JJ54" i="22" s="1"/>
  <c r="JH94" i="22"/>
  <c r="JF94" i="22"/>
  <c r="JG94" i="22" s="1"/>
  <c r="JI94" i="22" s="1"/>
  <c r="JJ94" i="22" s="1"/>
  <c r="JG111" i="22"/>
  <c r="JH111" i="22"/>
  <c r="JH84" i="22"/>
  <c r="JI84" i="22" s="1"/>
  <c r="JJ84" i="22" s="1"/>
  <c r="JI109" i="22"/>
  <c r="JJ109" i="22" s="1"/>
  <c r="JF109" i="22"/>
  <c r="JG109" i="22"/>
  <c r="JH109" i="22"/>
  <c r="JF146" i="22"/>
  <c r="JG146" i="22"/>
  <c r="JI146" i="22" s="1"/>
  <c r="JJ146" i="22" s="1"/>
  <c r="JH146" i="22"/>
  <c r="JI147" i="22"/>
  <c r="JJ147" i="22" s="1"/>
  <c r="JF147" i="22"/>
  <c r="JG147" i="22"/>
  <c r="JH147" i="22"/>
  <c r="JF187" i="22"/>
  <c r="JH187" i="22"/>
  <c r="JG187" i="22"/>
  <c r="JI187" i="22" s="1"/>
  <c r="JJ187" i="22" s="1"/>
  <c r="JF186" i="22"/>
  <c r="JG186" i="22" s="1"/>
  <c r="JI186" i="22" s="1"/>
  <c r="JJ186" i="22" s="1"/>
  <c r="JH186" i="22"/>
  <c r="JF173" i="22"/>
  <c r="JH173" i="22"/>
  <c r="JG173" i="22"/>
  <c r="JI173" i="22" s="1"/>
  <c r="JJ173" i="22" s="1"/>
  <c r="JF197" i="22"/>
  <c r="JG197" i="22" s="1"/>
  <c r="JI197" i="22" s="1"/>
  <c r="JJ197" i="22" s="1"/>
  <c r="JH197" i="22"/>
  <c r="JG211" i="22"/>
  <c r="JI211" i="22" s="1"/>
  <c r="JJ211" i="22" s="1"/>
  <c r="JG213" i="22"/>
  <c r="JI213" i="22" s="1"/>
  <c r="JJ213" i="22" s="1"/>
  <c r="JG215" i="22"/>
  <c r="JI215" i="22" s="1"/>
  <c r="JJ215" i="22" s="1"/>
  <c r="JF203" i="22"/>
  <c r="JG203" i="22" s="1"/>
  <c r="JI203" i="22" s="1"/>
  <c r="JJ203" i="22" s="1"/>
  <c r="JH203" i="22"/>
  <c r="JG199" i="22"/>
  <c r="JI199" i="22" s="1"/>
  <c r="JJ199" i="22" s="1"/>
  <c r="JF177" i="22"/>
  <c r="JH177" i="22"/>
  <c r="JG177" i="22"/>
  <c r="JI177" i="22" s="1"/>
  <c r="JJ177" i="22" s="1"/>
  <c r="JH52" i="22"/>
  <c r="JI52" i="22" s="1"/>
  <c r="JJ52" i="22" s="1"/>
  <c r="JF178" i="22"/>
  <c r="JG178" i="22" s="1"/>
  <c r="JI178" i="22" s="1"/>
  <c r="JJ178" i="22" s="1"/>
  <c r="JH178" i="22"/>
  <c r="JG59" i="22"/>
  <c r="JI59" i="22" s="1"/>
  <c r="JJ59" i="22" s="1"/>
  <c r="JF70" i="22"/>
  <c r="JG70" i="22"/>
  <c r="JI70" i="22" s="1"/>
  <c r="JJ70" i="22" s="1"/>
  <c r="JH70" i="22"/>
  <c r="JH61" i="22"/>
  <c r="JF61" i="22"/>
  <c r="JG61" i="22"/>
  <c r="JI61" i="22" s="1"/>
  <c r="JJ61" i="22" s="1"/>
  <c r="JF114" i="22"/>
  <c r="JG114" i="22"/>
  <c r="JI114" i="22" s="1"/>
  <c r="JJ114" i="22" s="1"/>
  <c r="JH114" i="22"/>
  <c r="JI119" i="22"/>
  <c r="JJ119" i="22" s="1"/>
  <c r="JF175" i="22"/>
  <c r="JH175" i="22"/>
  <c r="JG175" i="22"/>
  <c r="JI175" i="22" s="1"/>
  <c r="JJ175" i="22" s="1"/>
  <c r="JF174" i="22"/>
  <c r="JG174" i="22" s="1"/>
  <c r="JI174" i="22" s="1"/>
  <c r="JJ174" i="22" s="1"/>
  <c r="JH174" i="22"/>
  <c r="JF188" i="22"/>
  <c r="JH188" i="22"/>
  <c r="JG188" i="22"/>
  <c r="JI188" i="22" s="1"/>
  <c r="JJ188" i="22" s="1"/>
  <c r="JG220" i="22"/>
  <c r="JI220" i="22" s="1"/>
  <c r="JJ220" i="22" s="1"/>
  <c r="JG240" i="22"/>
  <c r="JI240" i="22" s="1"/>
  <c r="JJ240" i="22" s="1"/>
  <c r="JF179" i="22"/>
  <c r="JG179" i="22" s="1"/>
  <c r="JI179" i="22" s="1"/>
  <c r="JJ179" i="22" s="1"/>
  <c r="JH179" i="22"/>
  <c r="JF192" i="22"/>
  <c r="JH192" i="22"/>
  <c r="JG192" i="22"/>
  <c r="JI192" i="22" s="1"/>
  <c r="JJ192" i="22" s="1"/>
  <c r="JF244" i="22"/>
  <c r="JG244" i="22" s="1"/>
  <c r="JI244" i="22" s="1"/>
  <c r="JJ244" i="22" s="1"/>
  <c r="JH244" i="22"/>
  <c r="JF65" i="22"/>
  <c r="JG65" i="22"/>
  <c r="JH65" i="22"/>
  <c r="JI65" i="22" s="1"/>
  <c r="JJ65" i="22" s="1"/>
  <c r="JF122" i="22"/>
  <c r="JG122" i="22"/>
  <c r="JI122" i="22" s="1"/>
  <c r="JJ122" i="22" s="1"/>
  <c r="JH122" i="22"/>
  <c r="JH115" i="22"/>
  <c r="JF115" i="22"/>
  <c r="JG115" i="22" s="1"/>
  <c r="JI115" i="22" s="1"/>
  <c r="JJ115" i="22" s="1"/>
  <c r="JG123" i="22"/>
  <c r="JI123" i="22" s="1"/>
  <c r="JJ123" i="22" s="1"/>
  <c r="JF123" i="22"/>
  <c r="JH123" i="22"/>
  <c r="JF117" i="22"/>
  <c r="JG117" i="22"/>
  <c r="JH117" i="22"/>
  <c r="JI117" i="22" s="1"/>
  <c r="JJ117" i="22" s="1"/>
  <c r="JF195" i="22"/>
  <c r="JG195" i="22" s="1"/>
  <c r="JI195" i="22" s="1"/>
  <c r="JJ195" i="22" s="1"/>
  <c r="JH195" i="22"/>
  <c r="JF194" i="22"/>
  <c r="JH194" i="22"/>
  <c r="JG194" i="22"/>
  <c r="JI194" i="22" s="1"/>
  <c r="JJ194" i="22" s="1"/>
  <c r="JF176" i="22"/>
  <c r="JG176" i="22" s="1"/>
  <c r="JI176" i="22" s="1"/>
  <c r="JJ176" i="22" s="1"/>
  <c r="JH176" i="22"/>
  <c r="JF193" i="22"/>
  <c r="JH193" i="22"/>
  <c r="JG193" i="22"/>
  <c r="JI193" i="22" s="1"/>
  <c r="JJ193" i="22" s="1"/>
  <c r="JH81" i="22"/>
  <c r="JF81" i="22"/>
  <c r="JG81" i="22" s="1"/>
  <c r="JI81" i="22" s="1"/>
  <c r="JJ81" i="22" s="1"/>
  <c r="JH223" i="22"/>
  <c r="JF223" i="22"/>
  <c r="JG223" i="22"/>
  <c r="JI223" i="22"/>
  <c r="JJ223" i="22" s="1"/>
  <c r="JF18" i="22"/>
  <c r="JG18" i="22" s="1"/>
  <c r="JI18" i="22" s="1"/>
  <c r="JJ18" i="22" s="1"/>
  <c r="JH18" i="22"/>
  <c r="JF68" i="22"/>
  <c r="JH68" i="22"/>
  <c r="JG68" i="22"/>
  <c r="JI68" i="22" s="1"/>
  <c r="JJ68" i="22" s="1"/>
  <c r="JI96" i="22"/>
  <c r="JJ96" i="22" s="1"/>
  <c r="JF128" i="22"/>
  <c r="JG128" i="22" s="1"/>
  <c r="JI128" i="22" s="1"/>
  <c r="JJ128" i="22" s="1"/>
  <c r="JH128" i="22"/>
  <c r="JF170" i="22"/>
  <c r="JG170" i="22"/>
  <c r="JI170" i="22" s="1"/>
  <c r="JJ170" i="22" s="1"/>
  <c r="JH170" i="22"/>
  <c r="JF183" i="22"/>
  <c r="JG183" i="22" s="1"/>
  <c r="JI183" i="22" s="1"/>
  <c r="JJ183" i="22" s="1"/>
  <c r="JH183" i="22"/>
  <c r="JF182" i="22"/>
  <c r="JG182" i="22" s="1"/>
  <c r="JI182" i="22" s="1"/>
  <c r="JJ182" i="22" s="1"/>
  <c r="JH182" i="22"/>
  <c r="JG204" i="22"/>
  <c r="JI204" i="22" s="1"/>
  <c r="JJ204" i="22" s="1"/>
  <c r="JF196" i="22"/>
  <c r="JH196" i="22"/>
  <c r="JG196" i="22"/>
  <c r="JI196" i="22" s="1"/>
  <c r="JJ196" i="22" s="1"/>
  <c r="JH216" i="22"/>
  <c r="JI216" i="22" s="1"/>
  <c r="JJ216" i="22" s="1"/>
  <c r="JF246" i="22"/>
  <c r="JG246" i="22" s="1"/>
  <c r="JI246" i="22" s="1"/>
  <c r="JJ246" i="22" s="1"/>
  <c r="JH246" i="22"/>
  <c r="JF248" i="22"/>
  <c r="JG248" i="22"/>
  <c r="JH248" i="22"/>
  <c r="JI248" i="22" s="1"/>
  <c r="JJ248" i="22" s="1"/>
  <c r="JF250" i="22"/>
  <c r="JG250" i="22" s="1"/>
  <c r="JI250" i="22" s="1"/>
  <c r="JJ250" i="22" s="1"/>
  <c r="JH250" i="22"/>
  <c r="JF252" i="22"/>
  <c r="JH252" i="22"/>
  <c r="JG252" i="22"/>
  <c r="JI252" i="22" s="1"/>
  <c r="JJ252" i="22" s="1"/>
  <c r="JG254" i="22"/>
  <c r="JI254" i="22" s="1"/>
  <c r="JJ254" i="22" s="1"/>
  <c r="JF254" i="22"/>
  <c r="JH254" i="22"/>
  <c r="JH218" i="22"/>
  <c r="JF218" i="22"/>
  <c r="JG218" i="22"/>
  <c r="JI218" i="22"/>
  <c r="JJ218" i="22" s="1"/>
  <c r="FK17" i="22"/>
  <c r="FT17" i="22"/>
  <c r="CP17" i="22"/>
  <c r="JI111" i="22" l="1"/>
  <c r="JJ111" i="22" s="1"/>
  <c r="GC17" i="22"/>
  <c r="N17" i="22" l="1"/>
  <c r="C16" i="20" s="1"/>
  <c r="N15" i="20" l="1"/>
  <c r="M15" i="20"/>
  <c r="S17" i="22" l="1"/>
  <c r="Z17" i="22"/>
  <c r="BC17" i="22" l="1"/>
  <c r="DQ17" i="22" l="1"/>
  <c r="IQ5" i="22" l="1"/>
  <c r="IR5" i="22"/>
  <c r="DG17" i="22"/>
  <c r="AQ17" i="22"/>
  <c r="AP17" i="22"/>
  <c r="AG17" i="22"/>
  <c r="AE17" i="22"/>
  <c r="AC17" i="22"/>
  <c r="W17" i="22"/>
  <c r="I17" i="22"/>
  <c r="GE17" i="22" s="1"/>
  <c r="H17" i="22"/>
  <c r="G17" i="22"/>
  <c r="F17" i="22"/>
  <c r="E17" i="22"/>
  <c r="D17" i="22"/>
  <c r="C17" i="22"/>
  <c r="BA16" i="22"/>
  <c r="AZ16" i="22"/>
  <c r="IY5" i="22"/>
  <c r="IX5" i="22"/>
  <c r="IV5" i="22"/>
  <c r="IU5" i="22"/>
  <c r="IT5" i="22"/>
  <c r="IS5" i="22"/>
  <c r="IP5" i="22"/>
  <c r="IO5" i="22"/>
  <c r="IN5" i="22"/>
  <c r="IK5" i="22"/>
  <c r="II5" i="22"/>
  <c r="IH5" i="22"/>
  <c r="IG5" i="22"/>
  <c r="IF5" i="22"/>
  <c r="IE5" i="22"/>
  <c r="IC5" i="22"/>
  <c r="IB5" i="22"/>
  <c r="IA5" i="22"/>
  <c r="HZ5" i="22"/>
  <c r="HY5" i="22"/>
  <c r="HU5" i="22"/>
  <c r="HT5" i="22"/>
  <c r="HQ5" i="22"/>
  <c r="HL5" i="22"/>
  <c r="HI5" i="22"/>
  <c r="HA5" i="22"/>
  <c r="GZ5" i="22"/>
  <c r="GY5" i="22"/>
  <c r="GW5" i="22"/>
  <c r="GT5" i="22"/>
  <c r="GS5" i="22"/>
  <c r="GO5" i="22"/>
  <c r="GN5" i="22"/>
  <c r="GM5" i="22"/>
  <c r="GK5" i="22"/>
  <c r="GJ5" i="22"/>
  <c r="GI5" i="22"/>
  <c r="GH5" i="22"/>
  <c r="GG5" i="22"/>
  <c r="GF5" i="22"/>
  <c r="GE5" i="22"/>
  <c r="GD5" i="22"/>
  <c r="GC5" i="22"/>
  <c r="GB5" i="22"/>
  <c r="GA5" i="22"/>
  <c r="FZ5" i="22"/>
  <c r="FY5" i="22"/>
  <c r="FX5" i="22"/>
  <c r="FW5" i="22"/>
  <c r="FU5" i="22"/>
  <c r="FT5" i="22"/>
  <c r="FS5" i="22"/>
  <c r="FR5" i="22"/>
  <c r="FQ5" i="22"/>
  <c r="FP5" i="22"/>
  <c r="FO5" i="22"/>
  <c r="FN5" i="22"/>
  <c r="FL5" i="22"/>
  <c r="FK5" i="22"/>
  <c r="FJ5" i="22"/>
  <c r="FI5" i="22"/>
  <c r="FH5" i="22"/>
  <c r="FG5" i="22"/>
  <c r="FF5" i="22"/>
  <c r="FE5" i="22"/>
  <c r="FC5" i="22"/>
  <c r="FB5" i="22"/>
  <c r="FA5" i="22"/>
  <c r="EZ5" i="22"/>
  <c r="EY5" i="22"/>
  <c r="EX5" i="22"/>
  <c r="EW5" i="22"/>
  <c r="EU5" i="22"/>
  <c r="ET5" i="22"/>
  <c r="ES5" i="22"/>
  <c r="ER5" i="22"/>
  <c r="EQ5" i="22"/>
  <c r="EP5" i="22"/>
  <c r="EO5" i="22"/>
  <c r="EN5" i="22"/>
  <c r="EM5" i="22"/>
  <c r="EL5" i="22"/>
  <c r="EK5" i="22"/>
  <c r="EJ5" i="22"/>
  <c r="EI5" i="22"/>
  <c r="EH5" i="22"/>
  <c r="EG5" i="22"/>
  <c r="EF5" i="22"/>
  <c r="EE5" i="22"/>
  <c r="ED5" i="22"/>
  <c r="EC5" i="22"/>
  <c r="EB5" i="22"/>
  <c r="EA5" i="22"/>
  <c r="DZ5" i="22"/>
  <c r="DY5" i="22"/>
  <c r="DX5" i="22"/>
  <c r="DW5" i="22"/>
  <c r="DV5" i="22"/>
  <c r="DU5" i="22"/>
  <c r="DT5" i="22"/>
  <c r="DS5" i="22"/>
  <c r="DR5" i="22"/>
  <c r="DQ5" i="22"/>
  <c r="DP5" i="22"/>
  <c r="DO5" i="22"/>
  <c r="DN5" i="22"/>
  <c r="DM5" i="22"/>
  <c r="DL5" i="22"/>
  <c r="DK5" i="22"/>
  <c r="DJ5" i="22"/>
  <c r="DI5" i="22"/>
  <c r="DH5" i="22"/>
  <c r="DG5" i="22"/>
  <c r="DF5" i="22"/>
  <c r="DE5" i="22"/>
  <c r="DD5" i="22"/>
  <c r="DC5" i="22"/>
  <c r="DB5" i="22"/>
  <c r="DA5" i="22"/>
  <c r="CZ5" i="22"/>
  <c r="CY5" i="22"/>
  <c r="CX5" i="22"/>
  <c r="CW5" i="22"/>
  <c r="CV5" i="22"/>
  <c r="CU5" i="22"/>
  <c r="CT5" i="22"/>
  <c r="CS5" i="22"/>
  <c r="CR5" i="22"/>
  <c r="CQ5" i="22"/>
  <c r="CP5" i="22"/>
  <c r="CO5" i="22"/>
  <c r="CN5" i="22"/>
  <c r="CM5" i="22"/>
  <c r="CL5" i="22"/>
  <c r="CK5" i="22"/>
  <c r="CJ5" i="22"/>
  <c r="CI5" i="22"/>
  <c r="CH5" i="22"/>
  <c r="CG5" i="22"/>
  <c r="CF5" i="22"/>
  <c r="CE5" i="22"/>
  <c r="CD5" i="22"/>
  <c r="CC5" i="22"/>
  <c r="CB5" i="22"/>
  <c r="CA5" i="22"/>
  <c r="BZ5" i="22"/>
  <c r="BY5" i="22"/>
  <c r="BX5" i="22"/>
  <c r="BW5" i="22"/>
  <c r="BV5" i="22"/>
  <c r="BU5" i="22"/>
  <c r="BT5" i="22"/>
  <c r="BS5" i="22"/>
  <c r="BR5" i="22"/>
  <c r="BQ5" i="22"/>
  <c r="BP5" i="22"/>
  <c r="BO5" i="22"/>
  <c r="BN5" i="22"/>
  <c r="BM5" i="22"/>
  <c r="BL5" i="22"/>
  <c r="BK5" i="22"/>
  <c r="BJ5" i="22"/>
  <c r="BI5" i="22"/>
  <c r="BH5" i="22"/>
  <c r="BG5" i="22"/>
  <c r="BF5" i="22"/>
  <c r="BE5" i="22"/>
  <c r="BD5" i="22"/>
  <c r="BC5" i="22"/>
  <c r="BB5" i="22"/>
  <c r="BA5" i="22"/>
  <c r="AZ5" i="22"/>
  <c r="AY5" i="22"/>
  <c r="AX5" i="22"/>
  <c r="AW5" i="22"/>
  <c r="AV5" i="22"/>
  <c r="AU5" i="22"/>
  <c r="AT5" i="22"/>
  <c r="AS5" i="22"/>
  <c r="AR5" i="22"/>
  <c r="AQ5" i="22"/>
  <c r="AP5" i="22"/>
  <c r="AO5" i="22"/>
  <c r="AK5" i="22"/>
  <c r="AG5" i="22"/>
  <c r="AF5" i="22"/>
  <c r="AE5" i="22"/>
  <c r="AD5" i="22"/>
  <c r="Z5" i="22"/>
  <c r="Y5" i="22"/>
  <c r="X5" i="22"/>
  <c r="W5" i="22"/>
  <c r="T5" i="22"/>
  <c r="Q5" i="22"/>
  <c r="P5" i="22"/>
  <c r="O5" i="22"/>
  <c r="N5" i="22"/>
  <c r="J5" i="22"/>
  <c r="GY17" i="22" l="1"/>
  <c r="HK17" i="22"/>
  <c r="GW17" i="22"/>
  <c r="HJ17" i="22"/>
  <c r="GS17" i="22"/>
  <c r="GU17" i="22"/>
  <c r="HA17" i="22"/>
  <c r="GV17" i="22"/>
  <c r="HW17" i="22"/>
  <c r="HV17" i="22"/>
  <c r="JX17" i="22"/>
  <c r="KE17" i="22"/>
  <c r="KD17" i="22"/>
  <c r="GO17" i="22"/>
  <c r="KK17" i="22"/>
  <c r="KC17" i="22"/>
  <c r="KJ17" i="22"/>
  <c r="KB17" i="22"/>
  <c r="KI17" i="22"/>
  <c r="KA17" i="22"/>
  <c r="KF17" i="22"/>
  <c r="IT17" i="22"/>
  <c r="KH17" i="22"/>
  <c r="JZ17" i="22"/>
  <c r="KG17" i="22"/>
  <c r="IU17" i="22"/>
  <c r="GH17" i="22"/>
  <c r="GK17" i="22"/>
  <c r="IR17" i="22"/>
  <c r="IL17" i="22"/>
  <c r="IX17" i="22"/>
  <c r="IW17" i="22"/>
  <c r="IQ17" i="22"/>
  <c r="IM17" i="22"/>
  <c r="IY17" i="22"/>
  <c r="IN17" i="22"/>
  <c r="IC17" i="22"/>
  <c r="HZ17" i="22"/>
  <c r="II17" i="22"/>
  <c r="IB17" i="22"/>
  <c r="IF17" i="22"/>
  <c r="IH17" i="22"/>
  <c r="IA17" i="22"/>
  <c r="IG17" i="22"/>
  <c r="IE17" i="22"/>
  <c r="HM17" i="22"/>
  <c r="HB17" i="22"/>
  <c r="HT17" i="22"/>
  <c r="HS17" i="22"/>
  <c r="GR17" i="22"/>
  <c r="GQ17" i="22"/>
  <c r="GP17" i="22"/>
  <c r="HF17" i="22"/>
  <c r="HP17" i="22"/>
  <c r="HD17" i="22"/>
  <c r="HN17" i="22"/>
  <c r="HC17" i="22"/>
  <c r="HG17" i="22"/>
  <c r="HQ17" i="22"/>
  <c r="HE17" i="22"/>
  <c r="JR17" i="22"/>
  <c r="JS17" i="22"/>
  <c r="JV17" i="22"/>
  <c r="JU17" i="22"/>
  <c r="JT17" i="22"/>
  <c r="JE17" i="22"/>
  <c r="JD17" i="22"/>
  <c r="JC17" i="22"/>
  <c r="BF16" i="22"/>
  <c r="B17" i="22"/>
  <c r="BC16" i="22"/>
  <c r="IS17" i="22" l="1"/>
  <c r="JF17" i="22"/>
  <c r="JG17" i="22" s="1"/>
  <c r="IP17" i="22"/>
  <c r="IV17" i="22"/>
  <c r="IJ17" i="22"/>
  <c r="HR17" i="22"/>
  <c r="HX17" i="22"/>
  <c r="HL17" i="22"/>
  <c r="HU17" i="22"/>
  <c r="GT17" i="22"/>
  <c r="ID17" i="22"/>
  <c r="HI17" i="22"/>
  <c r="HO17" i="22"/>
  <c r="F16" i="20"/>
  <c r="E16" i="20"/>
  <c r="H16" i="20"/>
  <c r="Q16" i="20" s="1"/>
  <c r="G16" i="20"/>
  <c r="D16" i="20"/>
  <c r="HH17" i="22" l="1"/>
  <c r="IZ17" i="22" s="1"/>
  <c r="AM16" i="20"/>
  <c r="AO16" i="20"/>
  <c r="AN16" i="20"/>
  <c r="AW16" i="20"/>
  <c r="AR16" i="20"/>
  <c r="AQ16" i="20"/>
  <c r="AP16" i="20"/>
  <c r="AL16" i="20"/>
  <c r="X16" i="20"/>
  <c r="AG16" i="20"/>
  <c r="AH16" i="20"/>
  <c r="AJ16" i="20"/>
  <c r="W16" i="20"/>
  <c r="AI16" i="20"/>
  <c r="V16" i="20"/>
  <c r="U16" i="20"/>
  <c r="T16" i="20"/>
  <c r="AF16" i="20"/>
  <c r="AD16" i="20"/>
  <c r="AA16" i="20"/>
  <c r="S16" i="20"/>
  <c r="AE16" i="20"/>
  <c r="AC16" i="20"/>
  <c r="Z16" i="20"/>
  <c r="R16" i="20"/>
  <c r="AB16" i="20"/>
  <c r="Y16" i="20"/>
  <c r="JH17" i="22"/>
  <c r="AK16" i="20" l="1"/>
  <c r="AZ16" i="20" s="1"/>
  <c r="JI17" i="22"/>
  <c r="AS16" i="20" l="1"/>
  <c r="AY17" i="22"/>
  <c r="BB17" i="22" s="1"/>
  <c r="JO17" i="22" l="1"/>
  <c r="BD17" i="22"/>
  <c r="JP17" i="22" s="1"/>
  <c r="JJ17" i="22"/>
  <c r="JM17" i="22" l="1"/>
  <c r="JN17" i="22"/>
  <c r="J16" i="20" s="1"/>
  <c r="L16" i="20"/>
  <c r="AT16" i="20" s="1"/>
  <c r="AV16" i="20" s="1"/>
  <c r="I16" i="20"/>
  <c r="JK17" i="22"/>
  <c r="JL17" i="22" s="1"/>
  <c r="K16" i="20"/>
  <c r="K15" i="20" l="1"/>
  <c r="I15" i="20"/>
  <c r="BG16" i="22"/>
  <c r="K97" i="20" l="1"/>
  <c r="I97" i="20"/>
  <c r="AY16" i="22"/>
  <c r="BB16" i="22" l="1"/>
  <c r="J15" i="20" l="1"/>
  <c r="BD16" i="22"/>
  <c r="J97" i="20" l="1"/>
  <c r="L97" i="20" l="1"/>
  <c r="L1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9" authorId="0" shapeId="0" xr:uid="{543D96AA-0F77-47F0-B880-D5E2208D7611}">
      <text>
        <r>
          <rPr>
            <sz val="9"/>
            <color indexed="81"/>
            <rFont val="HGPｺﾞｼｯｸM"/>
            <family val="3"/>
            <charset val="128"/>
          </rPr>
          <t xml:space="preserve">助成対象者が令和７・８・９年度に事業に取り組む場合は、当該助成対象者のすべてに「1」を入力
（事業内容（メニュー）の実施年度ではなく、助成対象者の事業実施年度を入力）
</t>
        </r>
      </text>
    </comment>
    <comment ref="X10" authorId="0" shapeId="0" xr:uid="{F5EEF6D6-FCEC-47AE-8886-58B6B34D3CAA}">
      <text>
        <r>
          <rPr>
            <sz val="9"/>
            <color indexed="81"/>
            <rFont val="HGPｺﾞｼｯｸM"/>
            <family val="3"/>
            <charset val="128"/>
          </rPr>
          <t>〈助成対象者名について〉
・（株）や（農）など略称を使用しないでください
・スペースは使用しないでください
・法人化により、助成対象者名が変更
となった場合は、変更前を上段括弧書き、変更後を下段に記載してください。</t>
        </r>
      </text>
    </comment>
    <comment ref="BM12" authorId="0" shapeId="0" xr:uid="{43DD6E10-1FDE-408A-BD03-F8B6B3884902}">
      <text>
        <r>
          <rPr>
            <sz val="9"/>
            <color indexed="81"/>
            <rFont val="HGPｺﾞｼｯｸM"/>
            <family val="3"/>
            <charset val="128"/>
          </rPr>
          <t>当該年度には取り組まない場合→0
当該年度に取り組む場合　　　　→1
※すでに取り組んでいる場合も、成果目標の設定が必要です。</t>
        </r>
      </text>
    </comment>
    <comment ref="BO12" authorId="0" shapeId="0" xr:uid="{BBFA1EBB-C0B1-4D38-AEA9-07ABC2483C08}">
      <text>
        <r>
          <rPr>
            <sz val="9"/>
            <color indexed="81"/>
            <rFont val="HGPｺﾞｼｯｸM"/>
            <family val="3"/>
            <charset val="128"/>
          </rPr>
          <t>連携内容を記載願います。</t>
        </r>
      </text>
    </comment>
    <comment ref="BV12" authorId="0" shapeId="0" xr:uid="{F18999DA-F2D8-4631-8677-2F80B36DF194}">
      <text>
        <r>
          <rPr>
            <sz val="9"/>
            <color indexed="81"/>
            <rFont val="HGPｺﾞｼｯｸM"/>
            <family val="3"/>
            <charset val="128"/>
          </rPr>
          <t>当該年度には取り組まない場合→0
当該年度に取り組む場合　　　　→1
※すでに取り組んでいる場合も、成果目標の設定が必要です。</t>
        </r>
      </text>
    </comment>
    <comment ref="BX12" authorId="0" shapeId="0" xr:uid="{4D3BAAD8-CECD-4676-A025-8B35D390840C}">
      <text>
        <r>
          <rPr>
            <sz val="9"/>
            <color indexed="81"/>
            <rFont val="HGPｺﾞｼｯｸM"/>
            <family val="3"/>
            <charset val="128"/>
          </rPr>
          <t>連携内容を記載願います。</t>
        </r>
      </text>
    </comment>
    <comment ref="CE12" authorId="0" shapeId="0" xr:uid="{A4F3CBF5-4563-4114-8F2A-88204FFEB550}">
      <text>
        <r>
          <rPr>
            <sz val="9"/>
            <color indexed="81"/>
            <rFont val="HGPｺﾞｼｯｸM"/>
            <family val="3"/>
            <charset val="128"/>
          </rPr>
          <t>当該年度には取り組まない場合→0
当該年度に取り組む場合　　　　→1
※すでに取り組んでいる場合も、成果目標の設定が必要です。</t>
        </r>
      </text>
    </comment>
    <comment ref="CG12" authorId="0" shapeId="0" xr:uid="{7BF5A95B-E641-4A23-AA0C-6AB066CB169A}">
      <text>
        <r>
          <rPr>
            <sz val="9"/>
            <color indexed="81"/>
            <rFont val="HGPｺﾞｼｯｸM"/>
            <family val="3"/>
            <charset val="128"/>
          </rPr>
          <t>連携内容を記載願います。</t>
        </r>
      </text>
    </comment>
    <comment ref="AA13" authorId="0" shapeId="0" xr:uid="{10CE5D84-6DF3-4CF4-B755-D40639814238}">
      <text>
        <r>
          <rPr>
            <sz val="9"/>
            <color indexed="81"/>
            <rFont val="HGPｺﾞｼｯｸM"/>
            <family val="3"/>
            <charset val="128"/>
          </rPr>
          <t>（記載例）
平成30年４月</t>
        </r>
      </text>
    </comment>
    <comment ref="AC13" authorId="0" shapeId="0" xr:uid="{D31B9079-3606-43F1-9922-446F18522310}">
      <text>
        <r>
          <rPr>
            <sz val="9"/>
            <color indexed="81"/>
            <rFont val="HGPｺﾞｼｯｸM"/>
            <family val="3"/>
            <charset val="128"/>
          </rPr>
          <t>該当しない場合は、空欄としてください。</t>
        </r>
      </text>
    </comment>
    <comment ref="AJ13" authorId="0" shapeId="0" xr:uid="{C41B6FAA-F89D-4673-9244-61D1111AEF38}">
      <text>
        <r>
          <rPr>
            <sz val="9"/>
            <color indexed="81"/>
            <rFont val="HGPｺﾞｼｯｸM"/>
            <family val="3"/>
            <charset val="128"/>
          </rPr>
          <t>要望調査・計画申請では空欄。
実績報告時に入力。</t>
        </r>
      </text>
    </comment>
    <comment ref="CW13" authorId="0" shapeId="0" xr:uid="{7BBD49E4-ED18-49E1-A493-5F4D880D5547}">
      <text>
        <r>
          <rPr>
            <sz val="9"/>
            <color indexed="81"/>
            <rFont val="HGSｺﾞｼｯｸM"/>
            <family val="3"/>
            <charset val="128"/>
          </rPr>
          <t>当該年度には取り組まない場合→0
当該年度に取り組む場合　　　→1
※１　すでに取り組んでいる場合は、現状年度を「６」、現状値に「１」を記載願います。
※２　目標年度前に人材育成計画策定を計画している場合も目標年度には「1」を記載願います。</t>
        </r>
      </text>
    </comment>
    <comment ref="DP13" authorId="0" shapeId="0" xr:uid="{419E1B94-CF93-49F8-8A49-B1E0DA2C78C1}">
      <text>
        <r>
          <rPr>
            <sz val="9"/>
            <color indexed="81"/>
            <rFont val="HGPｺﾞｼｯｸM"/>
            <family val="3"/>
            <charset val="128"/>
          </rPr>
          <t>「２」（助成対象者における面積拡大）を選択した場合は、入力不要。</t>
        </r>
      </text>
    </comment>
    <comment ref="DX13" authorId="0" shapeId="0" xr:uid="{70168D6D-CC19-47E3-9978-FA1CF2AB045A}">
      <text>
        <r>
          <rPr>
            <sz val="9"/>
            <color indexed="81"/>
            <rFont val="HGPｺﾞｼｯｸM"/>
            <family val="3"/>
            <charset val="128"/>
          </rPr>
          <t>当該年度には法人化をしない→0
当該年度に法人化をする→1
※１　すでに取り組んでいる場合は、現状年度を「６」、現状値に「１」を記載願います。
※２　目標年度前に法人化を計画している場合も目標年度には「1」を記載願います。</t>
        </r>
      </text>
    </comment>
    <comment ref="EE13" authorId="0" shapeId="0" xr:uid="{63F31FF6-AAB6-4330-91CD-01381FEE6BA4}">
      <text>
        <r>
          <rPr>
            <sz val="9"/>
            <color indexed="81"/>
            <rFont val="HGPｺﾞｼｯｸM"/>
            <family val="3"/>
            <charset val="128"/>
          </rPr>
          <t>当該年度には取り組まない→0
当該年度に取り組む→1
※１　すでに取り組んでいる場合は、現状年度を「６」、現状値に「１」を記載願います。
※２　目標年度前に就業規則の策定を計画している場合も目標年度には「1」を記載願います。</t>
        </r>
      </text>
    </comment>
    <comment ref="EL13" authorId="0" shapeId="0" xr:uid="{797CDAF7-CB0B-4AC9-A336-71B74020270F}">
      <text>
        <r>
          <rPr>
            <sz val="9"/>
            <color indexed="81"/>
            <rFont val="HGPｺﾞｼｯｸM"/>
            <family val="3"/>
            <charset val="128"/>
          </rPr>
          <t>当該年度には取り組まない→0
当該年度に取り組む→1
※１　すでに取り組んでいる場合は、現状年度を「６」、現状値に「１」を記載願います。
※２　目標年度前に複式簿記の導入を計画している場合も目標年度には「1」を記載願います。</t>
        </r>
      </text>
    </comment>
    <comment ref="ES13" authorId="0" shapeId="0" xr:uid="{4D420A3C-9041-458F-A86C-53044E823E04}">
      <text>
        <r>
          <rPr>
            <sz val="9"/>
            <color indexed="81"/>
            <rFont val="HGPｺﾞｼｯｸM"/>
            <family val="3"/>
            <charset val="128"/>
          </rPr>
          <t>当該年度には取り組まない→0
当該年度に取り組む→1
※１　すでに取り組んでいる場合は、現状年度を「６」、現状値に「１」を記載願います。
※２　目標年度前にGAP認証の取得を計画している場合も目標年度には「1」を記載願います。</t>
        </r>
      </text>
    </comment>
    <comment ref="FA13" authorId="0" shapeId="0" xr:uid="{949EB53C-9F0E-424D-B31F-72A8A7FAEA73}">
      <text>
        <r>
          <rPr>
            <sz val="9"/>
            <color indexed="81"/>
            <rFont val="HGPｺﾞｼｯｸM"/>
            <family val="3"/>
            <charset val="128"/>
          </rPr>
          <t>当該年度には取り組まない→0
当該年度に取り組む→1
※１　すでに取り組んでいる場合は、現状年度を「６」、現状値に「１」を記載願います。
※２　目標年度前に事業の周年化を計画している場合も目標年度には「1」を記載願います。</t>
        </r>
      </text>
    </comment>
  </commentList>
</comments>
</file>

<file path=xl/sharedStrings.xml><?xml version="1.0" encoding="utf-8"?>
<sst xmlns="http://schemas.openxmlformats.org/spreadsheetml/2006/main" count="3683" uniqueCount="338">
  <si>
    <t>（別紙様式第２号別添）</t>
    <rPh sb="1" eb="3">
      <t>ベッシ</t>
    </rPh>
    <rPh sb="3" eb="5">
      <t>ヨウシキ</t>
    </rPh>
    <rPh sb="5" eb="6">
      <t>ダイ</t>
    </rPh>
    <rPh sb="7" eb="8">
      <t>ゴウ</t>
    </rPh>
    <rPh sb="8" eb="10">
      <t>ベッテン</t>
    </rPh>
    <phoneticPr fontId="10"/>
  </si>
  <si>
    <t>助成事業等実施内容（実施内訳）</t>
    <rPh sb="0" eb="2">
      <t>ジョセイ</t>
    </rPh>
    <rPh sb="2" eb="5">
      <t>ジギョウトウ</t>
    </rPh>
    <rPh sb="5" eb="7">
      <t>ジッシ</t>
    </rPh>
    <rPh sb="7" eb="9">
      <t>ナイヨウ</t>
    </rPh>
    <rPh sb="10" eb="12">
      <t>ジッシ</t>
    </rPh>
    <rPh sb="12" eb="14">
      <t>ウチワケ</t>
    </rPh>
    <phoneticPr fontId="4"/>
  </si>
  <si>
    <t>　（１）総括表</t>
    <rPh sb="4" eb="6">
      <t>ソウカツ</t>
    </rPh>
    <rPh sb="6" eb="7">
      <t>ヒョウ</t>
    </rPh>
    <phoneticPr fontId="4"/>
  </si>
  <si>
    <t>No</t>
    <phoneticPr fontId="4"/>
  </si>
  <si>
    <t>都道府県名</t>
    <rPh sb="0" eb="4">
      <t>トドウフケン</t>
    </rPh>
    <rPh sb="4" eb="5">
      <t>メイ</t>
    </rPh>
    <phoneticPr fontId="4"/>
  </si>
  <si>
    <t>市町村名</t>
    <rPh sb="0" eb="4">
      <t>シチョウソンメイ</t>
    </rPh>
    <phoneticPr fontId="4"/>
  </si>
  <si>
    <t>（地域計画から転記）
地域名</t>
    <phoneticPr fontId="10"/>
  </si>
  <si>
    <t>は「1」
将来像が明確化された地域計画が策定されている場合</t>
    <rPh sb="5" eb="8">
      <t>ショウライゾウ</t>
    </rPh>
    <rPh sb="9" eb="11">
      <t>メイカク</t>
    </rPh>
    <rPh sb="11" eb="12">
      <t>カ</t>
    </rPh>
    <rPh sb="15" eb="17">
      <t>チイキ</t>
    </rPh>
    <rPh sb="17" eb="19">
      <t>ケイカク</t>
    </rPh>
    <rPh sb="20" eb="22">
      <t>サクテイ</t>
    </rPh>
    <rPh sb="27" eb="29">
      <t>バアイ</t>
    </rPh>
    <phoneticPr fontId="10"/>
  </si>
  <si>
    <t>助成対象者名</t>
    <rPh sb="0" eb="5">
      <t>ジョセイタイショウシャ</t>
    </rPh>
    <rPh sb="5" eb="6">
      <t>メイ</t>
    </rPh>
    <phoneticPr fontId="4"/>
  </si>
  <si>
    <t>助成事業</t>
    <rPh sb="0" eb="2">
      <t>ジョセイ</t>
    </rPh>
    <rPh sb="2" eb="4">
      <t>ジギョウ</t>
    </rPh>
    <phoneticPr fontId="6"/>
  </si>
  <si>
    <t>サポート経費</t>
    <rPh sb="4" eb="6">
      <t>ケイヒ</t>
    </rPh>
    <phoneticPr fontId="6"/>
  </si>
  <si>
    <t>成果目標</t>
    <rPh sb="0" eb="1">
      <t>シゲル</t>
    </rPh>
    <rPh sb="1" eb="2">
      <t>ハテ</t>
    </rPh>
    <rPh sb="2" eb="4">
      <t>モクヒョウ</t>
    </rPh>
    <phoneticPr fontId="4"/>
  </si>
  <si>
    <t>ポイント</t>
    <phoneticPr fontId="4"/>
  </si>
  <si>
    <t>位置付けられている
中山間地域農業ルネッサンス事業に</t>
    <phoneticPr fontId="6"/>
  </si>
  <si>
    <t>備考</t>
    <rPh sb="0" eb="2">
      <t>ビコウ</t>
    </rPh>
    <phoneticPr fontId="4"/>
  </si>
  <si>
    <t>全体</t>
    <rPh sb="0" eb="2">
      <t>ゼンタイ</t>
    </rPh>
    <phoneticPr fontId="6"/>
  </si>
  <si>
    <t>令和７年度</t>
    <rPh sb="0" eb="2">
      <t>レイワ</t>
    </rPh>
    <rPh sb="3" eb="5">
      <t>ネンド</t>
    </rPh>
    <phoneticPr fontId="6"/>
  </si>
  <si>
    <t>令和〇年度</t>
    <rPh sb="0" eb="2">
      <t>レイワ</t>
    </rPh>
    <rPh sb="3" eb="5">
      <t>ネンド</t>
    </rPh>
    <phoneticPr fontId="6"/>
  </si>
  <si>
    <t>１ 連携・合併による生産・販売体制等の確立</t>
    <rPh sb="2" eb="4">
      <t>レンケイ</t>
    </rPh>
    <rPh sb="5" eb="7">
      <t>ガッペイ</t>
    </rPh>
    <rPh sb="10" eb="12">
      <t>セイサン</t>
    </rPh>
    <rPh sb="13" eb="18">
      <t>ハンバイタイセイトウ</t>
    </rPh>
    <rPh sb="19" eb="21">
      <t>カクリツ</t>
    </rPh>
    <phoneticPr fontId="10"/>
  </si>
  <si>
    <t>２　継続的な発展のための
体制の確立</t>
    <rPh sb="2" eb="4">
      <t>ケイゾク</t>
    </rPh>
    <rPh sb="4" eb="5">
      <t>テキ</t>
    </rPh>
    <rPh sb="6" eb="8">
      <t>ハッテン</t>
    </rPh>
    <rPh sb="13" eb="15">
      <t>タイセイ</t>
    </rPh>
    <rPh sb="16" eb="18">
      <t>カクリツ</t>
    </rPh>
    <phoneticPr fontId="4"/>
  </si>
  <si>
    <t>３　継続的な発展のための収益性の改善</t>
    <rPh sb="2" eb="5">
      <t>ケイゾクテキ</t>
    </rPh>
    <rPh sb="6" eb="8">
      <t>ハッテン</t>
    </rPh>
    <rPh sb="12" eb="15">
      <t>シュウエキセイ</t>
    </rPh>
    <rPh sb="16" eb="18">
      <t>カイゼン</t>
    </rPh>
    <phoneticPr fontId="4"/>
  </si>
  <si>
    <t>（１）将来像が明確化された地域計画策定ポイント</t>
    <rPh sb="3" eb="6">
      <t>ショウライゾウ</t>
    </rPh>
    <rPh sb="7" eb="10">
      <t>メイカクカ</t>
    </rPh>
    <rPh sb="13" eb="19">
      <t>チイキケイカクサクテイ</t>
    </rPh>
    <phoneticPr fontId="4"/>
  </si>
  <si>
    <t>（２）目標ポイント</t>
    <rPh sb="3" eb="5">
      <t>モクヒョウ</t>
    </rPh>
    <phoneticPr fontId="6"/>
  </si>
  <si>
    <t>（３）付加
ポイント</t>
    <rPh sb="3" eb="5">
      <t>フカ</t>
    </rPh>
    <phoneticPr fontId="6"/>
  </si>
  <si>
    <t>基礎ポイント計</t>
    <rPh sb="0" eb="2">
      <t>キソ</t>
    </rPh>
    <rPh sb="6" eb="7">
      <t>ケイ</t>
    </rPh>
    <phoneticPr fontId="4"/>
  </si>
  <si>
    <t>（37÷４×1,000万）
採択ポイント</t>
    <rPh sb="14" eb="16">
      <t>サイタク</t>
    </rPh>
    <phoneticPr fontId="4"/>
  </si>
  <si>
    <t>都道府県加算ポイント</t>
    <rPh sb="0" eb="4">
      <t>トドウフケン</t>
    </rPh>
    <rPh sb="4" eb="6">
      <t>カサン</t>
    </rPh>
    <phoneticPr fontId="4"/>
  </si>
  <si>
    <t>（38＋39）
採択ポイント合計</t>
    <rPh sb="8" eb="10">
      <t>サイタク</t>
    </rPh>
    <rPh sb="14" eb="16">
      <t>ゴウケイ</t>
    </rPh>
    <phoneticPr fontId="4"/>
  </si>
  <si>
    <t>事業費等</t>
    <rPh sb="0" eb="2">
      <t>ジギョウ</t>
    </rPh>
    <rPh sb="2" eb="3">
      <t>ヒ</t>
    </rPh>
    <rPh sb="3" eb="4">
      <t>トウ</t>
    </rPh>
    <phoneticPr fontId="6"/>
  </si>
  <si>
    <t>市町村</t>
    <rPh sb="0" eb="3">
      <t>シチョウソン</t>
    </rPh>
    <phoneticPr fontId="6"/>
  </si>
  <si>
    <t>都道府県</t>
    <rPh sb="0" eb="4">
      <t>トドウフケン</t>
    </rPh>
    <phoneticPr fontId="6"/>
  </si>
  <si>
    <t>　　　集落営農が広域連携に取り組む
（１）連携・合併組織等を設立し、複数の</t>
    <rPh sb="3" eb="7">
      <t>シュウラクエイノウ</t>
    </rPh>
    <rPh sb="8" eb="12">
      <t>コウイキレンケイ</t>
    </rPh>
    <rPh sb="13" eb="14">
      <t>ト</t>
    </rPh>
    <rPh sb="15" eb="16">
      <t>ク</t>
    </rPh>
    <rPh sb="21" eb="23">
      <t>レンケイ</t>
    </rPh>
    <rPh sb="24" eb="26">
      <t>ガッペイ</t>
    </rPh>
    <rPh sb="26" eb="28">
      <t>ソシキ</t>
    </rPh>
    <rPh sb="28" eb="29">
      <t>トウ</t>
    </rPh>
    <rPh sb="30" eb="32">
      <t>セツリツ</t>
    </rPh>
    <phoneticPr fontId="4"/>
  </si>
  <si>
    <t>　　　に取り組む
（２）規約等に基づき作業連携又は販路連携</t>
    <rPh sb="12" eb="14">
      <t>キヤク</t>
    </rPh>
    <rPh sb="14" eb="15">
      <t>トウ</t>
    </rPh>
    <rPh sb="16" eb="17">
      <t>モト</t>
    </rPh>
    <rPh sb="23" eb="24">
      <t>マタ</t>
    </rPh>
    <phoneticPr fontId="4"/>
  </si>
  <si>
    <t>　　　連携に取り組む
（３）規約等に基づき機械等の共同利用等の</t>
    <rPh sb="14" eb="17">
      <t>キヤクトウ</t>
    </rPh>
    <rPh sb="18" eb="19">
      <t>モト</t>
    </rPh>
    <rPh sb="23" eb="24">
      <t>トウ</t>
    </rPh>
    <phoneticPr fontId="4"/>
  </si>
  <si>
    <t>（１）人材の確保</t>
    <rPh sb="3" eb="5">
      <t>ジンザイ</t>
    </rPh>
    <rPh sb="6" eb="8">
      <t>カクホ</t>
    </rPh>
    <phoneticPr fontId="4"/>
  </si>
  <si>
    <t>（２）人材の育成</t>
    <rPh sb="3" eb="5">
      <t>ジンザイ</t>
    </rPh>
    <rPh sb="6" eb="8">
      <t>イクセイ</t>
    </rPh>
    <phoneticPr fontId="4"/>
  </si>
  <si>
    <t>（３）円滑な世代交代</t>
    <rPh sb="3" eb="5">
      <t>エンカツ</t>
    </rPh>
    <rPh sb="6" eb="8">
      <t>セダイ</t>
    </rPh>
    <rPh sb="8" eb="10">
      <t>コウタイ</t>
    </rPh>
    <phoneticPr fontId="4"/>
  </si>
  <si>
    <t>（４）農地の集積</t>
    <rPh sb="3" eb="5">
      <t>ノウチ</t>
    </rPh>
    <rPh sb="6" eb="8">
      <t>シュウセキ</t>
    </rPh>
    <phoneticPr fontId="4"/>
  </si>
  <si>
    <t>（５）経営の高度化</t>
    <rPh sb="3" eb="5">
      <t>ケイエイ</t>
    </rPh>
    <rPh sb="6" eb="9">
      <t>コウドカ</t>
    </rPh>
    <phoneticPr fontId="4"/>
  </si>
  <si>
    <t>（１）事業の周年化</t>
    <rPh sb="3" eb="5">
      <t>ジギョウ</t>
    </rPh>
    <rPh sb="6" eb="8">
      <t>シュウネン</t>
    </rPh>
    <rPh sb="8" eb="9">
      <t>カ</t>
    </rPh>
    <phoneticPr fontId="6"/>
  </si>
  <si>
    <t>（２）高収益作物等の導入・拡大</t>
    <rPh sb="3" eb="6">
      <t>コウシュウエキ</t>
    </rPh>
    <rPh sb="6" eb="8">
      <t>サクモツ</t>
    </rPh>
    <rPh sb="8" eb="9">
      <t>トウ</t>
    </rPh>
    <rPh sb="10" eb="12">
      <t>ドウニュウ</t>
    </rPh>
    <rPh sb="13" eb="15">
      <t>カクダイ</t>
    </rPh>
    <phoneticPr fontId="6"/>
  </si>
  <si>
    <t>（３）加工品や直売等の導入・拡大</t>
    <rPh sb="3" eb="6">
      <t>カコウヒン</t>
    </rPh>
    <rPh sb="7" eb="9">
      <t>チョクバイ</t>
    </rPh>
    <rPh sb="9" eb="10">
      <t>トウ</t>
    </rPh>
    <rPh sb="11" eb="13">
      <t>ドウニュウ</t>
    </rPh>
    <rPh sb="14" eb="16">
      <t>カクダイ</t>
    </rPh>
    <phoneticPr fontId="6"/>
  </si>
  <si>
    <t>（４）農作業の省力化</t>
    <rPh sb="3" eb="6">
      <t>ノウサギョウ</t>
    </rPh>
    <rPh sb="7" eb="10">
      <t>ショウリョクカ</t>
    </rPh>
    <phoneticPr fontId="6"/>
  </si>
  <si>
    <t>１　連携・合併による生産・販売体制等の確立</t>
    <rPh sb="2" eb="4">
      <t>レンケイ</t>
    </rPh>
    <rPh sb="5" eb="7">
      <t>ガッペイ</t>
    </rPh>
    <rPh sb="10" eb="12">
      <t>セイサン</t>
    </rPh>
    <rPh sb="13" eb="18">
      <t>ハンバイタイセイトウ</t>
    </rPh>
    <rPh sb="19" eb="21">
      <t>カクリツ</t>
    </rPh>
    <phoneticPr fontId="10"/>
  </si>
  <si>
    <t>２　継続的な発展のための
体制の確立</t>
    <rPh sb="2" eb="5">
      <t>ケイゾクテキ</t>
    </rPh>
    <phoneticPr fontId="6"/>
  </si>
  <si>
    <t>３　継続的な発展のための収益性の改善</t>
    <rPh sb="2" eb="5">
      <t>ケイゾクテキ</t>
    </rPh>
    <phoneticPr fontId="4"/>
  </si>
  <si>
    <t>（１）リスクへの備え</t>
    <rPh sb="8" eb="9">
      <t>ソナ</t>
    </rPh>
    <phoneticPr fontId="6"/>
  </si>
  <si>
    <t>（２）環境への配慮</t>
    <rPh sb="3" eb="5">
      <t>カンキョウ</t>
    </rPh>
    <rPh sb="7" eb="9">
      <t>ハイリョ</t>
    </rPh>
    <phoneticPr fontId="6"/>
  </si>
  <si>
    <t>（３）輸出の取組</t>
    <rPh sb="3" eb="5">
      <t>ユシュツ</t>
    </rPh>
    <rPh sb="6" eb="8">
      <t>トリクミ</t>
    </rPh>
    <phoneticPr fontId="6"/>
  </si>
  <si>
    <t>事業費（円）</t>
    <rPh sb="0" eb="3">
      <t>ジギョウヒ</t>
    </rPh>
    <rPh sb="4" eb="5">
      <t>エン</t>
    </rPh>
    <phoneticPr fontId="4"/>
  </si>
  <si>
    <t>国庫補助金（円）</t>
    <rPh sb="6" eb="7">
      <t>エン</t>
    </rPh>
    <phoneticPr fontId="6"/>
  </si>
  <si>
    <t xml:space="preserve">   取り組む   
   複数の集落営農が広域連携に
（１）連携・合併組織等を設立し、</t>
    <rPh sb="14" eb="16">
      <t>フクスウ</t>
    </rPh>
    <rPh sb="17" eb="21">
      <t>シュウラクエイノウ</t>
    </rPh>
    <phoneticPr fontId="10"/>
  </si>
  <si>
    <t>　　　販路連携に取り組む
（２）規約等に基づき作業連携又は</t>
    <rPh sb="23" eb="27">
      <t>サギョウレンケイ</t>
    </rPh>
    <phoneticPr fontId="10"/>
  </si>
  <si>
    <t>　　　等の連携に取り組む
（３）規約等に基づき機械等の共同利用</t>
    <rPh sb="21" eb="22">
      <t>トウ</t>
    </rPh>
    <phoneticPr fontId="10"/>
  </si>
  <si>
    <t>（４）農作業の省力化</t>
    <rPh sb="3" eb="6">
      <t>ノウサギョウ</t>
    </rPh>
    <rPh sb="7" eb="9">
      <t>ショウリョク</t>
    </rPh>
    <rPh sb="9" eb="10">
      <t>カ</t>
    </rPh>
    <phoneticPr fontId="6"/>
  </si>
  <si>
    <t>　</t>
    <phoneticPr fontId="6"/>
  </si>
  <si>
    <t>　</t>
  </si>
  <si>
    <t>合計</t>
    <rPh sb="0" eb="2">
      <t>ゴウケイ</t>
    </rPh>
    <phoneticPr fontId="4"/>
  </si>
  <si>
    <t>（注）</t>
    <rPh sb="1" eb="2">
      <t>チュウ</t>
    </rPh>
    <phoneticPr fontId="4"/>
  </si>
  <si>
    <t>１　記載は、（２）の個別表の記載から転記すること。</t>
    <rPh sb="2" eb="4">
      <t>キサイ</t>
    </rPh>
    <rPh sb="10" eb="12">
      <t>コベツ</t>
    </rPh>
    <rPh sb="12" eb="13">
      <t>ヒョウ</t>
    </rPh>
    <rPh sb="14" eb="16">
      <t>キサイ</t>
    </rPh>
    <rPh sb="18" eb="20">
      <t>テンキ</t>
    </rPh>
    <phoneticPr fontId="7"/>
  </si>
  <si>
    <t>２　都道府県及び市町村のサポート経費について集落ビジョンごとに必要経費を記載すること。</t>
    <rPh sb="2" eb="6">
      <t>トドウフケン</t>
    </rPh>
    <rPh sb="6" eb="7">
      <t>オヨ</t>
    </rPh>
    <rPh sb="8" eb="11">
      <t>シチョウソン</t>
    </rPh>
    <rPh sb="16" eb="18">
      <t>ケイヒ</t>
    </rPh>
    <rPh sb="22" eb="24">
      <t>シュウラク</t>
    </rPh>
    <rPh sb="31" eb="33">
      <t>ヒツヨウ</t>
    </rPh>
    <rPh sb="33" eb="35">
      <t>ケイヒ</t>
    </rPh>
    <rPh sb="36" eb="38">
      <t>キサイ</t>
    </rPh>
    <phoneticPr fontId="7"/>
  </si>
  <si>
    <t>３　将来像が明確化された地域計画が策定されているとしてポイント加算等をする場合は、地域計画（地域計画（案）を含む）を添付すること。</t>
    <rPh sb="2" eb="5">
      <t>ショウライゾウ</t>
    </rPh>
    <rPh sb="6" eb="9">
      <t>メイカクカ</t>
    </rPh>
    <rPh sb="12" eb="16">
      <t>チイキケイカク</t>
    </rPh>
    <rPh sb="17" eb="19">
      <t>サクテイ</t>
    </rPh>
    <rPh sb="31" eb="33">
      <t>カサン</t>
    </rPh>
    <rPh sb="33" eb="34">
      <t>トウ</t>
    </rPh>
    <rPh sb="37" eb="39">
      <t>バアイ</t>
    </rPh>
    <rPh sb="41" eb="45">
      <t>チイキケイカク</t>
    </rPh>
    <rPh sb="46" eb="50">
      <t>チイキケイカク</t>
    </rPh>
    <rPh sb="51" eb="52">
      <t>アン</t>
    </rPh>
    <rPh sb="54" eb="55">
      <t>フク</t>
    </rPh>
    <rPh sb="58" eb="60">
      <t>テンプ</t>
    </rPh>
    <phoneticPr fontId="10"/>
  </si>
  <si>
    <t>vlookup用↓</t>
    <rPh sb="7" eb="8">
      <t>ヨウ</t>
    </rPh>
    <phoneticPr fontId="6"/>
  </si>
  <si>
    <t>（２）個別表</t>
    <rPh sb="3" eb="5">
      <t>コベツ</t>
    </rPh>
    <rPh sb="5" eb="6">
      <t>ヒョウ</t>
    </rPh>
    <phoneticPr fontId="4"/>
  </si>
  <si>
    <t>（参考）金額算定</t>
    <rPh sb="1" eb="3">
      <t>サンコウ</t>
    </rPh>
    <rPh sb="4" eb="6">
      <t>キンガク</t>
    </rPh>
    <rPh sb="6" eb="8">
      <t>サンテイ</t>
    </rPh>
    <phoneticPr fontId="4"/>
  </si>
  <si>
    <t>（参考）要件等確認</t>
    <rPh sb="1" eb="3">
      <t>サンコウ</t>
    </rPh>
    <rPh sb="4" eb="7">
      <t>ヨウケントウ</t>
    </rPh>
    <rPh sb="7" eb="9">
      <t>カクニン</t>
    </rPh>
    <phoneticPr fontId="10"/>
  </si>
  <si>
    <t>（参考）成果目標</t>
    <rPh sb="1" eb="3">
      <t>サンコウ</t>
    </rPh>
    <rPh sb="4" eb="8">
      <t>セイカモクヒョウ</t>
    </rPh>
    <phoneticPr fontId="10"/>
  </si>
  <si>
    <t>市町村名</t>
    <rPh sb="0" eb="3">
      <t>シチョウソン</t>
    </rPh>
    <rPh sb="3" eb="4">
      <t>メイ</t>
    </rPh>
    <phoneticPr fontId="4"/>
  </si>
  <si>
    <t>集落ビジョン等策定主体</t>
    <rPh sb="0" eb="2">
      <t>シュウラク</t>
    </rPh>
    <rPh sb="6" eb="7">
      <t>トウ</t>
    </rPh>
    <rPh sb="7" eb="9">
      <t>サクテイ</t>
    </rPh>
    <rPh sb="9" eb="11">
      <t>シュタイ</t>
    </rPh>
    <phoneticPr fontId="10"/>
  </si>
  <si>
    <t>事業実施地区</t>
    <rPh sb="0" eb="2">
      <t>ジギョウ</t>
    </rPh>
    <rPh sb="2" eb="4">
      <t>ジッシ</t>
    </rPh>
    <rPh sb="4" eb="6">
      <t>チク</t>
    </rPh>
    <phoneticPr fontId="10"/>
  </si>
  <si>
    <t>助成対象者情報</t>
    <rPh sb="0" eb="2">
      <t>ジョセイ</t>
    </rPh>
    <rPh sb="2" eb="4">
      <t>タイショウ</t>
    </rPh>
    <rPh sb="4" eb="5">
      <t>シャ</t>
    </rPh>
    <rPh sb="5" eb="7">
      <t>ジョウホウ</t>
    </rPh>
    <phoneticPr fontId="4"/>
  </si>
  <si>
    <t>事業実施期間</t>
    <rPh sb="0" eb="2">
      <t>ジギョウ</t>
    </rPh>
    <rPh sb="2" eb="6">
      <t>ジッシキカン</t>
    </rPh>
    <phoneticPr fontId="10"/>
  </si>
  <si>
    <t>事業内容</t>
    <phoneticPr fontId="4"/>
  </si>
  <si>
    <t>具体的な内容</t>
    <rPh sb="0" eb="3">
      <t>グタイテキ</t>
    </rPh>
    <rPh sb="4" eb="6">
      <t>ナイヨウ</t>
    </rPh>
    <phoneticPr fontId="6"/>
  </si>
  <si>
    <t>経費情報（単位：円）</t>
    <rPh sb="0" eb="2">
      <t>ケイヒ</t>
    </rPh>
    <rPh sb="2" eb="4">
      <t>ジョウホウ</t>
    </rPh>
    <rPh sb="5" eb="7">
      <t>タンイ</t>
    </rPh>
    <rPh sb="8" eb="9">
      <t>エン</t>
    </rPh>
    <phoneticPr fontId="4"/>
  </si>
  <si>
    <t>成果目標の設定状況</t>
    <rPh sb="0" eb="2">
      <t>セイカ</t>
    </rPh>
    <rPh sb="2" eb="4">
      <t>モクヒョウ</t>
    </rPh>
    <rPh sb="5" eb="7">
      <t>セッテイ</t>
    </rPh>
    <rPh sb="7" eb="9">
      <t>ジョウキョウ</t>
    </rPh>
    <phoneticPr fontId="8"/>
  </si>
  <si>
    <t>その他の取組</t>
    <rPh sb="2" eb="3">
      <t>タ</t>
    </rPh>
    <rPh sb="4" eb="6">
      <t>トリクミ</t>
    </rPh>
    <phoneticPr fontId="10"/>
  </si>
  <si>
    <t>ポイント基準（該当する項目に１）</t>
    <rPh sb="4" eb="6">
      <t>キジュン</t>
    </rPh>
    <rPh sb="7" eb="9">
      <t>ガイトウ</t>
    </rPh>
    <rPh sb="11" eb="13">
      <t>コウモク</t>
    </rPh>
    <phoneticPr fontId="10"/>
  </si>
  <si>
    <t>基礎ポイント合計</t>
    <rPh sb="0" eb="2">
      <t>キソ</t>
    </rPh>
    <rPh sb="6" eb="8">
      <t>ゴウケイ</t>
    </rPh>
    <phoneticPr fontId="10"/>
  </si>
  <si>
    <t>課税事業者区分</t>
    <rPh sb="0" eb="5">
      <t>カゼイジギョウシャ</t>
    </rPh>
    <rPh sb="5" eb="7">
      <t>クブン</t>
    </rPh>
    <phoneticPr fontId="10"/>
  </si>
  <si>
    <t>事業内容</t>
    <rPh sb="0" eb="4">
      <t>ジギョウナイヨウ</t>
    </rPh>
    <phoneticPr fontId="10"/>
  </si>
  <si>
    <t>①事業費</t>
    <rPh sb="1" eb="4">
      <t>ジギョウヒ</t>
    </rPh>
    <phoneticPr fontId="10"/>
  </si>
  <si>
    <t>②事業費（税抜）</t>
    <rPh sb="1" eb="4">
      <t>ジギョウヒ</t>
    </rPh>
    <rPh sb="5" eb="7">
      <t>ゼイヌキ</t>
    </rPh>
    <phoneticPr fontId="10"/>
  </si>
  <si>
    <t>③事業費*定額又は1/2</t>
    <phoneticPr fontId="10"/>
  </si>
  <si>
    <t>④助成金限度額</t>
    <rPh sb="1" eb="4">
      <t>ジョセイキン</t>
    </rPh>
    <rPh sb="4" eb="7">
      <t>ゲンドガク</t>
    </rPh>
    <phoneticPr fontId="10"/>
  </si>
  <si>
    <t>⑤助成可能額（③と④の比較）</t>
    <rPh sb="1" eb="3">
      <t>ジョセイ</t>
    </rPh>
    <rPh sb="3" eb="6">
      <t>カノウガク</t>
    </rPh>
    <rPh sb="11" eb="13">
      <t>ヒカク</t>
    </rPh>
    <phoneticPr fontId="10"/>
  </si>
  <si>
    <t>限度額確認</t>
    <rPh sb="0" eb="3">
      <t>ゲンドガク</t>
    </rPh>
    <rPh sb="3" eb="5">
      <t>カクニン</t>
    </rPh>
    <phoneticPr fontId="10"/>
  </si>
  <si>
    <t>助成対象者ごと助成金合計</t>
    <rPh sb="0" eb="5">
      <t>ジョセイタイショウシャ</t>
    </rPh>
    <rPh sb="7" eb="10">
      <t>ジョセイキン</t>
    </rPh>
    <rPh sb="10" eb="12">
      <t>ゴウケイ</t>
    </rPh>
    <phoneticPr fontId="10"/>
  </si>
  <si>
    <t>上限額確認</t>
    <rPh sb="0" eb="3">
      <t>ジョウゲンガク</t>
    </rPh>
    <rPh sb="3" eb="5">
      <t>カクニン</t>
    </rPh>
    <phoneticPr fontId="10"/>
  </si>
  <si>
    <t>ビジョンごとの合計</t>
    <rPh sb="7" eb="9">
      <t>ゴウケイ</t>
    </rPh>
    <phoneticPr fontId="10"/>
  </si>
  <si>
    <t>令和７年度の合計</t>
    <rPh sb="0" eb="2">
      <t>レイワ</t>
    </rPh>
    <rPh sb="3" eb="5">
      <t>ネンド</t>
    </rPh>
    <rPh sb="6" eb="8">
      <t>ゴウケイ</t>
    </rPh>
    <phoneticPr fontId="10"/>
  </si>
  <si>
    <t>共同利用
機械</t>
    <rPh sb="0" eb="2">
      <t>キョウドウ</t>
    </rPh>
    <rPh sb="2" eb="4">
      <t>リヨウ</t>
    </rPh>
    <rPh sb="5" eb="7">
      <t>キカイ</t>
    </rPh>
    <phoneticPr fontId="10"/>
  </si>
  <si>
    <t>成果目標</t>
    <rPh sb="0" eb="4">
      <t>セイカモクヒョウ</t>
    </rPh>
    <phoneticPr fontId="10"/>
  </si>
  <si>
    <t>集落ビジョンのみ要望</t>
    <rPh sb="0" eb="2">
      <t>シュウラク</t>
    </rPh>
    <rPh sb="8" eb="10">
      <t>ヨウボウ</t>
    </rPh>
    <phoneticPr fontId="10"/>
  </si>
  <si>
    <t>法人化確認</t>
    <rPh sb="0" eb="3">
      <t>ホウジンカ</t>
    </rPh>
    <rPh sb="3" eb="5">
      <t>カクニン</t>
    </rPh>
    <phoneticPr fontId="10"/>
  </si>
  <si>
    <t>必須</t>
    <rPh sb="0" eb="2">
      <t>ヒッス</t>
    </rPh>
    <phoneticPr fontId="10"/>
  </si>
  <si>
    <t>選択１</t>
    <rPh sb="0" eb="2">
      <t>センタク</t>
    </rPh>
    <phoneticPr fontId="10"/>
  </si>
  <si>
    <t>選択２</t>
    <rPh sb="0" eb="2">
      <t>センタク</t>
    </rPh>
    <phoneticPr fontId="10"/>
  </si>
  <si>
    <t>整理番号</t>
    <rPh sb="0" eb="4">
      <t>セイリバンゴウ</t>
    </rPh>
    <phoneticPr fontId="10"/>
  </si>
  <si>
    <t>　　令和６年能登半島地震の被災市町のみ）
２：実質化された人・農地プラン（原子力被災12市町村及び
１：地域計画</t>
    <rPh sb="23" eb="26">
      <t>ジッシツカ</t>
    </rPh>
    <rPh sb="29" eb="30">
      <t>ヒト</t>
    </rPh>
    <rPh sb="31" eb="33">
      <t>ノウチ</t>
    </rPh>
    <rPh sb="52" eb="56">
      <t>チイキケイカク</t>
    </rPh>
    <phoneticPr fontId="10"/>
  </si>
  <si>
    <t>（地域計画から転記）
地域名</t>
    <rPh sb="11" eb="14">
      <t>チイキメイ</t>
    </rPh>
    <phoneticPr fontId="10"/>
  </si>
  <si>
    <t>「1」
将来像が明確化された地域計画が策定されている場合は</t>
    <rPh sb="4" eb="7">
      <t>ショウライゾウ</t>
    </rPh>
    <rPh sb="26" eb="28">
      <t>バアイ</t>
    </rPh>
    <phoneticPr fontId="10"/>
  </si>
  <si>
    <t>農業地域類型（第１次分類）</t>
    <rPh sb="0" eb="2">
      <t>ノウギョウ</t>
    </rPh>
    <rPh sb="2" eb="4">
      <t>チイキ</t>
    </rPh>
    <rPh sb="4" eb="6">
      <t>ルイケイ</t>
    </rPh>
    <rPh sb="7" eb="8">
      <t>ダイ</t>
    </rPh>
    <rPh sb="9" eb="10">
      <t>ジ</t>
    </rPh>
    <rPh sb="10" eb="12">
      <t>ブンルイ</t>
    </rPh>
    <phoneticPr fontId="10"/>
  </si>
  <si>
    <t>助成対象者の整理番号</t>
    <rPh sb="0" eb="2">
      <t>ジョセイ</t>
    </rPh>
    <rPh sb="2" eb="5">
      <t>タイショウシャ</t>
    </rPh>
    <rPh sb="6" eb="8">
      <t>セイリ</t>
    </rPh>
    <rPh sb="8" eb="10">
      <t>バンゴウ</t>
    </rPh>
    <phoneticPr fontId="4"/>
  </si>
  <si>
    <t>助成対象者名</t>
    <rPh sb="0" eb="2">
      <t>ジョセイ</t>
    </rPh>
    <rPh sb="2" eb="5">
      <t>タイショウシャ</t>
    </rPh>
    <rPh sb="5" eb="6">
      <t>メイ</t>
    </rPh>
    <phoneticPr fontId="4"/>
  </si>
  <si>
    <t>助成対象者の区分</t>
    <rPh sb="0" eb="2">
      <t>ジョセイ</t>
    </rPh>
    <rPh sb="2" eb="4">
      <t>タイショウ</t>
    </rPh>
    <rPh sb="4" eb="5">
      <t>シャ</t>
    </rPh>
    <rPh sb="6" eb="8">
      <t>クブン</t>
    </rPh>
    <phoneticPr fontId="4"/>
  </si>
  <si>
    <t>助成対象者の詳細</t>
    <rPh sb="0" eb="2">
      <t>ジョセイ</t>
    </rPh>
    <rPh sb="2" eb="4">
      <t>タイショウ</t>
    </rPh>
    <rPh sb="4" eb="5">
      <t>シャ</t>
    </rPh>
    <rPh sb="6" eb="8">
      <t>ショウサイ</t>
    </rPh>
    <phoneticPr fontId="4"/>
  </si>
  <si>
    <t>助成対象者毎の整備内容の整理番号</t>
    <rPh sb="0" eb="2">
      <t>ジョセイ</t>
    </rPh>
    <rPh sb="2" eb="5">
      <t>タイショウシャ</t>
    </rPh>
    <rPh sb="5" eb="6">
      <t>ゴト</t>
    </rPh>
    <rPh sb="7" eb="9">
      <t>セイビ</t>
    </rPh>
    <rPh sb="9" eb="11">
      <t>ナイヨウ</t>
    </rPh>
    <rPh sb="12" eb="14">
      <t>セイリ</t>
    </rPh>
    <rPh sb="14" eb="16">
      <t>バンゴウ</t>
    </rPh>
    <phoneticPr fontId="8"/>
  </si>
  <si>
    <t>事業内容
（取組内容、機械等名称及び能力･規模等）</t>
    <rPh sb="0" eb="2">
      <t>ジギョウ</t>
    </rPh>
    <rPh sb="2" eb="4">
      <t>ナイヨウ</t>
    </rPh>
    <rPh sb="6" eb="8">
      <t>トリクミ</t>
    </rPh>
    <rPh sb="8" eb="10">
      <t>ナイヨウ</t>
    </rPh>
    <rPh sb="11" eb="13">
      <t>キカイ</t>
    </rPh>
    <rPh sb="13" eb="14">
      <t>トウ</t>
    </rPh>
    <rPh sb="14" eb="16">
      <t>メイショウ</t>
    </rPh>
    <rPh sb="16" eb="17">
      <t>オヨ</t>
    </rPh>
    <rPh sb="18" eb="20">
      <t>ノウリョク</t>
    </rPh>
    <rPh sb="21" eb="23">
      <t>キボ</t>
    </rPh>
    <rPh sb="23" eb="24">
      <t>トウ</t>
    </rPh>
    <phoneticPr fontId="4"/>
  </si>
  <si>
    <t>耐用年数</t>
    <rPh sb="0" eb="4">
      <t>タイヨウネンスウ</t>
    </rPh>
    <phoneticPr fontId="10"/>
  </si>
  <si>
    <t>事業実施年度（令和）</t>
    <rPh sb="0" eb="2">
      <t>ジギョウ</t>
    </rPh>
    <rPh sb="2" eb="4">
      <t>ジッシ</t>
    </rPh>
    <rPh sb="4" eb="6">
      <t>ネンド</t>
    </rPh>
    <rPh sb="7" eb="9">
      <t>レイワ</t>
    </rPh>
    <phoneticPr fontId="6"/>
  </si>
  <si>
    <t>免税事業者は｢3｣、不明の場合は空欄
本則の課税事業者は「1」、簡易課税事業者は「2」、</t>
    <rPh sb="0" eb="2">
      <t>メンゼイ</t>
    </rPh>
    <rPh sb="2" eb="5">
      <t>ジギョウシャ</t>
    </rPh>
    <rPh sb="10" eb="12">
      <t>フメイ</t>
    </rPh>
    <rPh sb="13" eb="15">
      <t>バアイ</t>
    </rPh>
    <rPh sb="16" eb="18">
      <t>クウラン</t>
    </rPh>
    <phoneticPr fontId="3"/>
  </si>
  <si>
    <t>　　事業費（円）</t>
    <rPh sb="2" eb="5">
      <t>ジギョウヒ</t>
    </rPh>
    <rPh sb="6" eb="7">
      <t>エン</t>
    </rPh>
    <phoneticPr fontId="10"/>
  </si>
  <si>
    <t>令和７年度配分積算額</t>
    <rPh sb="0" eb="2">
      <t>レイワ</t>
    </rPh>
    <rPh sb="3" eb="5">
      <t>ネンド</t>
    </rPh>
    <rPh sb="5" eb="7">
      <t>ハイブン</t>
    </rPh>
    <rPh sb="7" eb="9">
      <t>セキサン</t>
    </rPh>
    <rPh sb="9" eb="10">
      <t>ガク</t>
    </rPh>
    <phoneticPr fontId="4"/>
  </si>
  <si>
    <t>消費税仕入控除税額</t>
    <rPh sb="0" eb="3">
      <t>ショウヒゼイ</t>
    </rPh>
    <rPh sb="3" eb="5">
      <t>シイ</t>
    </rPh>
    <rPh sb="5" eb="7">
      <t>コウジョ</t>
    </rPh>
    <rPh sb="7" eb="9">
      <t>ゼイガク</t>
    </rPh>
    <phoneticPr fontId="4"/>
  </si>
  <si>
    <t>【必須目標】１　連携・合併による生産・販売体制等の確立（以下の（１）～（３）のいずれかを選択）</t>
    <rPh sb="1" eb="5">
      <t>ヒッスモクヒョウ</t>
    </rPh>
    <rPh sb="8" eb="10">
      <t>レンケイ</t>
    </rPh>
    <rPh sb="11" eb="13">
      <t>ガッペイ</t>
    </rPh>
    <rPh sb="16" eb="18">
      <t>セイサン</t>
    </rPh>
    <rPh sb="19" eb="24">
      <t>ハンバイタイセイトウ</t>
    </rPh>
    <rPh sb="25" eb="27">
      <t>カクリツ</t>
    </rPh>
    <rPh sb="28" eb="30">
      <t>イカ</t>
    </rPh>
    <rPh sb="44" eb="46">
      <t>センタク</t>
    </rPh>
    <phoneticPr fontId="10"/>
  </si>
  <si>
    <t>【選択目標１】２　継続的な発展のための体制の確立（以下の（１）から（５）までの取組から１つ以上選択）</t>
    <phoneticPr fontId="4"/>
  </si>
  <si>
    <t>【選択目標２】３　継続的な発展のための収益性の改善（以下の（１）から（４）までの取組から１つ以上選択）</t>
    <phoneticPr fontId="10"/>
  </si>
  <si>
    <t>（１）</t>
    <phoneticPr fontId="10"/>
  </si>
  <si>
    <t>（２）</t>
    <phoneticPr fontId="10"/>
  </si>
  <si>
    <t>（３）</t>
    <phoneticPr fontId="10"/>
  </si>
  <si>
    <t>（２）目標ポイント</t>
    <rPh sb="3" eb="5">
      <t>モクヒョウ</t>
    </rPh>
    <phoneticPr fontId="10"/>
  </si>
  <si>
    <t>(４)付加ポイント</t>
    <rPh sb="3" eb="5">
      <t>フカ</t>
    </rPh>
    <phoneticPr fontId="10"/>
  </si>
  <si>
    <t>整備内容50万円以上</t>
    <rPh sb="0" eb="4">
      <t>セイビナイヨウ</t>
    </rPh>
    <rPh sb="7" eb="8">
      <t>エン</t>
    </rPh>
    <rPh sb="8" eb="10">
      <t>イジョウ</t>
    </rPh>
    <phoneticPr fontId="10"/>
  </si>
  <si>
    <t>必須目標</t>
    <rPh sb="0" eb="4">
      <t>ヒッスモクヒョウ</t>
    </rPh>
    <phoneticPr fontId="10"/>
  </si>
  <si>
    <t>選択目標①</t>
    <rPh sb="0" eb="2">
      <t>センタク</t>
    </rPh>
    <rPh sb="2" eb="4">
      <t>モクヒョウ</t>
    </rPh>
    <phoneticPr fontId="10"/>
  </si>
  <si>
    <t>選択目標②</t>
    <rPh sb="0" eb="2">
      <t>センタク</t>
    </rPh>
    <rPh sb="2" eb="4">
      <t>モクヒョウ</t>
    </rPh>
    <phoneticPr fontId="10"/>
  </si>
  <si>
    <t>（２）</t>
  </si>
  <si>
    <t>（３）</t>
  </si>
  <si>
    <t>（４）</t>
  </si>
  <si>
    <t>（５）</t>
  </si>
  <si>
    <t>新品、中古の別</t>
    <rPh sb="0" eb="2">
      <t>シンピン</t>
    </rPh>
    <rPh sb="3" eb="5">
      <t>チュウコ</t>
    </rPh>
    <rPh sb="6" eb="7">
      <t>ベツ</t>
    </rPh>
    <phoneticPr fontId="10"/>
  </si>
  <si>
    <t>耐用年数（年）</t>
    <rPh sb="0" eb="4">
      <t>タイヨウネンスウ</t>
    </rPh>
    <rPh sb="5" eb="6">
      <t>ネン</t>
    </rPh>
    <phoneticPr fontId="10"/>
  </si>
  <si>
    <t>（中古の場合）中古資産耐用年数</t>
    <rPh sb="1" eb="3">
      <t>チュウコ</t>
    </rPh>
    <rPh sb="4" eb="6">
      <t>バアイ</t>
    </rPh>
    <rPh sb="7" eb="11">
      <t>チュウコシサン</t>
    </rPh>
    <rPh sb="11" eb="15">
      <t>タイヨウネンスウ</t>
    </rPh>
    <phoneticPr fontId="10"/>
  </si>
  <si>
    <t>（１）連携・合併組織を設立し、
複数の集落営農が広域連携に取り組む</t>
    <rPh sb="3" eb="5">
      <t>レンケイ</t>
    </rPh>
    <rPh sb="6" eb="8">
      <t>ガッペイ</t>
    </rPh>
    <rPh sb="8" eb="10">
      <t>ソシキ</t>
    </rPh>
    <rPh sb="11" eb="13">
      <t>セツリツ</t>
    </rPh>
    <rPh sb="16" eb="18">
      <t>フクスウ</t>
    </rPh>
    <rPh sb="19" eb="23">
      <t>シュウラクエイノウ</t>
    </rPh>
    <rPh sb="24" eb="26">
      <t>コウイキ</t>
    </rPh>
    <rPh sb="26" eb="28">
      <t>レンケイ</t>
    </rPh>
    <rPh sb="29" eb="30">
      <t>ト</t>
    </rPh>
    <rPh sb="31" eb="32">
      <t>ク</t>
    </rPh>
    <phoneticPr fontId="4"/>
  </si>
  <si>
    <t>（２）規約等に基づき
作業連携又は販路連携に取り組む</t>
    <rPh sb="3" eb="6">
      <t>キヤクトウ</t>
    </rPh>
    <rPh sb="7" eb="8">
      <t>モト</t>
    </rPh>
    <rPh sb="11" eb="15">
      <t>サギョウレンケイ</t>
    </rPh>
    <rPh sb="15" eb="16">
      <t>マタ</t>
    </rPh>
    <rPh sb="17" eb="21">
      <t>ハンロレンケイ</t>
    </rPh>
    <rPh sb="22" eb="23">
      <t>ト</t>
    </rPh>
    <rPh sb="24" eb="25">
      <t>ク</t>
    </rPh>
    <phoneticPr fontId="4"/>
  </si>
  <si>
    <t>（３）規約等に基づき
機械等の共同利用等の連携に取り組む</t>
    <rPh sb="5" eb="6">
      <t>トウ</t>
    </rPh>
    <rPh sb="13" eb="14">
      <t>トウ</t>
    </rPh>
    <rPh sb="19" eb="20">
      <t>トウ</t>
    </rPh>
    <rPh sb="21" eb="23">
      <t>レンケイ</t>
    </rPh>
    <rPh sb="24" eb="25">
      <t>ト</t>
    </rPh>
    <rPh sb="26" eb="27">
      <t>ク</t>
    </rPh>
    <phoneticPr fontId="4"/>
  </si>
  <si>
    <t>（３）円滑な世代交代</t>
    <rPh sb="3" eb="5">
      <t>エンカツ</t>
    </rPh>
    <rPh sb="6" eb="10">
      <t>セダイコウタイ</t>
    </rPh>
    <phoneticPr fontId="6"/>
  </si>
  <si>
    <t>（４）農地の集積</t>
    <rPh sb="3" eb="5">
      <t>ノウチ</t>
    </rPh>
    <rPh sb="6" eb="8">
      <t>シュウセキ</t>
    </rPh>
    <phoneticPr fontId="6"/>
  </si>
  <si>
    <t>（５）経営の高度化</t>
    <phoneticPr fontId="10"/>
  </si>
  <si>
    <t>（１）事業の周年化</t>
    <rPh sb="3" eb="5">
      <t>ジギョウ</t>
    </rPh>
    <rPh sb="6" eb="9">
      <t>シュウネンカ</t>
    </rPh>
    <phoneticPr fontId="10"/>
  </si>
  <si>
    <t>いずれかを
選択</t>
    <rPh sb="6" eb="8">
      <t>センタク</t>
    </rPh>
    <phoneticPr fontId="10"/>
  </si>
  <si>
    <t>１　連携・合併</t>
    <rPh sb="2" eb="4">
      <t>レンケイ</t>
    </rPh>
    <rPh sb="5" eb="7">
      <t>ガッペイ</t>
    </rPh>
    <phoneticPr fontId="10"/>
  </si>
  <si>
    <t>２　継続的な発展のための体制の確立</t>
    <phoneticPr fontId="10"/>
  </si>
  <si>
    <t>３　継続的な発展のための収益性の改善</t>
    <rPh sb="2" eb="5">
      <t>ケイゾクテキ</t>
    </rPh>
    <rPh sb="6" eb="8">
      <t>ハッテン</t>
    </rPh>
    <rPh sb="12" eb="15">
      <t>シュウエキセイ</t>
    </rPh>
    <rPh sb="16" eb="18">
      <t>カイゼン</t>
    </rPh>
    <phoneticPr fontId="10"/>
  </si>
  <si>
    <t>連携・合併組織等を設立し、複数の集落営農が広域連携に取り組む</t>
    <rPh sb="0" eb="2">
      <t>レンケイ</t>
    </rPh>
    <phoneticPr fontId="10"/>
  </si>
  <si>
    <t>規約等に基づき作業連携又は販路連携に取り組む</t>
    <rPh sb="7" eb="11">
      <t>サギョウレンケイ</t>
    </rPh>
    <rPh sb="11" eb="12">
      <t>マタ</t>
    </rPh>
    <phoneticPr fontId="10"/>
  </si>
  <si>
    <t>規約等に基づき機械等の共同利用等の連携に取り組む</t>
    <phoneticPr fontId="10"/>
  </si>
  <si>
    <t>人材の確保</t>
    <rPh sb="0" eb="2">
      <t>ジンザイ</t>
    </rPh>
    <rPh sb="3" eb="5">
      <t>カクホ</t>
    </rPh>
    <phoneticPr fontId="10"/>
  </si>
  <si>
    <t>人材の育成</t>
    <rPh sb="0" eb="2">
      <t>ジンザイ</t>
    </rPh>
    <rPh sb="3" eb="5">
      <t>イクセイ</t>
    </rPh>
    <phoneticPr fontId="10"/>
  </si>
  <si>
    <t>円滑な世代交代</t>
    <rPh sb="0" eb="2">
      <t>エンカツ</t>
    </rPh>
    <rPh sb="3" eb="7">
      <t>セダイコウタイ</t>
    </rPh>
    <phoneticPr fontId="10"/>
  </si>
  <si>
    <t>農地の集積</t>
    <rPh sb="0" eb="2">
      <t>ノウチ</t>
    </rPh>
    <rPh sb="3" eb="5">
      <t>シュウセキ</t>
    </rPh>
    <phoneticPr fontId="10"/>
  </si>
  <si>
    <t>経営の高度化</t>
    <rPh sb="0" eb="2">
      <t>ケイエイ</t>
    </rPh>
    <rPh sb="3" eb="6">
      <t>コウドカ</t>
    </rPh>
    <phoneticPr fontId="10"/>
  </si>
  <si>
    <t>事業の周年化</t>
    <rPh sb="0" eb="2">
      <t>ジギョウ</t>
    </rPh>
    <rPh sb="3" eb="6">
      <t>シュウネンカ</t>
    </rPh>
    <phoneticPr fontId="10"/>
  </si>
  <si>
    <t>高収益作物等の導入・拡大</t>
    <rPh sb="0" eb="6">
      <t>コウシュウエキサクモツトウ</t>
    </rPh>
    <rPh sb="7" eb="9">
      <t>ドウニュウ</t>
    </rPh>
    <rPh sb="10" eb="12">
      <t>カクダイ</t>
    </rPh>
    <phoneticPr fontId="10"/>
  </si>
  <si>
    <t>加工品や直売等の導入・拡大</t>
    <rPh sb="0" eb="3">
      <t>カコウヒン</t>
    </rPh>
    <rPh sb="4" eb="7">
      <t>チョクバイトウ</t>
    </rPh>
    <rPh sb="8" eb="10">
      <t>ドウニュウ</t>
    </rPh>
    <rPh sb="11" eb="13">
      <t>カクダイ</t>
    </rPh>
    <phoneticPr fontId="10"/>
  </si>
  <si>
    <t>農作業の省力化</t>
    <rPh sb="0" eb="3">
      <t>ノウサギョウ</t>
    </rPh>
    <rPh sb="4" eb="7">
      <t>ショウリョクカ</t>
    </rPh>
    <phoneticPr fontId="10"/>
  </si>
  <si>
    <t>集落営農等の区分</t>
    <rPh sb="0" eb="4">
      <t>シュウラクエイノウ</t>
    </rPh>
    <rPh sb="4" eb="5">
      <t>トウ</t>
    </rPh>
    <rPh sb="6" eb="8">
      <t>クブン</t>
    </rPh>
    <phoneticPr fontId="4"/>
  </si>
  <si>
    <t>認定農業者等の区分</t>
    <rPh sb="0" eb="5">
      <t>ニンテイノウギョウシャ</t>
    </rPh>
    <rPh sb="5" eb="6">
      <t>トウ</t>
    </rPh>
    <rPh sb="7" eb="9">
      <t>クブン</t>
    </rPh>
    <phoneticPr fontId="10"/>
  </si>
  <si>
    <t>地域計画等の区分</t>
    <rPh sb="0" eb="5">
      <t>チイキケイカクトウ</t>
    </rPh>
    <rPh sb="6" eb="8">
      <t>クブン</t>
    </rPh>
    <phoneticPr fontId="10"/>
  </si>
  <si>
    <t>経営形態の別の区分</t>
    <rPh sb="0" eb="2">
      <t>ケイエイ</t>
    </rPh>
    <rPh sb="2" eb="4">
      <t>ケイタイ</t>
    </rPh>
    <rPh sb="5" eb="6">
      <t>ベツ</t>
    </rPh>
    <rPh sb="7" eb="9">
      <t>クブン</t>
    </rPh>
    <phoneticPr fontId="8"/>
  </si>
  <si>
    <t>経営面積
（農作業受託を含む）</t>
    <rPh sb="0" eb="4">
      <t>ケイエイメンセキ</t>
    </rPh>
    <rPh sb="6" eb="11">
      <t>ノウサギョウジュタク</t>
    </rPh>
    <rPh sb="12" eb="13">
      <t>フク</t>
    </rPh>
    <phoneticPr fontId="10"/>
  </si>
  <si>
    <t>位置付けられている場合は「1」
中山間地域農業ルネッサンス事業に</t>
    <phoneticPr fontId="10"/>
  </si>
  <si>
    <t>令和７年度実施</t>
    <rPh sb="0" eb="2">
      <t>レイワ</t>
    </rPh>
    <rPh sb="3" eb="5">
      <t>ネンド</t>
    </rPh>
    <rPh sb="5" eb="7">
      <t>ジッシ</t>
    </rPh>
    <phoneticPr fontId="10"/>
  </si>
  <si>
    <t>令和８年度実施</t>
    <rPh sb="0" eb="2">
      <t>レイワ</t>
    </rPh>
    <rPh sb="3" eb="5">
      <t>ネンド</t>
    </rPh>
    <rPh sb="5" eb="7">
      <t>ジッシ</t>
    </rPh>
    <phoneticPr fontId="10"/>
  </si>
  <si>
    <t>令和９年度実施</t>
    <rPh sb="0" eb="2">
      <t>レイワ</t>
    </rPh>
    <rPh sb="3" eb="5">
      <t>ネンド</t>
    </rPh>
    <rPh sb="5" eb="7">
      <t>ジッシ</t>
    </rPh>
    <phoneticPr fontId="10"/>
  </si>
  <si>
    <t>５：共同利用機械等の導入
４：法人化
３：収益力の向上
２：若者等の雇用
１：集落ビジョン策定</t>
    <rPh sb="2" eb="4">
      <t>キョウドウ</t>
    </rPh>
    <rPh sb="4" eb="6">
      <t>リヨウ</t>
    </rPh>
    <rPh sb="6" eb="8">
      <t>キカイ</t>
    </rPh>
    <rPh sb="8" eb="9">
      <t>トウ</t>
    </rPh>
    <rPh sb="10" eb="12">
      <t>ドウニュウ</t>
    </rPh>
    <rPh sb="15" eb="17">
      <t>ホウジン</t>
    </rPh>
    <rPh sb="17" eb="18">
      <t>カ</t>
    </rPh>
    <rPh sb="21" eb="24">
      <t>シュウエキリョク</t>
    </rPh>
    <rPh sb="25" eb="27">
      <t>コウジョウ</t>
    </rPh>
    <rPh sb="30" eb="32">
      <t>ワカモノ</t>
    </rPh>
    <rPh sb="32" eb="33">
      <t>トウ</t>
    </rPh>
    <rPh sb="34" eb="36">
      <t>コヨウ</t>
    </rPh>
    <rPh sb="39" eb="41">
      <t>シュウラク</t>
    </rPh>
    <rPh sb="45" eb="47">
      <t>サクテイ</t>
    </rPh>
    <phoneticPr fontId="10"/>
  </si>
  <si>
    <t>国庫補助金（円）</t>
    <rPh sb="0" eb="5">
      <t>コッコホジョキン</t>
    </rPh>
    <phoneticPr fontId="10"/>
  </si>
  <si>
    <t>都道府県費（円）</t>
    <rPh sb="0" eb="4">
      <t>トドウフケン</t>
    </rPh>
    <rPh sb="4" eb="5">
      <t>ヒ</t>
    </rPh>
    <phoneticPr fontId="10"/>
  </si>
  <si>
    <t>市町村費（円）</t>
    <rPh sb="0" eb="3">
      <t>シチョウソン</t>
    </rPh>
    <rPh sb="3" eb="4">
      <t>ヒ</t>
    </rPh>
    <phoneticPr fontId="10"/>
  </si>
  <si>
    <t>その他（円）</t>
    <rPh sb="2" eb="3">
      <t>タ</t>
    </rPh>
    <phoneticPr fontId="10"/>
  </si>
  <si>
    <t>事業費（円）</t>
    <rPh sb="0" eb="3">
      <t>ジギョウヒ</t>
    </rPh>
    <phoneticPr fontId="10"/>
  </si>
  <si>
    <t>控除等の別</t>
    <rPh sb="0" eb="2">
      <t>コウジョ</t>
    </rPh>
    <rPh sb="2" eb="3">
      <t>トウ</t>
    </rPh>
    <rPh sb="4" eb="5">
      <t>ベツ</t>
    </rPh>
    <phoneticPr fontId="10"/>
  </si>
  <si>
    <t>除税額（円）</t>
    <rPh sb="0" eb="3">
      <t>ジョゼイガク</t>
    </rPh>
    <phoneticPr fontId="10"/>
  </si>
  <si>
    <t>うち国費（円）</t>
    <rPh sb="2" eb="4">
      <t>コクヒ</t>
    </rPh>
    <phoneticPr fontId="10"/>
  </si>
  <si>
    <t>成果目標として設定する場合「1」</t>
    <rPh sb="0" eb="2">
      <t>セイカ</t>
    </rPh>
    <rPh sb="2" eb="4">
      <t>モクヒョウ</t>
    </rPh>
    <rPh sb="7" eb="9">
      <t>セッテイ</t>
    </rPh>
    <rPh sb="11" eb="13">
      <t>バアイ</t>
    </rPh>
    <phoneticPr fontId="6"/>
  </si>
  <si>
    <t>現状年度</t>
    <phoneticPr fontId="10"/>
  </si>
  <si>
    <t>現状値</t>
    <rPh sb="0" eb="2">
      <t>ゲンジョウ</t>
    </rPh>
    <rPh sb="2" eb="3">
      <t>チ</t>
    </rPh>
    <phoneticPr fontId="4"/>
  </si>
  <si>
    <t>R７年度</t>
    <rPh sb="2" eb="4">
      <t>ネンド</t>
    </rPh>
    <phoneticPr fontId="4"/>
  </si>
  <si>
    <t>R８年度</t>
    <phoneticPr fontId="4"/>
  </si>
  <si>
    <t>（目標年度）R９年度</t>
    <rPh sb="1" eb="5">
      <t>モクヒョウネンド</t>
    </rPh>
    <rPh sb="8" eb="10">
      <t>ネンド</t>
    </rPh>
    <phoneticPr fontId="10"/>
  </si>
  <si>
    <t>単位</t>
    <rPh sb="0" eb="2">
      <t>タンイ</t>
    </rPh>
    <phoneticPr fontId="4"/>
  </si>
  <si>
    <t>具体的な取組内容</t>
    <rPh sb="0" eb="3">
      <t>グタイテキ</t>
    </rPh>
    <rPh sb="4" eb="8">
      <t>トリクミナイヨウ</t>
    </rPh>
    <phoneticPr fontId="4"/>
  </si>
  <si>
    <t>取組内容と成果目標の項目の関連</t>
    <rPh sb="0" eb="2">
      <t>トリクミ</t>
    </rPh>
    <rPh sb="2" eb="4">
      <t>ナイヨウ</t>
    </rPh>
    <rPh sb="5" eb="7">
      <t>セイカ</t>
    </rPh>
    <rPh sb="7" eb="9">
      <t>モクヒョウ</t>
    </rPh>
    <rPh sb="10" eb="12">
      <t>コウモク</t>
    </rPh>
    <rPh sb="13" eb="15">
      <t>カンレン</t>
    </rPh>
    <phoneticPr fontId="4"/>
  </si>
  <si>
    <t>現状年度</t>
    <rPh sb="0" eb="4">
      <t>ゲンジョウネンド</t>
    </rPh>
    <phoneticPr fontId="10"/>
  </si>
  <si>
    <t>常時雇用者の増加
（年間７か月以上雇用される者）</t>
    <rPh sb="0" eb="2">
      <t>ジョウジ</t>
    </rPh>
    <rPh sb="2" eb="4">
      <t>コヨウ</t>
    </rPh>
    <rPh sb="4" eb="5">
      <t>シャ</t>
    </rPh>
    <rPh sb="6" eb="8">
      <t>ゾウカ</t>
    </rPh>
    <rPh sb="10" eb="12">
      <t>ネンカン</t>
    </rPh>
    <rPh sb="14" eb="17">
      <t>ゲツイジョウ</t>
    </rPh>
    <rPh sb="17" eb="19">
      <t>コヨウ</t>
    </rPh>
    <rPh sb="22" eb="23">
      <t>シャ</t>
    </rPh>
    <phoneticPr fontId="6"/>
  </si>
  <si>
    <t>雇用就農者のキャリアアップに向けた
人材育成計画の策定</t>
    <rPh sb="0" eb="2">
      <t>コヨウ</t>
    </rPh>
    <rPh sb="2" eb="4">
      <t>シュウノウ</t>
    </rPh>
    <rPh sb="4" eb="5">
      <t>シャ</t>
    </rPh>
    <rPh sb="14" eb="15">
      <t>ム</t>
    </rPh>
    <rPh sb="18" eb="20">
      <t>ジンザイ</t>
    </rPh>
    <rPh sb="20" eb="22">
      <t>イクセイ</t>
    </rPh>
    <rPh sb="22" eb="24">
      <t>ケイカク</t>
    </rPh>
    <rPh sb="25" eb="27">
      <t>サクテイ</t>
    </rPh>
    <phoneticPr fontId="6"/>
  </si>
  <si>
    <t>60歳以下のオペレーターを
増加させる</t>
    <rPh sb="2" eb="5">
      <t>サイイカ</t>
    </rPh>
    <rPh sb="14" eb="16">
      <t>ゾウカ</t>
    </rPh>
    <phoneticPr fontId="6"/>
  </si>
  <si>
    <t>利用権設定等（農作業の受託を含む）の面積拡大</t>
    <rPh sb="0" eb="2">
      <t>リヨウ</t>
    </rPh>
    <rPh sb="2" eb="3">
      <t>ケン</t>
    </rPh>
    <rPh sb="3" eb="5">
      <t>セッテイ</t>
    </rPh>
    <rPh sb="5" eb="6">
      <t>トウ</t>
    </rPh>
    <rPh sb="7" eb="10">
      <t>ノウサギョウ</t>
    </rPh>
    <rPh sb="11" eb="13">
      <t>ジュタク</t>
    </rPh>
    <rPh sb="14" eb="15">
      <t>フク</t>
    </rPh>
    <rPh sb="18" eb="20">
      <t>メンセキ</t>
    </rPh>
    <rPh sb="20" eb="21">
      <t>カク</t>
    </rPh>
    <rPh sb="21" eb="22">
      <t>ダイ</t>
    </rPh>
    <phoneticPr fontId="6"/>
  </si>
  <si>
    <t>法人化</t>
    <rPh sb="0" eb="3">
      <t>ホウジンカ</t>
    </rPh>
    <phoneticPr fontId="6"/>
  </si>
  <si>
    <t>就業規則の策定</t>
    <rPh sb="0" eb="2">
      <t>シュウギョウ</t>
    </rPh>
    <rPh sb="2" eb="4">
      <t>キソク</t>
    </rPh>
    <rPh sb="5" eb="7">
      <t>サクテイ</t>
    </rPh>
    <phoneticPr fontId="6"/>
  </si>
  <si>
    <t>複式簿記の導入</t>
    <rPh sb="0" eb="2">
      <t>フクシキ</t>
    </rPh>
    <rPh sb="2" eb="4">
      <t>ボキ</t>
    </rPh>
    <rPh sb="5" eb="7">
      <t>ドウニュウ</t>
    </rPh>
    <phoneticPr fontId="6"/>
  </si>
  <si>
    <t>ＧＡＰ認証の取得</t>
    <rPh sb="3" eb="5">
      <t>ニンショウ</t>
    </rPh>
    <rPh sb="6" eb="8">
      <t>シュトク</t>
    </rPh>
    <phoneticPr fontId="6"/>
  </si>
  <si>
    <t>周年作業体系の確立</t>
    <rPh sb="0" eb="6">
      <t>シュウネンサギョウタイケイ</t>
    </rPh>
    <rPh sb="7" eb="9">
      <t>カクリツ</t>
    </rPh>
    <phoneticPr fontId="10"/>
  </si>
  <si>
    <t>高収益作物や有機農産物の販売増加</t>
    <rPh sb="0" eb="3">
      <t>コウシュウエキ</t>
    </rPh>
    <rPh sb="3" eb="5">
      <t>サクモツ</t>
    </rPh>
    <rPh sb="6" eb="8">
      <t>ユウキ</t>
    </rPh>
    <rPh sb="8" eb="11">
      <t>ノウサンブツ</t>
    </rPh>
    <rPh sb="12" eb="14">
      <t>ハンバイ</t>
    </rPh>
    <rPh sb="14" eb="16">
      <t>ゾウカ</t>
    </rPh>
    <phoneticPr fontId="6"/>
  </si>
  <si>
    <t>加工品や直売等の販売増加</t>
    <rPh sb="0" eb="3">
      <t>カコウヒン</t>
    </rPh>
    <rPh sb="4" eb="6">
      <t>チョクバイ</t>
    </rPh>
    <rPh sb="6" eb="7">
      <t>トウ</t>
    </rPh>
    <rPh sb="8" eb="10">
      <t>ハンバイ</t>
    </rPh>
    <rPh sb="10" eb="12">
      <t>ゾウカ</t>
    </rPh>
    <phoneticPr fontId="6"/>
  </si>
  <si>
    <t>基幹作業の労働時間削減</t>
    <rPh sb="0" eb="2">
      <t>キカン</t>
    </rPh>
    <rPh sb="2" eb="4">
      <t>サギョウ</t>
    </rPh>
    <rPh sb="5" eb="7">
      <t>ロウドウ</t>
    </rPh>
    <rPh sb="7" eb="9">
      <t>ジカン</t>
    </rPh>
    <rPh sb="9" eb="11">
      <t>サクゲン</t>
    </rPh>
    <phoneticPr fontId="6"/>
  </si>
  <si>
    <t>将来像が明確化された地域計画策定ポイント</t>
    <rPh sb="0" eb="3">
      <t>ショウライゾウ</t>
    </rPh>
    <rPh sb="4" eb="6">
      <t>メイカク</t>
    </rPh>
    <rPh sb="6" eb="7">
      <t>カ</t>
    </rPh>
    <rPh sb="10" eb="12">
      <t>チイキ</t>
    </rPh>
    <phoneticPr fontId="10"/>
  </si>
  <si>
    <t>(１)</t>
    <phoneticPr fontId="10"/>
  </si>
  <si>
    <t>(２)</t>
    <phoneticPr fontId="10"/>
  </si>
  <si>
    <t>(３)</t>
    <phoneticPr fontId="10"/>
  </si>
  <si>
    <t>(４)（ア）</t>
    <phoneticPr fontId="10"/>
  </si>
  <si>
    <t>（４）（イ）</t>
    <phoneticPr fontId="10"/>
  </si>
  <si>
    <t>（５）経営の高度化</t>
    <rPh sb="3" eb="5">
      <t>ケイエイ</t>
    </rPh>
    <rPh sb="6" eb="9">
      <t>コウドカ</t>
    </rPh>
    <phoneticPr fontId="10"/>
  </si>
  <si>
    <t>(４)</t>
    <phoneticPr fontId="10"/>
  </si>
  <si>
    <t>３：連携組織
　　を共同して行う農業者組織
２：都道府県知事が集落営農として認める農業生産活動
１：集落営農</t>
    <rPh sb="4" eb="6">
      <t>ソシキ</t>
    </rPh>
    <rPh sb="24" eb="28">
      <t>トドウフケン</t>
    </rPh>
    <rPh sb="28" eb="30">
      <t>チジ</t>
    </rPh>
    <rPh sb="31" eb="35">
      <t>シュウラクエイノウ</t>
    </rPh>
    <rPh sb="43" eb="47">
      <t>セイサンカツドウ</t>
    </rPh>
    <phoneticPr fontId="10"/>
  </si>
  <si>
    <t>（連携組織を設立している場合）
連携組織設立時期</t>
    <phoneticPr fontId="10"/>
  </si>
  <si>
    <t>２：認定新規就農者
１：認定農業者</t>
    <rPh sb="2" eb="9">
      <t>ニンテイシンキシュウノウシャ</t>
    </rPh>
    <rPh sb="12" eb="17">
      <t>ニンテイノウギョウシャ</t>
    </rPh>
    <phoneticPr fontId="10"/>
  </si>
  <si>
    <t>整理番号</t>
    <rPh sb="0" eb="2">
      <t>セイリ</t>
    </rPh>
    <rPh sb="2" eb="4">
      <t>バンゴウ</t>
    </rPh>
    <phoneticPr fontId="8"/>
  </si>
  <si>
    <t>３：１及び２以外の組織
２：目標地図に位置付けられることが確実である組織
１：目標地図に位置付けられた組織</t>
    <rPh sb="3" eb="4">
      <t>オヨ</t>
    </rPh>
    <rPh sb="6" eb="8">
      <t>イガイ</t>
    </rPh>
    <rPh sb="9" eb="11">
      <t>ソシキ</t>
    </rPh>
    <rPh sb="14" eb="18">
      <t>モクヒョウチズ</t>
    </rPh>
    <rPh sb="19" eb="22">
      <t>イチヅ</t>
    </rPh>
    <rPh sb="29" eb="31">
      <t>カクジツ</t>
    </rPh>
    <rPh sb="34" eb="35">
      <t>クミ</t>
    </rPh>
    <rPh sb="39" eb="43">
      <t>モクヒョウチズ</t>
    </rPh>
    <phoneticPr fontId="4"/>
  </si>
  <si>
    <t>２：法人
１：法人以外</t>
    <rPh sb="7" eb="9">
      <t>ホウジン</t>
    </rPh>
    <rPh sb="9" eb="11">
      <t>イガイ</t>
    </rPh>
    <phoneticPr fontId="4"/>
  </si>
  <si>
    <t>現状年度</t>
    <rPh sb="0" eb="2">
      <t>ゲンジョウ</t>
    </rPh>
    <rPh sb="2" eb="4">
      <t>トウネンド</t>
    </rPh>
    <phoneticPr fontId="10"/>
  </si>
  <si>
    <t>現状の経営面積（ha）</t>
    <rPh sb="0" eb="2">
      <t>ゲンジョウ</t>
    </rPh>
    <rPh sb="3" eb="7">
      <t>ケイエイメンセキ</t>
    </rPh>
    <phoneticPr fontId="10"/>
  </si>
  <si>
    <t>令和７年度の経営面積（ha）</t>
    <phoneticPr fontId="10"/>
  </si>
  <si>
    <t>成果目標として設定する場合「1」</t>
    <rPh sb="0" eb="4">
      <t>セイカモクヒョウ</t>
    </rPh>
    <rPh sb="7" eb="9">
      <t>セッテイ</t>
    </rPh>
    <rPh sb="11" eb="13">
      <t>バアイ</t>
    </rPh>
    <phoneticPr fontId="10"/>
  </si>
  <si>
    <t>R８年度</t>
    <rPh sb="2" eb="4">
      <t>ネンド</t>
    </rPh>
    <phoneticPr fontId="4"/>
  </si>
  <si>
    <t>増加（人）</t>
    <rPh sb="0" eb="2">
      <t>ゾウカ</t>
    </rPh>
    <rPh sb="3" eb="4">
      <t>ニン</t>
    </rPh>
    <phoneticPr fontId="4"/>
  </si>
  <si>
    <t>単位（件）</t>
    <rPh sb="0" eb="2">
      <t>タンイ</t>
    </rPh>
    <rPh sb="3" eb="4">
      <t>ケン</t>
    </rPh>
    <phoneticPr fontId="4"/>
  </si>
  <si>
    <t>定等の面積の拡大率を成果目標とする場合は「2」
標とする場合は「1 」、助成対象者における利用権設
事業実施地区における利用券設定等の面積割合を成果目</t>
    <rPh sb="10" eb="14">
      <t>セイカモクヒョウ</t>
    </rPh>
    <rPh sb="17" eb="19">
      <t>バアイ</t>
    </rPh>
    <rPh sb="36" eb="38">
      <t>ジョセイ</t>
    </rPh>
    <rPh sb="38" eb="40">
      <t>タイショウ</t>
    </rPh>
    <rPh sb="40" eb="41">
      <t>シャ</t>
    </rPh>
    <rPh sb="50" eb="52">
      <t>ジギョウ</t>
    </rPh>
    <rPh sb="52" eb="54">
      <t>ジッシ</t>
    </rPh>
    <rPh sb="54" eb="56">
      <t>チク</t>
    </rPh>
    <rPh sb="60" eb="63">
      <t>リヨウケン</t>
    </rPh>
    <rPh sb="63" eb="64">
      <t>セツ</t>
    </rPh>
    <rPh sb="72" eb="74">
      <t>セイカ</t>
    </rPh>
    <rPh sb="74" eb="75">
      <t>メ</t>
    </rPh>
    <phoneticPr fontId="10"/>
  </si>
  <si>
    <t>実施地区全体農地面積</t>
    <rPh sb="0" eb="2">
      <t>ジッシ</t>
    </rPh>
    <rPh sb="2" eb="4">
      <t>チク</t>
    </rPh>
    <rPh sb="4" eb="6">
      <t>ゼンタイ</t>
    </rPh>
    <rPh sb="6" eb="8">
      <t>ノウチ</t>
    </rPh>
    <rPh sb="8" eb="10">
      <t>メンセキ</t>
    </rPh>
    <phoneticPr fontId="4"/>
  </si>
  <si>
    <t>増加面積割合（%）</t>
    <rPh sb="0" eb="4">
      <t>ゾウカメンセキ</t>
    </rPh>
    <rPh sb="4" eb="6">
      <t>ワリアイ</t>
    </rPh>
    <phoneticPr fontId="10"/>
  </si>
  <si>
    <t>増加額（万円）</t>
    <rPh sb="0" eb="2">
      <t>ゾウカ</t>
    </rPh>
    <rPh sb="2" eb="3">
      <t>ガク</t>
    </rPh>
    <rPh sb="4" eb="6">
      <t>マンエン</t>
    </rPh>
    <phoneticPr fontId="4"/>
  </si>
  <si>
    <t>縮減率（％）</t>
    <rPh sb="0" eb="2">
      <t>シュクゲン</t>
    </rPh>
    <rPh sb="2" eb="3">
      <t>リツ</t>
    </rPh>
    <phoneticPr fontId="4"/>
  </si>
  <si>
    <t>加入している
農業版BCPを策定している又は収入保険等に</t>
    <rPh sb="7" eb="10">
      <t>ノウギョウバン</t>
    </rPh>
    <rPh sb="14" eb="16">
      <t>サクテイ</t>
    </rPh>
    <rPh sb="20" eb="21">
      <t>マタ</t>
    </rPh>
    <rPh sb="22" eb="27">
      <t>シュウニュウホケントウ</t>
    </rPh>
    <phoneticPr fontId="10"/>
  </si>
  <si>
    <t>農業版BCPを策定している</t>
    <rPh sb="0" eb="3">
      <t>ノウギョウバン</t>
    </rPh>
    <rPh sb="7" eb="9">
      <t>サクテイ</t>
    </rPh>
    <phoneticPr fontId="10"/>
  </si>
  <si>
    <t>収入保険等に加入している</t>
    <rPh sb="0" eb="5">
      <t>シュウニュウホケントウ</t>
    </rPh>
    <rPh sb="6" eb="8">
      <t>カニュウ</t>
    </rPh>
    <phoneticPr fontId="10"/>
  </si>
  <si>
    <t>環境へ配慮する取組をしている</t>
    <rPh sb="0" eb="2">
      <t>カンキョウ</t>
    </rPh>
    <rPh sb="3" eb="5">
      <t>ハイリョ</t>
    </rPh>
    <rPh sb="7" eb="9">
      <t>トリクミ</t>
    </rPh>
    <phoneticPr fontId="10"/>
  </si>
  <si>
    <t>受けている
（特定）環境負荷低減事業活動実施計画の認定を
持続性の高い農業生産方式の導入に関する計画又は</t>
    <rPh sb="50" eb="51">
      <t>マタ</t>
    </rPh>
    <phoneticPr fontId="10"/>
  </si>
  <si>
    <t>化学農薬や化学肥料の削減を行っている</t>
    <rPh sb="0" eb="2">
      <t>カガク</t>
    </rPh>
    <rPh sb="2" eb="4">
      <t>ノウヤク</t>
    </rPh>
    <rPh sb="5" eb="7">
      <t>カガク</t>
    </rPh>
    <rPh sb="7" eb="9">
      <t>ヒリョウ</t>
    </rPh>
    <rPh sb="10" eb="12">
      <t>サクゲン</t>
    </rPh>
    <rPh sb="13" eb="14">
      <t>オコナ</t>
    </rPh>
    <phoneticPr fontId="10"/>
  </si>
  <si>
    <t>輸出に取り組んでいる</t>
    <rPh sb="0" eb="2">
      <t>ユシュツ</t>
    </rPh>
    <rPh sb="3" eb="4">
      <t>ト</t>
    </rPh>
    <rPh sb="5" eb="6">
      <t>ク</t>
    </rPh>
    <phoneticPr fontId="10"/>
  </si>
  <si>
    <t>フラッグシップ輸出産地に参画している</t>
    <rPh sb="7" eb="11">
      <t>ユシュツサンチ</t>
    </rPh>
    <rPh sb="12" eb="14">
      <t>サンカク</t>
    </rPh>
    <phoneticPr fontId="10"/>
  </si>
  <si>
    <t>既に農産物等を海外に輸出している</t>
    <rPh sb="0" eb="1">
      <t>スデ</t>
    </rPh>
    <rPh sb="2" eb="5">
      <t>ノウサンブツ</t>
    </rPh>
    <rPh sb="5" eb="6">
      <t>トウ</t>
    </rPh>
    <rPh sb="7" eb="9">
      <t>カイガイ</t>
    </rPh>
    <rPh sb="10" eb="12">
      <t>ユシュツ</t>
    </rPh>
    <phoneticPr fontId="10"/>
  </si>
  <si>
    <t>輸出事業計画の認定を受けている</t>
    <rPh sb="0" eb="6">
      <t>ユシュツジギョウケイカク</t>
    </rPh>
    <rPh sb="7" eb="9">
      <t>ニンテイ</t>
    </rPh>
    <rPh sb="10" eb="11">
      <t>ウ</t>
    </rPh>
    <phoneticPr fontId="10"/>
  </si>
  <si>
    <t>連携・合併組織等を設立し、広域連携に取り組む</t>
    <rPh sb="0" eb="2">
      <t>レンケイ</t>
    </rPh>
    <rPh sb="3" eb="5">
      <t>ガッペイ</t>
    </rPh>
    <rPh sb="5" eb="7">
      <t>ソシキ</t>
    </rPh>
    <rPh sb="7" eb="8">
      <t>トウ</t>
    </rPh>
    <rPh sb="9" eb="11">
      <t>セツリツ</t>
    </rPh>
    <rPh sb="13" eb="17">
      <t>コウイキレンケイ</t>
    </rPh>
    <rPh sb="18" eb="19">
      <t>ト</t>
    </rPh>
    <rPh sb="20" eb="21">
      <t>ク</t>
    </rPh>
    <phoneticPr fontId="10"/>
  </si>
  <si>
    <t>作業連携又は販路連携に取り組む</t>
    <rPh sb="0" eb="4">
      <t>サギョウレンケイ</t>
    </rPh>
    <rPh sb="4" eb="5">
      <t>マタ</t>
    </rPh>
    <rPh sb="6" eb="10">
      <t>ハンロレンケイ</t>
    </rPh>
    <rPh sb="11" eb="12">
      <t>ト</t>
    </rPh>
    <rPh sb="13" eb="14">
      <t>ク</t>
    </rPh>
    <phoneticPr fontId="10"/>
  </si>
  <si>
    <t>機械等の共同利用等の連携に取り組む</t>
    <rPh sb="0" eb="3">
      <t>キカイトウ</t>
    </rPh>
    <rPh sb="4" eb="8">
      <t>キョウドウリヨウ</t>
    </rPh>
    <rPh sb="8" eb="9">
      <t>トウ</t>
    </rPh>
    <rPh sb="10" eb="12">
      <t>レンケイ</t>
    </rPh>
    <rPh sb="13" eb="14">
      <t>ト</t>
    </rPh>
    <rPh sb="15" eb="16">
      <t>ク</t>
    </rPh>
    <phoneticPr fontId="10"/>
  </si>
  <si>
    <t>常時雇用者（年間７カ月以上雇用）を増加させる</t>
    <rPh sb="0" eb="5">
      <t>ジョウジコヨウシャ</t>
    </rPh>
    <rPh sb="6" eb="8">
      <t>ネンカン</t>
    </rPh>
    <rPh sb="10" eb="11">
      <t>ゲツ</t>
    </rPh>
    <rPh sb="11" eb="13">
      <t>イジョウ</t>
    </rPh>
    <rPh sb="13" eb="15">
      <t>コヨウ</t>
    </rPh>
    <phoneticPr fontId="10"/>
  </si>
  <si>
    <t>人材育成計画を策定する</t>
    <phoneticPr fontId="10"/>
  </si>
  <si>
    <t>人材育成計画を策定している</t>
    <phoneticPr fontId="10"/>
  </si>
  <si>
    <t>目標年度までに人材育成計画を策定する</t>
    <rPh sb="0" eb="3">
      <t>モクヒョウネン</t>
    </rPh>
    <rPh sb="3" eb="4">
      <t>ド</t>
    </rPh>
    <phoneticPr fontId="10"/>
  </si>
  <si>
    <t>60歳以下の農業機械のオペレーターを増加させる</t>
    <phoneticPr fontId="10"/>
  </si>
  <si>
    <t>利用権設定等の面積を拡大する</t>
    <rPh sb="0" eb="6">
      <t>リヨウケンセッテイトウ</t>
    </rPh>
    <rPh sb="7" eb="9">
      <t>メンセキ</t>
    </rPh>
    <rPh sb="10" eb="12">
      <t>カクダイ</t>
    </rPh>
    <phoneticPr fontId="10"/>
  </si>
  <si>
    <t>（平地農業）利用権設定等の面積を８割以上拡大する</t>
    <rPh sb="1" eb="3">
      <t>ヘイチ</t>
    </rPh>
    <rPh sb="3" eb="5">
      <t>ノウギョウ</t>
    </rPh>
    <phoneticPr fontId="10"/>
  </si>
  <si>
    <t>（平地農業）利用権設定等の面積を６割以上拡大する</t>
    <rPh sb="1" eb="3">
      <t>ヘイチ</t>
    </rPh>
    <rPh sb="3" eb="5">
      <t>ノウギョウ</t>
    </rPh>
    <phoneticPr fontId="10"/>
  </si>
  <si>
    <t>（平地農業）利用権設定等の面積を４割以上拡大する</t>
    <rPh sb="1" eb="3">
      <t>ヘイチ</t>
    </rPh>
    <rPh sb="3" eb="5">
      <t>ノウギョウ</t>
    </rPh>
    <phoneticPr fontId="10"/>
  </si>
  <si>
    <t>（中山間農業）利用権設定等の面積を６割以上拡大する</t>
    <rPh sb="1" eb="4">
      <t>チュウサンカン</t>
    </rPh>
    <rPh sb="4" eb="6">
      <t>ノウギョウ</t>
    </rPh>
    <phoneticPr fontId="10"/>
  </si>
  <si>
    <t>（中山間農業）利用権設定等の面積を４割以上拡大する</t>
    <rPh sb="1" eb="4">
      <t>チュウサンカン</t>
    </rPh>
    <rPh sb="4" eb="6">
      <t>ノウギョウ</t>
    </rPh>
    <phoneticPr fontId="10"/>
  </si>
  <si>
    <t>（中山間農業）利用権設定等の面積を２割以上拡大する</t>
    <rPh sb="1" eb="4">
      <t>チュウサンカン</t>
    </rPh>
    <rPh sb="4" eb="6">
      <t>ノウギョウ</t>
    </rPh>
    <phoneticPr fontId="10"/>
  </si>
  <si>
    <t>利用権設定等の面積を２倍以上拡大する</t>
    <rPh sb="0" eb="6">
      <t>リヨウケンセッテイトウ</t>
    </rPh>
    <rPh sb="7" eb="9">
      <t>メンセキ</t>
    </rPh>
    <rPh sb="11" eb="14">
      <t>バイイジョウ</t>
    </rPh>
    <rPh sb="14" eb="16">
      <t>カクダイ</t>
    </rPh>
    <phoneticPr fontId="10"/>
  </si>
  <si>
    <t>利用権設定等の面積を1.5倍以上拡大する</t>
    <rPh sb="0" eb="6">
      <t>リヨウケンセッテイトウ</t>
    </rPh>
    <rPh sb="7" eb="9">
      <t>メンセキ</t>
    </rPh>
    <rPh sb="13" eb="16">
      <t>バイイジョウ</t>
    </rPh>
    <rPh sb="16" eb="18">
      <t>カクダイ</t>
    </rPh>
    <phoneticPr fontId="10"/>
  </si>
  <si>
    <t>利用権設定等の面積を1.2倍以上拡大する</t>
    <rPh sb="0" eb="6">
      <t>リヨウケンセッテイトウ</t>
    </rPh>
    <rPh sb="7" eb="9">
      <t>メンセキ</t>
    </rPh>
    <rPh sb="13" eb="16">
      <t>バイイジョウ</t>
    </rPh>
    <rPh sb="16" eb="18">
      <t>カクダイ</t>
    </rPh>
    <phoneticPr fontId="10"/>
  </si>
  <si>
    <t>経営の高度化をする</t>
    <rPh sb="0" eb="2">
      <t>ケイエイ</t>
    </rPh>
    <rPh sb="3" eb="6">
      <t>コウドカ</t>
    </rPh>
    <phoneticPr fontId="10"/>
  </si>
  <si>
    <t>①</t>
    <phoneticPr fontId="10"/>
  </si>
  <si>
    <t>②</t>
    <phoneticPr fontId="10"/>
  </si>
  <si>
    <t>③</t>
    <phoneticPr fontId="10"/>
  </si>
  <si>
    <t>④</t>
    <phoneticPr fontId="10"/>
  </si>
  <si>
    <t>周年作業体系を確立する</t>
    <rPh sb="0" eb="6">
      <t>シュウネンサギョウタイケイ</t>
    </rPh>
    <rPh sb="7" eb="9">
      <t>カクリツ</t>
    </rPh>
    <phoneticPr fontId="10"/>
  </si>
  <si>
    <t>周年作業体系を確立している</t>
    <rPh sb="0" eb="6">
      <t>シュウネンサギョウタイケイ</t>
    </rPh>
    <rPh sb="7" eb="9">
      <t>カクリツ</t>
    </rPh>
    <phoneticPr fontId="10"/>
  </si>
  <si>
    <t>目標年度までに周年作業体系を確立する</t>
    <rPh sb="0" eb="4">
      <t>モクヒョウネンド</t>
    </rPh>
    <rPh sb="7" eb="13">
      <t>シュウネンサギョウタイケイ</t>
    </rPh>
    <rPh sb="14" eb="16">
      <t>カクリツ</t>
    </rPh>
    <phoneticPr fontId="10"/>
  </si>
  <si>
    <t>高収益作物等の販売金額を増加させる</t>
    <rPh sb="0" eb="6">
      <t>コウシュウエキサクモツトウ</t>
    </rPh>
    <rPh sb="7" eb="11">
      <t>ハンバイキンガク</t>
    </rPh>
    <rPh sb="12" eb="14">
      <t>ゾウカ</t>
    </rPh>
    <phoneticPr fontId="10"/>
  </si>
  <si>
    <t>高収益作物等の販売金額を50万円以上増加させる</t>
    <rPh sb="0" eb="6">
      <t>コウシュウエキサクモツトウ</t>
    </rPh>
    <rPh sb="7" eb="11">
      <t>ハンバイキンガク</t>
    </rPh>
    <rPh sb="14" eb="16">
      <t>マンエン</t>
    </rPh>
    <rPh sb="16" eb="18">
      <t>イジョウ</t>
    </rPh>
    <rPh sb="18" eb="20">
      <t>ゾウカ</t>
    </rPh>
    <phoneticPr fontId="10"/>
  </si>
  <si>
    <t>高収益作物等の販売金額を100万円以上増加させる</t>
    <rPh sb="0" eb="6">
      <t>コウシュウエキサクモツトウ</t>
    </rPh>
    <rPh sb="7" eb="11">
      <t>ハンバイキンガク</t>
    </rPh>
    <rPh sb="15" eb="17">
      <t>マンエン</t>
    </rPh>
    <rPh sb="17" eb="19">
      <t>イジョウ</t>
    </rPh>
    <rPh sb="19" eb="21">
      <t>ゾウカ</t>
    </rPh>
    <phoneticPr fontId="10"/>
  </si>
  <si>
    <t>高収益作物等の販売金額を150万円以上増加させる</t>
    <rPh sb="0" eb="6">
      <t>コウシュウエキサクモツトウ</t>
    </rPh>
    <rPh sb="7" eb="11">
      <t>ハンバイキンガク</t>
    </rPh>
    <rPh sb="15" eb="17">
      <t>マンエン</t>
    </rPh>
    <rPh sb="17" eb="19">
      <t>イジョウ</t>
    </rPh>
    <rPh sb="19" eb="21">
      <t>ゾウカ</t>
    </rPh>
    <phoneticPr fontId="10"/>
  </si>
  <si>
    <t>高収益作物等の販売金額を200万円以上増加させる</t>
    <rPh sb="0" eb="6">
      <t>コウシュウエキサクモツトウ</t>
    </rPh>
    <rPh sb="7" eb="11">
      <t>ハンバイキンガク</t>
    </rPh>
    <rPh sb="15" eb="17">
      <t>マンエン</t>
    </rPh>
    <rPh sb="17" eb="19">
      <t>イジョウ</t>
    </rPh>
    <rPh sb="19" eb="21">
      <t>ゾウカ</t>
    </rPh>
    <phoneticPr fontId="10"/>
  </si>
  <si>
    <t>高収益作物等の販売金額を250万円以上増加させる</t>
    <rPh sb="0" eb="6">
      <t>コウシュウエキサクモツトウ</t>
    </rPh>
    <rPh sb="7" eb="11">
      <t>ハンバイキンガク</t>
    </rPh>
    <rPh sb="15" eb="17">
      <t>マンエン</t>
    </rPh>
    <rPh sb="17" eb="19">
      <t>イジョウ</t>
    </rPh>
    <rPh sb="19" eb="21">
      <t>ゾウカ</t>
    </rPh>
    <phoneticPr fontId="10"/>
  </si>
  <si>
    <t>加工品や直売等の販売金額を増加させる</t>
    <rPh sb="0" eb="3">
      <t>カコウヒン</t>
    </rPh>
    <rPh sb="4" eb="7">
      <t>チョクバイトウ</t>
    </rPh>
    <rPh sb="8" eb="12">
      <t>ハンバイキンガク</t>
    </rPh>
    <rPh sb="13" eb="15">
      <t>ゾウカ</t>
    </rPh>
    <phoneticPr fontId="10"/>
  </si>
  <si>
    <t>加工品や直売等の販売金額を50万円以上増加させる</t>
    <rPh sb="0" eb="3">
      <t>カコウヒン</t>
    </rPh>
    <rPh sb="4" eb="7">
      <t>チョクバイトウ</t>
    </rPh>
    <rPh sb="8" eb="12">
      <t>ハンバイキンガク</t>
    </rPh>
    <rPh sb="15" eb="17">
      <t>マンエン</t>
    </rPh>
    <rPh sb="17" eb="19">
      <t>イジョウ</t>
    </rPh>
    <rPh sb="19" eb="21">
      <t>ゾウカ</t>
    </rPh>
    <phoneticPr fontId="10"/>
  </si>
  <si>
    <t>加工品や直売等の販売金額を100万円以上増加させる</t>
    <rPh sb="0" eb="3">
      <t>カコウヒン</t>
    </rPh>
    <rPh sb="4" eb="7">
      <t>チョクバイトウ</t>
    </rPh>
    <rPh sb="8" eb="12">
      <t>ハンバイキンガク</t>
    </rPh>
    <rPh sb="16" eb="18">
      <t>マンエン</t>
    </rPh>
    <rPh sb="18" eb="20">
      <t>イジョウ</t>
    </rPh>
    <rPh sb="20" eb="22">
      <t>ゾウカ</t>
    </rPh>
    <phoneticPr fontId="10"/>
  </si>
  <si>
    <t>加工品や直売等の販売金額を150万円以上増加させる</t>
    <rPh sb="0" eb="3">
      <t>カコウヒン</t>
    </rPh>
    <rPh sb="4" eb="7">
      <t>チョクバイトウ</t>
    </rPh>
    <rPh sb="8" eb="12">
      <t>ハンバイキンガク</t>
    </rPh>
    <rPh sb="16" eb="18">
      <t>マンエン</t>
    </rPh>
    <rPh sb="18" eb="20">
      <t>イジョウ</t>
    </rPh>
    <rPh sb="20" eb="22">
      <t>ゾウカ</t>
    </rPh>
    <phoneticPr fontId="10"/>
  </si>
  <si>
    <t>加工品や直売等の販売金額を200万円以上増加させる</t>
    <rPh sb="0" eb="3">
      <t>カコウヒン</t>
    </rPh>
    <rPh sb="4" eb="7">
      <t>チョクバイトウ</t>
    </rPh>
    <rPh sb="8" eb="12">
      <t>ハンバイキンガク</t>
    </rPh>
    <rPh sb="16" eb="18">
      <t>マンエン</t>
    </rPh>
    <rPh sb="18" eb="20">
      <t>イジョウ</t>
    </rPh>
    <rPh sb="20" eb="22">
      <t>ゾウカ</t>
    </rPh>
    <phoneticPr fontId="10"/>
  </si>
  <si>
    <t>加工品や直売等の販売金額を250万円以上増加させる</t>
    <rPh sb="0" eb="3">
      <t>カコウヒン</t>
    </rPh>
    <rPh sb="4" eb="7">
      <t>チョクバイトウ</t>
    </rPh>
    <rPh sb="8" eb="12">
      <t>ハンバイキンガク</t>
    </rPh>
    <rPh sb="16" eb="18">
      <t>マンエン</t>
    </rPh>
    <rPh sb="18" eb="20">
      <t>イジョウ</t>
    </rPh>
    <rPh sb="20" eb="22">
      <t>ゾウカ</t>
    </rPh>
    <phoneticPr fontId="10"/>
  </si>
  <si>
    <t>基幹作業の労働時間を削減させる</t>
    <rPh sb="0" eb="4">
      <t>キカンサギョウ</t>
    </rPh>
    <rPh sb="5" eb="9">
      <t>ロウドウジカン</t>
    </rPh>
    <rPh sb="10" eb="12">
      <t>サクゲン</t>
    </rPh>
    <phoneticPr fontId="10"/>
  </si>
  <si>
    <t>基幹作業の労働時間を２％以上削減させる</t>
    <rPh sb="0" eb="4">
      <t>キカンサギョウ</t>
    </rPh>
    <rPh sb="5" eb="9">
      <t>ロウドウジカン</t>
    </rPh>
    <rPh sb="12" eb="14">
      <t>イジョウ</t>
    </rPh>
    <rPh sb="14" eb="16">
      <t>サクゲン</t>
    </rPh>
    <phoneticPr fontId="10"/>
  </si>
  <si>
    <t>基幹作業の労働時間を６％以上削減させる</t>
    <rPh sb="0" eb="4">
      <t>キカンサギョウ</t>
    </rPh>
    <rPh sb="5" eb="9">
      <t>ロウドウジカン</t>
    </rPh>
    <rPh sb="12" eb="14">
      <t>イジョウ</t>
    </rPh>
    <rPh sb="14" eb="16">
      <t>サクゲン</t>
    </rPh>
    <phoneticPr fontId="10"/>
  </si>
  <si>
    <t>基幹作業の労働時間を10％以上削減させる</t>
    <rPh sb="0" eb="4">
      <t>キカンサギョウ</t>
    </rPh>
    <rPh sb="5" eb="9">
      <t>ロウドウジカン</t>
    </rPh>
    <rPh sb="13" eb="15">
      <t>イジョウ</t>
    </rPh>
    <rPh sb="15" eb="17">
      <t>サクゲン</t>
    </rPh>
    <phoneticPr fontId="10"/>
  </si>
  <si>
    <t>基幹作業の労働時間を15％以上削減させる</t>
    <rPh sb="0" eb="4">
      <t>キカンサギョウ</t>
    </rPh>
    <rPh sb="5" eb="9">
      <t>ロウドウジカン</t>
    </rPh>
    <rPh sb="13" eb="15">
      <t>イジョウ</t>
    </rPh>
    <rPh sb="15" eb="17">
      <t>サクゲン</t>
    </rPh>
    <phoneticPr fontId="10"/>
  </si>
  <si>
    <t>基幹作業の労働時間を20％以上削減させる</t>
    <rPh sb="0" eb="4">
      <t>キカンサギョウ</t>
    </rPh>
    <rPh sb="5" eb="9">
      <t>ロウドウジカン</t>
    </rPh>
    <rPh sb="13" eb="15">
      <t>イジョウ</t>
    </rPh>
    <rPh sb="15" eb="17">
      <t>サクゲン</t>
    </rPh>
    <phoneticPr fontId="10"/>
  </si>
  <si>
    <t>農業版BCPを策定している又は収入保険等に加入している</t>
    <rPh sb="0" eb="3">
      <t>ノウギョウバン</t>
    </rPh>
    <rPh sb="7" eb="9">
      <t>サクテイ</t>
    </rPh>
    <rPh sb="13" eb="14">
      <t>マタ</t>
    </rPh>
    <rPh sb="15" eb="20">
      <t>シュウニュウホケントウ</t>
    </rPh>
    <rPh sb="21" eb="23">
      <t>カニュウ</t>
    </rPh>
    <phoneticPr fontId="10"/>
  </si>
  <si>
    <t>（特定）環境負荷低減事業活動実施計画の認定を受けている</t>
    <rPh sb="1" eb="3">
      <t>トクテイ</t>
    </rPh>
    <rPh sb="4" eb="6">
      <t>カンキョウ</t>
    </rPh>
    <rPh sb="6" eb="8">
      <t>フカ</t>
    </rPh>
    <rPh sb="8" eb="10">
      <t>テイゲン</t>
    </rPh>
    <rPh sb="10" eb="12">
      <t>ジギョウ</t>
    </rPh>
    <rPh sb="12" eb="14">
      <t>カツドウ</t>
    </rPh>
    <rPh sb="14" eb="16">
      <t>ジッシ</t>
    </rPh>
    <rPh sb="16" eb="18">
      <t>ケイカク</t>
    </rPh>
    <rPh sb="19" eb="21">
      <t>ニンテイ</t>
    </rPh>
    <rPh sb="22" eb="23">
      <t>ウ</t>
    </rPh>
    <phoneticPr fontId="10"/>
  </si>
  <si>
    <t>既に農産物等を輸出している</t>
    <rPh sb="0" eb="1">
      <t>スデ</t>
    </rPh>
    <rPh sb="2" eb="5">
      <t>ノウサンブツ</t>
    </rPh>
    <rPh sb="5" eb="6">
      <t>トウ</t>
    </rPh>
    <rPh sb="7" eb="9">
      <t>ユシュツ</t>
    </rPh>
    <phoneticPr fontId="10"/>
  </si>
  <si>
    <t>事業費</t>
    <rPh sb="0" eb="3">
      <t>ジギョウヒ</t>
    </rPh>
    <phoneticPr fontId="4"/>
  </si>
  <si>
    <t>国費</t>
    <rPh sb="0" eb="2">
      <t>コクヒ</t>
    </rPh>
    <phoneticPr fontId="4"/>
  </si>
  <si>
    <t>データ行個別番号（参考）</t>
    <rPh sb="3" eb="4">
      <t>ギョウ</t>
    </rPh>
    <rPh sb="4" eb="6">
      <t>コベツ</t>
    </rPh>
    <rPh sb="6" eb="8">
      <t>バンゴウ</t>
    </rPh>
    <rPh sb="9" eb="11">
      <t>サンコウ</t>
    </rPh>
    <phoneticPr fontId="5"/>
  </si>
  <si>
    <t>都道府県個別番号</t>
    <rPh sb="0" eb="4">
      <t>トドウフケン</t>
    </rPh>
    <rPh sb="4" eb="6">
      <t>コベツ</t>
    </rPh>
    <rPh sb="6" eb="8">
      <t>バンゴウ</t>
    </rPh>
    <phoneticPr fontId="4"/>
  </si>
  <si>
    <t>市町村個別番号</t>
    <rPh sb="0" eb="3">
      <t>シチョウソン</t>
    </rPh>
    <rPh sb="3" eb="5">
      <t>コベツ</t>
    </rPh>
    <rPh sb="5" eb="7">
      <t>バンゴウ</t>
    </rPh>
    <phoneticPr fontId="5"/>
  </si>
  <si>
    <t>ビジョン別番号</t>
    <rPh sb="4" eb="5">
      <t>ベツ</t>
    </rPh>
    <rPh sb="5" eb="7">
      <t>バンゴウ</t>
    </rPh>
    <phoneticPr fontId="5"/>
  </si>
  <si>
    <t>助成対象者別番号</t>
    <rPh sb="0" eb="5">
      <t>ジョセイタイショウシャ</t>
    </rPh>
    <rPh sb="5" eb="6">
      <t>ベツ</t>
    </rPh>
    <rPh sb="6" eb="8">
      <t>バンゴウ</t>
    </rPh>
    <phoneticPr fontId="5"/>
  </si>
  <si>
    <t>市町村先頭行</t>
    <rPh sb="0" eb="3">
      <t>シチョウソン</t>
    </rPh>
    <phoneticPr fontId="5"/>
  </si>
  <si>
    <t>ビジョン先頭行</t>
    <rPh sb="4" eb="6">
      <t>セントウ</t>
    </rPh>
    <rPh sb="6" eb="7">
      <t>ギョウ</t>
    </rPh>
    <phoneticPr fontId="5"/>
  </si>
  <si>
    <t>対象者先頭行</t>
    <rPh sb="0" eb="3">
      <t>タイショウシャ</t>
    </rPh>
    <rPh sb="3" eb="6">
      <t>セントウギョウ</t>
    </rPh>
    <phoneticPr fontId="5"/>
  </si>
  <si>
    <t>令和７年度事業実施要望</t>
    <rPh sb="0" eb="2">
      <t>レイワ</t>
    </rPh>
    <rPh sb="3" eb="5">
      <t>ネンド</t>
    </rPh>
    <rPh sb="5" eb="9">
      <t>ジギョウジッシ</t>
    </rPh>
    <rPh sb="9" eb="11">
      <t>ヨウボウ</t>
    </rPh>
    <phoneticPr fontId="10"/>
  </si>
  <si>
    <t>令和８年度事業実施要望</t>
    <rPh sb="0" eb="2">
      <t>レイワ</t>
    </rPh>
    <rPh sb="3" eb="5">
      <t>ネンド</t>
    </rPh>
    <rPh sb="5" eb="9">
      <t>ジギョウジッシ</t>
    </rPh>
    <rPh sb="9" eb="11">
      <t>ヨウボウ</t>
    </rPh>
    <phoneticPr fontId="10"/>
  </si>
  <si>
    <t>令和９年度事業実施要望</t>
    <rPh sb="0" eb="2">
      <t>レイワ</t>
    </rPh>
    <rPh sb="3" eb="5">
      <t>ネンド</t>
    </rPh>
    <rPh sb="5" eb="9">
      <t>ジギョウジッシ</t>
    </rPh>
    <rPh sb="9" eb="11">
      <t>ヨウボウ</t>
    </rPh>
    <phoneticPr fontId="10"/>
  </si>
  <si>
    <t>法人化する</t>
    <rPh sb="0" eb="3">
      <t>ホウジンカ</t>
    </rPh>
    <phoneticPr fontId="10"/>
  </si>
  <si>
    <t>法人化している</t>
    <rPh sb="0" eb="3">
      <t>ホウジンカ</t>
    </rPh>
    <phoneticPr fontId="10"/>
  </si>
  <si>
    <t>目標年度までに法人化する</t>
    <rPh sb="0" eb="4">
      <t>モクヒョウネンド</t>
    </rPh>
    <rPh sb="7" eb="10">
      <t>ホウジンカ</t>
    </rPh>
    <phoneticPr fontId="10"/>
  </si>
  <si>
    <t>就業規則を策定する</t>
    <rPh sb="0" eb="4">
      <t>シュウギョウキソク</t>
    </rPh>
    <rPh sb="5" eb="7">
      <t>サクテイ</t>
    </rPh>
    <phoneticPr fontId="10"/>
  </si>
  <si>
    <t>就業規則を策定している</t>
    <rPh sb="0" eb="4">
      <t>シュウギョウキソク</t>
    </rPh>
    <rPh sb="5" eb="7">
      <t>サクテイ</t>
    </rPh>
    <phoneticPr fontId="10"/>
  </si>
  <si>
    <t>目標年度までに就業規則を策定する</t>
    <rPh sb="0" eb="4">
      <t>モクヒョウネンド</t>
    </rPh>
    <rPh sb="7" eb="11">
      <t>シュウギョウキソク</t>
    </rPh>
    <rPh sb="12" eb="14">
      <t>サクテイ</t>
    </rPh>
    <phoneticPr fontId="10"/>
  </si>
  <si>
    <t>複式簿記を導入する</t>
    <rPh sb="0" eb="4">
      <t>フクシキボキ</t>
    </rPh>
    <rPh sb="5" eb="7">
      <t>ドウニュウ</t>
    </rPh>
    <phoneticPr fontId="10"/>
  </si>
  <si>
    <t>複式簿記を導入している</t>
    <rPh sb="0" eb="4">
      <t>フクシキボキ</t>
    </rPh>
    <rPh sb="5" eb="7">
      <t>ドウニュウ</t>
    </rPh>
    <phoneticPr fontId="10"/>
  </si>
  <si>
    <t>目標年度までに複式簿記を導入する</t>
    <rPh sb="0" eb="4">
      <t>モクヒョウネンド</t>
    </rPh>
    <rPh sb="7" eb="11">
      <t>フクシキボキ</t>
    </rPh>
    <rPh sb="12" eb="14">
      <t>ドウニュウ</t>
    </rPh>
    <phoneticPr fontId="10"/>
  </si>
  <si>
    <t>GAP認証を取得する</t>
    <rPh sb="3" eb="5">
      <t>ニンショウ</t>
    </rPh>
    <rPh sb="6" eb="8">
      <t>シュトク</t>
    </rPh>
    <phoneticPr fontId="10"/>
  </si>
  <si>
    <t>GAP認証を取得している</t>
    <rPh sb="3" eb="5">
      <t>ニンショウ</t>
    </rPh>
    <rPh sb="6" eb="8">
      <t>シュトク</t>
    </rPh>
    <phoneticPr fontId="10"/>
  </si>
  <si>
    <t>目標年度までにGAP認証を取得する</t>
    <rPh sb="0" eb="4">
      <t>モクヒョウネンド</t>
    </rPh>
    <rPh sb="10" eb="12">
      <t>ニンショウ</t>
    </rPh>
    <rPh sb="13" eb="15">
      <t>シュトク</t>
    </rPh>
    <phoneticPr fontId="10"/>
  </si>
  <si>
    <t>法人化</t>
    <rPh sb="0" eb="3">
      <t>ホウジンカ</t>
    </rPh>
    <phoneticPr fontId="10"/>
  </si>
  <si>
    <t>人</t>
    <rPh sb="0" eb="1">
      <t>ヒト</t>
    </rPh>
    <phoneticPr fontId="10"/>
  </si>
  <si>
    <t>件</t>
    <rPh sb="0" eb="1">
      <t>ケン</t>
    </rPh>
    <phoneticPr fontId="10"/>
  </si>
  <si>
    <t>人</t>
    <rPh sb="0" eb="1">
      <t>ニン</t>
    </rPh>
    <phoneticPr fontId="10"/>
  </si>
  <si>
    <t>ha</t>
    <phoneticPr fontId="10"/>
  </si>
  <si>
    <t>法人</t>
    <rPh sb="0" eb="2">
      <t>ホウジン</t>
    </rPh>
    <phoneticPr fontId="10"/>
  </si>
  <si>
    <t>万円</t>
    <rPh sb="0" eb="2">
      <t>マンエン</t>
    </rPh>
    <phoneticPr fontId="10"/>
  </si>
  <si>
    <t>時間</t>
    <rPh sb="0" eb="2">
      <t>ジカン</t>
    </rPh>
    <phoneticPr fontId="10"/>
  </si>
  <si>
    <t>若者等の雇用</t>
    <rPh sb="0" eb="2">
      <t>ワカモノ</t>
    </rPh>
    <rPh sb="2" eb="3">
      <t>トウ</t>
    </rPh>
    <rPh sb="4" eb="6">
      <t>コヨウ</t>
    </rPh>
    <phoneticPr fontId="10"/>
  </si>
  <si>
    <t>集落ビジョン策定</t>
    <rPh sb="0" eb="2">
      <t>シュウラク</t>
    </rPh>
    <rPh sb="6" eb="8">
      <t>サクテイ</t>
    </rPh>
    <phoneticPr fontId="10"/>
  </si>
  <si>
    <t>整理番号表</t>
    <rPh sb="0" eb="4">
      <t>セイリバンゴウ</t>
    </rPh>
    <rPh sb="4" eb="5">
      <t>ヒョウ</t>
    </rPh>
    <phoneticPr fontId="10"/>
  </si>
  <si>
    <t>事業実施地区</t>
    <rPh sb="0" eb="6">
      <t>ジギョウジッシチク</t>
    </rPh>
    <phoneticPr fontId="10"/>
  </si>
  <si>
    <t>地域計画</t>
    <rPh sb="0" eb="4">
      <t>チイキケイカク</t>
    </rPh>
    <phoneticPr fontId="10"/>
  </si>
  <si>
    <t>実質化された人・農地プラン</t>
    <rPh sb="0" eb="3">
      <t>ジッシツカ</t>
    </rPh>
    <rPh sb="6" eb="7">
      <t>ヒト</t>
    </rPh>
    <rPh sb="8" eb="10">
      <t>ノウチ</t>
    </rPh>
    <phoneticPr fontId="10"/>
  </si>
  <si>
    <t>助成対象組織の要件</t>
    <rPh sb="0" eb="6">
      <t>ジョセイタイショウソシキ</t>
    </rPh>
    <rPh sb="7" eb="9">
      <t>ヨウケン</t>
    </rPh>
    <phoneticPr fontId="10"/>
  </si>
  <si>
    <t>集落営農</t>
    <rPh sb="0" eb="4">
      <t>シュウラクエイノウ</t>
    </rPh>
    <phoneticPr fontId="10"/>
  </si>
  <si>
    <t>都道府県知事が認める</t>
    <rPh sb="0" eb="4">
      <t>トドウフケン</t>
    </rPh>
    <rPh sb="3" eb="4">
      <t>ケン</t>
    </rPh>
    <rPh sb="4" eb="6">
      <t>チジ</t>
    </rPh>
    <rPh sb="7" eb="8">
      <t>ミト</t>
    </rPh>
    <phoneticPr fontId="10"/>
  </si>
  <si>
    <t>連携組織</t>
    <rPh sb="0" eb="4">
      <t>レンケイソシキ</t>
    </rPh>
    <phoneticPr fontId="10"/>
  </si>
  <si>
    <t>助成対象組織の区分</t>
    <rPh sb="0" eb="2">
      <t>ジョセイ</t>
    </rPh>
    <rPh sb="2" eb="4">
      <t>タイショウ</t>
    </rPh>
    <rPh sb="4" eb="6">
      <t>ソシキ</t>
    </rPh>
    <rPh sb="7" eb="9">
      <t>クブン</t>
    </rPh>
    <phoneticPr fontId="10"/>
  </si>
  <si>
    <t>目標地図に位置付けられた組織</t>
    <rPh sb="0" eb="4">
      <t>モクヒョウチズ</t>
    </rPh>
    <rPh sb="5" eb="8">
      <t>イチヅ</t>
    </rPh>
    <rPh sb="12" eb="14">
      <t>ソシキ</t>
    </rPh>
    <phoneticPr fontId="10"/>
  </si>
  <si>
    <t>目標地図に位置付けられることが確実である組織</t>
    <rPh sb="0" eb="4">
      <t>モクヒョウチズ</t>
    </rPh>
    <rPh sb="5" eb="8">
      <t>イチヅ</t>
    </rPh>
    <rPh sb="15" eb="17">
      <t>カクジツ</t>
    </rPh>
    <rPh sb="20" eb="22">
      <t>ソシキ</t>
    </rPh>
    <phoneticPr fontId="10"/>
  </si>
  <si>
    <t>１及び２以外の組織</t>
    <rPh sb="1" eb="2">
      <t>オヨ</t>
    </rPh>
    <rPh sb="4" eb="6">
      <t>イガイ</t>
    </rPh>
    <rPh sb="7" eb="9">
      <t>ソシキ</t>
    </rPh>
    <phoneticPr fontId="10"/>
  </si>
  <si>
    <t>経営形態の区分</t>
    <rPh sb="0" eb="4">
      <t>ケイエイケイタイ</t>
    </rPh>
    <rPh sb="5" eb="7">
      <t>クブン</t>
    </rPh>
    <phoneticPr fontId="10"/>
  </si>
  <si>
    <t>法人以外</t>
    <rPh sb="0" eb="2">
      <t>ホウジン</t>
    </rPh>
    <rPh sb="2" eb="4">
      <t>イガイ</t>
    </rPh>
    <phoneticPr fontId="10"/>
  </si>
  <si>
    <t>認定農業者等の区分</t>
    <rPh sb="0" eb="2">
      <t>ニンテイ</t>
    </rPh>
    <rPh sb="2" eb="5">
      <t>ノウギョウシャ</t>
    </rPh>
    <rPh sb="5" eb="6">
      <t>トウ</t>
    </rPh>
    <rPh sb="7" eb="9">
      <t>クブン</t>
    </rPh>
    <phoneticPr fontId="10"/>
  </si>
  <si>
    <t>認定農業者</t>
    <rPh sb="0" eb="5">
      <t>ニンテイノウギョウシャ</t>
    </rPh>
    <phoneticPr fontId="10"/>
  </si>
  <si>
    <t>認定新規就農者</t>
    <rPh sb="0" eb="6">
      <t>ニンテイシンキシュウノウ</t>
    </rPh>
    <rPh sb="6" eb="7">
      <t>シャ</t>
    </rPh>
    <phoneticPr fontId="10"/>
  </si>
  <si>
    <t>広域連携等の取組</t>
    <rPh sb="0" eb="2">
      <t>コウイキ</t>
    </rPh>
    <rPh sb="2" eb="5">
      <t>レンケイトウ</t>
    </rPh>
    <rPh sb="6" eb="8">
      <t>トリクミ</t>
    </rPh>
    <phoneticPr fontId="10"/>
  </si>
  <si>
    <t>連携組織の設立</t>
    <rPh sb="0" eb="4">
      <t>レンケイソシキ</t>
    </rPh>
    <rPh sb="5" eb="7">
      <t>セツリツ</t>
    </rPh>
    <phoneticPr fontId="10"/>
  </si>
  <si>
    <t>連携の取組</t>
    <rPh sb="0" eb="2">
      <t>レンケイ</t>
    </rPh>
    <rPh sb="3" eb="5">
      <t>トリクミ</t>
    </rPh>
    <phoneticPr fontId="10"/>
  </si>
  <si>
    <t>収益力の向上</t>
    <rPh sb="0" eb="3">
      <t>シュウエキリョク</t>
    </rPh>
    <rPh sb="4" eb="6">
      <t>コウジョウ</t>
    </rPh>
    <phoneticPr fontId="10"/>
  </si>
  <si>
    <t>共同利用機械等の導入</t>
    <rPh sb="0" eb="2">
      <t>キョウドウ</t>
    </rPh>
    <rPh sb="2" eb="4">
      <t>リヨウ</t>
    </rPh>
    <rPh sb="4" eb="6">
      <t>キカイ</t>
    </rPh>
    <rPh sb="6" eb="7">
      <t>トウ</t>
    </rPh>
    <rPh sb="8" eb="10">
      <t>ドウニュウ</t>
    </rPh>
    <phoneticPr fontId="10"/>
  </si>
  <si>
    <t>応援人材の活用</t>
    <rPh sb="0" eb="4">
      <t>オウエンジンザイ</t>
    </rPh>
    <rPh sb="5" eb="7">
      <t>カツヨウ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</si>
</sst>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地区&quot;;[Red]\-#,##0&quot;地区&quot;"/>
    <numFmt numFmtId="177" formatCode="0.0%"/>
    <numFmt numFmtId="178" formatCode="0.00_ "/>
    <numFmt numFmtId="179" formatCode="#,##0.0;[Red]\-#,##0.0"/>
    <numFmt numFmtId="180" formatCode="0_);[Red]\(0\)"/>
    <numFmt numFmtId="181" formatCode="#,##0_);[Red]\(#,##0\)"/>
    <numFmt numFmtId="182" formatCode="0_ "/>
    <numFmt numFmtId="183" formatCode="#,##0.00_);[Red]\(#,##0.00\)"/>
    <numFmt numFmtId="184" formatCode="0.0_ "/>
    <numFmt numFmtId="185" formatCode="#,##0_ ;[Red]\-#,##0\ "/>
    <numFmt numFmtId="186" formatCode="0_ ;[Red]\-0\ "/>
  </numFmts>
  <fonts count="29" x14ac:knownFonts="1">
    <font>
      <sz val="11"/>
      <color theme="1"/>
      <name val="ＭＳ Ｐゴシック"/>
      <family val="3"/>
      <charset val="128"/>
      <scheme val="minor"/>
    </font>
    <font>
      <sz val="11"/>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0"/>
      <name val="ＭＳ 明朝"/>
      <family val="1"/>
      <charset val="128"/>
    </font>
    <font>
      <sz val="6"/>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游ゴシック"/>
      <family val="3"/>
      <charset val="128"/>
    </font>
    <font>
      <sz val="9"/>
      <name val="HGSｺﾞｼｯｸM"/>
      <family val="3"/>
      <charset val="128"/>
    </font>
    <font>
      <b/>
      <sz val="9"/>
      <name val="HGSｺﾞｼｯｸM"/>
      <family val="3"/>
      <charset val="128"/>
    </font>
    <font>
      <sz val="6"/>
      <name val="HGSｺﾞｼｯｸM"/>
      <family val="3"/>
      <charset val="128"/>
    </font>
    <font>
      <sz val="9"/>
      <color indexed="81"/>
      <name val="HGSｺﾞｼｯｸM"/>
      <family val="3"/>
      <charset val="128"/>
    </font>
    <font>
      <sz val="8"/>
      <name val="HGSｺﾞｼｯｸM"/>
      <family val="3"/>
      <charset val="128"/>
    </font>
    <font>
      <sz val="11"/>
      <name val="HGSｺﾞｼｯｸM"/>
      <family val="3"/>
      <charset val="128"/>
    </font>
    <font>
      <sz val="12"/>
      <name val="HGSｺﾞｼｯｸM"/>
      <family val="3"/>
      <charset val="128"/>
    </font>
    <font>
      <sz val="14"/>
      <name val="HGSｺﾞｼｯｸM"/>
      <family val="3"/>
      <charset val="128"/>
    </font>
    <font>
      <sz val="8"/>
      <color theme="1"/>
      <name val="HGSｺﾞｼｯｸM"/>
      <family val="3"/>
      <charset val="128"/>
    </font>
    <font>
      <sz val="11"/>
      <color theme="1"/>
      <name val="HGSｺﾞｼｯｸM"/>
      <family val="3"/>
      <charset val="128"/>
    </font>
    <font>
      <sz val="12"/>
      <color theme="1"/>
      <name val="HGSｺﾞｼｯｸM"/>
      <family val="3"/>
      <charset val="128"/>
    </font>
    <font>
      <sz val="9"/>
      <color rgb="FF0000FF"/>
      <name val="HGSｺﾞｼｯｸM"/>
      <family val="3"/>
      <charset val="128"/>
    </font>
    <font>
      <sz val="9"/>
      <color theme="1"/>
      <name val="HGSｺﾞｼｯｸM"/>
      <family val="3"/>
      <charset val="128"/>
    </font>
    <font>
      <sz val="9"/>
      <color indexed="12"/>
      <name val="HGSｺﾞｼｯｸM"/>
      <family val="3"/>
      <charset val="128"/>
    </font>
    <font>
      <sz val="9"/>
      <color indexed="81"/>
      <name val="HGPｺﾞｼｯｸM"/>
      <family val="3"/>
      <charset val="128"/>
    </font>
    <font>
      <b/>
      <sz val="8"/>
      <color theme="1"/>
      <name val="HGSｺﾞｼｯｸM"/>
      <family val="3"/>
      <charset val="128"/>
    </font>
    <font>
      <b/>
      <sz val="9"/>
      <color rgb="FFFF0000"/>
      <name val="HGSｺﾞｼｯｸM"/>
      <family val="3"/>
      <charset val="128"/>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9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8" tint="0.79998168889431442"/>
        <bgColor indexed="64"/>
      </patternFill>
    </fill>
  </fills>
  <borders count="95">
    <border>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diagonal/>
    </border>
    <border>
      <left/>
      <right style="thin">
        <color indexed="64"/>
      </right>
      <top/>
      <bottom style="double">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s>
  <cellStyleXfs count="19">
    <xf numFmtId="0" fontId="0" fillId="0" borderId="0">
      <alignment vertical="center"/>
    </xf>
    <xf numFmtId="9" fontId="2" fillId="0" borderId="0" applyFont="0" applyFill="0" applyBorder="0" applyAlignment="0" applyProtection="0">
      <alignment vertical="center"/>
    </xf>
    <xf numFmtId="9" fontId="9"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2" fillId="0" borderId="0">
      <alignment vertical="center"/>
    </xf>
    <xf numFmtId="0" fontId="2" fillId="0" borderId="0">
      <alignment vertical="center"/>
    </xf>
    <xf numFmtId="0" fontId="2" fillId="0" borderId="0"/>
    <xf numFmtId="0" fontId="2" fillId="0" borderId="0"/>
    <xf numFmtId="0" fontId="1" fillId="0" borderId="0">
      <alignment vertical="center"/>
    </xf>
    <xf numFmtId="0" fontId="1" fillId="0" borderId="0">
      <alignment vertical="center"/>
    </xf>
    <xf numFmtId="0" fontId="3" fillId="0" borderId="0"/>
    <xf numFmtId="38" fontId="9" fillId="0" borderId="0" applyFont="0" applyFill="0" applyBorder="0" applyAlignment="0" applyProtection="0">
      <alignment vertical="center"/>
    </xf>
    <xf numFmtId="9" fontId="9" fillId="0" borderId="0" applyFont="0" applyFill="0" applyBorder="0" applyAlignment="0" applyProtection="0">
      <alignment vertical="center"/>
    </xf>
  </cellStyleXfs>
  <cellXfs count="864">
    <xf numFmtId="0" fontId="0" fillId="0" borderId="0" xfId="0">
      <alignment vertical="center"/>
    </xf>
    <xf numFmtId="0" fontId="11" fillId="0" borderId="0" xfId="0" applyFont="1">
      <alignment vertical="center"/>
    </xf>
    <xf numFmtId="0" fontId="11" fillId="0" borderId="0" xfId="0" applyFont="1" applyAlignment="1">
      <alignment horizontal="center" vertical="center"/>
    </xf>
    <xf numFmtId="0" fontId="11" fillId="0" borderId="3" xfId="0" applyFont="1" applyBorder="1">
      <alignment vertical="center"/>
    </xf>
    <xf numFmtId="0" fontId="11" fillId="0" borderId="3" xfId="0" applyFont="1" applyBorder="1" applyAlignment="1">
      <alignment horizontal="center" vertical="center"/>
    </xf>
    <xf numFmtId="0" fontId="12" fillId="0" borderId="0" xfId="7" applyFont="1" applyAlignment="1" applyProtection="1">
      <alignment vertical="center" wrapText="1"/>
      <protection locked="0"/>
    </xf>
    <xf numFmtId="0" fontId="12" fillId="0" borderId="0" xfId="7" applyFont="1" applyAlignment="1" applyProtection="1">
      <alignment horizontal="center" vertical="center" wrapText="1"/>
      <protection locked="0"/>
    </xf>
    <xf numFmtId="0" fontId="12" fillId="0" borderId="0" xfId="7" applyFont="1" applyAlignment="1" applyProtection="1">
      <alignment horizontal="left" vertical="center" wrapText="1"/>
      <protection locked="0"/>
    </xf>
    <xf numFmtId="0" fontId="12" fillId="3" borderId="0" xfId="7" applyFont="1" applyFill="1" applyAlignment="1" applyProtection="1">
      <alignment vertical="center" wrapText="1"/>
      <protection locked="0"/>
    </xf>
    <xf numFmtId="38" fontId="12" fillId="0" borderId="0" xfId="7" applyNumberFormat="1" applyFont="1" applyAlignment="1" applyProtection="1">
      <alignment vertical="center" wrapText="1"/>
      <protection locked="0"/>
    </xf>
    <xf numFmtId="181" fontId="12" fillId="0" borderId="0" xfId="7" applyNumberFormat="1" applyFont="1" applyAlignment="1" applyProtection="1">
      <alignment vertical="center" wrapText="1"/>
      <protection locked="0"/>
    </xf>
    <xf numFmtId="182" fontId="12" fillId="0" borderId="0" xfId="7" applyNumberFormat="1" applyFont="1" applyAlignment="1" applyProtection="1">
      <alignment vertical="center" shrinkToFit="1"/>
      <protection locked="0"/>
    </xf>
    <xf numFmtId="0" fontId="12" fillId="0" borderId="0" xfId="0" applyFont="1" applyAlignment="1">
      <alignment vertical="center" wrapText="1"/>
    </xf>
    <xf numFmtId="0" fontId="12" fillId="0" borderId="0" xfId="7" applyFo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3" borderId="0" xfId="7" applyFont="1" applyFill="1" applyAlignment="1" applyProtection="1">
      <alignment horizontal="center" vertical="center" wrapText="1"/>
      <protection locked="0"/>
    </xf>
    <xf numFmtId="38" fontId="12" fillId="0" borderId="0" xfId="0" applyNumberFormat="1" applyFont="1" applyAlignment="1">
      <alignment vertical="center" wrapText="1"/>
    </xf>
    <xf numFmtId="181" fontId="12" fillId="0" borderId="0" xfId="0" applyNumberFormat="1" applyFont="1" applyAlignment="1">
      <alignment vertical="center" wrapText="1"/>
    </xf>
    <xf numFmtId="182" fontId="12" fillId="0" borderId="0" xfId="0" applyNumberFormat="1" applyFont="1" applyAlignment="1">
      <alignment vertical="center" shrinkToFit="1"/>
    </xf>
    <xf numFmtId="0" fontId="12" fillId="0" borderId="0" xfId="7" applyFont="1" applyAlignment="1">
      <alignment vertical="center" wrapText="1"/>
    </xf>
    <xf numFmtId="38" fontId="12" fillId="0" borderId="0" xfId="17" applyFont="1" applyFill="1" applyBorder="1" applyAlignment="1" applyProtection="1">
      <alignment vertical="center" wrapText="1"/>
      <protection locked="0"/>
    </xf>
    <xf numFmtId="38" fontId="12" fillId="0" borderId="0" xfId="7" applyNumberFormat="1" applyFont="1" applyAlignment="1" applyProtection="1">
      <alignment horizontal="center" vertical="center" wrapText="1"/>
      <protection locked="0"/>
    </xf>
    <xf numFmtId="181" fontId="12" fillId="0" borderId="0" xfId="7" applyNumberFormat="1" applyFont="1" applyAlignment="1" applyProtection="1">
      <alignment horizontal="center" vertical="center" wrapText="1"/>
      <protection locked="0"/>
    </xf>
    <xf numFmtId="182" fontId="12" fillId="0" borderId="0" xfId="7" applyNumberFormat="1" applyFont="1" applyAlignment="1" applyProtection="1">
      <alignment horizontal="center" vertical="center" shrinkToFit="1"/>
      <protection locked="0"/>
    </xf>
    <xf numFmtId="38" fontId="12" fillId="0" borderId="0" xfId="7" applyNumberFormat="1" applyFont="1" applyAlignment="1" applyProtection="1">
      <alignment horizontal="center" vertical="center" shrinkToFit="1"/>
      <protection locked="0"/>
    </xf>
    <xf numFmtId="0" fontId="12" fillId="0" borderId="0" xfId="7" applyFont="1" applyAlignment="1" applyProtection="1">
      <alignment vertical="center" wrapText="1" shrinkToFit="1"/>
      <protection locked="0"/>
    </xf>
    <xf numFmtId="0" fontId="12" fillId="0" borderId="3" xfId="7" applyFont="1" applyBorder="1" applyAlignment="1" applyProtection="1">
      <alignment vertical="center" wrapText="1" shrinkToFit="1"/>
      <protection locked="0"/>
    </xf>
    <xf numFmtId="0" fontId="12" fillId="0" borderId="3" xfId="7" applyFont="1" applyBorder="1" applyAlignment="1" applyProtection="1">
      <alignment horizontal="center" vertical="center" wrapText="1" shrinkToFit="1"/>
      <protection locked="0"/>
    </xf>
    <xf numFmtId="0" fontId="12" fillId="0" borderId="3" xfId="7" applyFont="1" applyBorder="1" applyAlignment="1" applyProtection="1">
      <alignment vertical="center" wrapText="1"/>
      <protection locked="0"/>
    </xf>
    <xf numFmtId="0" fontId="12" fillId="4" borderId="3" xfId="7" applyFont="1" applyFill="1" applyBorder="1" applyAlignment="1" applyProtection="1">
      <alignment horizontal="left" vertical="center" wrapText="1" shrinkToFit="1"/>
      <protection locked="0"/>
    </xf>
    <xf numFmtId="38" fontId="12" fillId="0" borderId="3" xfId="3" applyFont="1" applyFill="1" applyBorder="1" applyAlignment="1" applyProtection="1">
      <alignment vertical="center" wrapText="1" shrinkToFit="1"/>
      <protection locked="0"/>
    </xf>
    <xf numFmtId="38" fontId="12" fillId="4" borderId="3" xfId="3" applyFont="1" applyFill="1" applyBorder="1" applyAlignment="1" applyProtection="1">
      <alignment vertical="center" wrapText="1" shrinkToFit="1"/>
      <protection locked="0"/>
    </xf>
    <xf numFmtId="38" fontId="12" fillId="0" borderId="3" xfId="3" applyFont="1" applyFill="1" applyBorder="1" applyAlignment="1" applyProtection="1">
      <alignment horizontal="center" vertical="center" wrapText="1" shrinkToFit="1"/>
      <protection locked="0"/>
    </xf>
    <xf numFmtId="38" fontId="12" fillId="4" borderId="3" xfId="2" applyNumberFormat="1" applyFont="1" applyFill="1" applyBorder="1" applyAlignment="1">
      <alignment horizontal="right" vertical="center" wrapText="1" shrinkToFit="1"/>
    </xf>
    <xf numFmtId="38" fontId="12" fillId="4" borderId="3" xfId="3" applyFont="1" applyFill="1" applyBorder="1" applyAlignment="1" applyProtection="1">
      <alignment horizontal="center" vertical="center" wrapText="1" shrinkToFit="1"/>
      <protection locked="0"/>
    </xf>
    <xf numFmtId="178" fontId="12" fillId="4" borderId="3" xfId="1" applyNumberFormat="1" applyFont="1" applyFill="1" applyBorder="1" applyAlignment="1" applyProtection="1">
      <alignment horizontal="center" vertical="center" wrapText="1" shrinkToFit="1"/>
      <protection locked="0"/>
    </xf>
    <xf numFmtId="181" fontId="12" fillId="0" borderId="3" xfId="17" applyNumberFormat="1" applyFont="1" applyFill="1" applyBorder="1" applyAlignment="1" applyProtection="1">
      <alignment vertical="center" wrapText="1" shrinkToFit="1"/>
      <protection locked="0"/>
    </xf>
    <xf numFmtId="181" fontId="12" fillId="0" borderId="3" xfId="1" applyNumberFormat="1" applyFont="1" applyFill="1" applyBorder="1" applyAlignment="1" applyProtection="1">
      <alignment vertical="center" wrapText="1" shrinkToFit="1"/>
      <protection locked="0"/>
    </xf>
    <xf numFmtId="181" fontId="12" fillId="4" borderId="3" xfId="1" applyNumberFormat="1" applyFont="1" applyFill="1" applyBorder="1" applyAlignment="1" applyProtection="1">
      <alignment horizontal="center" vertical="center" wrapText="1" shrinkToFit="1"/>
      <protection locked="0"/>
    </xf>
    <xf numFmtId="182" fontId="12" fillId="4" borderId="3" xfId="1" applyNumberFormat="1" applyFont="1" applyFill="1" applyBorder="1" applyAlignment="1" applyProtection="1">
      <alignment horizontal="center" vertical="center" wrapText="1" shrinkToFit="1"/>
      <protection locked="0"/>
    </xf>
    <xf numFmtId="38" fontId="12" fillId="0" borderId="58" xfId="3" applyFont="1" applyFill="1" applyBorder="1" applyAlignment="1" applyProtection="1">
      <alignment vertical="center" wrapText="1" shrinkToFit="1"/>
      <protection locked="0"/>
    </xf>
    <xf numFmtId="38" fontId="12" fillId="4" borderId="58" xfId="3" applyFont="1" applyFill="1" applyBorder="1" applyAlignment="1" applyProtection="1">
      <alignment horizontal="center" vertical="center" wrapText="1" shrinkToFit="1"/>
      <protection locked="0"/>
    </xf>
    <xf numFmtId="38" fontId="12" fillId="0" borderId="29" xfId="17" applyFont="1" applyFill="1" applyBorder="1" applyAlignment="1" applyProtection="1">
      <alignment vertical="center" wrapText="1" shrinkToFit="1"/>
      <protection locked="0"/>
    </xf>
    <xf numFmtId="38" fontId="12" fillId="0" borderId="57" xfId="17" applyFont="1" applyFill="1" applyBorder="1" applyAlignment="1" applyProtection="1">
      <alignment vertical="center" wrapText="1" shrinkToFit="1"/>
      <protection locked="0"/>
    </xf>
    <xf numFmtId="178" fontId="12" fillId="4" borderId="58" xfId="1" applyNumberFormat="1" applyFont="1" applyFill="1" applyBorder="1" applyAlignment="1" applyProtection="1">
      <alignment horizontal="center" vertical="center" wrapText="1" shrinkToFit="1"/>
      <protection locked="0"/>
    </xf>
    <xf numFmtId="178" fontId="12" fillId="4" borderId="20" xfId="1" applyNumberFormat="1" applyFont="1" applyFill="1" applyBorder="1" applyAlignment="1" applyProtection="1">
      <alignment horizontal="center" vertical="center" wrapText="1" shrinkToFit="1"/>
      <protection locked="0"/>
    </xf>
    <xf numFmtId="181" fontId="12" fillId="0" borderId="58" xfId="17" applyNumberFormat="1" applyFont="1" applyFill="1" applyBorder="1" applyAlignment="1" applyProtection="1">
      <alignment vertical="center" wrapText="1" shrinkToFit="1"/>
      <protection locked="0"/>
    </xf>
    <xf numFmtId="178" fontId="12" fillId="4" borderId="59" xfId="1" applyNumberFormat="1" applyFont="1" applyFill="1" applyBorder="1" applyAlignment="1" applyProtection="1">
      <alignment horizontal="center" vertical="center" wrapText="1" shrinkToFit="1"/>
      <protection locked="0"/>
    </xf>
    <xf numFmtId="181" fontId="12" fillId="4" borderId="20" xfId="17" applyNumberFormat="1" applyFont="1" applyFill="1" applyBorder="1" applyAlignment="1" applyProtection="1">
      <alignment horizontal="center" vertical="center" wrapText="1" shrinkToFit="1"/>
      <protection locked="0"/>
    </xf>
    <xf numFmtId="181" fontId="12" fillId="0" borderId="58" xfId="1" applyNumberFormat="1" applyFont="1" applyFill="1" applyBorder="1" applyAlignment="1" applyProtection="1">
      <alignment vertical="center" wrapText="1" shrinkToFit="1"/>
      <protection locked="0"/>
    </xf>
    <xf numFmtId="181" fontId="12" fillId="4" borderId="59" xfId="17" applyNumberFormat="1" applyFont="1" applyFill="1" applyBorder="1" applyAlignment="1" applyProtection="1">
      <alignment horizontal="center" vertical="center" wrapText="1" shrinkToFit="1"/>
      <protection locked="0"/>
    </xf>
    <xf numFmtId="181" fontId="12" fillId="4" borderId="20" xfId="1" applyNumberFormat="1" applyFont="1" applyFill="1" applyBorder="1" applyAlignment="1" applyProtection="1">
      <alignment horizontal="center" vertical="center" wrapText="1" shrinkToFit="1"/>
      <protection locked="0"/>
    </xf>
    <xf numFmtId="181" fontId="12" fillId="4" borderId="59" xfId="1" applyNumberFormat="1" applyFont="1" applyFill="1" applyBorder="1" applyAlignment="1" applyProtection="1">
      <alignment horizontal="center" vertical="center" wrapText="1" shrinkToFit="1"/>
      <protection locked="0"/>
    </xf>
    <xf numFmtId="181" fontId="12" fillId="0" borderId="60" xfId="17" applyNumberFormat="1" applyFont="1" applyFill="1" applyBorder="1" applyAlignment="1" applyProtection="1">
      <alignment horizontal="center" vertical="center" wrapText="1" shrinkToFit="1"/>
      <protection locked="0"/>
    </xf>
    <xf numFmtId="181" fontId="12" fillId="0" borderId="64" xfId="17" applyNumberFormat="1" applyFont="1" applyFill="1" applyBorder="1" applyAlignment="1" applyProtection="1">
      <alignment horizontal="center" vertical="center" wrapText="1" shrinkToFit="1"/>
      <protection locked="0"/>
    </xf>
    <xf numFmtId="181" fontId="12" fillId="4" borderId="58" xfId="1" applyNumberFormat="1" applyFont="1" applyFill="1" applyBorder="1" applyAlignment="1" applyProtection="1">
      <alignment horizontal="center" vertical="center" wrapText="1" shrinkToFit="1"/>
      <protection locked="0"/>
    </xf>
    <xf numFmtId="181" fontId="12" fillId="0" borderId="60" xfId="1" applyNumberFormat="1" applyFont="1" applyFill="1" applyBorder="1" applyAlignment="1" applyProtection="1">
      <alignment horizontal="center" vertical="center" wrapText="1" shrinkToFit="1"/>
      <protection locked="0"/>
    </xf>
    <xf numFmtId="181" fontId="12" fillId="0" borderId="64" xfId="1" applyNumberFormat="1" applyFont="1" applyFill="1" applyBorder="1" applyAlignment="1" applyProtection="1">
      <alignment horizontal="center" vertical="center" wrapText="1" shrinkToFit="1"/>
      <protection locked="0"/>
    </xf>
    <xf numFmtId="0" fontId="12" fillId="0" borderId="8" xfId="7" applyFont="1" applyBorder="1" applyAlignment="1" applyProtection="1">
      <alignment vertical="center" wrapText="1"/>
      <protection locked="0"/>
    </xf>
    <xf numFmtId="0" fontId="12" fillId="0" borderId="8" xfId="7" applyFont="1" applyBorder="1" applyAlignment="1" applyProtection="1">
      <alignment vertical="center" wrapText="1" shrinkToFit="1"/>
      <protection locked="0"/>
    </xf>
    <xf numFmtId="0" fontId="12" fillId="0" borderId="8" xfId="7" applyFont="1" applyBorder="1" applyAlignment="1" applyProtection="1">
      <alignment horizontal="center" vertical="center" wrapText="1" shrinkToFit="1"/>
      <protection locked="0"/>
    </xf>
    <xf numFmtId="0" fontId="12" fillId="4" borderId="8" xfId="7" applyFont="1" applyFill="1" applyBorder="1" applyAlignment="1" applyProtection="1">
      <alignment horizontal="left" vertical="center" wrapText="1" shrinkToFit="1"/>
      <protection locked="0"/>
    </xf>
    <xf numFmtId="38" fontId="12" fillId="0" borderId="8" xfId="3" applyFont="1" applyFill="1" applyBorder="1" applyAlignment="1" applyProtection="1">
      <alignment vertical="center" wrapText="1" shrinkToFit="1"/>
      <protection locked="0"/>
    </xf>
    <xf numFmtId="38" fontId="12" fillId="4" borderId="8" xfId="3" applyFont="1" applyFill="1" applyBorder="1" applyAlignment="1" applyProtection="1">
      <alignment vertical="center" wrapText="1" shrinkToFit="1"/>
      <protection locked="0"/>
    </xf>
    <xf numFmtId="38" fontId="12" fillId="0" borderId="8" xfId="3" applyFont="1" applyFill="1" applyBorder="1" applyAlignment="1" applyProtection="1">
      <alignment horizontal="center" vertical="center" wrapText="1" shrinkToFit="1"/>
      <protection locked="0"/>
    </xf>
    <xf numFmtId="38" fontId="12" fillId="4" borderId="8" xfId="2" applyNumberFormat="1" applyFont="1" applyFill="1" applyBorder="1" applyAlignment="1">
      <alignment horizontal="right" vertical="center" wrapText="1" shrinkToFit="1"/>
    </xf>
    <xf numFmtId="38" fontId="12" fillId="4" borderId="8" xfId="3" applyFont="1" applyFill="1" applyBorder="1" applyAlignment="1" applyProtection="1">
      <alignment horizontal="center" vertical="center" wrapText="1" shrinkToFit="1"/>
      <protection locked="0"/>
    </xf>
    <xf numFmtId="178" fontId="12" fillId="4" borderId="8" xfId="1" applyNumberFormat="1" applyFont="1" applyFill="1" applyBorder="1" applyAlignment="1" applyProtection="1">
      <alignment horizontal="center" vertical="center" wrapText="1" shrinkToFit="1"/>
      <protection locked="0"/>
    </xf>
    <xf numFmtId="178" fontId="12" fillId="4" borderId="63" xfId="1" applyNumberFormat="1" applyFont="1" applyFill="1" applyBorder="1" applyAlignment="1" applyProtection="1">
      <alignment horizontal="center" vertical="center" wrapText="1" shrinkToFit="1"/>
      <protection locked="0"/>
    </xf>
    <xf numFmtId="181" fontId="12" fillId="4" borderId="63" xfId="17" applyNumberFormat="1" applyFont="1" applyFill="1" applyBorder="1" applyAlignment="1" applyProtection="1">
      <alignment horizontal="center" vertical="center" wrapText="1" shrinkToFit="1"/>
      <protection locked="0"/>
    </xf>
    <xf numFmtId="181" fontId="12" fillId="4" borderId="63" xfId="1" applyNumberFormat="1" applyFont="1" applyFill="1" applyBorder="1" applyAlignment="1" applyProtection="1">
      <alignment horizontal="center" vertical="center" wrapText="1" shrinkToFit="1"/>
      <protection locked="0"/>
    </xf>
    <xf numFmtId="181" fontId="12" fillId="4" borderId="8" xfId="1" applyNumberFormat="1" applyFont="1" applyFill="1" applyBorder="1" applyAlignment="1" applyProtection="1">
      <alignment horizontal="center" vertical="center" wrapText="1" shrinkToFit="1"/>
      <protection locked="0"/>
    </xf>
    <xf numFmtId="182" fontId="12" fillId="4" borderId="8" xfId="1" applyNumberFormat="1" applyFont="1" applyFill="1" applyBorder="1" applyAlignment="1" applyProtection="1">
      <alignment horizontal="center" vertical="center" wrapText="1" shrinkToFit="1"/>
      <protection locked="0"/>
    </xf>
    <xf numFmtId="38" fontId="12" fillId="5" borderId="68" xfId="0" applyNumberFormat="1" applyFont="1" applyFill="1" applyBorder="1" applyAlignment="1">
      <alignment horizontal="center" vertical="center" shrinkToFit="1"/>
    </xf>
    <xf numFmtId="38" fontId="12" fillId="5" borderId="69" xfId="0" applyNumberFormat="1" applyFont="1" applyFill="1" applyBorder="1" applyAlignment="1">
      <alignment horizontal="center" vertical="center" shrinkToFit="1"/>
    </xf>
    <xf numFmtId="38" fontId="12" fillId="5" borderId="69" xfId="7" applyNumberFormat="1" applyFont="1" applyFill="1" applyBorder="1" applyAlignment="1" applyProtection="1">
      <alignment horizontal="center" vertical="center" shrinkToFit="1"/>
      <protection locked="0"/>
    </xf>
    <xf numFmtId="38" fontId="12" fillId="5" borderId="69" xfId="7" applyNumberFormat="1" applyFont="1" applyFill="1" applyBorder="1" applyAlignment="1" applyProtection="1">
      <alignment horizontal="center" vertical="center" textRotation="255" shrinkToFit="1"/>
      <protection locked="0"/>
    </xf>
    <xf numFmtId="38" fontId="12" fillId="5" borderId="69" xfId="9" applyNumberFormat="1" applyFont="1" applyFill="1" applyBorder="1" applyAlignment="1" applyProtection="1">
      <alignment horizontal="center" vertical="center" shrinkToFit="1"/>
      <protection locked="0"/>
    </xf>
    <xf numFmtId="38" fontId="12" fillId="5" borderId="69" xfId="9" applyNumberFormat="1" applyFont="1" applyFill="1" applyBorder="1" applyAlignment="1" applyProtection="1">
      <alignment horizontal="left" vertical="center" shrinkToFit="1"/>
      <protection locked="0"/>
    </xf>
    <xf numFmtId="38" fontId="12" fillId="5" borderId="70" xfId="9" applyNumberFormat="1" applyFont="1" applyFill="1" applyBorder="1" applyAlignment="1" applyProtection="1">
      <alignment horizontal="left" vertical="center" shrinkToFit="1"/>
      <protection locked="0"/>
    </xf>
    <xf numFmtId="38" fontId="12" fillId="5" borderId="68" xfId="9" applyNumberFormat="1" applyFont="1" applyFill="1" applyBorder="1" applyAlignment="1" applyProtection="1">
      <alignment horizontal="left" vertical="center" shrinkToFit="1"/>
      <protection locked="0"/>
    </xf>
    <xf numFmtId="38" fontId="12" fillId="5" borderId="71" xfId="17" applyFont="1" applyFill="1" applyBorder="1" applyAlignment="1" applyProtection="1">
      <alignment horizontal="center" vertical="center" shrinkToFit="1"/>
      <protection locked="0"/>
    </xf>
    <xf numFmtId="38" fontId="12" fillId="5" borderId="68" xfId="17" applyFont="1" applyFill="1" applyBorder="1" applyAlignment="1" applyProtection="1">
      <alignment horizontal="center" vertical="center" shrinkToFit="1"/>
      <protection locked="0"/>
    </xf>
    <xf numFmtId="38" fontId="12" fillId="5" borderId="69" xfId="9" applyNumberFormat="1" applyFont="1" applyFill="1" applyBorder="1" applyAlignment="1" applyProtection="1">
      <alignment horizontal="center" vertical="center" textRotation="255" shrinkToFit="1"/>
      <protection locked="0"/>
    </xf>
    <xf numFmtId="38" fontId="12" fillId="5" borderId="70" xfId="17" applyFont="1" applyFill="1" applyBorder="1" applyAlignment="1" applyProtection="1">
      <alignment horizontal="center" vertical="center" shrinkToFit="1"/>
      <protection locked="0"/>
    </xf>
    <xf numFmtId="38" fontId="12" fillId="5" borderId="72" xfId="9" applyNumberFormat="1" applyFont="1" applyFill="1" applyBorder="1" applyAlignment="1" applyProtection="1">
      <alignment horizontal="center" vertical="center" textRotation="255" shrinkToFit="1"/>
      <protection locked="0"/>
    </xf>
    <xf numFmtId="181" fontId="12" fillId="5" borderId="69" xfId="7" applyNumberFormat="1" applyFont="1" applyFill="1" applyBorder="1" applyAlignment="1" applyProtection="1">
      <alignment horizontal="center" vertical="center" shrinkToFit="1"/>
      <protection locked="0"/>
    </xf>
    <xf numFmtId="38" fontId="12" fillId="5" borderId="65" xfId="17" applyFont="1" applyFill="1" applyBorder="1" applyAlignment="1" applyProtection="1">
      <alignment horizontal="center" vertical="center" shrinkToFit="1"/>
      <protection locked="0"/>
    </xf>
    <xf numFmtId="182" fontId="12" fillId="5" borderId="69" xfId="7" applyNumberFormat="1" applyFont="1" applyFill="1" applyBorder="1" applyAlignment="1" applyProtection="1">
      <alignment horizontal="center" vertical="center" shrinkToFit="1"/>
      <protection locked="0"/>
    </xf>
    <xf numFmtId="38" fontId="12" fillId="5" borderId="71" xfId="7" applyNumberFormat="1" applyFont="1" applyFill="1" applyBorder="1" applyAlignment="1" applyProtection="1">
      <alignment horizontal="center" vertical="center" shrinkToFit="1"/>
      <protection locked="0"/>
    </xf>
    <xf numFmtId="38" fontId="12" fillId="5" borderId="72" xfId="9" applyNumberFormat="1" applyFont="1" applyFill="1" applyBorder="1" applyAlignment="1" applyProtection="1">
      <alignment horizontal="left" vertical="center" shrinkToFit="1"/>
      <protection locked="0"/>
    </xf>
    <xf numFmtId="38" fontId="12" fillId="0" borderId="4" xfId="2" applyNumberFormat="1" applyFont="1" applyFill="1" applyBorder="1" applyAlignment="1">
      <alignment vertical="center" wrapText="1" shrinkToFit="1"/>
    </xf>
    <xf numFmtId="38" fontId="12" fillId="0" borderId="13" xfId="2" applyNumberFormat="1" applyFont="1" applyFill="1" applyBorder="1" applyAlignment="1">
      <alignment vertical="center" wrapText="1" shrinkToFit="1"/>
    </xf>
    <xf numFmtId="38" fontId="12" fillId="0" borderId="74" xfId="2" applyNumberFormat="1" applyFont="1" applyFill="1" applyBorder="1" applyAlignment="1">
      <alignment vertical="center" wrapText="1" shrinkToFit="1"/>
    </xf>
    <xf numFmtId="38" fontId="12" fillId="5" borderId="72" xfId="17" applyFont="1" applyFill="1" applyBorder="1" applyAlignment="1" applyProtection="1">
      <alignment horizontal="center" vertical="center" shrinkToFit="1"/>
      <protection locked="0"/>
    </xf>
    <xf numFmtId="182" fontId="12" fillId="4" borderId="58" xfId="1" applyNumberFormat="1" applyFont="1" applyFill="1" applyBorder="1" applyAlignment="1" applyProtection="1">
      <alignment horizontal="center" vertical="center" wrapText="1" shrinkToFit="1"/>
      <protection locked="0"/>
    </xf>
    <xf numFmtId="38" fontId="14" fillId="5" borderId="76" xfId="9" applyNumberFormat="1" applyFont="1" applyFill="1" applyBorder="1" applyAlignment="1" applyProtection="1">
      <alignment horizontal="left" vertical="center" shrinkToFit="1"/>
      <protection locked="0"/>
    </xf>
    <xf numFmtId="0" fontId="14" fillId="0" borderId="0" xfId="7" applyFont="1" applyAlignment="1" applyProtection="1">
      <alignment vertical="center" wrapText="1"/>
      <protection locked="0"/>
    </xf>
    <xf numFmtId="0" fontId="14" fillId="0" borderId="0" xfId="7" applyFont="1" applyAlignment="1" applyProtection="1">
      <alignment horizontal="center" vertical="center" wrapText="1"/>
      <protection locked="0"/>
    </xf>
    <xf numFmtId="180" fontId="12" fillId="0" borderId="0" xfId="7" applyNumberFormat="1" applyFont="1" applyAlignment="1" applyProtection="1">
      <alignment vertical="center" wrapText="1" shrinkToFit="1"/>
      <protection locked="0"/>
    </xf>
    <xf numFmtId="180" fontId="12" fillId="0" borderId="8" xfId="7" applyNumberFormat="1" applyFont="1" applyBorder="1" applyAlignment="1" applyProtection="1">
      <alignment horizontal="center" vertical="center" wrapText="1" shrinkToFit="1"/>
      <protection locked="0"/>
    </xf>
    <xf numFmtId="38" fontId="12" fillId="5" borderId="68" xfId="7" applyNumberFormat="1" applyFont="1" applyFill="1" applyBorder="1" applyAlignment="1" applyProtection="1">
      <alignment horizontal="center" vertical="center" textRotation="255" shrinkToFit="1"/>
      <protection locked="0"/>
    </xf>
    <xf numFmtId="38" fontId="12" fillId="5" borderId="71" xfId="7" applyNumberFormat="1" applyFont="1" applyFill="1" applyBorder="1" applyAlignment="1" applyProtection="1">
      <alignment horizontal="left" vertical="center" shrinkToFit="1"/>
      <protection locked="0"/>
    </xf>
    <xf numFmtId="0" fontId="12" fillId="4" borderId="56" xfId="7" applyFont="1" applyFill="1" applyBorder="1" applyAlignment="1" applyProtection="1">
      <alignment horizontal="center" vertical="center" wrapText="1" shrinkToFit="1"/>
      <protection locked="0"/>
    </xf>
    <xf numFmtId="0" fontId="12" fillId="4" borderId="29" xfId="7" applyFont="1" applyFill="1" applyBorder="1" applyAlignment="1" applyProtection="1">
      <alignment horizontal="center" vertical="center" wrapText="1" shrinkToFit="1"/>
      <protection locked="0"/>
    </xf>
    <xf numFmtId="0" fontId="12" fillId="4" borderId="57" xfId="7" applyFont="1" applyFill="1" applyBorder="1" applyAlignment="1" applyProtection="1">
      <alignment horizontal="center" vertical="center" wrapText="1" shrinkToFit="1"/>
      <protection locked="0"/>
    </xf>
    <xf numFmtId="0" fontId="12" fillId="0" borderId="58" xfId="7" applyFont="1" applyBorder="1" applyAlignment="1" applyProtection="1">
      <alignment vertical="center" wrapText="1" shrinkToFit="1"/>
      <protection locked="0"/>
    </xf>
    <xf numFmtId="0" fontId="12" fillId="0" borderId="58" xfId="7" applyFont="1" applyBorder="1" applyAlignment="1" applyProtection="1">
      <alignment horizontal="center" vertical="center" wrapText="1" shrinkToFit="1"/>
      <protection locked="0"/>
    </xf>
    <xf numFmtId="0" fontId="12" fillId="4" borderId="58" xfId="7" applyFont="1" applyFill="1" applyBorder="1" applyAlignment="1" applyProtection="1">
      <alignment horizontal="left" vertical="center" wrapText="1" shrinkToFit="1"/>
      <protection locked="0"/>
    </xf>
    <xf numFmtId="38" fontId="12" fillId="5" borderId="70" xfId="9" applyNumberFormat="1" applyFont="1" applyFill="1" applyBorder="1" applyAlignment="1" applyProtection="1">
      <alignment horizontal="center" vertical="center" shrinkToFit="1"/>
      <protection locked="0"/>
    </xf>
    <xf numFmtId="0" fontId="12" fillId="0" borderId="14" xfId="7" applyFont="1" applyBorder="1" applyAlignment="1" applyProtection="1">
      <alignment vertical="center" wrapText="1" shrinkToFit="1"/>
      <protection locked="0"/>
    </xf>
    <xf numFmtId="38" fontId="12" fillId="5" borderId="68" xfId="9" applyNumberFormat="1" applyFont="1" applyFill="1" applyBorder="1" applyAlignment="1" applyProtection="1">
      <alignment horizontal="center" vertical="center" shrinkToFit="1"/>
      <protection locked="0"/>
    </xf>
    <xf numFmtId="0" fontId="12" fillId="0" borderId="56" xfId="7" applyFont="1" applyBorder="1" applyAlignment="1" applyProtection="1">
      <alignment horizontal="center" vertical="center" wrapText="1" shrinkToFit="1"/>
      <protection locked="0"/>
    </xf>
    <xf numFmtId="0" fontId="12" fillId="4" borderId="63" xfId="7" applyFont="1" applyFill="1" applyBorder="1" applyAlignment="1" applyProtection="1">
      <alignment horizontal="left" vertical="center" wrapText="1" shrinkToFit="1"/>
      <protection locked="0"/>
    </xf>
    <xf numFmtId="0" fontId="12" fillId="0" borderId="29" xfId="7" applyFont="1" applyBorder="1" applyAlignment="1" applyProtection="1">
      <alignment horizontal="center" vertical="center" wrapText="1" shrinkToFit="1"/>
      <protection locked="0"/>
    </xf>
    <xf numFmtId="0" fontId="12" fillId="4" borderId="20" xfId="7" applyFont="1" applyFill="1" applyBorder="1" applyAlignment="1" applyProtection="1">
      <alignment horizontal="left" vertical="center" wrapText="1" shrinkToFit="1"/>
      <protection locked="0"/>
    </xf>
    <xf numFmtId="0" fontId="12" fillId="0" borderId="57" xfId="7" applyFont="1" applyBorder="1" applyAlignment="1" applyProtection="1">
      <alignment horizontal="center" vertical="center" wrapText="1" shrinkToFit="1"/>
      <protection locked="0"/>
    </xf>
    <xf numFmtId="0" fontId="12" fillId="4" borderId="59" xfId="7" applyFont="1" applyFill="1" applyBorder="1" applyAlignment="1" applyProtection="1">
      <alignment horizontal="left" vertical="center" wrapText="1" shrinkToFit="1"/>
      <protection locked="0"/>
    </xf>
    <xf numFmtId="38" fontId="12" fillId="5" borderId="68" xfId="7" applyNumberFormat="1" applyFont="1" applyFill="1" applyBorder="1" applyAlignment="1" applyProtection="1">
      <alignment horizontal="center" vertical="center" shrinkToFit="1"/>
      <protection locked="0"/>
    </xf>
    <xf numFmtId="38" fontId="12" fillId="5" borderId="68" xfId="7" applyNumberFormat="1" applyFont="1" applyFill="1" applyBorder="1" applyAlignment="1">
      <alignment horizontal="center" vertical="center" textRotation="255" shrinkToFit="1"/>
    </xf>
    <xf numFmtId="0" fontId="12" fillId="0" borderId="63" xfId="7" applyFont="1" applyBorder="1" applyAlignment="1" applyProtection="1">
      <alignment horizontal="center" vertical="center" wrapText="1" shrinkToFit="1"/>
      <protection locked="0"/>
    </xf>
    <xf numFmtId="0" fontId="12" fillId="0" borderId="20" xfId="7" applyFont="1" applyBorder="1" applyAlignment="1" applyProtection="1">
      <alignment horizontal="center" vertical="center" wrapText="1" shrinkToFit="1"/>
      <protection locked="0"/>
    </xf>
    <xf numFmtId="0" fontId="12" fillId="0" borderId="59" xfId="7" applyFont="1" applyBorder="1" applyAlignment="1" applyProtection="1">
      <alignment horizontal="center" vertical="center" wrapText="1" shrinkToFit="1"/>
      <protection locked="0"/>
    </xf>
    <xf numFmtId="38" fontId="12" fillId="4" borderId="63" xfId="2" applyNumberFormat="1" applyFont="1" applyFill="1" applyBorder="1" applyAlignment="1">
      <alignment horizontal="right" vertical="center" wrapText="1" shrinkToFit="1"/>
    </xf>
    <xf numFmtId="38" fontId="12" fillId="4" borderId="20" xfId="2" applyNumberFormat="1" applyFont="1" applyFill="1" applyBorder="1" applyAlignment="1">
      <alignment horizontal="right" vertical="center" wrapText="1" shrinkToFit="1"/>
    </xf>
    <xf numFmtId="38" fontId="12" fillId="4" borderId="58" xfId="3" applyFont="1" applyFill="1" applyBorder="1" applyAlignment="1" applyProtection="1">
      <alignment vertical="center" wrapText="1" shrinkToFit="1"/>
      <protection locked="0"/>
    </xf>
    <xf numFmtId="38" fontId="12" fillId="0" borderId="58" xfId="3" applyFont="1" applyFill="1" applyBorder="1" applyAlignment="1" applyProtection="1">
      <alignment horizontal="center" vertical="center" wrapText="1" shrinkToFit="1"/>
      <protection locked="0"/>
    </xf>
    <xf numFmtId="38" fontId="12" fillId="4" borderId="58" xfId="2" applyNumberFormat="1" applyFont="1" applyFill="1" applyBorder="1" applyAlignment="1">
      <alignment horizontal="right" vertical="center" wrapText="1" shrinkToFit="1"/>
    </xf>
    <xf numFmtId="38" fontId="12" fillId="4" borderId="59" xfId="2" applyNumberFormat="1" applyFont="1" applyFill="1" applyBorder="1" applyAlignment="1">
      <alignment horizontal="right" vertical="center" wrapText="1" shrinkToFit="1"/>
    </xf>
    <xf numFmtId="0" fontId="12" fillId="4" borderId="56" xfId="0" applyFont="1" applyFill="1" applyBorder="1" applyAlignment="1">
      <alignment horizontal="center" vertical="center" wrapText="1" shrinkToFit="1"/>
    </xf>
    <xf numFmtId="0" fontId="12" fillId="4" borderId="29" xfId="0" applyFont="1" applyFill="1" applyBorder="1" applyAlignment="1">
      <alignment horizontal="center" vertical="center" wrapText="1" shrinkToFit="1"/>
    </xf>
    <xf numFmtId="0" fontId="12" fillId="4" borderId="57" xfId="0" applyFont="1" applyFill="1" applyBorder="1" applyAlignment="1">
      <alignment horizontal="center" vertical="center" wrapText="1" shrinkToFit="1"/>
    </xf>
    <xf numFmtId="0" fontId="12" fillId="0" borderId="58" xfId="7" applyFont="1" applyBorder="1" applyAlignment="1" applyProtection="1">
      <alignment vertical="center" wrapText="1"/>
      <protection locked="0"/>
    </xf>
    <xf numFmtId="38" fontId="12" fillId="5" borderId="71" xfId="9" applyNumberFormat="1" applyFont="1" applyFill="1" applyBorder="1" applyAlignment="1" applyProtection="1">
      <alignment horizontal="left" vertical="center" shrinkToFit="1"/>
      <protection locked="0"/>
    </xf>
    <xf numFmtId="0" fontId="12" fillId="0" borderId="0" xfId="0" applyFont="1">
      <alignment vertical="center"/>
    </xf>
    <xf numFmtId="0" fontId="12" fillId="0" borderId="0" xfId="7" applyFont="1" applyAlignment="1" applyProtection="1">
      <alignment horizontal="center" vertical="center" textRotation="255" wrapText="1"/>
      <protection locked="0"/>
    </xf>
    <xf numFmtId="38" fontId="12" fillId="5" borderId="3" xfId="7" applyNumberFormat="1" applyFont="1" applyFill="1" applyBorder="1" applyAlignment="1" applyProtection="1">
      <alignment vertical="center" shrinkToFit="1"/>
      <protection locked="0"/>
    </xf>
    <xf numFmtId="38" fontId="12" fillId="5" borderId="3" xfId="7" applyNumberFormat="1" applyFont="1" applyFill="1" applyBorder="1" applyAlignment="1" applyProtection="1">
      <alignment horizontal="center" vertical="center" shrinkToFit="1"/>
      <protection locked="0"/>
    </xf>
    <xf numFmtId="38" fontId="12" fillId="5" borderId="66" xfId="7" applyNumberFormat="1" applyFont="1" applyFill="1" applyBorder="1" applyAlignment="1" applyProtection="1">
      <alignment horizontal="center" vertical="center" shrinkToFit="1"/>
      <protection locked="0"/>
    </xf>
    <xf numFmtId="0" fontId="12" fillId="0" borderId="7" xfId="7" applyFont="1" applyBorder="1" applyAlignment="1" applyProtection="1">
      <alignment horizontal="center" vertical="center" wrapText="1" shrinkToFit="1"/>
      <protection locked="0"/>
    </xf>
    <xf numFmtId="0" fontId="12" fillId="0" borderId="12" xfId="7" applyFont="1" applyBorder="1" applyAlignment="1" applyProtection="1">
      <alignment horizontal="center" vertical="center" wrapText="1" shrinkToFit="1"/>
      <protection locked="0"/>
    </xf>
    <xf numFmtId="0" fontId="12" fillId="0" borderId="77" xfId="7" applyFont="1" applyBorder="1" applyAlignment="1" applyProtection="1">
      <alignment horizontal="center" vertical="center" wrapText="1" shrinkToFit="1"/>
      <protection locked="0"/>
    </xf>
    <xf numFmtId="38" fontId="12" fillId="5" borderId="67" xfId="7" applyNumberFormat="1" applyFont="1" applyFill="1" applyBorder="1" applyAlignment="1" applyProtection="1">
      <alignment horizontal="center" vertical="center" shrinkToFit="1"/>
      <protection locked="0"/>
    </xf>
    <xf numFmtId="38" fontId="12" fillId="5" borderId="65" xfId="7" applyNumberFormat="1" applyFont="1" applyFill="1" applyBorder="1" applyAlignment="1" applyProtection="1">
      <alignment horizontal="center" vertical="center" shrinkToFit="1"/>
      <protection locked="0"/>
    </xf>
    <xf numFmtId="0" fontId="12" fillId="0" borderId="0" xfId="7" applyFont="1" applyAlignment="1" applyProtection="1">
      <alignment vertical="center" textRotation="255" wrapText="1"/>
      <protection locked="0"/>
    </xf>
    <xf numFmtId="0" fontId="12" fillId="4" borderId="14" xfId="7" applyFont="1" applyFill="1" applyBorder="1" applyAlignment="1" applyProtection="1">
      <alignment horizontal="left" vertical="center" wrapText="1" shrinkToFit="1"/>
      <protection locked="0"/>
    </xf>
    <xf numFmtId="38" fontId="12" fillId="4" borderId="48" xfId="3" applyFont="1" applyFill="1" applyBorder="1" applyAlignment="1" applyProtection="1">
      <alignment horizontal="center" vertical="center" wrapText="1" shrinkToFit="1"/>
      <protection locked="0"/>
    </xf>
    <xf numFmtId="38" fontId="12" fillId="4" borderId="87" xfId="3" applyFont="1" applyFill="1" applyBorder="1" applyAlignment="1" applyProtection="1">
      <alignment horizontal="center" vertical="center" wrapText="1" shrinkToFit="1"/>
      <protection locked="0"/>
    </xf>
    <xf numFmtId="38" fontId="12" fillId="4" borderId="88" xfId="3" applyFont="1" applyFill="1" applyBorder="1" applyAlignment="1" applyProtection="1">
      <alignment horizontal="center" vertical="center" wrapText="1" shrinkToFit="1"/>
      <protection locked="0"/>
    </xf>
    <xf numFmtId="0" fontId="19" fillId="0" borderId="0" xfId="7" applyFont="1" applyProtection="1">
      <alignment vertical="center"/>
      <protection locked="0"/>
    </xf>
    <xf numFmtId="0" fontId="20" fillId="0" borderId="0" xfId="0" applyFont="1">
      <alignment vertical="center"/>
    </xf>
    <xf numFmtId="0" fontId="17" fillId="0" borderId="0" xfId="7" applyFont="1">
      <alignment vertical="center"/>
    </xf>
    <xf numFmtId="183" fontId="21" fillId="0" borderId="0" xfId="0" applyNumberFormat="1" applyFont="1">
      <alignment vertical="center"/>
    </xf>
    <xf numFmtId="0" fontId="21" fillId="0" borderId="0" xfId="0" applyFont="1">
      <alignment vertical="center"/>
    </xf>
    <xf numFmtId="0" fontId="22" fillId="0" borderId="0" xfId="0" applyFont="1">
      <alignment vertical="center"/>
    </xf>
    <xf numFmtId="0" fontId="18" fillId="0" borderId="0" xfId="7" applyFont="1" applyAlignment="1">
      <alignment horizontal="left" vertical="center"/>
    </xf>
    <xf numFmtId="0" fontId="17" fillId="0" borderId="0" xfId="7" applyFont="1" applyAlignment="1">
      <alignment horizontal="left" vertical="center"/>
    </xf>
    <xf numFmtId="0" fontId="16" fillId="2" borderId="0" xfId="0" applyFont="1" applyFill="1" applyAlignment="1">
      <alignment horizontal="center"/>
    </xf>
    <xf numFmtId="38" fontId="12" fillId="2" borderId="0" xfId="3" applyFont="1" applyFill="1" applyAlignment="1">
      <alignment horizontal="center" vertical="center"/>
    </xf>
    <xf numFmtId="0" fontId="12" fillId="2" borderId="0" xfId="0" applyFont="1" applyFill="1" applyAlignment="1">
      <alignment horizontal="center" vertical="center"/>
    </xf>
    <xf numFmtId="40" fontId="12" fillId="2" borderId="0" xfId="0" applyNumberFormat="1" applyFont="1" applyFill="1" applyAlignment="1">
      <alignment horizontal="center" vertical="center"/>
    </xf>
    <xf numFmtId="0" fontId="12" fillId="2" borderId="0" xfId="0" applyFont="1" applyFill="1" applyAlignment="1">
      <alignment horizontal="center" vertical="center" shrinkToFit="1"/>
    </xf>
    <xf numFmtId="0" fontId="18" fillId="0" borderId="0" xfId="7" applyFont="1" applyProtection="1">
      <alignment vertical="center"/>
      <protection locked="0"/>
    </xf>
    <xf numFmtId="176" fontId="12" fillId="0" borderId="0" xfId="0" applyNumberFormat="1" applyFont="1">
      <alignment vertical="center"/>
    </xf>
    <xf numFmtId="0" fontId="12" fillId="0" borderId="0" xfId="0" applyFont="1" applyAlignment="1">
      <alignment vertical="center" shrinkToFit="1"/>
    </xf>
    <xf numFmtId="38" fontId="23" fillId="0" borderId="0" xfId="17" applyFont="1" applyFill="1" applyAlignment="1">
      <alignment horizontal="center" vertical="center" shrinkToFit="1"/>
    </xf>
    <xf numFmtId="0" fontId="16" fillId="0" borderId="0" xfId="0" applyFont="1">
      <alignment vertical="center"/>
    </xf>
    <xf numFmtId="183" fontId="17" fillId="0" borderId="0" xfId="0" applyNumberFormat="1" applyFont="1">
      <alignment vertical="center"/>
    </xf>
    <xf numFmtId="0" fontId="17" fillId="0" borderId="0" xfId="0" applyFont="1">
      <alignment vertical="center"/>
    </xf>
    <xf numFmtId="0" fontId="16" fillId="3" borderId="0" xfId="0" applyFont="1" applyFill="1">
      <alignment vertical="center"/>
    </xf>
    <xf numFmtId="0" fontId="16" fillId="3" borderId="0" xfId="0" applyFont="1" applyFill="1" applyAlignment="1">
      <alignment vertical="center" textRotation="255"/>
    </xf>
    <xf numFmtId="0" fontId="20" fillId="3" borderId="0" xfId="0" applyFont="1" applyFill="1">
      <alignment vertical="center"/>
    </xf>
    <xf numFmtId="0" fontId="24" fillId="0" borderId="37"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16" xfId="0" applyFont="1" applyBorder="1" applyAlignment="1">
      <alignment horizontal="center" vertical="center" shrinkToFit="1"/>
    </xf>
    <xf numFmtId="0" fontId="24" fillId="0" borderId="17" xfId="0" applyFont="1" applyBorder="1" applyAlignment="1">
      <alignment horizontal="center" vertical="center" shrinkToFit="1"/>
    </xf>
    <xf numFmtId="0" fontId="24" fillId="0" borderId="35" xfId="0" applyFont="1" applyBorder="1" applyAlignment="1">
      <alignment horizontal="center" vertical="center" shrinkToFit="1"/>
    </xf>
    <xf numFmtId="38" fontId="20" fillId="3" borderId="0" xfId="0" applyNumberFormat="1" applyFont="1" applyFill="1" applyAlignment="1">
      <alignment horizontal="center" vertical="center"/>
    </xf>
    <xf numFmtId="183" fontId="20" fillId="0" borderId="0" xfId="0" applyNumberFormat="1" applyFont="1" applyAlignment="1">
      <alignment horizontal="center" vertical="center"/>
    </xf>
    <xf numFmtId="38" fontId="20" fillId="0" borderId="0" xfId="0" applyNumberFormat="1" applyFont="1" applyAlignment="1">
      <alignment horizontal="center" vertical="center"/>
    </xf>
    <xf numFmtId="0" fontId="12" fillId="4" borderId="40" xfId="0" applyFont="1" applyFill="1" applyBorder="1" applyAlignment="1">
      <alignment horizontal="center" vertical="center" wrapText="1"/>
    </xf>
    <xf numFmtId="0" fontId="12" fillId="4" borderId="36" xfId="0" applyFont="1" applyFill="1" applyBorder="1" applyAlignment="1">
      <alignment vertical="center" shrinkToFit="1"/>
    </xf>
    <xf numFmtId="0" fontId="12" fillId="4" borderId="46" xfId="0" applyFont="1" applyFill="1" applyBorder="1" applyAlignment="1">
      <alignment vertical="center" shrinkToFit="1"/>
    </xf>
    <xf numFmtId="38" fontId="12" fillId="0" borderId="48" xfId="3" applyFont="1" applyFill="1" applyBorder="1" applyAlignment="1">
      <alignment vertical="center" shrinkToFit="1"/>
    </xf>
    <xf numFmtId="38" fontId="12" fillId="0" borderId="49" xfId="3" applyFont="1" applyFill="1" applyBorder="1" applyAlignment="1">
      <alignment vertical="center" shrinkToFit="1"/>
    </xf>
    <xf numFmtId="38" fontId="17" fillId="0" borderId="0" xfId="0" applyNumberFormat="1" applyFont="1">
      <alignment vertical="center"/>
    </xf>
    <xf numFmtId="0" fontId="12" fillId="4" borderId="18" xfId="0" applyFont="1" applyFill="1" applyBorder="1" applyAlignment="1">
      <alignment horizontal="center" vertical="center" wrapText="1"/>
    </xf>
    <xf numFmtId="0" fontId="12" fillId="4" borderId="8" xfId="0" applyFont="1" applyFill="1" applyBorder="1" applyAlignment="1">
      <alignment vertical="center" shrinkToFit="1"/>
    </xf>
    <xf numFmtId="0" fontId="12" fillId="4" borderId="19" xfId="0" applyFont="1" applyFill="1" applyBorder="1" applyAlignment="1">
      <alignment vertical="center" shrinkToFit="1"/>
    </xf>
    <xf numFmtId="38" fontId="12" fillId="0" borderId="51" xfId="3" applyFont="1" applyFill="1" applyBorder="1" applyAlignment="1">
      <alignment vertical="center" shrinkToFit="1"/>
    </xf>
    <xf numFmtId="38" fontId="12" fillId="0" borderId="52" xfId="3" applyFont="1" applyFill="1" applyBorder="1" applyAlignment="1">
      <alignment vertical="center" shrinkToFit="1"/>
    </xf>
    <xf numFmtId="38" fontId="12" fillId="4" borderId="7" xfId="3" applyFont="1" applyFill="1" applyBorder="1" applyAlignment="1">
      <alignment vertical="center" shrinkToFit="1"/>
    </xf>
    <xf numFmtId="38" fontId="12" fillId="4" borderId="8" xfId="3" applyFont="1" applyFill="1" applyBorder="1" applyAlignment="1">
      <alignment vertical="center" shrinkToFit="1"/>
    </xf>
    <xf numFmtId="40" fontId="12" fillId="4" borderId="19" xfId="3" applyNumberFormat="1" applyFont="1" applyFill="1" applyBorder="1" applyAlignment="1">
      <alignment horizontal="center" vertical="center" shrinkToFit="1"/>
    </xf>
    <xf numFmtId="38" fontId="12" fillId="7" borderId="23" xfId="3" applyFont="1" applyFill="1" applyBorder="1" applyAlignment="1">
      <alignment vertical="center" shrinkToFit="1"/>
    </xf>
    <xf numFmtId="38" fontId="12" fillId="7" borderId="38" xfId="3" applyFont="1" applyFill="1" applyBorder="1" applyAlignment="1">
      <alignment vertical="center" shrinkToFit="1"/>
    </xf>
    <xf numFmtId="38" fontId="12" fillId="7" borderId="45" xfId="3" applyFont="1" applyFill="1" applyBorder="1" applyAlignment="1">
      <alignment vertical="center" shrinkToFit="1"/>
    </xf>
    <xf numFmtId="38" fontId="12" fillId="7" borderId="25" xfId="3" applyFont="1" applyFill="1" applyBorder="1" applyAlignment="1">
      <alignment vertical="center"/>
    </xf>
    <xf numFmtId="38" fontId="12" fillId="7" borderId="24" xfId="3" applyFont="1" applyFill="1" applyBorder="1" applyAlignment="1">
      <alignment vertical="center"/>
    </xf>
    <xf numFmtId="38" fontId="12" fillId="7" borderId="23" xfId="3" applyFont="1" applyFill="1" applyBorder="1" applyAlignment="1">
      <alignment vertical="center"/>
    </xf>
    <xf numFmtId="38" fontId="12" fillId="7" borderId="26" xfId="3" applyFont="1" applyFill="1" applyBorder="1" applyAlignment="1">
      <alignment vertical="center" shrinkToFit="1"/>
    </xf>
    <xf numFmtId="40" fontId="12" fillId="7" borderId="26" xfId="3" applyNumberFormat="1" applyFont="1" applyFill="1" applyBorder="1" applyAlignment="1">
      <alignment vertical="center" shrinkToFit="1"/>
    </xf>
    <xf numFmtId="0" fontId="25" fillId="7" borderId="22" xfId="0" applyFont="1" applyFill="1" applyBorder="1" applyAlignment="1">
      <alignment vertical="center" shrinkToFit="1"/>
    </xf>
    <xf numFmtId="0" fontId="12" fillId="0" borderId="0" xfId="0" applyFont="1" applyAlignment="1">
      <alignment horizontal="center" vertical="center"/>
    </xf>
    <xf numFmtId="38" fontId="12" fillId="0" borderId="0" xfId="3" applyFont="1" applyAlignment="1">
      <alignment horizontal="center" vertical="center"/>
    </xf>
    <xf numFmtId="40" fontId="12" fillId="0" borderId="0" xfId="0" applyNumberFormat="1" applyFont="1" applyAlignment="1">
      <alignment horizontal="center" vertical="center"/>
    </xf>
    <xf numFmtId="40" fontId="12" fillId="0" borderId="0" xfId="3" applyNumberFormat="1" applyFont="1">
      <alignment vertical="center"/>
    </xf>
    <xf numFmtId="0" fontId="12" fillId="0" borderId="0" xfId="0" applyFont="1" applyAlignment="1">
      <alignment horizontal="left" vertical="center"/>
    </xf>
    <xf numFmtId="38" fontId="12" fillId="0" borderId="0" xfId="3" applyFont="1">
      <alignment vertical="center"/>
    </xf>
    <xf numFmtId="176" fontId="24" fillId="0" borderId="0" xfId="0" applyNumberFormat="1" applyFont="1" applyAlignment="1">
      <alignment horizontal="center" vertical="center" shrinkToFit="1"/>
    </xf>
    <xf numFmtId="0" fontId="16" fillId="7" borderId="21" xfId="0" applyFont="1" applyFill="1" applyBorder="1" applyAlignment="1">
      <alignment horizontal="center" vertical="center"/>
    </xf>
    <xf numFmtId="38" fontId="12" fillId="7" borderId="21" xfId="3" applyFont="1" applyFill="1" applyBorder="1" applyAlignment="1">
      <alignment vertical="center" shrinkToFit="1"/>
    </xf>
    <xf numFmtId="38" fontId="12" fillId="7" borderId="21" xfId="3" applyFont="1" applyFill="1" applyBorder="1" applyAlignment="1">
      <alignment vertical="center"/>
    </xf>
    <xf numFmtId="38" fontId="12" fillId="7" borderId="45" xfId="3" applyFont="1" applyFill="1" applyBorder="1" applyAlignment="1">
      <alignment vertical="center"/>
    </xf>
    <xf numFmtId="38" fontId="12" fillId="7" borderId="24" xfId="3" applyFont="1" applyFill="1" applyBorder="1" applyAlignment="1">
      <alignment vertical="center" shrinkToFit="1"/>
    </xf>
    <xf numFmtId="38" fontId="12" fillId="5" borderId="72" xfId="7" applyNumberFormat="1" applyFont="1" applyFill="1" applyBorder="1" applyAlignment="1" applyProtection="1">
      <alignment horizontal="center" vertical="center" textRotation="255" shrinkToFit="1"/>
      <protection locked="0"/>
    </xf>
    <xf numFmtId="0" fontId="12" fillId="4" borderId="4" xfId="7" applyFont="1" applyFill="1" applyBorder="1" applyAlignment="1" applyProtection="1">
      <alignment horizontal="center" vertical="center" wrapText="1" shrinkToFit="1"/>
      <protection locked="0"/>
    </xf>
    <xf numFmtId="0" fontId="12" fillId="4" borderId="13" xfId="7" applyFont="1" applyFill="1" applyBorder="1" applyAlignment="1" applyProtection="1">
      <alignment horizontal="center" vertical="center" wrapText="1" shrinkToFit="1"/>
      <protection locked="0"/>
    </xf>
    <xf numFmtId="0" fontId="12" fillId="4" borderId="74" xfId="7" applyFont="1" applyFill="1" applyBorder="1" applyAlignment="1" applyProtection="1">
      <alignment horizontal="center" vertical="center" wrapText="1" shrinkToFit="1"/>
      <protection locked="0"/>
    </xf>
    <xf numFmtId="0" fontId="16" fillId="0" borderId="10" xfId="0" applyFont="1" applyBorder="1" applyAlignment="1">
      <alignment horizontal="center" vertical="center" shrinkToFit="1"/>
    </xf>
    <xf numFmtId="0" fontId="16" fillId="0" borderId="27" xfId="0" applyFont="1" applyBorder="1" applyAlignment="1">
      <alignment horizontal="center" vertical="center" shrinkToFit="1"/>
    </xf>
    <xf numFmtId="0" fontId="16" fillId="0" borderId="28" xfId="0" applyFont="1" applyBorder="1" applyAlignment="1">
      <alignment horizontal="center" vertical="center" shrinkToFit="1"/>
    </xf>
    <xf numFmtId="0" fontId="24" fillId="0" borderId="0" xfId="0" applyFont="1" applyAlignment="1">
      <alignment horizontal="center" vertical="center" shrinkToFit="1"/>
    </xf>
    <xf numFmtId="176" fontId="24" fillId="0" borderId="6" xfId="0" applyNumberFormat="1" applyFont="1" applyBorder="1" applyAlignment="1">
      <alignment horizontal="center" vertical="center" shrinkToFit="1"/>
    </xf>
    <xf numFmtId="0" fontId="12" fillId="4" borderId="4" xfId="0" applyFont="1" applyFill="1" applyBorder="1" applyAlignment="1">
      <alignment vertical="center" shrinkToFit="1"/>
    </xf>
    <xf numFmtId="0" fontId="12" fillId="4" borderId="90" xfId="0" applyFont="1" applyFill="1" applyBorder="1" applyAlignment="1">
      <alignment vertical="center" shrinkToFit="1"/>
    </xf>
    <xf numFmtId="0" fontId="12" fillId="0" borderId="20" xfId="7" applyFont="1" applyBorder="1" applyAlignment="1" applyProtection="1">
      <alignment vertical="center" wrapText="1"/>
      <protection locked="0"/>
    </xf>
    <xf numFmtId="0" fontId="12" fillId="0" borderId="59" xfId="7" applyFont="1" applyBorder="1" applyAlignment="1" applyProtection="1">
      <alignment vertical="center" wrapText="1"/>
      <protection locked="0"/>
    </xf>
    <xf numFmtId="176" fontId="24" fillId="0" borderId="2" xfId="0" applyNumberFormat="1" applyFont="1" applyBorder="1" applyAlignment="1">
      <alignment horizontal="center" vertical="center" shrinkToFit="1"/>
    </xf>
    <xf numFmtId="0" fontId="12" fillId="4" borderId="73" xfId="7" applyFont="1" applyFill="1" applyBorder="1" applyAlignment="1" applyProtection="1">
      <alignment horizontal="left" vertical="center" wrapText="1" shrinkToFit="1"/>
      <protection locked="0"/>
    </xf>
    <xf numFmtId="0" fontId="12" fillId="0" borderId="65" xfId="7" applyFont="1" applyBorder="1" applyProtection="1">
      <alignment vertical="center"/>
      <protection locked="0"/>
    </xf>
    <xf numFmtId="0" fontId="12" fillId="0" borderId="66" xfId="7" applyFont="1" applyBorder="1" applyProtection="1">
      <alignment vertical="center"/>
      <protection locked="0"/>
    </xf>
    <xf numFmtId="0" fontId="12" fillId="0" borderId="67" xfId="7" applyFont="1" applyBorder="1" applyProtection="1">
      <alignment vertical="center"/>
      <protection locked="0"/>
    </xf>
    <xf numFmtId="0" fontId="16" fillId="0" borderId="1" xfId="0" applyFont="1" applyBorder="1" applyAlignment="1">
      <alignment horizontal="center" vertical="center" wrapText="1"/>
    </xf>
    <xf numFmtId="0" fontId="12" fillId="7" borderId="26" xfId="0" applyFont="1" applyFill="1" applyBorder="1" applyAlignment="1">
      <alignment horizontal="center" vertical="center"/>
    </xf>
    <xf numFmtId="0" fontId="16" fillId="0" borderId="55" xfId="0" applyFont="1" applyBorder="1" applyAlignment="1">
      <alignment horizontal="center" vertical="center" wrapText="1"/>
    </xf>
    <xf numFmtId="0" fontId="16" fillId="0" borderId="62" xfId="0" applyFont="1" applyBorder="1" applyAlignment="1">
      <alignment horizontal="center" vertical="center" shrinkToFit="1"/>
    </xf>
    <xf numFmtId="38" fontId="12" fillId="4" borderId="56" xfId="3" applyFont="1" applyFill="1" applyBorder="1" applyAlignment="1">
      <alignment vertical="center" shrinkToFit="1"/>
    </xf>
    <xf numFmtId="38" fontId="12" fillId="4" borderId="63" xfId="3" applyFont="1" applyFill="1" applyBorder="1" applyAlignment="1">
      <alignment vertical="center" shrinkToFit="1"/>
    </xf>
    <xf numFmtId="0" fontId="12" fillId="0" borderId="66" xfId="7" applyFont="1" applyBorder="1" applyAlignment="1" applyProtection="1">
      <alignment horizontal="center" vertical="center" wrapText="1"/>
      <protection locked="0"/>
    </xf>
    <xf numFmtId="0" fontId="12" fillId="0" borderId="14" xfId="7" applyFont="1" applyBorder="1" applyAlignment="1" applyProtection="1">
      <alignment vertical="center" wrapText="1"/>
      <protection locked="0"/>
    </xf>
    <xf numFmtId="0" fontId="12" fillId="0" borderId="56" xfId="7" applyFont="1" applyBorder="1" applyAlignment="1" applyProtection="1">
      <alignment horizontal="center" vertical="center" wrapText="1"/>
      <protection locked="0"/>
    </xf>
    <xf numFmtId="0" fontId="12" fillId="4" borderId="8" xfId="7" applyFont="1" applyFill="1" applyBorder="1" applyAlignment="1" applyProtection="1">
      <alignment vertical="center" wrapText="1"/>
      <protection locked="0"/>
    </xf>
    <xf numFmtId="0" fontId="12" fillId="0" borderId="29" xfId="7" applyFont="1" applyBorder="1" applyAlignment="1" applyProtection="1">
      <alignment horizontal="center" vertical="center" wrapText="1"/>
      <protection locked="0"/>
    </xf>
    <xf numFmtId="0" fontId="12" fillId="4" borderId="3" xfId="7" applyFont="1" applyFill="1" applyBorder="1" applyAlignment="1" applyProtection="1">
      <alignment vertical="center" wrapText="1"/>
      <protection locked="0"/>
    </xf>
    <xf numFmtId="0" fontId="12" fillId="4" borderId="58" xfId="7" applyFont="1" applyFill="1" applyBorder="1" applyAlignment="1" applyProtection="1">
      <alignment vertical="center" wrapText="1"/>
      <protection locked="0"/>
    </xf>
    <xf numFmtId="0" fontId="12" fillId="0" borderId="5" xfId="7" applyFont="1" applyBorder="1" applyAlignment="1" applyProtection="1">
      <alignment horizontal="left" vertical="center" wrapText="1" shrinkToFit="1"/>
      <protection locked="0"/>
    </xf>
    <xf numFmtId="0" fontId="12" fillId="0" borderId="61" xfId="7" applyFont="1" applyBorder="1" applyAlignment="1" applyProtection="1">
      <alignment horizontal="left" vertical="center" wrapText="1" shrinkToFit="1"/>
      <protection locked="0"/>
    </xf>
    <xf numFmtId="0" fontId="12" fillId="4" borderId="86" xfId="7" applyFont="1" applyFill="1" applyBorder="1" applyAlignment="1" applyProtection="1">
      <alignment horizontal="left" vertical="center" wrapText="1" shrinkToFit="1"/>
      <protection locked="0"/>
    </xf>
    <xf numFmtId="0" fontId="12" fillId="0" borderId="14" xfId="7" applyFont="1" applyBorder="1" applyAlignment="1" applyProtection="1">
      <alignment horizontal="center" vertical="center" wrapText="1" shrinkToFit="1"/>
      <protection locked="0"/>
    </xf>
    <xf numFmtId="0" fontId="12" fillId="0" borderId="5" xfId="7" applyFont="1" applyBorder="1" applyAlignment="1" applyProtection="1">
      <alignment horizontal="center" vertical="center" wrapText="1" shrinkToFit="1"/>
      <protection locked="0"/>
    </xf>
    <xf numFmtId="0" fontId="12" fillId="0" borderId="61" xfId="7" applyFont="1" applyBorder="1" applyAlignment="1" applyProtection="1">
      <alignment horizontal="center" vertical="center" wrapText="1" shrinkToFit="1"/>
      <protection locked="0"/>
    </xf>
    <xf numFmtId="0" fontId="12" fillId="0" borderId="8" xfId="7" applyFont="1" applyBorder="1" applyAlignment="1" applyProtection="1">
      <alignment horizontal="right" vertical="center" wrapText="1" shrinkToFit="1"/>
      <protection locked="0"/>
    </xf>
    <xf numFmtId="0" fontId="12" fillId="0" borderId="3" xfId="7" applyFont="1" applyBorder="1" applyAlignment="1" applyProtection="1">
      <alignment horizontal="right" vertical="center" wrapText="1" shrinkToFit="1"/>
      <protection locked="0"/>
    </xf>
    <xf numFmtId="0" fontId="12" fillId="0" borderId="58" xfId="7" applyFont="1" applyBorder="1" applyAlignment="1" applyProtection="1">
      <alignment horizontal="right" vertical="center" wrapText="1" shrinkToFit="1"/>
      <protection locked="0"/>
    </xf>
    <xf numFmtId="38" fontId="12" fillId="4" borderId="73" xfId="3" applyFont="1" applyFill="1" applyBorder="1" applyAlignment="1" applyProtection="1">
      <alignment vertical="center" wrapText="1" shrinkToFit="1"/>
      <protection locked="0"/>
    </xf>
    <xf numFmtId="38" fontId="12" fillId="0" borderId="56" xfId="17" applyFont="1" applyFill="1" applyBorder="1" applyAlignment="1" applyProtection="1">
      <alignment horizontal="center" vertical="center" wrapText="1" shrinkToFit="1"/>
      <protection locked="0"/>
    </xf>
    <xf numFmtId="38" fontId="12" fillId="0" borderId="29" xfId="17" applyFont="1" applyFill="1" applyBorder="1" applyAlignment="1" applyProtection="1">
      <alignment horizontal="center" vertical="center" wrapText="1" shrinkToFit="1"/>
      <protection locked="0"/>
    </xf>
    <xf numFmtId="38" fontId="12" fillId="0" borderId="57" xfId="17" applyFont="1" applyFill="1" applyBorder="1" applyAlignment="1" applyProtection="1">
      <alignment horizontal="center" vertical="center" wrapText="1" shrinkToFit="1"/>
      <protection locked="0"/>
    </xf>
    <xf numFmtId="38" fontId="12" fillId="0" borderId="56" xfId="2" applyNumberFormat="1" applyFont="1" applyFill="1" applyBorder="1" applyAlignment="1">
      <alignment horizontal="center" vertical="center" wrapText="1" shrinkToFit="1"/>
    </xf>
    <xf numFmtId="38" fontId="12" fillId="0" borderId="4" xfId="2" applyNumberFormat="1" applyFont="1" applyFill="1" applyBorder="1" applyAlignment="1">
      <alignment horizontal="center" vertical="center" wrapText="1" shrinkToFit="1"/>
    </xf>
    <xf numFmtId="38" fontId="12" fillId="0" borderId="29" xfId="2" applyNumberFormat="1" applyFont="1" applyFill="1" applyBorder="1" applyAlignment="1">
      <alignment horizontal="center" vertical="center" wrapText="1" shrinkToFit="1"/>
    </xf>
    <xf numFmtId="38" fontId="12" fillId="0" borderId="13" xfId="2" applyNumberFormat="1" applyFont="1" applyFill="1" applyBorder="1" applyAlignment="1">
      <alignment horizontal="center" vertical="center" wrapText="1" shrinkToFit="1"/>
    </xf>
    <xf numFmtId="38" fontId="12" fillId="0" borderId="57" xfId="2" applyNumberFormat="1" applyFont="1" applyFill="1" applyBorder="1" applyAlignment="1">
      <alignment horizontal="center" vertical="center" wrapText="1" shrinkToFit="1"/>
    </xf>
    <xf numFmtId="38" fontId="12" fillId="0" borderId="74" xfId="2" applyNumberFormat="1" applyFont="1" applyFill="1" applyBorder="1" applyAlignment="1">
      <alignment horizontal="center" vertical="center" wrapText="1" shrinkToFit="1"/>
    </xf>
    <xf numFmtId="38" fontId="12" fillId="0" borderId="63" xfId="17" applyFont="1" applyFill="1" applyBorder="1" applyAlignment="1" applyProtection="1">
      <alignment horizontal="left" vertical="center" wrapText="1" shrinkToFit="1"/>
      <protection locked="0"/>
    </xf>
    <xf numFmtId="38" fontId="12" fillId="0" borderId="20" xfId="17" applyFont="1" applyFill="1" applyBorder="1" applyAlignment="1" applyProtection="1">
      <alignment horizontal="left" vertical="center" wrapText="1" shrinkToFit="1"/>
      <protection locked="0"/>
    </xf>
    <xf numFmtId="38" fontId="12" fillId="0" borderId="59" xfId="17" applyFont="1" applyFill="1" applyBorder="1" applyAlignment="1" applyProtection="1">
      <alignment horizontal="left" vertical="center" wrapText="1" shrinkToFit="1"/>
      <protection locked="0"/>
    </xf>
    <xf numFmtId="181" fontId="12" fillId="0" borderId="8" xfId="17" applyNumberFormat="1" applyFont="1" applyFill="1" applyBorder="1" applyAlignment="1" applyProtection="1">
      <alignment horizontal="left" vertical="center" wrapText="1" shrinkToFit="1"/>
      <protection locked="0"/>
    </xf>
    <xf numFmtId="181" fontId="12" fillId="0" borderId="3" xfId="17" applyNumberFormat="1" applyFont="1" applyFill="1" applyBorder="1" applyAlignment="1" applyProtection="1">
      <alignment horizontal="left" vertical="center" wrapText="1" shrinkToFit="1"/>
      <protection locked="0"/>
    </xf>
    <xf numFmtId="181" fontId="12" fillId="0" borderId="58" xfId="17" applyNumberFormat="1" applyFont="1" applyFill="1" applyBorder="1" applyAlignment="1" applyProtection="1">
      <alignment horizontal="left" vertical="center" wrapText="1" shrinkToFit="1"/>
      <protection locked="0"/>
    </xf>
    <xf numFmtId="38" fontId="12" fillId="0" borderId="14" xfId="17" applyFont="1" applyFill="1" applyBorder="1" applyAlignment="1" applyProtection="1">
      <alignment horizontal="left" vertical="center" wrapText="1" shrinkToFit="1"/>
      <protection locked="0"/>
    </xf>
    <xf numFmtId="38" fontId="12" fillId="0" borderId="5" xfId="17" applyFont="1" applyFill="1" applyBorder="1" applyAlignment="1" applyProtection="1">
      <alignment horizontal="left" vertical="center" wrapText="1" shrinkToFit="1"/>
      <protection locked="0"/>
    </xf>
    <xf numFmtId="38" fontId="12" fillId="0" borderId="61" xfId="17" applyFont="1" applyFill="1" applyBorder="1" applyAlignment="1" applyProtection="1">
      <alignment horizontal="left" vertical="center" wrapText="1" shrinkToFit="1"/>
      <protection locked="0"/>
    </xf>
    <xf numFmtId="180" fontId="12" fillId="0" borderId="3" xfId="17" applyNumberFormat="1" applyFont="1" applyFill="1" applyBorder="1" applyAlignment="1" applyProtection="1">
      <alignment horizontal="right" vertical="center" wrapText="1" shrinkToFit="1"/>
      <protection locked="0"/>
    </xf>
    <xf numFmtId="180" fontId="12" fillId="0" borderId="58" xfId="17" applyNumberFormat="1" applyFont="1" applyFill="1" applyBorder="1" applyAlignment="1" applyProtection="1">
      <alignment horizontal="right" vertical="center" wrapText="1" shrinkToFit="1"/>
      <protection locked="0"/>
    </xf>
    <xf numFmtId="179" fontId="12" fillId="0" borderId="8" xfId="1" applyNumberFormat="1" applyFont="1" applyFill="1" applyBorder="1" applyAlignment="1" applyProtection="1">
      <alignment horizontal="right" vertical="center" wrapText="1" shrinkToFit="1"/>
      <protection locked="0"/>
    </xf>
    <xf numFmtId="179" fontId="12" fillId="0" borderId="3" xfId="1" applyNumberFormat="1" applyFont="1" applyFill="1" applyBorder="1" applyAlignment="1" applyProtection="1">
      <alignment horizontal="right" vertical="center" wrapText="1" shrinkToFit="1"/>
      <protection locked="0"/>
    </xf>
    <xf numFmtId="179" fontId="12" fillId="0" borderId="58" xfId="1" applyNumberFormat="1" applyFont="1" applyFill="1" applyBorder="1" applyAlignment="1" applyProtection="1">
      <alignment horizontal="right" vertical="center" wrapText="1" shrinkToFit="1"/>
      <protection locked="0"/>
    </xf>
    <xf numFmtId="179" fontId="12" fillId="0" borderId="8" xfId="17" applyNumberFormat="1" applyFont="1" applyFill="1" applyBorder="1" applyAlignment="1" applyProtection="1">
      <alignment horizontal="right" vertical="center" wrapText="1" shrinkToFit="1"/>
      <protection locked="0"/>
    </xf>
    <xf numFmtId="179" fontId="12" fillId="0" borderId="3" xfId="17" applyNumberFormat="1" applyFont="1" applyFill="1" applyBorder="1" applyAlignment="1" applyProtection="1">
      <alignment horizontal="right" vertical="center" wrapText="1" shrinkToFit="1"/>
      <protection locked="0"/>
    </xf>
    <xf numFmtId="179" fontId="12" fillId="0" borderId="58" xfId="17" applyNumberFormat="1" applyFont="1" applyFill="1" applyBorder="1" applyAlignment="1" applyProtection="1">
      <alignment horizontal="right" vertical="center" wrapText="1" shrinkToFit="1"/>
      <protection locked="0"/>
    </xf>
    <xf numFmtId="177" fontId="12" fillId="4" borderId="8" xfId="18" applyNumberFormat="1" applyFont="1" applyFill="1" applyBorder="1" applyAlignment="1" applyProtection="1">
      <alignment horizontal="right" vertical="center" wrapText="1" shrinkToFit="1"/>
      <protection locked="0"/>
    </xf>
    <xf numFmtId="177" fontId="12" fillId="4" borderId="3" xfId="18" applyNumberFormat="1" applyFont="1" applyFill="1" applyBorder="1" applyAlignment="1" applyProtection="1">
      <alignment horizontal="right" vertical="center" wrapText="1" shrinkToFit="1"/>
      <protection locked="0"/>
    </xf>
    <xf numFmtId="177" fontId="12" fillId="4" borderId="58" xfId="18" applyNumberFormat="1" applyFont="1" applyFill="1" applyBorder="1" applyAlignment="1" applyProtection="1">
      <alignment horizontal="right" vertical="center" wrapText="1" shrinkToFit="1"/>
      <protection locked="0"/>
    </xf>
    <xf numFmtId="181" fontId="12" fillId="0" borderId="63" xfId="17" applyNumberFormat="1" applyFont="1" applyFill="1" applyBorder="1" applyAlignment="1" applyProtection="1">
      <alignment horizontal="left" vertical="center" wrapText="1" shrinkToFit="1"/>
      <protection locked="0"/>
    </xf>
    <xf numFmtId="181" fontId="12" fillId="0" borderId="20" xfId="17" applyNumberFormat="1" applyFont="1" applyFill="1" applyBorder="1" applyAlignment="1" applyProtection="1">
      <alignment horizontal="left" vertical="center" wrapText="1" shrinkToFit="1"/>
      <protection locked="0"/>
    </xf>
    <xf numFmtId="181" fontId="12" fillId="0" borderId="59" xfId="17" applyNumberFormat="1" applyFont="1" applyFill="1" applyBorder="1" applyAlignment="1" applyProtection="1">
      <alignment horizontal="left" vertical="center" wrapText="1" shrinkToFit="1"/>
      <protection locked="0"/>
    </xf>
    <xf numFmtId="38" fontId="12" fillId="5" borderId="66" xfId="17" applyFont="1" applyFill="1" applyBorder="1" applyAlignment="1" applyProtection="1">
      <alignment horizontal="center" vertical="center" shrinkToFit="1"/>
      <protection locked="0"/>
    </xf>
    <xf numFmtId="181" fontId="12" fillId="0" borderId="3" xfId="1" applyNumberFormat="1" applyFont="1" applyFill="1" applyBorder="1" applyAlignment="1" applyProtection="1">
      <alignment horizontal="center" vertical="center" wrapText="1" shrinkToFit="1"/>
      <protection locked="0"/>
    </xf>
    <xf numFmtId="181" fontId="12" fillId="0" borderId="58" xfId="1" applyNumberFormat="1" applyFont="1" applyFill="1" applyBorder="1" applyAlignment="1" applyProtection="1">
      <alignment horizontal="center" vertical="center" wrapText="1" shrinkToFit="1"/>
      <protection locked="0"/>
    </xf>
    <xf numFmtId="181" fontId="12" fillId="0" borderId="5" xfId="17" applyNumberFormat="1" applyFont="1" applyFill="1" applyBorder="1" applyAlignment="1" applyProtection="1">
      <alignment horizontal="center" vertical="center" wrapText="1" shrinkToFit="1"/>
      <protection locked="0"/>
    </xf>
    <xf numFmtId="181" fontId="12" fillId="0" borderId="61" xfId="17" applyNumberFormat="1" applyFont="1" applyFill="1" applyBorder="1" applyAlignment="1" applyProtection="1">
      <alignment horizontal="center" vertical="center" wrapText="1" shrinkToFit="1"/>
      <protection locked="0"/>
    </xf>
    <xf numFmtId="181" fontId="12" fillId="5" borderId="69" xfId="9" applyNumberFormat="1" applyFont="1" applyFill="1" applyBorder="1" applyAlignment="1" applyProtection="1">
      <alignment horizontal="center" vertical="center" textRotation="255" shrinkToFit="1"/>
      <protection locked="0"/>
    </xf>
    <xf numFmtId="182" fontId="12" fillId="0" borderId="8" xfId="1" applyNumberFormat="1" applyFont="1" applyFill="1" applyBorder="1" applyAlignment="1" applyProtection="1">
      <alignment horizontal="right" vertical="center" wrapText="1" shrinkToFit="1"/>
      <protection locked="0"/>
    </xf>
    <xf numFmtId="182" fontId="12" fillId="0" borderId="3" xfId="1" applyNumberFormat="1" applyFont="1" applyFill="1" applyBorder="1" applyAlignment="1" applyProtection="1">
      <alignment horizontal="right" vertical="center" wrapText="1" shrinkToFit="1"/>
      <protection locked="0"/>
    </xf>
    <xf numFmtId="182" fontId="12" fillId="0" borderId="58" xfId="1" applyNumberFormat="1" applyFont="1" applyFill="1" applyBorder="1" applyAlignment="1" applyProtection="1">
      <alignment horizontal="right" vertical="center" wrapText="1" shrinkToFit="1"/>
      <protection locked="0"/>
    </xf>
    <xf numFmtId="182" fontId="12" fillId="0" borderId="63" xfId="17" applyNumberFormat="1" applyFont="1" applyFill="1" applyBorder="1" applyAlignment="1" applyProtection="1">
      <alignment horizontal="left" vertical="center" wrapText="1" shrinkToFit="1"/>
      <protection locked="0"/>
    </xf>
    <xf numFmtId="182" fontId="12" fillId="0" borderId="20" xfId="17" applyNumberFormat="1" applyFont="1" applyFill="1" applyBorder="1" applyAlignment="1" applyProtection="1">
      <alignment horizontal="left" vertical="center" wrapText="1" shrinkToFit="1"/>
      <protection locked="0"/>
    </xf>
    <xf numFmtId="182" fontId="12" fillId="0" borderId="59" xfId="17" applyNumberFormat="1" applyFont="1" applyFill="1" applyBorder="1" applyAlignment="1" applyProtection="1">
      <alignment horizontal="left" vertical="center" wrapText="1" shrinkToFit="1"/>
      <protection locked="0"/>
    </xf>
    <xf numFmtId="38" fontId="12" fillId="4" borderId="8" xfId="17" applyFont="1" applyFill="1" applyBorder="1" applyAlignment="1" applyProtection="1">
      <alignment vertical="center" wrapText="1" shrinkToFit="1"/>
      <protection locked="0"/>
    </xf>
    <xf numFmtId="38" fontId="12" fillId="4" borderId="3" xfId="17" applyFont="1" applyFill="1" applyBorder="1" applyAlignment="1" applyProtection="1">
      <alignment vertical="center" wrapText="1" shrinkToFit="1"/>
      <protection locked="0"/>
    </xf>
    <xf numFmtId="38" fontId="12" fillId="4" borderId="58" xfId="17" applyFont="1" applyFill="1" applyBorder="1" applyAlignment="1" applyProtection="1">
      <alignment vertical="center" wrapText="1" shrinkToFit="1"/>
      <protection locked="0"/>
    </xf>
    <xf numFmtId="38" fontId="12" fillId="0" borderId="13" xfId="2" applyNumberFormat="1" applyFont="1" applyFill="1" applyBorder="1" applyAlignment="1">
      <alignment horizontal="right" vertical="center" wrapText="1" shrinkToFit="1"/>
    </xf>
    <xf numFmtId="181" fontId="12" fillId="0" borderId="3" xfId="1" applyNumberFormat="1" applyFont="1" applyFill="1" applyBorder="1" applyAlignment="1" applyProtection="1">
      <alignment horizontal="right" vertical="center" wrapText="1" shrinkToFit="1"/>
      <protection locked="0"/>
    </xf>
    <xf numFmtId="181" fontId="12" fillId="0" borderId="58" xfId="1" applyNumberFormat="1" applyFont="1" applyFill="1" applyBorder="1" applyAlignment="1" applyProtection="1">
      <alignment horizontal="right" vertical="center" wrapText="1" shrinkToFit="1"/>
      <protection locked="0"/>
    </xf>
    <xf numFmtId="177" fontId="12" fillId="4" borderId="8" xfId="1" applyNumberFormat="1" applyFont="1" applyFill="1" applyBorder="1" applyAlignment="1" applyProtection="1">
      <alignment horizontal="right" vertical="center" wrapText="1" shrinkToFit="1"/>
      <protection locked="0"/>
    </xf>
    <xf numFmtId="177" fontId="12" fillId="4" borderId="3" xfId="1" applyNumberFormat="1" applyFont="1" applyFill="1" applyBorder="1" applyAlignment="1" applyProtection="1">
      <alignment horizontal="right" vertical="center" wrapText="1" shrinkToFit="1"/>
      <protection locked="0"/>
    </xf>
    <xf numFmtId="177" fontId="12" fillId="4" borderId="58" xfId="1" applyNumberFormat="1" applyFont="1" applyFill="1" applyBorder="1" applyAlignment="1" applyProtection="1">
      <alignment horizontal="right" vertical="center" wrapText="1" shrinkToFit="1"/>
      <protection locked="0"/>
    </xf>
    <xf numFmtId="38" fontId="12" fillId="4" borderId="56" xfId="2" applyNumberFormat="1" applyFont="1" applyFill="1" applyBorder="1" applyAlignment="1">
      <alignment horizontal="center" vertical="center" wrapText="1" shrinkToFit="1"/>
    </xf>
    <xf numFmtId="38" fontId="12" fillId="0" borderId="8" xfId="2" applyNumberFormat="1" applyFont="1" applyFill="1" applyBorder="1" applyAlignment="1">
      <alignment horizontal="center" vertical="center" wrapText="1" shrinkToFit="1"/>
    </xf>
    <xf numFmtId="38" fontId="12" fillId="4" borderId="29" xfId="2" applyNumberFormat="1" applyFont="1" applyFill="1" applyBorder="1" applyAlignment="1">
      <alignment horizontal="center" vertical="center" wrapText="1" shrinkToFit="1"/>
    </xf>
    <xf numFmtId="38" fontId="12" fillId="0" borderId="3" xfId="2" applyNumberFormat="1" applyFont="1" applyFill="1" applyBorder="1" applyAlignment="1">
      <alignment horizontal="center" vertical="center" wrapText="1" shrinkToFit="1"/>
    </xf>
    <xf numFmtId="38" fontId="12" fillId="4" borderId="57" xfId="2" applyNumberFormat="1" applyFont="1" applyFill="1" applyBorder="1" applyAlignment="1">
      <alignment horizontal="center" vertical="center" wrapText="1" shrinkToFit="1"/>
    </xf>
    <xf numFmtId="38" fontId="12" fillId="0" borderId="58" xfId="2" applyNumberFormat="1" applyFont="1" applyFill="1" applyBorder="1" applyAlignment="1">
      <alignment horizontal="center" vertical="center" wrapText="1" shrinkToFit="1"/>
    </xf>
    <xf numFmtId="38" fontId="14" fillId="5" borderId="65" xfId="9" applyNumberFormat="1" applyFont="1" applyFill="1" applyBorder="1" applyAlignment="1" applyProtection="1">
      <alignment horizontal="left" vertical="center" shrinkToFit="1"/>
      <protection locked="0"/>
    </xf>
    <xf numFmtId="38" fontId="14" fillId="5" borderId="67" xfId="9" applyNumberFormat="1" applyFont="1" applyFill="1" applyBorder="1" applyAlignment="1" applyProtection="1">
      <alignment horizontal="left" vertical="center" shrinkToFit="1"/>
      <protection locked="0"/>
    </xf>
    <xf numFmtId="38" fontId="14" fillId="5" borderId="69" xfId="9" applyNumberFormat="1" applyFont="1" applyFill="1" applyBorder="1" applyAlignment="1" applyProtection="1">
      <alignment horizontal="left" vertical="center" shrinkToFit="1"/>
      <protection locked="0"/>
    </xf>
    <xf numFmtId="38" fontId="12" fillId="5" borderId="70" xfId="7" applyNumberFormat="1" applyFont="1" applyFill="1" applyBorder="1" applyAlignment="1" applyProtection="1">
      <alignment horizontal="center" vertical="center" shrinkToFit="1"/>
      <protection locked="0"/>
    </xf>
    <xf numFmtId="0" fontId="14" fillId="0" borderId="0" xfId="7" applyFont="1" applyProtection="1">
      <alignment vertical="center"/>
      <protection locked="0"/>
    </xf>
    <xf numFmtId="0" fontId="14" fillId="0" borderId="0" xfId="7" applyFont="1" applyAlignment="1" applyProtection="1">
      <alignment horizontal="center" vertical="center"/>
      <protection locked="0"/>
    </xf>
    <xf numFmtId="181" fontId="12" fillId="0" borderId="8" xfId="3" applyNumberFormat="1" applyFont="1" applyFill="1" applyBorder="1" applyAlignment="1" applyProtection="1">
      <alignment horizontal="right" vertical="center" wrapText="1" shrinkToFit="1"/>
      <protection locked="0"/>
    </xf>
    <xf numFmtId="181" fontId="12" fillId="0" borderId="3" xfId="3" applyNumberFormat="1" applyFont="1" applyFill="1" applyBorder="1" applyAlignment="1" applyProtection="1">
      <alignment horizontal="right" vertical="center" wrapText="1" shrinkToFit="1"/>
      <protection locked="0"/>
    </xf>
    <xf numFmtId="181" fontId="12" fillId="0" borderId="58" xfId="3" applyNumberFormat="1" applyFont="1" applyFill="1" applyBorder="1" applyAlignment="1" applyProtection="1">
      <alignment horizontal="right" vertical="center" wrapText="1" shrinkToFit="1"/>
      <protection locked="0"/>
    </xf>
    <xf numFmtId="184" fontId="12" fillId="0" borderId="8" xfId="1" applyNumberFormat="1" applyFont="1" applyFill="1" applyBorder="1" applyAlignment="1" applyProtection="1">
      <alignment horizontal="right" vertical="center" wrapText="1" shrinkToFit="1"/>
      <protection locked="0"/>
    </xf>
    <xf numFmtId="184" fontId="12" fillId="0" borderId="3" xfId="1" applyNumberFormat="1" applyFont="1" applyFill="1" applyBorder="1" applyAlignment="1" applyProtection="1">
      <alignment horizontal="right" vertical="center" wrapText="1" shrinkToFit="1"/>
      <protection locked="0"/>
    </xf>
    <xf numFmtId="184" fontId="12" fillId="0" borderId="58" xfId="1" applyNumberFormat="1" applyFont="1" applyFill="1" applyBorder="1" applyAlignment="1" applyProtection="1">
      <alignment horizontal="right" vertical="center" wrapText="1" shrinkToFit="1"/>
      <protection locked="0"/>
    </xf>
    <xf numFmtId="38" fontId="12" fillId="0" borderId="8" xfId="2" applyNumberFormat="1" applyFont="1" applyFill="1" applyBorder="1" applyAlignment="1">
      <alignment horizontal="center" vertical="center" shrinkToFit="1"/>
    </xf>
    <xf numFmtId="38" fontId="12" fillId="0" borderId="56" xfId="2" applyNumberFormat="1" applyFont="1" applyFill="1" applyBorder="1" applyAlignment="1">
      <alignment horizontal="center" vertical="center" shrinkToFit="1"/>
    </xf>
    <xf numFmtId="38" fontId="12" fillId="0" borderId="63" xfId="2" applyNumberFormat="1" applyFont="1" applyFill="1" applyBorder="1" applyAlignment="1">
      <alignment horizontal="center" vertical="center" shrinkToFit="1"/>
    </xf>
    <xf numFmtId="38" fontId="12" fillId="0" borderId="3" xfId="2" applyNumberFormat="1" applyFont="1" applyFill="1" applyBorder="1" applyAlignment="1">
      <alignment horizontal="center" vertical="center" shrinkToFit="1"/>
    </xf>
    <xf numFmtId="38" fontId="12" fillId="0" borderId="29" xfId="2" applyNumberFormat="1" applyFont="1" applyFill="1" applyBorder="1" applyAlignment="1">
      <alignment horizontal="center" vertical="center" shrinkToFit="1"/>
    </xf>
    <xf numFmtId="38" fontId="12" fillId="0" borderId="20" xfId="2" applyNumberFormat="1" applyFont="1" applyFill="1" applyBorder="1" applyAlignment="1">
      <alignment horizontal="center" vertical="center" shrinkToFit="1"/>
    </xf>
    <xf numFmtId="38" fontId="12" fillId="0" borderId="58" xfId="2" applyNumberFormat="1" applyFont="1" applyFill="1" applyBorder="1" applyAlignment="1">
      <alignment horizontal="center" vertical="center" shrinkToFit="1"/>
    </xf>
    <xf numFmtId="38" fontId="12" fillId="0" borderId="57" xfId="2" applyNumberFormat="1" applyFont="1" applyFill="1" applyBorder="1" applyAlignment="1">
      <alignment horizontal="center" vertical="center" shrinkToFit="1"/>
    </xf>
    <xf numFmtId="38" fontId="12" fillId="0" borderId="59" xfId="2" applyNumberFormat="1" applyFont="1" applyFill="1" applyBorder="1" applyAlignment="1">
      <alignment horizontal="center" vertical="center" shrinkToFit="1"/>
    </xf>
    <xf numFmtId="38" fontId="12" fillId="0" borderId="63" xfId="2" applyNumberFormat="1" applyFont="1" applyFill="1" applyBorder="1" applyAlignment="1">
      <alignment horizontal="center" vertical="center" wrapText="1" shrinkToFit="1"/>
    </xf>
    <xf numFmtId="38" fontId="12" fillId="0" borderId="20" xfId="2" applyNumberFormat="1" applyFont="1" applyFill="1" applyBorder="1" applyAlignment="1">
      <alignment horizontal="center" vertical="center" wrapText="1" shrinkToFit="1"/>
    </xf>
    <xf numFmtId="38" fontId="12" fillId="0" borderId="59" xfId="2" applyNumberFormat="1" applyFont="1" applyFill="1" applyBorder="1" applyAlignment="1">
      <alignment horizontal="center" vertical="center" wrapText="1" shrinkToFit="1"/>
    </xf>
    <xf numFmtId="0" fontId="12" fillId="0" borderId="0" xfId="7" applyFont="1" applyAlignment="1" applyProtection="1">
      <alignment horizontal="center" vertical="center" shrinkToFit="1"/>
      <protection locked="0"/>
    </xf>
    <xf numFmtId="185" fontId="12" fillId="4" borderId="8" xfId="17" applyNumberFormat="1" applyFont="1" applyFill="1" applyBorder="1" applyAlignment="1" applyProtection="1">
      <alignment horizontal="right" vertical="center" wrapText="1" shrinkToFit="1"/>
      <protection locked="0"/>
    </xf>
    <xf numFmtId="185" fontId="12" fillId="4" borderId="3" xfId="17" applyNumberFormat="1" applyFont="1" applyFill="1" applyBorder="1" applyAlignment="1" applyProtection="1">
      <alignment horizontal="right" vertical="center" wrapText="1" shrinkToFit="1"/>
      <protection locked="0"/>
    </xf>
    <xf numFmtId="185" fontId="12" fillId="4" borderId="58" xfId="17" applyNumberFormat="1" applyFont="1" applyFill="1" applyBorder="1" applyAlignment="1" applyProtection="1">
      <alignment horizontal="right" vertical="center" wrapText="1" shrinkToFit="1"/>
      <protection locked="0"/>
    </xf>
    <xf numFmtId="186" fontId="12" fillId="4" borderId="8" xfId="1" applyNumberFormat="1" applyFont="1" applyFill="1" applyBorder="1" applyAlignment="1" applyProtection="1">
      <alignment horizontal="right" vertical="center" wrapText="1" shrinkToFit="1"/>
      <protection locked="0"/>
    </xf>
    <xf numFmtId="186" fontId="12" fillId="4" borderId="73" xfId="1" applyNumberFormat="1" applyFont="1" applyFill="1" applyBorder="1" applyAlignment="1" applyProtection="1">
      <alignment horizontal="right" vertical="center" wrapText="1" shrinkToFit="1"/>
      <protection locked="0"/>
    </xf>
    <xf numFmtId="38" fontId="12" fillId="0" borderId="73" xfId="2" applyNumberFormat="1" applyFont="1" applyFill="1" applyBorder="1" applyAlignment="1">
      <alignment horizontal="center" vertical="center" shrinkToFit="1"/>
    </xf>
    <xf numFmtId="38" fontId="12" fillId="0" borderId="14" xfId="2" applyNumberFormat="1" applyFont="1" applyFill="1" applyBorder="1" applyAlignment="1">
      <alignment horizontal="center" vertical="center" shrinkToFit="1"/>
    </xf>
    <xf numFmtId="38" fontId="12" fillId="0" borderId="5" xfId="2" applyNumberFormat="1" applyFont="1" applyFill="1" applyBorder="1" applyAlignment="1">
      <alignment horizontal="center" vertical="center" shrinkToFit="1"/>
    </xf>
    <xf numFmtId="38" fontId="12" fillId="0" borderId="61" xfId="2" applyNumberFormat="1" applyFont="1" applyFill="1" applyBorder="1" applyAlignment="1">
      <alignment horizontal="center" vertical="center" shrinkToFit="1"/>
    </xf>
    <xf numFmtId="38" fontId="12" fillId="5" borderId="66" xfId="9" applyNumberFormat="1" applyFont="1" applyFill="1" applyBorder="1" applyAlignment="1" applyProtection="1">
      <alignment horizontal="left" vertical="center" shrinkToFit="1"/>
      <protection locked="0"/>
    </xf>
    <xf numFmtId="186" fontId="12" fillId="4" borderId="8" xfId="17" applyNumberFormat="1" applyFont="1" applyFill="1" applyBorder="1" applyAlignment="1" applyProtection="1">
      <alignment horizontal="right" vertical="center" wrapText="1" shrinkToFit="1"/>
      <protection locked="0"/>
    </xf>
    <xf numFmtId="186" fontId="12" fillId="4" borderId="3" xfId="17" applyNumberFormat="1" applyFont="1" applyFill="1" applyBorder="1" applyAlignment="1" applyProtection="1">
      <alignment horizontal="right" vertical="center" wrapText="1" shrinkToFit="1"/>
      <protection locked="0"/>
    </xf>
    <xf numFmtId="186" fontId="12" fillId="4" borderId="58" xfId="17" applyNumberFormat="1" applyFont="1" applyFill="1" applyBorder="1" applyAlignment="1" applyProtection="1">
      <alignment horizontal="right" vertical="center" wrapText="1" shrinkToFit="1"/>
      <protection locked="0"/>
    </xf>
    <xf numFmtId="49" fontId="12" fillId="0" borderId="46" xfId="7" applyNumberFormat="1" applyFont="1" applyBorder="1" applyAlignment="1" applyProtection="1">
      <alignment horizontal="center" vertical="center" shrinkToFit="1"/>
      <protection locked="0"/>
    </xf>
    <xf numFmtId="38" fontId="12" fillId="5" borderId="76" xfId="9" applyNumberFormat="1" applyFont="1" applyFill="1" applyBorder="1" applyAlignment="1" applyProtection="1">
      <alignment horizontal="left" vertical="center" shrinkToFit="1"/>
      <protection locked="0"/>
    </xf>
    <xf numFmtId="38" fontId="12" fillId="5" borderId="65" xfId="9" applyNumberFormat="1" applyFont="1" applyFill="1" applyBorder="1" applyAlignment="1" applyProtection="1">
      <alignment horizontal="left" vertical="center" shrinkToFit="1"/>
      <protection locked="0"/>
    </xf>
    <xf numFmtId="38" fontId="12" fillId="11" borderId="8" xfId="2" applyNumberFormat="1" applyFont="1" applyFill="1" applyBorder="1" applyAlignment="1">
      <alignment horizontal="center" vertical="center" shrinkToFit="1"/>
    </xf>
    <xf numFmtId="38" fontId="12" fillId="11" borderId="3" xfId="2" applyNumberFormat="1" applyFont="1" applyFill="1" applyBorder="1" applyAlignment="1">
      <alignment horizontal="center" vertical="center" shrinkToFit="1"/>
    </xf>
    <xf numFmtId="38" fontId="12" fillId="11" borderId="58" xfId="2" applyNumberFormat="1" applyFont="1" applyFill="1" applyBorder="1" applyAlignment="1">
      <alignment horizontal="center" vertical="center" shrinkToFit="1"/>
    </xf>
    <xf numFmtId="38" fontId="12" fillId="11" borderId="14" xfId="2" applyNumberFormat="1" applyFont="1" applyFill="1" applyBorder="1" applyAlignment="1">
      <alignment horizontal="center" vertical="center" shrinkToFit="1"/>
    </xf>
    <xf numFmtId="38" fontId="12" fillId="11" borderId="5" xfId="2" applyNumberFormat="1" applyFont="1" applyFill="1" applyBorder="1" applyAlignment="1">
      <alignment horizontal="center" vertical="center" shrinkToFit="1"/>
    </xf>
    <xf numFmtId="38" fontId="12" fillId="11" borderId="61" xfId="2" applyNumberFormat="1" applyFont="1" applyFill="1" applyBorder="1" applyAlignment="1">
      <alignment horizontal="center" vertical="center" shrinkToFit="1"/>
    </xf>
    <xf numFmtId="38" fontId="13" fillId="5" borderId="39" xfId="9" applyNumberFormat="1" applyFont="1" applyFill="1" applyBorder="1" applyAlignment="1" applyProtection="1">
      <alignment horizontal="left" vertical="center" shrinkToFit="1"/>
      <protection locked="0"/>
    </xf>
    <xf numFmtId="38" fontId="13" fillId="0" borderId="46" xfId="2" applyNumberFormat="1" applyFont="1" applyFill="1" applyBorder="1" applyAlignment="1">
      <alignment horizontal="center" vertical="center" shrinkToFit="1"/>
    </xf>
    <xf numFmtId="38" fontId="13" fillId="0" borderId="82" xfId="2" applyNumberFormat="1" applyFont="1" applyFill="1" applyBorder="1" applyAlignment="1">
      <alignment horizontal="center" vertical="center" shrinkToFit="1"/>
    </xf>
    <xf numFmtId="38" fontId="13" fillId="0" borderId="50" xfId="2" applyNumberFormat="1" applyFont="1" applyFill="1" applyBorder="1" applyAlignment="1">
      <alignment horizontal="center" vertical="center" shrinkToFit="1"/>
    </xf>
    <xf numFmtId="38" fontId="12" fillId="0" borderId="8" xfId="17" applyFont="1" applyFill="1" applyBorder="1" applyAlignment="1" applyProtection="1">
      <alignment horizontal="right" vertical="center" wrapText="1" shrinkToFit="1"/>
      <protection locked="0"/>
    </xf>
    <xf numFmtId="38" fontId="12" fillId="0" borderId="8" xfId="17" applyFont="1" applyFill="1" applyBorder="1" applyAlignment="1" applyProtection="1">
      <alignment vertical="center" wrapText="1" shrinkToFit="1"/>
      <protection locked="0"/>
    </xf>
    <xf numFmtId="38" fontId="12" fillId="0" borderId="8" xfId="17" applyFont="1" applyFill="1" applyBorder="1" applyAlignment="1" applyProtection="1">
      <alignment horizontal="center" vertical="center" wrapText="1" shrinkToFit="1"/>
      <protection locked="0"/>
    </xf>
    <xf numFmtId="180" fontId="12" fillId="0" borderId="56" xfId="7" applyNumberFormat="1" applyFont="1" applyBorder="1" applyAlignment="1" applyProtection="1">
      <alignment horizontal="center" vertical="center" wrapText="1" shrinkToFit="1"/>
      <protection locked="0"/>
    </xf>
    <xf numFmtId="38" fontId="12" fillId="0" borderId="63" xfId="17" applyFont="1" applyFill="1" applyBorder="1" applyAlignment="1" applyProtection="1">
      <alignment vertical="center" wrapText="1" shrinkToFit="1"/>
      <protection locked="0"/>
    </xf>
    <xf numFmtId="180" fontId="12" fillId="0" borderId="75" xfId="7" applyNumberFormat="1" applyFont="1" applyBorder="1" applyAlignment="1" applyProtection="1">
      <alignment horizontal="center" vertical="center" wrapText="1" shrinkToFit="1"/>
      <protection locked="0"/>
    </xf>
    <xf numFmtId="180" fontId="12" fillId="0" borderId="73" xfId="7" applyNumberFormat="1" applyFont="1" applyBorder="1" applyAlignment="1" applyProtection="1">
      <alignment horizontal="center" vertical="center" wrapText="1" shrinkToFit="1"/>
      <protection locked="0"/>
    </xf>
    <xf numFmtId="38" fontId="12" fillId="0" borderId="73" xfId="17" applyFont="1" applyFill="1" applyBorder="1" applyAlignment="1" applyProtection="1">
      <alignment horizontal="right" vertical="center" wrapText="1" shrinkToFit="1"/>
      <protection locked="0"/>
    </xf>
    <xf numFmtId="38" fontId="12" fillId="0" borderId="73" xfId="17" applyFont="1" applyFill="1" applyBorder="1" applyAlignment="1" applyProtection="1">
      <alignment vertical="center" wrapText="1" shrinkToFit="1"/>
      <protection locked="0"/>
    </xf>
    <xf numFmtId="38" fontId="12" fillId="0" borderId="73" xfId="17" applyFont="1" applyFill="1" applyBorder="1" applyAlignment="1" applyProtection="1">
      <alignment horizontal="center" vertical="center" wrapText="1" shrinkToFit="1"/>
      <protection locked="0"/>
    </xf>
    <xf numFmtId="38" fontId="12" fillId="0" borderId="84" xfId="17" applyFont="1" applyFill="1" applyBorder="1" applyAlignment="1" applyProtection="1">
      <alignment vertical="center" wrapText="1" shrinkToFit="1"/>
      <protection locked="0"/>
    </xf>
    <xf numFmtId="38" fontId="12" fillId="5" borderId="69" xfId="7" applyNumberFormat="1" applyFont="1" applyFill="1" applyBorder="1" applyAlignment="1" applyProtection="1">
      <alignment vertical="center" shrinkToFit="1"/>
      <protection locked="0"/>
    </xf>
    <xf numFmtId="38" fontId="12" fillId="5" borderId="71" xfId="7" applyNumberFormat="1" applyFont="1" applyFill="1" applyBorder="1" applyAlignment="1" applyProtection="1">
      <alignment vertical="center" shrinkToFit="1"/>
      <protection locked="0"/>
    </xf>
    <xf numFmtId="0" fontId="12" fillId="0" borderId="0" xfId="7" applyFont="1" applyAlignment="1" applyProtection="1">
      <alignment horizontal="left" vertical="center"/>
      <protection locked="0"/>
    </xf>
    <xf numFmtId="49" fontId="12" fillId="0" borderId="3" xfId="7" applyNumberFormat="1" applyFont="1" applyBorder="1" applyAlignment="1" applyProtection="1">
      <alignment horizontal="center" vertical="center" wrapText="1"/>
      <protection locked="0"/>
    </xf>
    <xf numFmtId="49" fontId="12" fillId="0" borderId="20" xfId="7" applyNumberFormat="1" applyFont="1" applyBorder="1" applyAlignment="1" applyProtection="1">
      <alignment horizontal="center" vertical="center" wrapText="1"/>
      <protection locked="0"/>
    </xf>
    <xf numFmtId="0" fontId="12" fillId="4" borderId="36"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38" fontId="12" fillId="4" borderId="40" xfId="3" applyFont="1" applyFill="1" applyBorder="1" applyAlignment="1">
      <alignment vertical="center" shrinkToFit="1"/>
    </xf>
    <xf numFmtId="38" fontId="12" fillId="4" borderId="47" xfId="3" applyFont="1" applyFill="1" applyBorder="1" applyAlignment="1">
      <alignment vertical="center" shrinkToFit="1"/>
    </xf>
    <xf numFmtId="38" fontId="13" fillId="7" borderId="38" xfId="3" applyFont="1" applyFill="1" applyBorder="1" applyAlignment="1">
      <alignment vertical="center" shrinkToFit="1"/>
    </xf>
    <xf numFmtId="38" fontId="13" fillId="7" borderId="23" xfId="3" applyFont="1" applyFill="1" applyBorder="1" applyAlignment="1">
      <alignment vertical="center" shrinkToFit="1"/>
    </xf>
    <xf numFmtId="38" fontId="13" fillId="7" borderId="45" xfId="3" applyFont="1" applyFill="1" applyBorder="1" applyAlignment="1">
      <alignment vertical="center" shrinkToFit="1"/>
    </xf>
    <xf numFmtId="38" fontId="12" fillId="0" borderId="40" xfId="3" applyFont="1" applyFill="1" applyBorder="1" applyAlignment="1">
      <alignment horizontal="right" vertical="center" shrinkToFit="1"/>
    </xf>
    <xf numFmtId="38" fontId="12" fillId="0" borderId="36" xfId="3" applyFont="1" applyFill="1" applyBorder="1" applyAlignment="1">
      <alignment horizontal="right" vertical="center" shrinkToFit="1"/>
    </xf>
    <xf numFmtId="38" fontId="12" fillId="0" borderId="18" xfId="3" applyFont="1" applyFill="1" applyBorder="1" applyAlignment="1">
      <alignment horizontal="right" vertical="center" shrinkToFit="1"/>
    </xf>
    <xf numFmtId="38" fontId="12" fillId="0" borderId="8" xfId="3" applyFont="1" applyFill="1" applyBorder="1" applyAlignment="1">
      <alignment horizontal="right" vertical="center" shrinkToFit="1"/>
    </xf>
    <xf numFmtId="38" fontId="13" fillId="7" borderId="38" xfId="3" applyFont="1" applyFill="1" applyBorder="1" applyAlignment="1">
      <alignment horizontal="right" vertical="center" shrinkToFit="1"/>
    </xf>
    <xf numFmtId="38" fontId="13" fillId="7" borderId="23" xfId="3" applyFont="1" applyFill="1" applyBorder="1" applyAlignment="1">
      <alignment horizontal="right" vertical="center" shrinkToFit="1"/>
    </xf>
    <xf numFmtId="38" fontId="12" fillId="5" borderId="72" xfId="7" applyNumberFormat="1" applyFont="1" applyFill="1" applyBorder="1" applyAlignment="1" applyProtection="1">
      <alignment horizontal="center" vertical="center" shrinkToFit="1"/>
      <protection locked="0"/>
    </xf>
    <xf numFmtId="0" fontId="12" fillId="0" borderId="4" xfId="7" applyFont="1" applyBorder="1" applyAlignment="1" applyProtection="1">
      <alignment horizontal="center" vertical="center" wrapText="1" shrinkToFit="1"/>
      <protection locked="0"/>
    </xf>
    <xf numFmtId="0" fontId="12" fillId="0" borderId="13" xfId="7" applyFont="1" applyBorder="1" applyAlignment="1" applyProtection="1">
      <alignment horizontal="center" vertical="center" wrapText="1" shrinkToFit="1"/>
      <protection locked="0"/>
    </xf>
    <xf numFmtId="0" fontId="12" fillId="0" borderId="74" xfId="7" applyFont="1" applyBorder="1" applyAlignment="1" applyProtection="1">
      <alignment horizontal="center" vertical="center" wrapText="1" shrinkToFit="1"/>
      <protection locked="0"/>
    </xf>
    <xf numFmtId="49" fontId="12" fillId="0" borderId="29" xfId="7" applyNumberFormat="1" applyFont="1" applyBorder="1" applyAlignment="1" applyProtection="1">
      <alignment horizontal="center" vertical="center" wrapText="1"/>
      <protection locked="0"/>
    </xf>
    <xf numFmtId="38" fontId="12" fillId="4" borderId="40" xfId="3" applyFont="1" applyFill="1" applyBorder="1" applyAlignment="1">
      <alignment horizontal="center" vertical="center" shrinkToFit="1"/>
    </xf>
    <xf numFmtId="38" fontId="12" fillId="4" borderId="18" xfId="3" applyFont="1" applyFill="1" applyBorder="1" applyAlignment="1">
      <alignment horizontal="center" vertical="center" shrinkToFit="1"/>
    </xf>
    <xf numFmtId="38" fontId="12" fillId="4" borderId="8" xfId="3" applyFont="1" applyFill="1" applyBorder="1" applyAlignment="1">
      <alignment horizontal="center" vertical="center" shrinkToFit="1"/>
    </xf>
    <xf numFmtId="38" fontId="12" fillId="4" borderId="47" xfId="3" applyFont="1" applyFill="1" applyBorder="1" applyAlignment="1">
      <alignment horizontal="center" vertical="center" shrinkToFit="1"/>
    </xf>
    <xf numFmtId="38" fontId="12" fillId="4" borderId="94" xfId="3" applyFont="1" applyFill="1" applyBorder="1" applyAlignment="1">
      <alignment horizontal="center" vertical="center" shrinkToFit="1"/>
    </xf>
    <xf numFmtId="38" fontId="12" fillId="4" borderId="36" xfId="3" applyFont="1" applyFill="1" applyBorder="1" applyAlignment="1">
      <alignment horizontal="center" vertical="center" shrinkToFit="1"/>
    </xf>
    <xf numFmtId="38" fontId="12" fillId="4" borderId="7" xfId="3" applyFont="1" applyFill="1" applyBorder="1" applyAlignment="1">
      <alignment horizontal="center" vertical="center" shrinkToFit="1"/>
    </xf>
    <xf numFmtId="38" fontId="12" fillId="4" borderId="4" xfId="3" applyFont="1" applyFill="1" applyBorder="1" applyAlignment="1">
      <alignment horizontal="center" vertical="center" shrinkToFit="1"/>
    </xf>
    <xf numFmtId="38" fontId="12" fillId="4" borderId="30" xfId="3" applyFont="1" applyFill="1" applyBorder="1" applyAlignment="1">
      <alignment horizontal="center" vertical="center" shrinkToFit="1"/>
    </xf>
    <xf numFmtId="38" fontId="12" fillId="4" borderId="54" xfId="3" applyFont="1" applyFill="1" applyBorder="1" applyAlignment="1">
      <alignment horizontal="center" vertical="center" shrinkToFit="1"/>
    </xf>
    <xf numFmtId="38" fontId="12" fillId="4" borderId="41" xfId="3" applyFont="1" applyFill="1" applyBorder="1" applyAlignment="1">
      <alignment horizontal="center" vertical="center" shrinkToFit="1"/>
    </xf>
    <xf numFmtId="38" fontId="12" fillId="4" borderId="46" xfId="3" applyFont="1" applyFill="1" applyBorder="1" applyAlignment="1">
      <alignment horizontal="center" vertical="center" shrinkToFit="1"/>
    </xf>
    <xf numFmtId="40" fontId="12" fillId="4" borderId="46" xfId="3" applyNumberFormat="1" applyFont="1" applyFill="1" applyBorder="1" applyAlignment="1">
      <alignment horizontal="center" vertical="center" shrinkToFit="1"/>
    </xf>
    <xf numFmtId="1" fontId="12" fillId="0" borderId="19" xfId="3" applyNumberFormat="1" applyFont="1" applyFill="1" applyBorder="1" applyAlignment="1">
      <alignment horizontal="center" vertical="center" shrinkToFit="1"/>
    </xf>
    <xf numFmtId="0" fontId="12" fillId="0" borderId="43" xfId="0" applyFont="1" applyBorder="1" applyAlignment="1">
      <alignment horizontal="center" vertical="center" shrinkToFit="1"/>
    </xf>
    <xf numFmtId="38" fontId="12" fillId="4" borderId="19" xfId="3" applyFont="1" applyFill="1" applyBorder="1" applyAlignment="1">
      <alignment horizontal="center" vertical="center" shrinkToFit="1"/>
    </xf>
    <xf numFmtId="0" fontId="12" fillId="0" borderId="30" xfId="0" applyFont="1" applyBorder="1" applyAlignment="1">
      <alignment horizontal="center" vertical="center" shrinkToFit="1"/>
    </xf>
    <xf numFmtId="38" fontId="12" fillId="9" borderId="7" xfId="2" applyNumberFormat="1" applyFont="1" applyFill="1" applyBorder="1" applyAlignment="1">
      <alignment horizontal="center" vertical="center" shrinkToFit="1"/>
    </xf>
    <xf numFmtId="38" fontId="12" fillId="9" borderId="12" xfId="2" applyNumberFormat="1" applyFont="1" applyFill="1" applyBorder="1" applyAlignment="1">
      <alignment horizontal="center" vertical="center" shrinkToFit="1"/>
    </xf>
    <xf numFmtId="38" fontId="12" fillId="9" borderId="77" xfId="2" applyNumberFormat="1" applyFont="1" applyFill="1" applyBorder="1" applyAlignment="1">
      <alignment horizontal="center" vertical="center" shrinkToFit="1"/>
    </xf>
    <xf numFmtId="49" fontId="12" fillId="9" borderId="18" xfId="7" applyNumberFormat="1" applyFont="1" applyFill="1" applyBorder="1" applyAlignment="1" applyProtection="1">
      <alignment horizontal="center" vertical="center" shrinkToFit="1"/>
      <protection locked="0"/>
    </xf>
    <xf numFmtId="49" fontId="12" fillId="9" borderId="36" xfId="7" applyNumberFormat="1" applyFont="1" applyFill="1" applyBorder="1" applyAlignment="1" applyProtection="1">
      <alignment horizontal="center" vertical="center" shrinkToFit="1"/>
      <protection locked="0"/>
    </xf>
    <xf numFmtId="49" fontId="12" fillId="9" borderId="30" xfId="7" applyNumberFormat="1" applyFont="1" applyFill="1" applyBorder="1" applyAlignment="1" applyProtection="1">
      <alignment horizontal="center" vertical="center" shrinkToFit="1"/>
      <protection locked="0"/>
    </xf>
    <xf numFmtId="38" fontId="12" fillId="9" borderId="46" xfId="2" applyNumberFormat="1" applyFont="1" applyFill="1" applyBorder="1" applyAlignment="1">
      <alignment horizontal="center" vertical="center" shrinkToFit="1"/>
    </xf>
    <xf numFmtId="38" fontId="12" fillId="9" borderId="18" xfId="2" applyNumberFormat="1" applyFont="1" applyFill="1" applyBorder="1" applyAlignment="1">
      <alignment horizontal="center" vertical="center" shrinkToFit="1"/>
    </xf>
    <xf numFmtId="38" fontId="12" fillId="9" borderId="8" xfId="2" applyNumberFormat="1" applyFont="1" applyFill="1" applyBorder="1" applyAlignment="1">
      <alignment horizontal="center" vertical="center" shrinkToFit="1"/>
    </xf>
    <xf numFmtId="38" fontId="12" fillId="9" borderId="30" xfId="2" applyNumberFormat="1" applyFont="1" applyFill="1" applyBorder="1" applyAlignment="1">
      <alignment horizontal="center" vertical="center" shrinkToFit="1"/>
    </xf>
    <xf numFmtId="38" fontId="12" fillId="9" borderId="56" xfId="2" applyNumberFormat="1" applyFont="1" applyFill="1" applyBorder="1" applyAlignment="1">
      <alignment horizontal="center" vertical="center" shrinkToFit="1"/>
    </xf>
    <xf numFmtId="38" fontId="12" fillId="9" borderId="19" xfId="2" applyNumberFormat="1" applyFont="1" applyFill="1" applyBorder="1" applyAlignment="1">
      <alignment horizontal="center" vertical="center" shrinkToFit="1"/>
    </xf>
    <xf numFmtId="38" fontId="12" fillId="9" borderId="60" xfId="2" applyNumberFormat="1" applyFont="1" applyFill="1" applyBorder="1" applyAlignment="1">
      <alignment horizontal="center" vertical="center" shrinkToFit="1"/>
    </xf>
    <xf numFmtId="38" fontId="12" fillId="9" borderId="3" xfId="2" applyNumberFormat="1" applyFont="1" applyFill="1" applyBorder="1" applyAlignment="1">
      <alignment horizontal="center" vertical="center" shrinkToFit="1"/>
    </xf>
    <xf numFmtId="38" fontId="12" fillId="9" borderId="91" xfId="2" applyNumberFormat="1" applyFont="1" applyFill="1" applyBorder="1" applyAlignment="1">
      <alignment horizontal="center" vertical="center" shrinkToFit="1"/>
    </xf>
    <xf numFmtId="38" fontId="12" fillId="9" borderId="29" xfId="2" applyNumberFormat="1" applyFont="1" applyFill="1" applyBorder="1" applyAlignment="1">
      <alignment horizontal="center" vertical="center" shrinkToFit="1"/>
    </xf>
    <xf numFmtId="38" fontId="12" fillId="9" borderId="81" xfId="2" applyNumberFormat="1" applyFont="1" applyFill="1" applyBorder="1" applyAlignment="1">
      <alignment horizontal="center" vertical="center" shrinkToFit="1"/>
    </xf>
    <xf numFmtId="38" fontId="12" fillId="9" borderId="64" xfId="2" applyNumberFormat="1" applyFont="1" applyFill="1" applyBorder="1" applyAlignment="1">
      <alignment horizontal="center" vertical="center" shrinkToFit="1"/>
    </xf>
    <xf numFmtId="38" fontId="12" fillId="9" borderId="58" xfId="2" applyNumberFormat="1" applyFont="1" applyFill="1" applyBorder="1" applyAlignment="1">
      <alignment horizontal="center" vertical="center" shrinkToFit="1"/>
    </xf>
    <xf numFmtId="38" fontId="12" fillId="9" borderId="78" xfId="2" applyNumberFormat="1" applyFont="1" applyFill="1" applyBorder="1" applyAlignment="1">
      <alignment horizontal="center" vertical="center" shrinkToFit="1"/>
    </xf>
    <xf numFmtId="38" fontId="12" fillId="9" borderId="57" xfId="2" applyNumberFormat="1" applyFont="1" applyFill="1" applyBorder="1" applyAlignment="1">
      <alignment horizontal="center" vertical="center" shrinkToFit="1"/>
    </xf>
    <xf numFmtId="38" fontId="12" fillId="9" borderId="82" xfId="2" applyNumberFormat="1" applyFont="1" applyFill="1" applyBorder="1" applyAlignment="1">
      <alignment horizontal="center" vertical="center" shrinkToFit="1"/>
    </xf>
    <xf numFmtId="38" fontId="12" fillId="9" borderId="50" xfId="2" applyNumberFormat="1" applyFont="1" applyFill="1" applyBorder="1" applyAlignment="1">
      <alignment horizontal="center" vertical="center" shrinkToFit="1"/>
    </xf>
    <xf numFmtId="38" fontId="12" fillId="11" borderId="36" xfId="2" applyNumberFormat="1" applyFont="1" applyFill="1" applyBorder="1" applyAlignment="1">
      <alignment horizontal="center" vertical="center" shrinkToFit="1"/>
    </xf>
    <xf numFmtId="38" fontId="12" fillId="5" borderId="67" xfId="9" applyNumberFormat="1" applyFont="1" applyFill="1" applyBorder="1" applyAlignment="1" applyProtection="1">
      <alignment horizontal="left" vertical="center" shrinkToFit="1"/>
      <protection locked="0"/>
    </xf>
    <xf numFmtId="38" fontId="12" fillId="9" borderId="75" xfId="2" applyNumberFormat="1" applyFont="1" applyFill="1" applyBorder="1" applyAlignment="1">
      <alignment horizontal="center" vertical="center" shrinkToFit="1"/>
    </xf>
    <xf numFmtId="38" fontId="12" fillId="0" borderId="84" xfId="2" applyNumberFormat="1" applyFont="1" applyFill="1" applyBorder="1" applyAlignment="1">
      <alignment horizontal="center" vertical="center" shrinkToFit="1"/>
    </xf>
    <xf numFmtId="38" fontId="12" fillId="9" borderId="79" xfId="2" applyNumberFormat="1" applyFont="1" applyFill="1" applyBorder="1" applyAlignment="1">
      <alignment horizontal="center" vertical="center" shrinkToFit="1"/>
    </xf>
    <xf numFmtId="38" fontId="12" fillId="0" borderId="4" xfId="2" applyNumberFormat="1" applyFont="1" applyFill="1" applyBorder="1" applyAlignment="1">
      <alignment horizontal="center" vertical="center" shrinkToFit="1"/>
    </xf>
    <xf numFmtId="38" fontId="12" fillId="9" borderId="53" xfId="2" applyNumberFormat="1" applyFont="1" applyFill="1" applyBorder="1" applyAlignment="1">
      <alignment horizontal="center" vertical="center" shrinkToFit="1"/>
    </xf>
    <xf numFmtId="38" fontId="12" fillId="9" borderId="4" xfId="2" applyNumberFormat="1" applyFont="1" applyFill="1" applyBorder="1" applyAlignment="1">
      <alignment horizontal="center" vertical="center" shrinkToFit="1"/>
    </xf>
    <xf numFmtId="38" fontId="12" fillId="9" borderId="13" xfId="2" applyNumberFormat="1" applyFont="1" applyFill="1" applyBorder="1" applyAlignment="1">
      <alignment horizontal="center" vertical="center" shrinkToFit="1"/>
    </xf>
    <xf numFmtId="38" fontId="12" fillId="9" borderId="74" xfId="2" applyNumberFormat="1" applyFont="1" applyFill="1" applyBorder="1" applyAlignment="1">
      <alignment horizontal="center" vertical="center" shrinkToFit="1"/>
    </xf>
    <xf numFmtId="38" fontId="16" fillId="5" borderId="65" xfId="0" applyNumberFormat="1" applyFont="1" applyFill="1" applyBorder="1" applyAlignment="1">
      <alignment horizontal="center" vertical="center"/>
    </xf>
    <xf numFmtId="38" fontId="16" fillId="5" borderId="69" xfId="0" applyNumberFormat="1" applyFont="1" applyFill="1" applyBorder="1" applyAlignment="1">
      <alignment horizontal="center" vertical="center"/>
    </xf>
    <xf numFmtId="38" fontId="16" fillId="5" borderId="72" xfId="0" applyNumberFormat="1" applyFont="1" applyFill="1" applyBorder="1" applyAlignment="1">
      <alignment horizontal="center" vertical="center"/>
    </xf>
    <xf numFmtId="38" fontId="16" fillId="5" borderId="66" xfId="0" applyNumberFormat="1" applyFont="1" applyFill="1" applyBorder="1" applyAlignment="1">
      <alignment horizontal="center" vertical="center"/>
    </xf>
    <xf numFmtId="38" fontId="16" fillId="5" borderId="76" xfId="0" applyNumberFormat="1" applyFont="1" applyFill="1" applyBorder="1" applyAlignment="1">
      <alignment horizontal="center" vertical="center"/>
    </xf>
    <xf numFmtId="38" fontId="13" fillId="5" borderId="65" xfId="0" applyNumberFormat="1" applyFont="1" applyFill="1" applyBorder="1" applyAlignment="1">
      <alignment horizontal="right" vertical="center" shrinkToFit="1"/>
    </xf>
    <xf numFmtId="38" fontId="13" fillId="5" borderId="69" xfId="0" applyNumberFormat="1" applyFont="1" applyFill="1" applyBorder="1" applyAlignment="1">
      <alignment horizontal="right" vertical="center" shrinkToFit="1"/>
    </xf>
    <xf numFmtId="38" fontId="13" fillId="5" borderId="66" xfId="0" applyNumberFormat="1" applyFont="1" applyFill="1" applyBorder="1" applyAlignment="1">
      <alignment horizontal="right" vertical="center" shrinkToFit="1"/>
    </xf>
    <xf numFmtId="38" fontId="27" fillId="5" borderId="65" xfId="0" applyNumberFormat="1" applyFont="1" applyFill="1" applyBorder="1" applyAlignment="1">
      <alignment horizontal="right" vertical="center" shrinkToFit="1"/>
    </xf>
    <xf numFmtId="38" fontId="27" fillId="5" borderId="69" xfId="0" applyNumberFormat="1" applyFont="1" applyFill="1" applyBorder="1" applyAlignment="1">
      <alignment horizontal="right" vertical="center" shrinkToFit="1"/>
    </xf>
    <xf numFmtId="38" fontId="20" fillId="5" borderId="69" xfId="0" applyNumberFormat="1" applyFont="1" applyFill="1" applyBorder="1" applyAlignment="1">
      <alignment horizontal="left" vertical="center" shrinkToFit="1"/>
    </xf>
    <xf numFmtId="38" fontId="20" fillId="5" borderId="67" xfId="0" applyNumberFormat="1" applyFont="1" applyFill="1" applyBorder="1" applyAlignment="1">
      <alignment horizontal="left" vertical="center" shrinkToFit="1"/>
    </xf>
    <xf numFmtId="38" fontId="20" fillId="5" borderId="65" xfId="0" applyNumberFormat="1" applyFont="1" applyFill="1" applyBorder="1" applyAlignment="1">
      <alignment horizontal="left" vertical="center" shrinkToFit="1"/>
    </xf>
    <xf numFmtId="38" fontId="20" fillId="5" borderId="66" xfId="0" applyNumberFormat="1" applyFont="1" applyFill="1" applyBorder="1" applyAlignment="1">
      <alignment horizontal="left" vertical="center" shrinkToFit="1"/>
    </xf>
    <xf numFmtId="38" fontId="16" fillId="5" borderId="71" xfId="0" applyNumberFormat="1" applyFont="1" applyFill="1" applyBorder="1" applyAlignment="1">
      <alignment horizontal="center" vertical="center"/>
    </xf>
    <xf numFmtId="38" fontId="16" fillId="5" borderId="66" xfId="7" applyNumberFormat="1" applyFont="1" applyFill="1" applyBorder="1" applyAlignment="1" applyProtection="1">
      <alignment horizontal="center" vertical="center"/>
      <protection locked="0"/>
    </xf>
    <xf numFmtId="38" fontId="16" fillId="5" borderId="69" xfId="7" applyNumberFormat="1" applyFont="1" applyFill="1" applyBorder="1" applyAlignment="1" applyProtection="1">
      <alignment horizontal="center" vertical="center"/>
      <protection locked="0"/>
    </xf>
    <xf numFmtId="38" fontId="16" fillId="5" borderId="72" xfId="7" applyNumberFormat="1" applyFont="1" applyFill="1" applyBorder="1" applyAlignment="1" applyProtection="1">
      <alignment horizontal="center" vertical="center"/>
      <protection locked="0"/>
    </xf>
    <xf numFmtId="38" fontId="16" fillId="5" borderId="70" xfId="0" applyNumberFormat="1" applyFont="1" applyFill="1" applyBorder="1" applyAlignment="1">
      <alignment horizontal="center" vertical="center"/>
    </xf>
    <xf numFmtId="40" fontId="16" fillId="5" borderId="76" xfId="0" applyNumberFormat="1" applyFont="1" applyFill="1" applyBorder="1" applyAlignment="1">
      <alignment horizontal="center" vertical="center"/>
    </xf>
    <xf numFmtId="40" fontId="16" fillId="5" borderId="67" xfId="0" applyNumberFormat="1" applyFont="1" applyFill="1" applyBorder="1" applyAlignment="1">
      <alignment horizontal="center" vertical="center"/>
    </xf>
    <xf numFmtId="38" fontId="16" fillId="5" borderId="76" xfId="3" applyFont="1" applyFill="1" applyBorder="1" applyAlignment="1">
      <alignment horizontal="center" vertical="top" textRotation="255"/>
    </xf>
    <xf numFmtId="38" fontId="13" fillId="5" borderId="69" xfId="7" applyNumberFormat="1" applyFont="1" applyFill="1" applyBorder="1" applyAlignment="1" applyProtection="1">
      <alignment horizontal="right" vertical="center" shrinkToFit="1"/>
      <protection locked="0"/>
    </xf>
    <xf numFmtId="38" fontId="12" fillId="4" borderId="4" xfId="2" applyNumberFormat="1" applyFont="1" applyFill="1" applyBorder="1" applyAlignment="1">
      <alignment horizontal="center" vertical="center" wrapText="1" shrinkToFit="1"/>
    </xf>
    <xf numFmtId="38" fontId="12" fillId="4" borderId="13" xfId="2" applyNumberFormat="1" applyFont="1" applyFill="1" applyBorder="1" applyAlignment="1">
      <alignment horizontal="center" vertical="center" wrapText="1" shrinkToFit="1"/>
    </xf>
    <xf numFmtId="38" fontId="12" fillId="4" borderId="74" xfId="2" applyNumberFormat="1" applyFont="1" applyFill="1" applyBorder="1" applyAlignment="1">
      <alignment horizontal="center" vertical="center" wrapText="1" shrinkToFit="1"/>
    </xf>
    <xf numFmtId="0" fontId="12" fillId="0" borderId="57" xfId="7" applyFont="1" applyBorder="1" applyAlignment="1" applyProtection="1">
      <alignment horizontal="center" vertical="center" wrapText="1"/>
      <protection locked="0"/>
    </xf>
    <xf numFmtId="182" fontId="12" fillId="0" borderId="60" xfId="1" applyNumberFormat="1" applyFont="1" applyFill="1" applyBorder="1" applyAlignment="1" applyProtection="1">
      <alignment horizontal="center" vertical="center" wrapText="1" shrinkToFit="1"/>
      <protection locked="0"/>
    </xf>
    <xf numFmtId="182" fontId="12" fillId="0" borderId="64" xfId="1" applyNumberFormat="1" applyFont="1" applyFill="1" applyBorder="1" applyAlignment="1" applyProtection="1">
      <alignment horizontal="center" vertical="center" wrapText="1" shrinkToFit="1"/>
      <protection locked="0"/>
    </xf>
    <xf numFmtId="38" fontId="12" fillId="0" borderId="29" xfId="17" applyFont="1" applyBorder="1" applyAlignment="1" applyProtection="1">
      <alignment vertical="center" wrapText="1" shrinkToFit="1"/>
      <protection locked="0"/>
    </xf>
    <xf numFmtId="38" fontId="12" fillId="0" borderId="13" xfId="2" applyNumberFormat="1" applyFont="1" applyBorder="1" applyAlignment="1">
      <alignment vertical="center" wrapText="1" shrinkToFit="1"/>
    </xf>
    <xf numFmtId="183" fontId="28" fillId="0" borderId="0" xfId="0" applyNumberFormat="1" applyFont="1">
      <alignment vertical="center"/>
    </xf>
    <xf numFmtId="0" fontId="12" fillId="0" borderId="56" xfId="7" applyFont="1" applyBorder="1" applyAlignment="1" applyProtection="1">
      <alignment horizontal="center" vertical="center" wrapText="1"/>
      <protection locked="0"/>
    </xf>
    <xf numFmtId="0" fontId="11" fillId="0" borderId="0" xfId="0" applyFont="1" applyFill="1" applyBorder="1" applyAlignment="1">
      <alignment horizontal="center"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24" fillId="0" borderId="15" xfId="0" applyFont="1" applyBorder="1" applyAlignment="1">
      <alignment horizontal="center" vertical="center" shrinkToFit="1"/>
    </xf>
    <xf numFmtId="38" fontId="13" fillId="5" borderId="70" xfId="0" applyNumberFormat="1" applyFont="1" applyFill="1" applyBorder="1" applyAlignment="1">
      <alignment horizontal="right" vertical="center" shrinkToFit="1"/>
    </xf>
    <xf numFmtId="38" fontId="12" fillId="4" borderId="36" xfId="3" applyFont="1" applyFill="1" applyBorder="1" applyAlignment="1">
      <alignment vertical="center" shrinkToFit="1"/>
    </xf>
    <xf numFmtId="38" fontId="13" fillId="7" borderId="24" xfId="3" applyFont="1" applyFill="1" applyBorder="1" applyAlignment="1">
      <alignment vertical="center" shrinkToFit="1"/>
    </xf>
    <xf numFmtId="176" fontId="16" fillId="0" borderId="31" xfId="0" applyNumberFormat="1" applyFont="1" applyBorder="1" applyAlignment="1">
      <alignment horizontal="center" vertical="center" textRotation="255" wrapText="1"/>
    </xf>
    <xf numFmtId="176" fontId="16" fillId="0" borderId="0" xfId="0" applyNumberFormat="1" applyFont="1" applyAlignment="1">
      <alignment horizontal="center" vertical="center" textRotation="255" wrapText="1"/>
    </xf>
    <xf numFmtId="0" fontId="16" fillId="0" borderId="5" xfId="0" applyFont="1" applyBorder="1" applyAlignment="1">
      <alignment horizontal="center" vertical="top" textRotation="255" wrapText="1" shrinkToFit="1"/>
    </xf>
    <xf numFmtId="0" fontId="16" fillId="0" borderId="1" xfId="0" applyFont="1" applyBorder="1" applyAlignment="1">
      <alignment horizontal="center" vertical="top" textRotation="255" wrapText="1" shrinkToFit="1"/>
    </xf>
    <xf numFmtId="0" fontId="16" fillId="0" borderId="3" xfId="0" applyFont="1" applyBorder="1" applyAlignment="1">
      <alignment horizontal="center" vertical="top" textRotation="255" wrapText="1" shrinkToFit="1"/>
    </xf>
    <xf numFmtId="0" fontId="16" fillId="0" borderId="10" xfId="0" applyFont="1" applyBorder="1" applyAlignment="1">
      <alignment horizontal="center" vertical="top" textRotation="255" wrapText="1" shrinkToFit="1"/>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14" xfId="0" applyFont="1" applyBorder="1" applyAlignment="1">
      <alignment horizontal="center" vertical="center"/>
    </xf>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 xfId="0" applyFont="1" applyBorder="1" applyAlignment="1">
      <alignment horizontal="center" vertical="top" textRotation="255" wrapText="1"/>
    </xf>
    <xf numFmtId="0" fontId="16" fillId="0" borderId="2" xfId="0" applyFont="1" applyBorder="1" applyAlignment="1">
      <alignment horizontal="center" vertical="top" textRotation="255" wrapText="1" shrinkToFit="1"/>
    </xf>
    <xf numFmtId="0" fontId="16" fillId="0" borderId="29"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9" xfId="0" applyFont="1" applyBorder="1" applyAlignment="1">
      <alignment horizontal="center" vertical="top" textRotation="255" wrapText="1" shrinkToFit="1"/>
    </xf>
    <xf numFmtId="0" fontId="16" fillId="0" borderId="55" xfId="0" applyFont="1" applyBorder="1" applyAlignment="1">
      <alignment horizontal="center" vertical="top" textRotation="255" wrapText="1" shrinkToFit="1"/>
    </xf>
    <xf numFmtId="0" fontId="18" fillId="0" borderId="0" xfId="7" applyFont="1" applyAlignment="1" applyProtection="1">
      <alignment horizontal="left" vertical="center"/>
      <protection locked="0"/>
    </xf>
    <xf numFmtId="0" fontId="20" fillId="0" borderId="33" xfId="0" applyFont="1" applyBorder="1" applyAlignment="1">
      <alignment horizontal="center" vertical="center"/>
    </xf>
    <xf numFmtId="0" fontId="20" fillId="0" borderId="37" xfId="0" applyFont="1" applyBorder="1" applyAlignment="1">
      <alignment horizontal="center" vertical="center"/>
    </xf>
    <xf numFmtId="176" fontId="20" fillId="0" borderId="42" xfId="0" applyNumberFormat="1" applyFont="1" applyBorder="1" applyAlignment="1">
      <alignment horizontal="center" vertical="center" textRotation="255" wrapText="1"/>
    </xf>
    <xf numFmtId="176" fontId="20" fillId="0" borderId="2" xfId="0" applyNumberFormat="1" applyFont="1" applyBorder="1" applyAlignment="1">
      <alignment horizontal="center" vertical="center" textRotation="255" wrapText="1"/>
    </xf>
    <xf numFmtId="0" fontId="16" fillId="0" borderId="39" xfId="0" applyFont="1" applyBorder="1" applyAlignment="1">
      <alignment horizontal="center" vertical="center" textRotation="255" wrapText="1" shrinkToFit="1"/>
    </xf>
    <xf numFmtId="0" fontId="16" fillId="0" borderId="16" xfId="0" applyFont="1" applyBorder="1" applyAlignment="1">
      <alignment horizontal="center" vertical="center" textRotation="255" shrinkToFit="1"/>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16" fillId="0" borderId="43" xfId="0" applyFont="1" applyBorder="1" applyAlignment="1">
      <alignment horizontal="center" vertical="center"/>
    </xf>
    <xf numFmtId="0" fontId="16" fillId="0" borderId="17" xfId="0" applyFont="1" applyBorder="1" applyAlignment="1">
      <alignment horizontal="center" vertical="center" textRotation="255" wrapText="1"/>
    </xf>
    <xf numFmtId="0" fontId="16" fillId="0" borderId="15" xfId="0" applyFont="1" applyBorder="1" applyAlignment="1">
      <alignment horizontal="center" vertical="center" textRotation="255" wrapText="1"/>
    </xf>
    <xf numFmtId="0" fontId="16" fillId="0" borderId="2" xfId="0" applyFont="1" applyBorder="1" applyAlignment="1">
      <alignment horizontal="center" vertical="center" textRotation="255" wrapText="1" shrinkToFit="1"/>
    </xf>
    <xf numFmtId="0" fontId="16" fillId="0" borderId="35" xfId="0" applyFont="1" applyBorder="1" applyAlignment="1">
      <alignment horizontal="center" vertical="center" textRotation="255" wrapText="1"/>
    </xf>
    <xf numFmtId="0" fontId="16" fillId="0" borderId="37" xfId="0" applyFont="1" applyBorder="1" applyAlignment="1">
      <alignment horizontal="center" vertical="center" textRotation="255" wrapText="1" shrinkToFit="1"/>
    </xf>
    <xf numFmtId="0" fontId="16" fillId="0" borderId="60" xfId="0" applyFont="1" applyBorder="1" applyAlignment="1">
      <alignment horizontal="center" vertical="center"/>
    </xf>
    <xf numFmtId="0" fontId="16" fillId="0" borderId="12" xfId="0" applyFont="1" applyBorder="1" applyAlignment="1">
      <alignment horizontal="center" vertical="center"/>
    </xf>
    <xf numFmtId="0" fontId="16" fillId="0" borderId="40" xfId="0" applyFont="1" applyBorder="1" applyAlignment="1">
      <alignment horizontal="center" vertical="center" shrinkToFit="1"/>
    </xf>
    <xf numFmtId="0" fontId="16" fillId="0" borderId="41" xfId="0" applyFont="1" applyBorder="1" applyAlignment="1">
      <alignment horizontal="center" vertical="center" shrinkToFit="1"/>
    </xf>
    <xf numFmtId="0" fontId="16" fillId="0" borderId="43" xfId="0" applyFont="1" applyBorder="1" applyAlignment="1">
      <alignment horizontal="center" vertical="center" shrinkToFit="1"/>
    </xf>
    <xf numFmtId="0" fontId="16" fillId="0" borderId="3" xfId="0" applyFont="1" applyBorder="1" applyAlignment="1">
      <alignment horizontal="center" vertical="center"/>
    </xf>
    <xf numFmtId="0" fontId="16" fillId="0" borderId="20" xfId="0" applyFont="1" applyBorder="1" applyAlignment="1">
      <alignment horizontal="center" vertical="center"/>
    </xf>
    <xf numFmtId="0" fontId="16" fillId="0" borderId="34" xfId="0" applyFont="1" applyBorder="1" applyAlignment="1">
      <alignment horizontal="center" vertical="center" textRotation="255" wrapText="1"/>
    </xf>
    <xf numFmtId="0" fontId="16" fillId="0" borderId="20" xfId="0" applyFont="1" applyBorder="1" applyAlignment="1">
      <alignment horizontal="center" vertical="top" textRotation="255" wrapText="1" shrinkToFit="1"/>
    </xf>
    <xf numFmtId="0" fontId="16" fillId="0" borderId="62" xfId="0" applyFont="1" applyBorder="1" applyAlignment="1">
      <alignment horizontal="center" vertical="top" textRotation="255" wrapText="1" shrinkToFi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15" xfId="0" applyFont="1" applyBorder="1" applyAlignment="1">
      <alignment horizontal="center" vertical="top" textRotation="255" wrapText="1" shrinkToFit="1"/>
    </xf>
    <xf numFmtId="0" fontId="16" fillId="0" borderId="1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39" xfId="0" applyFont="1" applyBorder="1" applyAlignment="1">
      <alignment horizontal="center" vertical="center" textRotation="255" wrapText="1"/>
    </xf>
    <xf numFmtId="0" fontId="16" fillId="0" borderId="16" xfId="0" applyFont="1" applyBorder="1" applyAlignment="1">
      <alignment horizontal="center" vertical="center" textRotation="255" wrapText="1"/>
    </xf>
    <xf numFmtId="40" fontId="16" fillId="6" borderId="32" xfId="0" applyNumberFormat="1" applyFont="1" applyFill="1" applyBorder="1" applyAlignment="1">
      <alignment horizontal="center" vertical="center" textRotation="255" wrapText="1"/>
    </xf>
    <xf numFmtId="40" fontId="16" fillId="6" borderId="34" xfId="0" applyNumberFormat="1" applyFont="1" applyFill="1" applyBorder="1" applyAlignment="1">
      <alignment horizontal="center" vertical="center" textRotation="255" wrapText="1"/>
    </xf>
    <xf numFmtId="0" fontId="16" fillId="0" borderId="11" xfId="7" applyFont="1" applyBorder="1" applyAlignment="1" applyProtection="1">
      <alignment horizontal="center" vertical="top" textRotation="255" wrapText="1"/>
      <protection locked="0"/>
    </xf>
    <xf numFmtId="0" fontId="16" fillId="0" borderId="6" xfId="7" applyFont="1" applyBorder="1" applyAlignment="1" applyProtection="1">
      <alignment horizontal="center" vertical="top" textRotation="255" wrapText="1"/>
      <protection locked="0"/>
    </xf>
    <xf numFmtId="0" fontId="16" fillId="8" borderId="39" xfId="0" applyFont="1" applyFill="1" applyBorder="1" applyAlignment="1">
      <alignment horizontal="center" vertical="center" textRotation="255" wrapText="1"/>
    </xf>
    <xf numFmtId="0" fontId="16" fillId="8" borderId="16" xfId="0" applyFont="1" applyFill="1" applyBorder="1" applyAlignment="1">
      <alignment horizontal="center" vertical="center" textRotation="255" wrapText="1"/>
    </xf>
    <xf numFmtId="40" fontId="16" fillId="7" borderId="32" xfId="0" applyNumberFormat="1" applyFont="1" applyFill="1" applyBorder="1" applyAlignment="1">
      <alignment horizontal="center" vertical="center" textRotation="255" wrapText="1"/>
    </xf>
    <xf numFmtId="40" fontId="16" fillId="7" borderId="34" xfId="0" applyNumberFormat="1" applyFont="1" applyFill="1" applyBorder="1" applyAlignment="1">
      <alignment horizontal="center" vertical="center" textRotation="255" wrapText="1"/>
    </xf>
    <xf numFmtId="0" fontId="16" fillId="0" borderId="15" xfId="7" applyFont="1" applyBorder="1" applyAlignment="1" applyProtection="1">
      <alignment horizontal="center" vertical="center" wrapText="1"/>
      <protection locked="0"/>
    </xf>
    <xf numFmtId="0" fontId="16" fillId="0" borderId="0" xfId="7" applyFont="1" applyAlignment="1" applyProtection="1">
      <alignment horizontal="center" vertical="center" wrapText="1"/>
      <protection locked="0"/>
    </xf>
    <xf numFmtId="0" fontId="16" fillId="0" borderId="14" xfId="7" applyFont="1" applyBorder="1" applyAlignment="1" applyProtection="1">
      <alignment horizontal="center" vertical="center" wrapText="1"/>
      <protection locked="0"/>
    </xf>
    <xf numFmtId="0" fontId="16" fillId="0" borderId="7" xfId="7" applyFont="1" applyBorder="1" applyAlignment="1" applyProtection="1">
      <alignment horizontal="center" vertical="center" wrapText="1"/>
      <protection locked="0"/>
    </xf>
    <xf numFmtId="0" fontId="16" fillId="0" borderId="1" xfId="7" applyFont="1" applyBorder="1" applyAlignment="1" applyProtection="1">
      <alignment horizontal="center" vertical="top" textRotation="255" wrapText="1"/>
      <protection locked="0"/>
    </xf>
    <xf numFmtId="0" fontId="16" fillId="0" borderId="15" xfId="7" applyFont="1" applyBorder="1" applyAlignment="1" applyProtection="1">
      <alignment horizontal="center" vertical="top" textRotation="255" wrapText="1"/>
      <protection locked="0"/>
    </xf>
    <xf numFmtId="0" fontId="16" fillId="0" borderId="11" xfId="0" applyFont="1" applyBorder="1" applyAlignment="1">
      <alignment horizontal="center" vertical="top" textRotation="255" wrapText="1" shrinkToFit="1"/>
    </xf>
    <xf numFmtId="0" fontId="16" fillId="0" borderId="6" xfId="0" applyFont="1" applyBorder="1" applyAlignment="1">
      <alignment horizontal="center" vertical="top" textRotation="255" wrapText="1" shrinkToFit="1"/>
    </xf>
    <xf numFmtId="38" fontId="16" fillId="0" borderId="39" xfId="3" applyFont="1" applyFill="1" applyBorder="1" applyAlignment="1">
      <alignment horizontal="center" vertical="center" textRotation="255" wrapText="1"/>
    </xf>
    <xf numFmtId="38" fontId="16" fillId="0" borderId="16" xfId="3" applyFont="1" applyFill="1" applyBorder="1" applyAlignment="1">
      <alignment horizontal="center" vertical="center" textRotation="255" wrapText="1"/>
    </xf>
    <xf numFmtId="0" fontId="16" fillId="7" borderId="38" xfId="0" applyFont="1" applyFill="1" applyBorder="1" applyAlignment="1">
      <alignment horizontal="center" vertical="center"/>
    </xf>
    <xf numFmtId="0" fontId="16" fillId="7" borderId="21" xfId="0" applyFont="1" applyFill="1" applyBorder="1" applyAlignment="1">
      <alignment horizontal="center" vertical="center"/>
    </xf>
    <xf numFmtId="38" fontId="16" fillId="0" borderId="60" xfId="3" applyFont="1" applyFill="1" applyBorder="1" applyAlignment="1">
      <alignment horizontal="center" vertical="center" readingOrder="1"/>
    </xf>
    <xf numFmtId="38" fontId="16" fillId="0" borderId="12" xfId="3" applyFont="1" applyFill="1" applyBorder="1" applyAlignment="1">
      <alignment horizontal="center" vertical="center" readingOrder="1"/>
    </xf>
    <xf numFmtId="38" fontId="16" fillId="0" borderId="5" xfId="3" applyFont="1" applyFill="1" applyBorder="1" applyAlignment="1">
      <alignment horizontal="center" vertical="center" wrapText="1" readingOrder="1"/>
    </xf>
    <xf numFmtId="38" fontId="16" fillId="0" borderId="91" xfId="3" applyFont="1" applyFill="1" applyBorder="1" applyAlignment="1">
      <alignment horizontal="center" vertical="center" wrapText="1" readingOrder="1"/>
    </xf>
    <xf numFmtId="38" fontId="16" fillId="0" borderId="29" xfId="3" applyFont="1" applyFill="1" applyBorder="1" applyAlignment="1">
      <alignment horizontal="center" vertical="center" wrapText="1" readingOrder="1"/>
    </xf>
    <xf numFmtId="38" fontId="16" fillId="0" borderId="3" xfId="3" applyFont="1" applyFill="1" applyBorder="1" applyAlignment="1">
      <alignment horizontal="center" vertical="center" wrapText="1" readingOrder="1"/>
    </xf>
    <xf numFmtId="38" fontId="16" fillId="0" borderId="20" xfId="3" applyFont="1" applyFill="1" applyBorder="1" applyAlignment="1">
      <alignment horizontal="center" vertical="center" wrapText="1" readingOrder="1"/>
    </xf>
    <xf numFmtId="0" fontId="16" fillId="0" borderId="2" xfId="0" applyFont="1" applyBorder="1" applyAlignment="1">
      <alignment horizontal="center" vertical="center" textRotation="255" wrapText="1"/>
    </xf>
    <xf numFmtId="0" fontId="16" fillId="0" borderId="9" xfId="0" applyFont="1" applyBorder="1" applyAlignment="1">
      <alignment horizontal="center" vertical="top" textRotation="255" wrapText="1"/>
    </xf>
    <xf numFmtId="0" fontId="16" fillId="0" borderId="0" xfId="0" applyFont="1" applyAlignment="1">
      <alignment horizontal="center" vertical="top" textRotation="255" wrapText="1"/>
    </xf>
    <xf numFmtId="0" fontId="16" fillId="0" borderId="29" xfId="0" applyFont="1" applyBorder="1" applyAlignment="1">
      <alignment horizontal="center" vertical="center"/>
    </xf>
    <xf numFmtId="176" fontId="16" fillId="0" borderId="85" xfId="0" applyNumberFormat="1" applyFont="1" applyBorder="1" applyAlignment="1">
      <alignment horizontal="center" vertical="center" textRotation="255" wrapText="1"/>
    </xf>
    <xf numFmtId="176" fontId="16" fillId="0" borderId="6" xfId="0" applyNumberFormat="1" applyFont="1" applyBorder="1" applyAlignment="1">
      <alignment horizontal="center" vertical="center" textRotation="255" wrapText="1"/>
    </xf>
    <xf numFmtId="0" fontId="16" fillId="0" borderId="20" xfId="0" applyFont="1" applyBorder="1" applyAlignment="1">
      <alignment horizontal="center" vertical="center" wrapText="1"/>
    </xf>
    <xf numFmtId="0" fontId="12" fillId="0" borderId="93" xfId="7" applyFont="1" applyBorder="1" applyAlignment="1" applyProtection="1">
      <alignment horizontal="center" vertical="center" textRotation="255" wrapText="1"/>
      <protection locked="0"/>
    </xf>
    <xf numFmtId="0" fontId="12" fillId="0" borderId="35" xfId="7" applyFont="1" applyBorder="1" applyAlignment="1" applyProtection="1">
      <alignment horizontal="center" vertical="center" textRotation="255" wrapText="1"/>
      <protection locked="0"/>
    </xf>
    <xf numFmtId="0" fontId="12" fillId="0" borderId="84" xfId="7" applyFont="1" applyBorder="1" applyAlignment="1" applyProtection="1">
      <alignment horizontal="center" vertical="center" textRotation="255" wrapText="1"/>
      <protection locked="0"/>
    </xf>
    <xf numFmtId="0" fontId="12" fillId="0" borderId="42" xfId="7" applyFont="1" applyBorder="1" applyAlignment="1" applyProtection="1">
      <alignment horizontal="center" vertical="center" textRotation="255" wrapText="1"/>
      <protection locked="0"/>
    </xf>
    <xf numFmtId="0" fontId="12" fillId="0" borderId="2" xfId="7" applyFont="1" applyBorder="1" applyAlignment="1" applyProtection="1">
      <alignment horizontal="center" vertical="center" textRotation="255" wrapText="1"/>
      <protection locked="0"/>
    </xf>
    <xf numFmtId="0" fontId="12" fillId="0" borderId="73" xfId="7" applyFont="1" applyBorder="1" applyAlignment="1" applyProtection="1">
      <alignment horizontal="center" vertical="center" textRotation="255" wrapText="1"/>
      <protection locked="0"/>
    </xf>
    <xf numFmtId="0" fontId="12" fillId="11" borderId="1" xfId="9" applyFont="1" applyFill="1" applyBorder="1" applyAlignment="1" applyProtection="1">
      <alignment horizontal="center" vertical="top" textRotation="255" wrapText="1"/>
      <protection locked="0"/>
    </xf>
    <xf numFmtId="0" fontId="12" fillId="11" borderId="15" xfId="9" applyFont="1" applyFill="1" applyBorder="1" applyAlignment="1" applyProtection="1">
      <alignment horizontal="center" vertical="top" textRotation="255" wrapText="1"/>
      <protection locked="0"/>
    </xf>
    <xf numFmtId="0" fontId="12" fillId="0" borderId="10" xfId="9" applyFont="1" applyBorder="1" applyAlignment="1" applyProtection="1">
      <alignment horizontal="center" vertical="top" textRotation="255" wrapText="1"/>
      <protection locked="0"/>
    </xf>
    <xf numFmtId="0" fontId="12" fillId="0" borderId="73" xfId="9" applyFont="1" applyBorder="1" applyAlignment="1" applyProtection="1">
      <alignment horizontal="center" vertical="top" textRotation="255" wrapText="1"/>
      <protection locked="0"/>
    </xf>
    <xf numFmtId="0" fontId="12" fillId="0" borderId="3" xfId="7" applyFont="1" applyBorder="1" applyAlignment="1" applyProtection="1">
      <alignment horizontal="center" vertical="center" textRotation="255" wrapText="1"/>
      <protection locked="0"/>
    </xf>
    <xf numFmtId="0" fontId="12" fillId="0" borderId="10" xfId="7" applyFont="1" applyBorder="1" applyAlignment="1" applyProtection="1">
      <alignment horizontal="center" vertical="center" textRotation="255" wrapText="1"/>
      <protection locked="0"/>
    </xf>
    <xf numFmtId="49" fontId="12" fillId="0" borderId="40" xfId="9" applyNumberFormat="1" applyFont="1" applyBorder="1" applyAlignment="1" applyProtection="1">
      <alignment horizontal="center" vertical="center" wrapText="1"/>
      <protection locked="0"/>
    </xf>
    <xf numFmtId="49" fontId="12" fillId="0" borderId="41" xfId="9" applyNumberFormat="1" applyFont="1" applyBorder="1" applyAlignment="1" applyProtection="1">
      <alignment horizontal="center" vertical="center" wrapText="1"/>
      <protection locked="0"/>
    </xf>
    <xf numFmtId="49" fontId="12" fillId="0" borderId="43" xfId="9" applyNumberFormat="1" applyFont="1" applyBorder="1" applyAlignment="1" applyProtection="1">
      <alignment horizontal="center" vertical="center" wrapText="1"/>
      <protection locked="0"/>
    </xf>
    <xf numFmtId="0" fontId="12" fillId="0" borderId="11" xfId="9" applyFont="1" applyBorder="1" applyAlignment="1" applyProtection="1">
      <alignment horizontal="center" vertical="top" textRotation="255" wrapText="1"/>
      <protection locked="0"/>
    </xf>
    <xf numFmtId="0" fontId="12" fillId="0" borderId="6" xfId="9" applyFont="1" applyBorder="1" applyAlignment="1" applyProtection="1">
      <alignment horizontal="center" vertical="top" textRotation="255" wrapText="1"/>
      <protection locked="0"/>
    </xf>
    <xf numFmtId="0" fontId="12" fillId="0" borderId="92" xfId="9" applyFont="1" applyBorder="1" applyAlignment="1" applyProtection="1">
      <alignment horizontal="center" vertical="top" textRotation="255" wrapText="1"/>
      <protection locked="0"/>
    </xf>
    <xf numFmtId="0" fontId="12" fillId="0" borderId="28" xfId="9" applyFont="1" applyBorder="1" applyAlignment="1" applyProtection="1">
      <alignment horizontal="center" vertical="top" textRotation="255" wrapText="1"/>
      <protection locked="0"/>
    </xf>
    <xf numFmtId="0" fontId="12" fillId="0" borderId="34" xfId="9" applyFont="1" applyBorder="1" applyAlignment="1" applyProtection="1">
      <alignment horizontal="center" vertical="top" textRotation="255" wrapText="1"/>
      <protection locked="0"/>
    </xf>
    <xf numFmtId="0" fontId="12" fillId="0" borderId="80" xfId="9" applyFont="1" applyBorder="1" applyAlignment="1" applyProtection="1">
      <alignment horizontal="center" vertical="top" textRotation="255" wrapText="1"/>
      <protection locked="0"/>
    </xf>
    <xf numFmtId="0" fontId="13" fillId="0" borderId="39" xfId="7" applyFont="1" applyBorder="1" applyAlignment="1" applyProtection="1">
      <alignment horizontal="center" vertical="center" textRotation="255"/>
      <protection locked="0"/>
    </xf>
    <xf numFmtId="0" fontId="13" fillId="0" borderId="16" xfId="7" applyFont="1" applyBorder="1" applyAlignment="1" applyProtection="1">
      <alignment horizontal="center" vertical="center" textRotation="255"/>
      <protection locked="0"/>
    </xf>
    <xf numFmtId="0" fontId="13" fillId="0" borderId="81" xfId="7" applyFont="1" applyBorder="1" applyAlignment="1" applyProtection="1">
      <alignment horizontal="center" vertical="center" textRotation="255"/>
      <protection locked="0"/>
    </xf>
    <xf numFmtId="0" fontId="12" fillId="0" borderId="36" xfId="7" applyFont="1" applyBorder="1" applyAlignment="1" applyProtection="1">
      <alignment horizontal="center" vertical="center" textRotation="255" wrapText="1"/>
      <protection locked="0"/>
    </xf>
    <xf numFmtId="0" fontId="12" fillId="0" borderId="36" xfId="7" applyFont="1" applyBorder="1" applyAlignment="1" applyProtection="1">
      <alignment horizontal="center" vertical="center" wrapText="1"/>
      <protection locked="0"/>
    </xf>
    <xf numFmtId="0" fontId="12" fillId="0" borderId="54" xfId="7" applyFont="1" applyBorder="1" applyAlignment="1" applyProtection="1">
      <alignment horizontal="center" vertical="center" wrapText="1"/>
      <protection locked="0"/>
    </xf>
    <xf numFmtId="0" fontId="12" fillId="0" borderId="3" xfId="7" applyFont="1" applyBorder="1" applyAlignment="1" applyProtection="1">
      <alignment horizontal="center" vertical="center" wrapText="1"/>
      <protection locked="0"/>
    </xf>
    <xf numFmtId="0" fontId="12" fillId="0" borderId="20" xfId="7" applyFont="1" applyBorder="1" applyAlignment="1" applyProtection="1">
      <alignment horizontal="center" vertical="center" wrapText="1"/>
      <protection locked="0"/>
    </xf>
    <xf numFmtId="38" fontId="12" fillId="0" borderId="3" xfId="7" applyNumberFormat="1" applyFont="1" applyBorder="1" applyAlignment="1" applyProtection="1">
      <alignment horizontal="center" vertical="center" wrapText="1"/>
      <protection locked="0"/>
    </xf>
    <xf numFmtId="38" fontId="12" fillId="0" borderId="10" xfId="7" applyNumberFormat="1" applyFont="1" applyBorder="1" applyAlignment="1" applyProtection="1">
      <alignment horizontal="center" vertical="center" wrapText="1"/>
      <protection locked="0"/>
    </xf>
    <xf numFmtId="38" fontId="12" fillId="0" borderId="20" xfId="7" applyNumberFormat="1" applyFont="1" applyBorder="1" applyAlignment="1" applyProtection="1">
      <alignment horizontal="center" vertical="center" wrapText="1"/>
      <protection locked="0"/>
    </xf>
    <xf numFmtId="38" fontId="12" fillId="0" borderId="62" xfId="7" applyNumberFormat="1" applyFont="1" applyBorder="1" applyAlignment="1" applyProtection="1">
      <alignment horizontal="center" vertical="center" wrapText="1"/>
      <protection locked="0"/>
    </xf>
    <xf numFmtId="0" fontId="12" fillId="0" borderId="53" xfId="7" applyFont="1" applyBorder="1" applyAlignment="1" applyProtection="1">
      <alignment horizontal="center" vertical="center" wrapText="1"/>
      <protection locked="0"/>
    </xf>
    <xf numFmtId="0" fontId="12" fillId="0" borderId="29" xfId="7" applyFont="1" applyBorder="1" applyAlignment="1" applyProtection="1">
      <alignment horizontal="center" vertical="center" textRotation="255" wrapText="1"/>
      <protection locked="0"/>
    </xf>
    <xf numFmtId="0" fontId="12" fillId="0" borderId="55" xfId="7" applyFont="1" applyBorder="1" applyAlignment="1" applyProtection="1">
      <alignment horizontal="center" vertical="center" textRotation="255" wrapText="1"/>
      <protection locked="0"/>
    </xf>
    <xf numFmtId="0" fontId="12" fillId="0" borderId="53" xfId="7" applyFont="1" applyBorder="1" applyAlignment="1" applyProtection="1">
      <alignment horizontal="center" vertical="center" textRotation="255" wrapText="1"/>
      <protection locked="0"/>
    </xf>
    <xf numFmtId="0" fontId="12" fillId="0" borderId="40" xfId="9" applyFont="1" applyBorder="1" applyAlignment="1" applyProtection="1">
      <alignment horizontal="center" vertical="center" wrapText="1"/>
      <protection locked="0"/>
    </xf>
    <xf numFmtId="0" fontId="12" fillId="0" borderId="41" xfId="9" applyFont="1" applyBorder="1" applyAlignment="1" applyProtection="1">
      <alignment horizontal="center" vertical="center" wrapText="1"/>
      <protection locked="0"/>
    </xf>
    <xf numFmtId="0" fontId="12" fillId="0" borderId="43" xfId="9" applyFont="1" applyBorder="1" applyAlignment="1" applyProtection="1">
      <alignment horizontal="center" vertical="center" wrapText="1"/>
      <protection locked="0"/>
    </xf>
    <xf numFmtId="0" fontId="12" fillId="9" borderId="55" xfId="9" applyFont="1" applyFill="1" applyBorder="1" applyAlignment="1" applyProtection="1">
      <alignment horizontal="center" vertical="top" textRotation="255" wrapText="1"/>
      <protection locked="0"/>
    </xf>
    <xf numFmtId="0" fontId="12" fillId="9" borderId="17" xfId="9" applyFont="1" applyFill="1" applyBorder="1" applyAlignment="1" applyProtection="1">
      <alignment horizontal="center" vertical="top" textRotation="255" wrapText="1"/>
      <protection locked="0"/>
    </xf>
    <xf numFmtId="0" fontId="12" fillId="9" borderId="75" xfId="9" applyFont="1" applyFill="1" applyBorder="1" applyAlignment="1" applyProtection="1">
      <alignment horizontal="center" vertical="top" textRotation="255" wrapText="1"/>
      <protection locked="0"/>
    </xf>
    <xf numFmtId="0" fontId="12" fillId="0" borderId="2" xfId="9" applyFont="1" applyBorder="1" applyAlignment="1" applyProtection="1">
      <alignment horizontal="center" vertical="top" textRotation="255" wrapText="1"/>
      <protection locked="0"/>
    </xf>
    <xf numFmtId="0" fontId="12" fillId="0" borderId="62" xfId="9" applyFont="1" applyBorder="1" applyAlignment="1" applyProtection="1">
      <alignment horizontal="center" vertical="top" textRotation="255" wrapText="1"/>
      <protection locked="0"/>
    </xf>
    <xf numFmtId="0" fontId="12" fillId="0" borderId="35" xfId="9" applyFont="1" applyBorder="1" applyAlignment="1" applyProtection="1">
      <alignment horizontal="center" vertical="top" textRotation="255" wrapText="1"/>
      <protection locked="0"/>
    </xf>
    <xf numFmtId="0" fontId="12" fillId="9" borderId="37" xfId="9" applyFont="1" applyFill="1" applyBorder="1" applyAlignment="1" applyProtection="1">
      <alignment horizontal="center" vertical="top" textRotation="255" wrapText="1"/>
      <protection locked="0"/>
    </xf>
    <xf numFmtId="49" fontId="12" fillId="0" borderId="40" xfId="7" applyNumberFormat="1" applyFont="1" applyBorder="1" applyAlignment="1" applyProtection="1">
      <alignment horizontal="center" vertical="center" wrapText="1"/>
      <protection locked="0"/>
    </xf>
    <xf numFmtId="49" fontId="12" fillId="0" borderId="41" xfId="7" applyNumberFormat="1" applyFont="1" applyBorder="1" applyAlignment="1" applyProtection="1">
      <alignment horizontal="center" vertical="center" wrapText="1"/>
      <protection locked="0"/>
    </xf>
    <xf numFmtId="49" fontId="12" fillId="0" borderId="43" xfId="7" applyNumberFormat="1" applyFont="1" applyBorder="1" applyAlignment="1" applyProtection="1">
      <alignment horizontal="center" vertical="center" wrapText="1"/>
      <protection locked="0"/>
    </xf>
    <xf numFmtId="0" fontId="12" fillId="0" borderId="55" xfId="9" applyFont="1" applyBorder="1" applyAlignment="1" applyProtection="1">
      <alignment horizontal="center" vertical="top" textRotation="255" wrapText="1"/>
      <protection locked="0"/>
    </xf>
    <xf numFmtId="0" fontId="12" fillId="0" borderId="17" xfId="9" applyFont="1" applyBorder="1" applyAlignment="1" applyProtection="1">
      <alignment horizontal="center" vertical="top" textRotation="255" wrapText="1"/>
      <protection locked="0"/>
    </xf>
    <xf numFmtId="0" fontId="12" fillId="0" borderId="75" xfId="9" applyFont="1" applyBorder="1" applyAlignment="1" applyProtection="1">
      <alignment horizontal="center" vertical="top" textRotation="255" wrapText="1"/>
      <protection locked="0"/>
    </xf>
    <xf numFmtId="0" fontId="12" fillId="0" borderId="84" xfId="9" applyFont="1" applyBorder="1" applyAlignment="1" applyProtection="1">
      <alignment horizontal="center" vertical="top" textRotation="255" wrapText="1"/>
      <protection locked="0"/>
    </xf>
    <xf numFmtId="49" fontId="12" fillId="0" borderId="40" xfId="7" applyNumberFormat="1" applyFont="1" applyBorder="1" applyAlignment="1" applyProtection="1">
      <alignment horizontal="center" vertical="center" shrinkToFit="1"/>
      <protection locked="0"/>
    </xf>
    <xf numFmtId="49" fontId="12" fillId="0" borderId="41" xfId="7" applyNumberFormat="1" applyFont="1" applyBorder="1" applyAlignment="1" applyProtection="1">
      <alignment horizontal="center" vertical="center" shrinkToFit="1"/>
      <protection locked="0"/>
    </xf>
    <xf numFmtId="49" fontId="12" fillId="0" borderId="43" xfId="7" applyNumberFormat="1" applyFont="1" applyBorder="1" applyAlignment="1" applyProtection="1">
      <alignment horizontal="center" vertical="center" shrinkToFit="1"/>
      <protection locked="0"/>
    </xf>
    <xf numFmtId="0" fontId="12" fillId="9" borderId="10" xfId="9" applyFont="1" applyFill="1" applyBorder="1" applyAlignment="1" applyProtection="1">
      <alignment horizontal="center" vertical="top" textRotation="255" wrapText="1"/>
      <protection locked="0"/>
    </xf>
    <xf numFmtId="0" fontId="12" fillId="9" borderId="2" xfId="9" applyFont="1" applyFill="1" applyBorder="1" applyAlignment="1" applyProtection="1">
      <alignment horizontal="center" vertical="top" textRotation="255" wrapText="1"/>
      <protection locked="0"/>
    </xf>
    <xf numFmtId="0" fontId="12" fillId="9" borderId="73" xfId="9" applyFont="1" applyFill="1" applyBorder="1" applyAlignment="1" applyProtection="1">
      <alignment horizontal="center" vertical="top" textRotation="255" wrapText="1"/>
      <protection locked="0"/>
    </xf>
    <xf numFmtId="0" fontId="12" fillId="9" borderId="28" xfId="9" applyFont="1" applyFill="1" applyBorder="1" applyAlignment="1" applyProtection="1">
      <alignment horizontal="center" vertical="top" textRotation="255" wrapText="1"/>
      <protection locked="0"/>
    </xf>
    <xf numFmtId="0" fontId="12" fillId="9" borderId="34" xfId="9" applyFont="1" applyFill="1" applyBorder="1" applyAlignment="1" applyProtection="1">
      <alignment horizontal="center" vertical="top" textRotation="255" wrapText="1"/>
      <protection locked="0"/>
    </xf>
    <xf numFmtId="0" fontId="12" fillId="9" borderId="80" xfId="9" applyFont="1" applyFill="1" applyBorder="1" applyAlignment="1" applyProtection="1">
      <alignment horizontal="center" vertical="top" textRotation="255" wrapText="1"/>
      <protection locked="0"/>
    </xf>
    <xf numFmtId="0" fontId="12" fillId="9" borderId="16" xfId="9" applyFont="1" applyFill="1" applyBorder="1" applyAlignment="1" applyProtection="1">
      <alignment horizontal="center" vertical="top" textRotation="255" wrapText="1"/>
      <protection locked="0"/>
    </xf>
    <xf numFmtId="0" fontId="12" fillId="0" borderId="1" xfId="9" applyFont="1" applyBorder="1" applyAlignment="1" applyProtection="1">
      <alignment horizontal="center" vertical="top" textRotation="255" wrapText="1"/>
      <protection locked="0"/>
    </xf>
    <xf numFmtId="0" fontId="12" fillId="0" borderId="15" xfId="9" applyFont="1" applyBorder="1" applyAlignment="1" applyProtection="1">
      <alignment horizontal="center" vertical="top" textRotation="255" wrapText="1"/>
      <protection locked="0"/>
    </xf>
    <xf numFmtId="49" fontId="12" fillId="0" borderId="40" xfId="9" applyNumberFormat="1" applyFont="1" applyBorder="1" applyAlignment="1" applyProtection="1">
      <alignment horizontal="center" vertical="center" shrinkToFit="1"/>
      <protection locked="0"/>
    </xf>
    <xf numFmtId="49" fontId="12" fillId="0" borderId="41" xfId="9" applyNumberFormat="1" applyFont="1" applyBorder="1" applyAlignment="1" applyProtection="1">
      <alignment horizontal="center" vertical="center" shrinkToFit="1"/>
      <protection locked="0"/>
    </xf>
    <xf numFmtId="0" fontId="12" fillId="0" borderId="5" xfId="9" applyFont="1" applyBorder="1" applyAlignment="1" applyProtection="1">
      <alignment horizontal="center" vertical="center" wrapText="1"/>
      <protection locked="0"/>
    </xf>
    <xf numFmtId="0" fontId="12" fillId="0" borderId="12" xfId="9" applyFont="1" applyBorder="1" applyAlignment="1" applyProtection="1">
      <alignment horizontal="center" vertical="center" wrapText="1"/>
      <protection locked="0"/>
    </xf>
    <xf numFmtId="0" fontId="12" fillId="0" borderId="13" xfId="9" applyFont="1" applyBorder="1" applyAlignment="1" applyProtection="1">
      <alignment horizontal="center" vertical="center" wrapText="1"/>
      <protection locked="0"/>
    </xf>
    <xf numFmtId="0" fontId="12" fillId="11" borderId="10" xfId="9" applyFont="1" applyFill="1" applyBorder="1" applyAlignment="1" applyProtection="1">
      <alignment horizontal="center" vertical="top" textRotation="255" wrapText="1"/>
      <protection locked="0"/>
    </xf>
    <xf numFmtId="0" fontId="12" fillId="11" borderId="2" xfId="9" applyFont="1" applyFill="1" applyBorder="1" applyAlignment="1" applyProtection="1">
      <alignment horizontal="center" vertical="top" textRotation="255" wrapText="1"/>
      <protection locked="0"/>
    </xf>
    <xf numFmtId="0" fontId="12" fillId="0" borderId="91" xfId="9" applyFont="1" applyBorder="1" applyAlignment="1" applyProtection="1">
      <alignment horizontal="center" vertical="center" wrapText="1"/>
      <protection locked="0"/>
    </xf>
    <xf numFmtId="0" fontId="12" fillId="9" borderId="27" xfId="9" applyFont="1" applyFill="1" applyBorder="1" applyAlignment="1" applyProtection="1">
      <alignment horizontal="center" vertical="top" textRotation="255" wrapText="1"/>
      <protection locked="0"/>
    </xf>
    <xf numFmtId="0" fontId="12" fillId="9" borderId="83" xfId="9" applyFont="1" applyFill="1" applyBorder="1" applyAlignment="1" applyProtection="1">
      <alignment horizontal="center" vertical="top" textRotation="255" wrapText="1"/>
      <protection locked="0"/>
    </xf>
    <xf numFmtId="0" fontId="12" fillId="0" borderId="86" xfId="9" applyFont="1" applyBorder="1" applyAlignment="1" applyProtection="1">
      <alignment horizontal="center" vertical="top" textRotation="255" wrapText="1"/>
      <protection locked="0"/>
    </xf>
    <xf numFmtId="0" fontId="12" fillId="0" borderId="3" xfId="7" applyFont="1" applyBorder="1" applyAlignment="1" applyProtection="1">
      <alignment vertical="center" textRotation="255" wrapText="1"/>
      <protection locked="0"/>
    </xf>
    <xf numFmtId="0" fontId="12" fillId="0" borderId="3" xfId="0" applyFont="1" applyBorder="1" applyAlignment="1">
      <alignment horizontal="center" vertical="center" textRotation="255" wrapText="1"/>
    </xf>
    <xf numFmtId="182" fontId="12" fillId="0" borderId="10" xfId="7" applyNumberFormat="1" applyFont="1" applyBorder="1" applyAlignment="1" applyProtection="1">
      <alignment horizontal="center" vertical="center" textRotation="255" wrapText="1"/>
      <protection locked="0"/>
    </xf>
    <xf numFmtId="182" fontId="12" fillId="0" borderId="2" xfId="7" applyNumberFormat="1" applyFont="1" applyBorder="1" applyAlignment="1" applyProtection="1">
      <alignment horizontal="center" vertical="center" textRotation="255" wrapText="1"/>
      <protection locked="0"/>
    </xf>
    <xf numFmtId="182" fontId="12" fillId="0" borderId="73" xfId="7" applyNumberFormat="1" applyFont="1" applyBorder="1" applyAlignment="1" applyProtection="1">
      <alignment horizontal="center" vertical="center" textRotation="255" wrapText="1"/>
      <protection locked="0"/>
    </xf>
    <xf numFmtId="0" fontId="12" fillId="3" borderId="29" xfId="9" applyFont="1" applyFill="1" applyBorder="1" applyAlignment="1" applyProtection="1">
      <alignment horizontal="center" vertical="center" textRotation="255" wrapText="1"/>
      <protection locked="0"/>
    </xf>
    <xf numFmtId="0" fontId="12" fillId="3" borderId="55" xfId="9" applyFont="1" applyFill="1" applyBorder="1" applyAlignment="1" applyProtection="1">
      <alignment horizontal="center" vertical="center" textRotation="255" wrapText="1"/>
      <protection locked="0"/>
    </xf>
    <xf numFmtId="0" fontId="12" fillId="8" borderId="63" xfId="9" applyFont="1" applyFill="1" applyBorder="1" applyAlignment="1" applyProtection="1">
      <alignment horizontal="center" vertical="center" textRotation="255" wrapText="1"/>
      <protection locked="0"/>
    </xf>
    <xf numFmtId="0" fontId="12" fillId="8" borderId="20" xfId="9" applyFont="1" applyFill="1" applyBorder="1" applyAlignment="1" applyProtection="1">
      <alignment horizontal="center" vertical="center" textRotation="255" wrapText="1"/>
      <protection locked="0"/>
    </xf>
    <xf numFmtId="0" fontId="12" fillId="8" borderId="62" xfId="9" applyFont="1" applyFill="1" applyBorder="1" applyAlignment="1" applyProtection="1">
      <alignment horizontal="center" vertical="center" textRotation="255" wrapText="1"/>
      <protection locked="0"/>
    </xf>
    <xf numFmtId="0" fontId="12" fillId="0" borderId="44" xfId="9" applyFont="1" applyBorder="1" applyAlignment="1" applyProtection="1">
      <alignment horizontal="center" vertical="center" wrapText="1"/>
      <protection locked="0"/>
    </xf>
    <xf numFmtId="0" fontId="12" fillId="10" borderId="55" xfId="9" applyFont="1" applyFill="1" applyBorder="1" applyAlignment="1" applyProtection="1">
      <alignment horizontal="left" vertical="top" textRotation="255" wrapText="1"/>
      <protection locked="0"/>
    </xf>
    <xf numFmtId="0" fontId="12" fillId="10" borderId="17" xfId="9" applyFont="1" applyFill="1" applyBorder="1" applyAlignment="1" applyProtection="1">
      <alignment horizontal="left" vertical="top" textRotation="255" wrapText="1"/>
      <protection locked="0"/>
    </xf>
    <xf numFmtId="0" fontId="12" fillId="10" borderId="75" xfId="9" applyFont="1" applyFill="1" applyBorder="1" applyAlignment="1" applyProtection="1">
      <alignment horizontal="left" vertical="top" textRotation="255" wrapText="1"/>
      <protection locked="0"/>
    </xf>
    <xf numFmtId="0" fontId="12" fillId="10" borderId="11" xfId="9" applyFont="1" applyFill="1" applyBorder="1" applyAlignment="1" applyProtection="1">
      <alignment horizontal="center" vertical="top" textRotation="255" wrapText="1"/>
      <protection locked="0"/>
    </xf>
    <xf numFmtId="0" fontId="12" fillId="10" borderId="6" xfId="9" applyFont="1" applyFill="1" applyBorder="1" applyAlignment="1" applyProtection="1">
      <alignment horizontal="center" vertical="top" textRotation="255" wrapText="1"/>
      <protection locked="0"/>
    </xf>
    <xf numFmtId="0" fontId="12" fillId="3" borderId="11" xfId="9" applyFont="1" applyFill="1" applyBorder="1" applyAlignment="1" applyProtection="1">
      <alignment horizontal="center" vertical="center" textRotation="255" wrapText="1"/>
      <protection locked="0"/>
    </xf>
    <xf numFmtId="0" fontId="12" fillId="3" borderId="6" xfId="9" applyFont="1" applyFill="1" applyBorder="1" applyAlignment="1" applyProtection="1">
      <alignment horizontal="center" vertical="center" textRotation="255" wrapText="1"/>
      <protection locked="0"/>
    </xf>
    <xf numFmtId="0" fontId="12" fillId="3" borderId="92" xfId="9" applyFont="1" applyFill="1" applyBorder="1" applyAlignment="1" applyProtection="1">
      <alignment horizontal="center" vertical="center" textRotation="255" wrapText="1"/>
      <protection locked="0"/>
    </xf>
    <xf numFmtId="0" fontId="12" fillId="0" borderId="10" xfId="7" applyFont="1" applyBorder="1" applyAlignment="1" applyProtection="1">
      <alignment horizontal="center" vertical="top" textRotation="255" wrapText="1" indent="5"/>
      <protection locked="0"/>
    </xf>
    <xf numFmtId="0" fontId="12" fillId="0" borderId="2" xfId="7" applyFont="1" applyBorder="1" applyAlignment="1" applyProtection="1">
      <alignment horizontal="center" vertical="top" textRotation="255" wrapText="1" indent="5"/>
      <protection locked="0"/>
    </xf>
    <xf numFmtId="0" fontId="12" fillId="0" borderId="73" xfId="7" applyFont="1" applyBorder="1" applyAlignment="1" applyProtection="1">
      <alignment horizontal="center" vertical="top" textRotation="255" wrapText="1" indent="5"/>
      <protection locked="0"/>
    </xf>
    <xf numFmtId="0" fontId="12" fillId="0" borderId="62" xfId="7" applyFont="1" applyBorder="1" applyAlignment="1" applyProtection="1">
      <alignment horizontal="center" vertical="center" textRotation="255" wrapText="1"/>
      <protection locked="0"/>
    </xf>
    <xf numFmtId="0" fontId="12" fillId="3" borderId="60" xfId="9" applyFont="1" applyFill="1" applyBorder="1" applyAlignment="1" applyProtection="1">
      <alignment horizontal="center" vertical="center" textRotation="255" wrapText="1"/>
      <protection locked="0"/>
    </xf>
    <xf numFmtId="0" fontId="12" fillId="3" borderId="27" xfId="9" applyFont="1" applyFill="1" applyBorder="1" applyAlignment="1" applyProtection="1">
      <alignment horizontal="center" vertical="center" textRotation="255" wrapText="1"/>
      <protection locked="0"/>
    </xf>
    <xf numFmtId="0" fontId="12" fillId="3" borderId="10" xfId="9" applyFont="1" applyFill="1" applyBorder="1" applyAlignment="1" applyProtection="1">
      <alignment horizontal="center" vertical="center" textRotation="255" wrapText="1"/>
      <protection locked="0"/>
    </xf>
    <xf numFmtId="0" fontId="12" fillId="3" borderId="2" xfId="9" applyFont="1" applyFill="1" applyBorder="1" applyAlignment="1" applyProtection="1">
      <alignment horizontal="center" vertical="center" textRotation="255" wrapText="1"/>
      <protection locked="0"/>
    </xf>
    <xf numFmtId="0" fontId="12" fillId="3" borderId="73" xfId="9" applyFont="1" applyFill="1" applyBorder="1" applyAlignment="1" applyProtection="1">
      <alignment horizontal="center" vertical="center" textRotation="255" wrapText="1"/>
      <protection locked="0"/>
    </xf>
    <xf numFmtId="0" fontId="12" fillId="0" borderId="10" xfId="7" applyFont="1" applyBorder="1" applyAlignment="1" applyProtection="1">
      <alignment horizontal="center" vertical="top" textRotation="255" wrapText="1" indent="6"/>
      <protection locked="0"/>
    </xf>
    <xf numFmtId="0" fontId="12" fillId="0" borderId="2" xfId="7" applyFont="1" applyBorder="1" applyAlignment="1" applyProtection="1">
      <alignment horizontal="center" vertical="top" textRotation="255" wrapText="1" indent="6"/>
      <protection locked="0"/>
    </xf>
    <xf numFmtId="0" fontId="12" fillId="0" borderId="73" xfId="7" applyFont="1" applyBorder="1" applyAlignment="1" applyProtection="1">
      <alignment horizontal="center" vertical="top" textRotation="255" wrapText="1" indent="6"/>
      <protection locked="0"/>
    </xf>
    <xf numFmtId="0" fontId="12" fillId="8" borderId="54" xfId="9" applyFont="1" applyFill="1" applyBorder="1" applyAlignment="1" applyProtection="1">
      <alignment horizontal="center" vertical="center" textRotation="255" wrapText="1"/>
      <protection locked="0"/>
    </xf>
    <xf numFmtId="181" fontId="12" fillId="0" borderId="40" xfId="9" applyNumberFormat="1" applyFont="1" applyBorder="1" applyAlignment="1" applyProtection="1">
      <alignment horizontal="center" vertical="center" wrapText="1"/>
      <protection locked="0"/>
    </xf>
    <xf numFmtId="181" fontId="12" fillId="0" borderId="41" xfId="9" applyNumberFormat="1" applyFont="1" applyBorder="1" applyAlignment="1" applyProtection="1">
      <alignment horizontal="center" vertical="center" wrapText="1"/>
      <protection locked="0"/>
    </xf>
    <xf numFmtId="181" fontId="12" fillId="0" borderId="44" xfId="9" applyNumberFormat="1" applyFont="1" applyBorder="1" applyAlignment="1" applyProtection="1">
      <alignment horizontal="center" vertical="center" wrapText="1"/>
      <protection locked="0"/>
    </xf>
    <xf numFmtId="182" fontId="12" fillId="0" borderId="40" xfId="9" applyNumberFormat="1" applyFont="1" applyBorder="1" applyAlignment="1" applyProtection="1">
      <alignment horizontal="center" vertical="center" shrinkToFit="1"/>
      <protection locked="0"/>
    </xf>
    <xf numFmtId="182" fontId="12" fillId="0" borderId="41" xfId="9" applyNumberFormat="1" applyFont="1" applyBorder="1" applyAlignment="1" applyProtection="1">
      <alignment horizontal="center" vertical="center" shrinkToFit="1"/>
      <protection locked="0"/>
    </xf>
    <xf numFmtId="182" fontId="12" fillId="0" borderId="44" xfId="9" applyNumberFormat="1" applyFont="1" applyBorder="1" applyAlignment="1" applyProtection="1">
      <alignment horizontal="center" vertical="center" shrinkToFit="1"/>
      <protection locked="0"/>
    </xf>
    <xf numFmtId="0" fontId="12" fillId="0" borderId="20" xfId="7" applyFont="1" applyBorder="1" applyAlignment="1" applyProtection="1">
      <alignment horizontal="center" vertical="center" textRotation="255" wrapText="1"/>
      <protection locked="0"/>
    </xf>
    <xf numFmtId="0" fontId="12" fillId="0" borderId="53" xfId="9" applyFont="1" applyBorder="1" applyAlignment="1" applyProtection="1">
      <alignment horizontal="center" vertical="center" wrapText="1"/>
      <protection locked="0"/>
    </xf>
    <xf numFmtId="0" fontId="12" fillId="0" borderId="36" xfId="9" applyFont="1" applyBorder="1" applyAlignment="1" applyProtection="1">
      <alignment horizontal="center" vertical="center" wrapText="1"/>
      <protection locked="0"/>
    </xf>
    <xf numFmtId="0" fontId="12" fillId="0" borderId="54" xfId="9" applyFont="1" applyBorder="1" applyAlignment="1" applyProtection="1">
      <alignment horizontal="center" vertical="center" wrapText="1"/>
      <protection locked="0"/>
    </xf>
    <xf numFmtId="181" fontId="12" fillId="0" borderId="43" xfId="9" applyNumberFormat="1" applyFont="1" applyBorder="1" applyAlignment="1" applyProtection="1">
      <alignment horizontal="center" vertical="center" wrapText="1"/>
      <protection locked="0"/>
    </xf>
    <xf numFmtId="0" fontId="12" fillId="0" borderId="10" xfId="7" applyFont="1" applyBorder="1" applyAlignment="1" applyProtection="1">
      <alignment horizontal="center" vertical="top" textRotation="255" wrapText="1"/>
      <protection locked="0"/>
    </xf>
    <xf numFmtId="0" fontId="12" fillId="0" borderId="2" xfId="7" applyFont="1" applyBorder="1" applyAlignment="1" applyProtection="1">
      <alignment horizontal="center" vertical="top" textRotation="255" wrapText="1"/>
      <protection locked="0"/>
    </xf>
    <xf numFmtId="0" fontId="12" fillId="0" borderId="73" xfId="7" applyFont="1" applyBorder="1" applyAlignment="1" applyProtection="1">
      <alignment horizontal="center" vertical="top" textRotation="255" wrapText="1"/>
      <protection locked="0"/>
    </xf>
    <xf numFmtId="0" fontId="12" fillId="3" borderId="17" xfId="9" applyFont="1" applyFill="1" applyBorder="1" applyAlignment="1" applyProtection="1">
      <alignment horizontal="center" vertical="center" textRotation="255" wrapText="1"/>
      <protection locked="0"/>
    </xf>
    <xf numFmtId="0" fontId="12" fillId="0" borderId="42" xfId="7" applyFont="1" applyBorder="1" applyAlignment="1" applyProtection="1">
      <alignment horizontal="center" vertical="top" textRotation="255" wrapText="1" indent="6"/>
      <protection locked="0"/>
    </xf>
    <xf numFmtId="0" fontId="12" fillId="0" borderId="89" xfId="9" applyFont="1" applyBorder="1" applyAlignment="1" applyProtection="1">
      <alignment horizontal="center" vertical="center" textRotation="255" wrapText="1"/>
      <protection locked="0"/>
    </xf>
    <xf numFmtId="0" fontId="12" fillId="0" borderId="17" xfId="9" applyFont="1" applyBorder="1" applyAlignment="1" applyProtection="1">
      <alignment horizontal="center" vertical="center" textRotation="255" wrapText="1"/>
      <protection locked="0"/>
    </xf>
    <xf numFmtId="0" fontId="12" fillId="0" borderId="75" xfId="9" applyFont="1" applyBorder="1" applyAlignment="1" applyProtection="1">
      <alignment horizontal="center" vertical="center" textRotation="255" wrapText="1"/>
      <protection locked="0"/>
    </xf>
    <xf numFmtId="0" fontId="12" fillId="0" borderId="62" xfId="7" applyFont="1" applyBorder="1" applyAlignment="1" applyProtection="1">
      <alignment horizontal="center" vertical="top" textRotation="255" wrapText="1"/>
      <protection locked="0"/>
    </xf>
    <xf numFmtId="0" fontId="12" fillId="0" borderId="35" xfId="7" applyFont="1" applyBorder="1" applyAlignment="1" applyProtection="1">
      <alignment horizontal="center" vertical="top" textRotation="255" wrapText="1"/>
      <protection locked="0"/>
    </xf>
    <xf numFmtId="0" fontId="12" fillId="0" borderId="84" xfId="7" applyFont="1" applyBorder="1" applyAlignment="1" applyProtection="1">
      <alignment horizontal="center" vertical="top" textRotation="255" wrapText="1"/>
      <protection locked="0"/>
    </xf>
    <xf numFmtId="0" fontId="12" fillId="0" borderId="17" xfId="7" applyFont="1" applyBorder="1" applyAlignment="1" applyProtection="1">
      <alignment horizontal="center" vertical="center" textRotation="255" wrapText="1"/>
      <protection locked="0"/>
    </xf>
    <xf numFmtId="0" fontId="12" fillId="0" borderId="75" xfId="7" applyFont="1" applyBorder="1" applyAlignment="1" applyProtection="1">
      <alignment horizontal="center" vertical="center" textRotation="255" wrapText="1"/>
      <protection locked="0"/>
    </xf>
    <xf numFmtId="0" fontId="12" fillId="3" borderId="42" xfId="9" applyFont="1" applyFill="1" applyBorder="1" applyAlignment="1" applyProtection="1">
      <alignment horizontal="center" vertical="center" textRotation="255" wrapText="1"/>
      <protection locked="0"/>
    </xf>
    <xf numFmtId="0" fontId="12" fillId="0" borderId="65" xfId="7" applyFont="1" applyBorder="1" applyAlignment="1" applyProtection="1">
      <alignment horizontal="center" vertical="center" wrapText="1"/>
      <protection locked="0"/>
    </xf>
    <xf numFmtId="0" fontId="12" fillId="0" borderId="66" xfId="7" applyFont="1" applyBorder="1" applyAlignment="1" applyProtection="1">
      <alignment horizontal="center" vertical="center" wrapText="1"/>
      <protection locked="0"/>
    </xf>
    <xf numFmtId="0" fontId="12" fillId="0" borderId="67" xfId="7" applyFont="1" applyBorder="1" applyAlignment="1" applyProtection="1">
      <alignment horizontal="center" vertical="center" wrapText="1"/>
      <protection locked="0"/>
    </xf>
    <xf numFmtId="0" fontId="12" fillId="0" borderId="68" xfId="7" applyFont="1" applyBorder="1" applyAlignment="1" applyProtection="1">
      <alignment horizontal="center" vertical="center" wrapText="1"/>
      <protection locked="0"/>
    </xf>
    <xf numFmtId="0" fontId="12" fillId="0" borderId="72" xfId="7" applyFont="1" applyBorder="1" applyAlignment="1" applyProtection="1">
      <alignment horizontal="center" vertical="center" wrapText="1"/>
      <protection locked="0"/>
    </xf>
    <xf numFmtId="0" fontId="12" fillId="0" borderId="69" xfId="7" applyFont="1" applyBorder="1" applyAlignment="1" applyProtection="1">
      <alignment horizontal="center" vertical="center" wrapText="1"/>
      <protection locked="0"/>
    </xf>
    <xf numFmtId="0" fontId="12" fillId="0" borderId="71" xfId="7" applyFont="1" applyBorder="1" applyAlignment="1" applyProtection="1">
      <alignment horizontal="center" vertical="center" wrapText="1"/>
      <protection locked="0"/>
    </xf>
    <xf numFmtId="0" fontId="12" fillId="8" borderId="14" xfId="9" applyFont="1" applyFill="1" applyBorder="1" applyAlignment="1" applyProtection="1">
      <alignment horizontal="center" vertical="center" textRotation="255" wrapText="1"/>
      <protection locked="0"/>
    </xf>
    <xf numFmtId="0" fontId="12" fillId="8" borderId="5" xfId="9" applyFont="1" applyFill="1" applyBorder="1" applyAlignment="1" applyProtection="1">
      <alignment horizontal="center" vertical="center" textRotation="255" wrapText="1"/>
      <protection locked="0"/>
    </xf>
    <xf numFmtId="0" fontId="12" fillId="8" borderId="1" xfId="9" applyFont="1" applyFill="1" applyBorder="1" applyAlignment="1" applyProtection="1">
      <alignment horizontal="center" vertical="center" textRotation="255" wrapText="1"/>
      <protection locked="0"/>
    </xf>
    <xf numFmtId="0" fontId="12" fillId="0" borderId="56" xfId="9" applyFont="1" applyBorder="1" applyAlignment="1" applyProtection="1">
      <alignment horizontal="center" vertical="center" wrapText="1"/>
      <protection locked="0"/>
    </xf>
    <xf numFmtId="0" fontId="12" fillId="0" borderId="4" xfId="9" applyFont="1" applyBorder="1" applyAlignment="1" applyProtection="1">
      <alignment horizontal="center" vertical="center" wrapText="1"/>
      <protection locked="0"/>
    </xf>
    <xf numFmtId="0" fontId="12" fillId="0" borderId="8" xfId="9" applyFont="1" applyBorder="1" applyAlignment="1" applyProtection="1">
      <alignment horizontal="center" vertical="center" wrapText="1"/>
      <protection locked="0"/>
    </xf>
    <xf numFmtId="49" fontId="16" fillId="0" borderId="37" xfId="9" applyNumberFormat="1" applyFont="1" applyBorder="1" applyAlignment="1" applyProtection="1">
      <alignment horizontal="center" vertical="center" wrapText="1" shrinkToFit="1"/>
      <protection locked="0"/>
    </xf>
    <xf numFmtId="49" fontId="16" fillId="0" borderId="0" xfId="9" applyNumberFormat="1" applyFont="1" applyAlignment="1" applyProtection="1">
      <alignment horizontal="center" vertical="center" shrinkToFit="1"/>
      <protection locked="0"/>
    </xf>
    <xf numFmtId="49" fontId="16" fillId="0" borderId="34" xfId="9" applyNumberFormat="1" applyFont="1" applyBorder="1" applyAlignment="1" applyProtection="1">
      <alignment horizontal="center" vertical="center" shrinkToFit="1"/>
      <protection locked="0"/>
    </xf>
    <xf numFmtId="49" fontId="16" fillId="0" borderId="18" xfId="9" applyNumberFormat="1" applyFont="1" applyBorder="1" applyAlignment="1" applyProtection="1">
      <alignment horizontal="center" vertical="center" shrinkToFit="1"/>
      <protection locked="0"/>
    </xf>
    <xf numFmtId="49" fontId="16" fillId="0" borderId="7" xfId="9" applyNumberFormat="1" applyFont="1" applyBorder="1" applyAlignment="1" applyProtection="1">
      <alignment horizontal="center" vertical="center" shrinkToFit="1"/>
      <protection locked="0"/>
    </xf>
    <xf numFmtId="49" fontId="16" fillId="0" borderId="30" xfId="9" applyNumberFormat="1" applyFont="1" applyBorder="1" applyAlignment="1" applyProtection="1">
      <alignment horizontal="center" vertical="center" shrinkToFit="1"/>
      <protection locked="0"/>
    </xf>
    <xf numFmtId="49" fontId="12" fillId="0" borderId="0" xfId="9" applyNumberFormat="1" applyFont="1" applyAlignment="1" applyProtection="1">
      <alignment horizontal="center" vertical="center" wrapText="1" shrinkToFit="1"/>
      <protection locked="0"/>
    </xf>
    <xf numFmtId="49" fontId="12" fillId="0" borderId="0" xfId="9" applyNumberFormat="1" applyFont="1" applyAlignment="1" applyProtection="1">
      <alignment horizontal="center" vertical="center" shrinkToFit="1"/>
      <protection locked="0"/>
    </xf>
    <xf numFmtId="49" fontId="12" fillId="0" borderId="34" xfId="9" applyNumberFormat="1" applyFont="1" applyBorder="1" applyAlignment="1" applyProtection="1">
      <alignment horizontal="center" vertical="center" shrinkToFit="1"/>
      <protection locked="0"/>
    </xf>
    <xf numFmtId="49" fontId="12" fillId="0" borderId="7" xfId="9" applyNumberFormat="1" applyFont="1" applyBorder="1" applyAlignment="1" applyProtection="1">
      <alignment horizontal="center" vertical="center" shrinkToFit="1"/>
      <protection locked="0"/>
    </xf>
    <xf numFmtId="49" fontId="12" fillId="0" borderId="30" xfId="9" applyNumberFormat="1" applyFont="1" applyBorder="1" applyAlignment="1" applyProtection="1">
      <alignment horizontal="center" vertical="center" shrinkToFit="1"/>
      <protection locked="0"/>
    </xf>
    <xf numFmtId="0" fontId="12" fillId="0" borderId="63" xfId="9" applyFont="1" applyBorder="1" applyAlignment="1" applyProtection="1">
      <alignment horizontal="center" vertical="center" wrapText="1"/>
      <protection locked="0"/>
    </xf>
    <xf numFmtId="0" fontId="12" fillId="0" borderId="3" xfId="9" applyFont="1" applyBorder="1" applyAlignment="1" applyProtection="1">
      <alignment horizontal="center" vertical="center" wrapText="1"/>
      <protection locked="0"/>
    </xf>
    <xf numFmtId="0" fontId="12" fillId="0" borderId="20" xfId="9" applyFont="1" applyBorder="1" applyAlignment="1" applyProtection="1">
      <alignment horizontal="center" vertical="center" wrapText="1"/>
      <protection locked="0"/>
    </xf>
    <xf numFmtId="0" fontId="12" fillId="0" borderId="65" xfId="9" applyFont="1" applyBorder="1" applyAlignment="1" applyProtection="1">
      <alignment horizontal="left" vertical="center" wrapText="1"/>
      <protection locked="0"/>
    </xf>
    <xf numFmtId="0" fontId="12" fillId="0" borderId="66" xfId="9" applyFont="1" applyBorder="1" applyAlignment="1" applyProtection="1">
      <alignment horizontal="left" vertical="center" wrapText="1"/>
      <protection locked="0"/>
    </xf>
    <xf numFmtId="0" fontId="12" fillId="0" borderId="67" xfId="9" applyFont="1" applyBorder="1" applyAlignment="1" applyProtection="1">
      <alignment horizontal="left" vertical="center" wrapText="1"/>
      <protection locked="0"/>
    </xf>
    <xf numFmtId="0" fontId="12" fillId="0" borderId="3" xfId="9" applyFont="1" applyBorder="1" applyAlignment="1" applyProtection="1">
      <alignment horizontal="center" vertical="center" textRotation="255" wrapText="1"/>
      <protection locked="0"/>
    </xf>
    <xf numFmtId="0" fontId="12" fillId="0" borderId="10" xfId="9" applyFont="1" applyBorder="1" applyAlignment="1" applyProtection="1">
      <alignment horizontal="center" vertical="center" textRotation="255" wrapText="1"/>
      <protection locked="0"/>
    </xf>
    <xf numFmtId="0" fontId="12" fillId="0" borderId="20" xfId="9" applyFont="1" applyBorder="1" applyAlignment="1" applyProtection="1">
      <alignment horizontal="center" vertical="center" textRotation="255" wrapText="1"/>
      <protection locked="0"/>
    </xf>
    <xf numFmtId="0" fontId="12" fillId="0" borderId="62" xfId="9" applyFont="1" applyBorder="1" applyAlignment="1" applyProtection="1">
      <alignment horizontal="center" vertical="center" textRotation="255" wrapText="1"/>
      <protection locked="0"/>
    </xf>
    <xf numFmtId="181" fontId="12" fillId="0" borderId="72" xfId="7" applyNumberFormat="1" applyFont="1" applyBorder="1" applyAlignment="1" applyProtection="1">
      <alignment horizontal="center" vertical="center" wrapText="1"/>
      <protection locked="0"/>
    </xf>
    <xf numFmtId="181" fontId="12" fillId="0" borderId="69" xfId="7" applyNumberFormat="1" applyFont="1" applyBorder="1" applyAlignment="1" applyProtection="1">
      <alignment horizontal="center" vertical="center" wrapText="1"/>
      <protection locked="0"/>
    </xf>
    <xf numFmtId="181" fontId="12" fillId="0" borderId="71" xfId="7" applyNumberFormat="1" applyFont="1" applyBorder="1" applyAlignment="1" applyProtection="1">
      <alignment horizontal="center" vertical="center" wrapText="1"/>
      <protection locked="0"/>
    </xf>
    <xf numFmtId="0" fontId="12" fillId="0" borderId="47" xfId="9" applyFont="1" applyBorder="1" applyAlignment="1" applyProtection="1">
      <alignment horizontal="center" vertical="center" wrapText="1"/>
      <protection locked="0"/>
    </xf>
    <xf numFmtId="0" fontId="12" fillId="0" borderId="56" xfId="7" applyFont="1" applyBorder="1" applyAlignment="1" applyProtection="1">
      <alignment horizontal="center" vertical="center" wrapText="1"/>
      <protection locked="0"/>
    </xf>
    <xf numFmtId="0" fontId="12" fillId="0" borderId="8" xfId="7" applyFont="1" applyBorder="1" applyAlignment="1" applyProtection="1">
      <alignment horizontal="center" vertical="center" wrapText="1"/>
      <protection locked="0"/>
    </xf>
    <xf numFmtId="0" fontId="12" fillId="0" borderId="47" xfId="7" applyFont="1" applyBorder="1" applyAlignment="1" applyProtection="1">
      <alignment horizontal="center" vertical="center" wrapText="1"/>
      <protection locked="0"/>
    </xf>
    <xf numFmtId="0" fontId="12" fillId="0" borderId="41" xfId="7" applyFont="1" applyBorder="1" applyAlignment="1" applyProtection="1">
      <alignment horizontal="center" vertical="center" wrapText="1"/>
      <protection locked="0"/>
    </xf>
    <xf numFmtId="0" fontId="12" fillId="0" borderId="44" xfId="7" applyFont="1" applyBorder="1" applyAlignment="1" applyProtection="1">
      <alignment horizontal="center" vertical="center" wrapText="1"/>
      <protection locked="0"/>
    </xf>
    <xf numFmtId="0" fontId="12" fillId="7" borderId="33" xfId="7" applyFont="1" applyFill="1" applyBorder="1" applyAlignment="1" applyProtection="1">
      <alignment horizontal="center" vertical="center" textRotation="255" wrapText="1"/>
      <protection locked="0"/>
    </xf>
    <xf numFmtId="0" fontId="12" fillId="7" borderId="37" xfId="7" applyFont="1" applyFill="1" applyBorder="1" applyAlignment="1" applyProtection="1">
      <alignment horizontal="center" vertical="center" textRotation="255" wrapText="1"/>
      <protection locked="0"/>
    </xf>
    <xf numFmtId="0" fontId="12" fillId="7" borderId="83" xfId="7" applyFont="1" applyFill="1" applyBorder="1" applyAlignment="1" applyProtection="1">
      <alignment horizontal="center" vertical="center" textRotation="255" wrapText="1"/>
      <protection locked="0"/>
    </xf>
    <xf numFmtId="0" fontId="12" fillId="7" borderId="42" xfId="7" applyFont="1" applyFill="1" applyBorder="1" applyAlignment="1" applyProtection="1">
      <alignment horizontal="center" vertical="center" textRotation="255" wrapText="1"/>
      <protection locked="0"/>
    </xf>
    <xf numFmtId="0" fontId="12" fillId="7" borderId="2" xfId="7" applyFont="1" applyFill="1" applyBorder="1" applyAlignment="1" applyProtection="1">
      <alignment horizontal="center" vertical="center" textRotation="255" wrapText="1"/>
      <protection locked="0"/>
    </xf>
    <xf numFmtId="0" fontId="12" fillId="7" borderId="73" xfId="7" applyFont="1" applyFill="1" applyBorder="1" applyAlignment="1" applyProtection="1">
      <alignment horizontal="center" vertical="center" textRotation="255" wrapText="1"/>
      <protection locked="0"/>
    </xf>
    <xf numFmtId="0" fontId="12" fillId="7" borderId="31" xfId="7" applyFont="1" applyFill="1" applyBorder="1" applyAlignment="1" applyProtection="1">
      <alignment horizontal="center" vertical="center" textRotation="255" wrapText="1"/>
      <protection locked="0"/>
    </xf>
    <xf numFmtId="0" fontId="12" fillId="7" borderId="0" xfId="7" applyFont="1" applyFill="1" applyAlignment="1" applyProtection="1">
      <alignment horizontal="center" vertical="center" textRotation="255" wrapText="1"/>
      <protection locked="0"/>
    </xf>
    <xf numFmtId="0" fontId="12" fillId="7" borderId="79" xfId="7" applyFont="1" applyFill="1" applyBorder="1" applyAlignment="1" applyProtection="1">
      <alignment horizontal="center" vertical="center" textRotation="255" wrapText="1"/>
      <protection locked="0"/>
    </xf>
    <xf numFmtId="0" fontId="12" fillId="0" borderId="37" xfId="7" applyFont="1" applyBorder="1" applyAlignment="1" applyProtection="1">
      <alignment horizontal="center" vertical="top" textRotation="255" wrapText="1"/>
      <protection locked="0"/>
    </xf>
    <xf numFmtId="0" fontId="12" fillId="0" borderId="34" xfId="7" applyFont="1" applyBorder="1" applyAlignment="1" applyProtection="1">
      <alignment horizontal="center" vertical="top" textRotation="255" wrapText="1"/>
      <protection locked="0"/>
    </xf>
    <xf numFmtId="0" fontId="12" fillId="0" borderId="83" xfId="7" applyFont="1" applyBorder="1" applyAlignment="1" applyProtection="1">
      <alignment horizontal="center" vertical="top" textRotation="255" wrapText="1"/>
      <protection locked="0"/>
    </xf>
    <xf numFmtId="0" fontId="12" fillId="0" borderId="80" xfId="7" applyFont="1" applyBorder="1" applyAlignment="1" applyProtection="1">
      <alignment horizontal="center" vertical="top" textRotation="255" wrapText="1"/>
      <protection locked="0"/>
    </xf>
    <xf numFmtId="0" fontId="12" fillId="0" borderId="66" xfId="7" applyFont="1" applyBorder="1" applyAlignment="1" applyProtection="1">
      <alignment horizontal="left" vertical="center" wrapText="1"/>
      <protection locked="0"/>
    </xf>
    <xf numFmtId="0" fontId="12" fillId="0" borderId="67" xfId="7" applyFont="1" applyBorder="1" applyAlignment="1" applyProtection="1">
      <alignment horizontal="left" vertical="center" wrapText="1"/>
      <protection locked="0"/>
    </xf>
    <xf numFmtId="49" fontId="12" fillId="0" borderId="39" xfId="9" applyNumberFormat="1" applyFont="1" applyBorder="1" applyAlignment="1" applyProtection="1">
      <alignment horizontal="center" vertical="center" wrapText="1" shrinkToFit="1"/>
      <protection locked="0"/>
    </xf>
    <xf numFmtId="49" fontId="12" fillId="0" borderId="81" xfId="9" applyNumberFormat="1" applyFont="1" applyBorder="1" applyAlignment="1" applyProtection="1">
      <alignment horizontal="center" vertical="center" wrapText="1" shrinkToFit="1"/>
      <protection locked="0"/>
    </xf>
    <xf numFmtId="0" fontId="12" fillId="9" borderId="16" xfId="9" applyFont="1" applyFill="1" applyBorder="1" applyAlignment="1" applyProtection="1">
      <alignment horizontal="center" vertical="top" textRotation="255"/>
      <protection locked="0"/>
    </xf>
    <xf numFmtId="0" fontId="12" fillId="10" borderId="55" xfId="9" applyFont="1" applyFill="1" applyBorder="1" applyAlignment="1" applyProtection="1">
      <alignment horizontal="center" vertical="top" textRotation="255" wrapText="1"/>
      <protection locked="0"/>
    </xf>
    <xf numFmtId="0" fontId="12" fillId="10" borderId="17" xfId="9" applyFont="1" applyFill="1" applyBorder="1" applyAlignment="1" applyProtection="1">
      <alignment horizontal="center" vertical="top" textRotation="255" wrapText="1"/>
      <protection locked="0"/>
    </xf>
    <xf numFmtId="0" fontId="12" fillId="0" borderId="56" xfId="7" applyFont="1" applyBorder="1" applyAlignment="1" applyProtection="1">
      <alignment horizontal="center" vertical="top" textRotation="255" wrapText="1"/>
      <protection locked="0"/>
    </xf>
    <xf numFmtId="0" fontId="12" fillId="0" borderId="29" xfId="7" applyFont="1" applyBorder="1" applyAlignment="1" applyProtection="1">
      <alignment horizontal="center" vertical="top" textRotation="255" wrapText="1"/>
      <protection locked="0"/>
    </xf>
    <xf numFmtId="0" fontId="12" fillId="0" borderId="55" xfId="7" applyFont="1" applyBorder="1" applyAlignment="1" applyProtection="1">
      <alignment horizontal="center" vertical="top" textRotation="255" wrapText="1"/>
      <protection locked="0"/>
    </xf>
    <xf numFmtId="0" fontId="12" fillId="0" borderId="15" xfId="7" applyFont="1" applyBorder="1" applyAlignment="1" applyProtection="1">
      <alignment horizontal="center" vertical="center" textRotation="255" wrapText="1"/>
      <protection locked="0"/>
    </xf>
    <xf numFmtId="0" fontId="13" fillId="0" borderId="31" xfId="7" applyFont="1" applyBorder="1" applyAlignment="1" applyProtection="1">
      <alignment horizontal="center" vertical="center" wrapText="1"/>
      <protection locked="0"/>
    </xf>
    <xf numFmtId="0" fontId="13" fillId="0" borderId="85" xfId="7" applyFont="1" applyBorder="1" applyAlignment="1" applyProtection="1">
      <alignment horizontal="center" vertical="center" wrapText="1"/>
      <protection locked="0"/>
    </xf>
    <xf numFmtId="0" fontId="13" fillId="0" borderId="7" xfId="7" applyFont="1" applyBorder="1" applyAlignment="1" applyProtection="1">
      <alignment horizontal="center" vertical="center" wrapText="1"/>
      <protection locked="0"/>
    </xf>
    <xf numFmtId="0" fontId="13" fillId="0" borderId="4" xfId="7" applyFont="1" applyBorder="1" applyAlignment="1" applyProtection="1">
      <alignment horizontal="center" vertical="center" wrapText="1"/>
      <protection locked="0"/>
    </xf>
    <xf numFmtId="0" fontId="12" fillId="0" borderId="79" xfId="9" applyFont="1" applyBorder="1" applyAlignment="1" applyProtection="1">
      <alignment horizontal="left" vertical="center" wrapText="1"/>
      <protection locked="0"/>
    </xf>
    <xf numFmtId="0" fontId="12" fillId="0" borderId="80" xfId="9" applyFont="1" applyBorder="1" applyAlignment="1" applyProtection="1">
      <alignment horizontal="left" vertical="center" wrapText="1"/>
      <protection locked="0"/>
    </xf>
    <xf numFmtId="0" fontId="12" fillId="0" borderId="56" xfId="7" applyFont="1" applyBorder="1" applyAlignment="1" applyProtection="1">
      <alignment horizontal="center" vertical="center" textRotation="255" wrapText="1"/>
      <protection locked="0"/>
    </xf>
    <xf numFmtId="0" fontId="12" fillId="0" borderId="8" xfId="7" applyFont="1" applyBorder="1" applyAlignment="1" applyProtection="1">
      <alignment horizontal="center" vertical="top" textRotation="255" wrapText="1"/>
      <protection locked="0"/>
    </xf>
    <xf numFmtId="0" fontId="12" fillId="0" borderId="3" xfId="7" applyFont="1" applyBorder="1" applyAlignment="1" applyProtection="1">
      <alignment horizontal="center" vertical="top" textRotation="255" wrapText="1"/>
      <protection locked="0"/>
    </xf>
    <xf numFmtId="0" fontId="12" fillId="0" borderId="8" xfId="7" applyFont="1" applyBorder="1" applyAlignment="1" applyProtection="1">
      <alignment horizontal="center" vertical="center" textRotation="255" wrapText="1"/>
      <protection locked="0"/>
    </xf>
    <xf numFmtId="0" fontId="12" fillId="0" borderId="14" xfId="7" applyFont="1" applyBorder="1" applyAlignment="1" applyProtection="1">
      <alignment horizontal="center" vertical="center" textRotation="255" wrapText="1"/>
      <protection locked="0"/>
    </xf>
    <xf numFmtId="0" fontId="12" fillId="0" borderId="5" xfId="7" applyFont="1" applyBorder="1" applyAlignment="1" applyProtection="1">
      <alignment horizontal="center" vertical="center" textRotation="255" wrapText="1"/>
      <protection locked="0"/>
    </xf>
    <xf numFmtId="0" fontId="12" fillId="0" borderId="1" xfId="7" applyFont="1" applyBorder="1" applyAlignment="1" applyProtection="1">
      <alignment horizontal="center" vertical="center" textRotation="255" wrapText="1"/>
      <protection locked="0"/>
    </xf>
    <xf numFmtId="0" fontId="12" fillId="0" borderId="4" xfId="7" applyFont="1" applyBorder="1" applyAlignment="1" applyProtection="1">
      <alignment horizontal="center" vertical="center" textRotation="255" wrapText="1"/>
      <protection locked="0"/>
    </xf>
    <xf numFmtId="0" fontId="12" fillId="0" borderId="13" xfId="7" applyFont="1" applyBorder="1" applyAlignment="1" applyProtection="1">
      <alignment horizontal="center" vertical="center" textRotation="255" wrapText="1"/>
      <protection locked="0"/>
    </xf>
    <xf numFmtId="0" fontId="12" fillId="0" borderId="11" xfId="7" applyFont="1" applyBorder="1" applyAlignment="1" applyProtection="1">
      <alignment horizontal="center" vertical="center" textRotation="255" wrapText="1"/>
      <protection locked="0"/>
    </xf>
    <xf numFmtId="0" fontId="12" fillId="0" borderId="14" xfId="7" applyFont="1" applyBorder="1" applyAlignment="1" applyProtection="1">
      <alignment horizontal="center" vertical="center" wrapText="1"/>
      <protection locked="0"/>
    </xf>
    <xf numFmtId="0" fontId="12" fillId="0" borderId="1" xfId="9" applyFont="1" applyBorder="1" applyAlignment="1" applyProtection="1">
      <alignment horizontal="center" vertical="center" wrapText="1"/>
      <protection locked="0"/>
    </xf>
    <xf numFmtId="0" fontId="12" fillId="0" borderId="57" xfId="7" applyFont="1" applyBorder="1" applyAlignment="1" applyProtection="1">
      <alignment horizontal="center" vertical="center" wrapText="1"/>
      <protection locked="0"/>
    </xf>
    <xf numFmtId="0" fontId="12" fillId="0" borderId="58" xfId="7" applyFont="1" applyBorder="1" applyAlignment="1" applyProtection="1">
      <alignment horizontal="center" vertical="center" wrapText="1"/>
      <protection locked="0"/>
    </xf>
    <xf numFmtId="0" fontId="12" fillId="0" borderId="59" xfId="7" applyFont="1" applyBorder="1" applyAlignment="1" applyProtection="1">
      <alignment horizontal="center" vertical="center" wrapText="1"/>
      <protection locked="0"/>
    </xf>
    <xf numFmtId="0" fontId="12" fillId="0" borderId="37" xfId="7" applyFont="1" applyBorder="1" applyAlignment="1" applyProtection="1">
      <alignment horizontal="center" vertical="center" wrapText="1"/>
      <protection locked="0"/>
    </xf>
    <xf numFmtId="0" fontId="12" fillId="0" borderId="0" xfId="7" applyFont="1" applyAlignment="1" applyProtection="1">
      <alignment horizontal="center" vertical="center" wrapText="1"/>
      <protection locked="0"/>
    </xf>
    <xf numFmtId="0" fontId="12" fillId="0" borderId="34" xfId="7" applyFont="1" applyBorder="1" applyAlignment="1" applyProtection="1">
      <alignment horizontal="center" vertical="center" wrapText="1"/>
      <protection locked="0"/>
    </xf>
    <xf numFmtId="0" fontId="12" fillId="0" borderId="83" xfId="7" applyFont="1" applyBorder="1" applyAlignment="1" applyProtection="1">
      <alignment horizontal="center" vertical="center" wrapText="1"/>
      <protection locked="0"/>
    </xf>
    <xf numFmtId="0" fontId="12" fillId="0" borderId="79" xfId="7" applyFont="1" applyBorder="1" applyAlignment="1" applyProtection="1">
      <alignment horizontal="center" vertical="center" wrapText="1"/>
      <protection locked="0"/>
    </xf>
    <xf numFmtId="0" fontId="12" fillId="0" borderId="80" xfId="7" applyFont="1" applyBorder="1" applyAlignment="1" applyProtection="1">
      <alignment horizontal="center" vertical="center" wrapText="1"/>
      <protection locked="0"/>
    </xf>
    <xf numFmtId="0" fontId="12" fillId="7" borderId="33" xfId="7" applyFont="1" applyFill="1" applyBorder="1" applyAlignment="1" applyProtection="1">
      <alignment horizontal="center" vertical="center" wrapText="1"/>
      <protection locked="0"/>
    </xf>
    <xf numFmtId="0" fontId="12" fillId="7" borderId="31" xfId="7" applyFont="1" applyFill="1" applyBorder="1" applyAlignment="1" applyProtection="1">
      <alignment horizontal="center" vertical="center" wrapText="1"/>
      <protection locked="0"/>
    </xf>
    <xf numFmtId="0" fontId="12" fillId="7" borderId="32" xfId="7" applyFont="1" applyFill="1" applyBorder="1" applyAlignment="1" applyProtection="1">
      <alignment horizontal="center" vertical="center" wrapText="1"/>
      <protection locked="0"/>
    </xf>
    <xf numFmtId="0" fontId="12" fillId="7" borderId="37" xfId="7" applyFont="1" applyFill="1" applyBorder="1" applyAlignment="1" applyProtection="1">
      <alignment horizontal="center" vertical="center" wrapText="1"/>
      <protection locked="0"/>
    </xf>
    <xf numFmtId="0" fontId="12" fillId="7" borderId="0" xfId="7" applyFont="1" applyFill="1" applyAlignment="1" applyProtection="1">
      <alignment horizontal="center" vertical="center" wrapText="1"/>
      <protection locked="0"/>
    </xf>
    <xf numFmtId="0" fontId="12" fillId="7" borderId="34" xfId="7" applyFont="1" applyFill="1" applyBorder="1" applyAlignment="1" applyProtection="1">
      <alignment horizontal="center" vertical="center" wrapText="1"/>
      <protection locked="0"/>
    </xf>
    <xf numFmtId="0" fontId="12" fillId="7" borderId="83" xfId="7" applyFont="1" applyFill="1" applyBorder="1" applyAlignment="1" applyProtection="1">
      <alignment horizontal="center" vertical="center" wrapText="1"/>
      <protection locked="0"/>
    </xf>
    <xf numFmtId="0" fontId="12" fillId="7" borderId="79" xfId="7" applyFont="1" applyFill="1" applyBorder="1" applyAlignment="1" applyProtection="1">
      <alignment horizontal="center" vertical="center" wrapText="1"/>
      <protection locked="0"/>
    </xf>
    <xf numFmtId="0" fontId="12" fillId="7" borderId="80" xfId="7" applyFont="1" applyFill="1" applyBorder="1" applyAlignment="1" applyProtection="1">
      <alignment horizontal="center" vertical="center" wrapText="1"/>
      <protection locked="0"/>
    </xf>
    <xf numFmtId="0" fontId="12" fillId="0" borderId="29" xfId="7" applyFont="1" applyBorder="1" applyAlignment="1" applyProtection="1">
      <alignment horizontal="center" vertical="center" wrapText="1"/>
      <protection locked="0"/>
    </xf>
    <xf numFmtId="0" fontId="12" fillId="0" borderId="68" xfId="9" applyFont="1" applyBorder="1" applyAlignment="1" applyProtection="1">
      <alignment horizontal="center" vertical="center" wrapText="1"/>
      <protection locked="0"/>
    </xf>
    <xf numFmtId="0" fontId="12" fillId="0" borderId="69" xfId="9" applyFont="1" applyBorder="1" applyAlignment="1" applyProtection="1">
      <alignment horizontal="center" vertical="center" wrapText="1"/>
      <protection locked="0"/>
    </xf>
    <xf numFmtId="0" fontId="12" fillId="0" borderId="71" xfId="9" applyFont="1" applyBorder="1" applyAlignment="1" applyProtection="1">
      <alignment horizontal="center" vertical="center" wrapText="1"/>
      <protection locked="0"/>
    </xf>
    <xf numFmtId="0" fontId="12" fillId="0" borderId="65" xfId="7" applyFont="1" applyBorder="1" applyAlignment="1" applyProtection="1">
      <alignment horizontal="center" vertical="center"/>
      <protection locked="0"/>
    </xf>
    <xf numFmtId="0" fontId="12" fillId="0" borderId="66" xfId="7" applyFont="1" applyBorder="1" applyAlignment="1" applyProtection="1">
      <alignment horizontal="center" vertical="center"/>
      <protection locked="0"/>
    </xf>
    <xf numFmtId="0" fontId="12" fillId="0" borderId="67" xfId="7" applyFont="1" applyBorder="1" applyAlignment="1" applyProtection="1">
      <alignment horizontal="center" vertical="center"/>
      <protection locked="0"/>
    </xf>
    <xf numFmtId="0" fontId="12" fillId="0" borderId="65" xfId="7" applyFont="1" applyBorder="1" applyAlignment="1" applyProtection="1">
      <alignment horizontal="left" vertical="center" wrapText="1"/>
      <protection locked="0"/>
    </xf>
    <xf numFmtId="0" fontId="12" fillId="0" borderId="56" xfId="7" applyFont="1" applyBorder="1" applyAlignment="1">
      <alignment horizontal="center" vertical="center" textRotation="255" wrapText="1"/>
    </xf>
    <xf numFmtId="0" fontId="12" fillId="0" borderId="29" xfId="7" applyFont="1" applyBorder="1" applyAlignment="1">
      <alignment horizontal="center" vertical="center" textRotation="255" wrapText="1"/>
    </xf>
    <xf numFmtId="0" fontId="12" fillId="0" borderId="55" xfId="7" applyFont="1" applyBorder="1" applyAlignment="1">
      <alignment horizontal="center" vertical="center" textRotation="255" wrapText="1"/>
    </xf>
    <xf numFmtId="0" fontId="12" fillId="0" borderId="10" xfId="7" applyFont="1" applyBorder="1" applyAlignment="1" applyProtection="1">
      <alignment horizontal="center" vertical="center" wrapText="1"/>
      <protection locked="0"/>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54" xfId="7" applyFont="1" applyBorder="1" applyAlignment="1" applyProtection="1">
      <alignment horizontal="center" vertical="center" textRotation="255" wrapText="1"/>
      <protection locked="0"/>
    </xf>
    <xf numFmtId="0" fontId="12" fillId="0" borderId="55" xfId="9" applyFont="1" applyBorder="1" applyAlignment="1" applyProtection="1">
      <alignment horizontal="center" vertical="center" textRotation="255" wrapText="1"/>
      <protection locked="0"/>
    </xf>
    <xf numFmtId="0" fontId="12" fillId="0" borderId="1" xfId="7" applyFont="1" applyBorder="1" applyAlignment="1" applyProtection="1">
      <alignment horizontal="center" vertical="top" textRotation="255" wrapText="1"/>
      <protection locked="0"/>
    </xf>
    <xf numFmtId="0" fontId="12" fillId="0" borderId="15" xfId="7" applyFont="1" applyBorder="1" applyAlignment="1" applyProtection="1">
      <alignment horizontal="center" vertical="top" textRotation="255" wrapText="1"/>
      <protection locked="0"/>
    </xf>
    <xf numFmtId="0" fontId="12" fillId="0" borderId="86" xfId="7" applyFont="1" applyBorder="1" applyAlignment="1" applyProtection="1">
      <alignment horizontal="center" vertical="top" textRotation="255" wrapText="1"/>
      <protection locked="0"/>
    </xf>
    <xf numFmtId="0" fontId="12" fillId="0" borderId="2" xfId="9" applyFont="1" applyBorder="1" applyAlignment="1" applyProtection="1">
      <alignment horizontal="center" vertical="center" textRotation="255" wrapText="1"/>
      <protection locked="0"/>
    </xf>
    <xf numFmtId="0" fontId="12" fillId="0" borderId="73" xfId="9" applyFont="1" applyBorder="1" applyAlignment="1" applyProtection="1">
      <alignment horizontal="center" vertical="center" textRotation="255" wrapText="1"/>
      <protection locked="0"/>
    </xf>
    <xf numFmtId="0" fontId="12" fillId="0" borderId="40" xfId="7" applyFont="1" applyBorder="1" applyAlignment="1" applyProtection="1">
      <alignment horizontal="center" vertical="center" wrapText="1"/>
      <protection locked="0"/>
    </xf>
    <xf numFmtId="0" fontId="12" fillId="0" borderId="43" xfId="7" applyFont="1" applyBorder="1" applyAlignment="1" applyProtection="1">
      <alignment horizontal="center" vertical="center" wrapText="1"/>
      <protection locked="0"/>
    </xf>
    <xf numFmtId="0" fontId="12" fillId="7" borderId="62" xfId="7" applyFont="1" applyFill="1" applyBorder="1" applyAlignment="1" applyProtection="1">
      <alignment horizontal="center" vertical="center" textRotation="255" wrapText="1"/>
      <protection locked="0"/>
    </xf>
    <xf numFmtId="0" fontId="12" fillId="7" borderId="35" xfId="7" applyFont="1" applyFill="1" applyBorder="1" applyAlignment="1" applyProtection="1">
      <alignment horizontal="center" vertical="center" textRotation="255" wrapText="1"/>
      <protection locked="0"/>
    </xf>
    <xf numFmtId="0" fontId="12" fillId="7" borderId="84" xfId="7" applyFont="1" applyFill="1" applyBorder="1" applyAlignment="1" applyProtection="1">
      <alignment horizontal="center" vertical="center" textRotation="255" wrapText="1"/>
      <protection locked="0"/>
    </xf>
    <xf numFmtId="0" fontId="12" fillId="0" borderId="65" xfId="9" applyFont="1" applyBorder="1" applyAlignment="1" applyProtection="1">
      <alignment horizontal="center" vertical="center" wrapText="1"/>
      <protection locked="0"/>
    </xf>
    <xf numFmtId="0" fontId="12" fillId="0" borderId="66" xfId="9" applyFont="1" applyBorder="1" applyAlignment="1" applyProtection="1">
      <alignment horizontal="center" vertical="center" wrapText="1"/>
      <protection locked="0"/>
    </xf>
    <xf numFmtId="0" fontId="12" fillId="0" borderId="67" xfId="9" applyFont="1" applyBorder="1" applyAlignment="1" applyProtection="1">
      <alignment horizontal="center" vertical="center" wrapText="1"/>
      <protection locked="0"/>
    </xf>
    <xf numFmtId="49" fontId="12" fillId="0" borderId="83" xfId="9" applyNumberFormat="1" applyFont="1" applyBorder="1" applyAlignment="1" applyProtection="1">
      <alignment horizontal="left" vertical="center" shrinkToFit="1"/>
      <protection locked="0"/>
    </xf>
    <xf numFmtId="49" fontId="12" fillId="0" borderId="79" xfId="9" applyNumberFormat="1" applyFont="1" applyBorder="1" applyAlignment="1" applyProtection="1">
      <alignment horizontal="left" vertical="center" shrinkToFit="1"/>
      <protection locked="0"/>
    </xf>
    <xf numFmtId="49" fontId="12" fillId="0" borderId="80" xfId="9" applyNumberFormat="1" applyFont="1" applyBorder="1" applyAlignment="1" applyProtection="1">
      <alignment horizontal="left" vertical="center" shrinkToFit="1"/>
      <protection locked="0"/>
    </xf>
    <xf numFmtId="0" fontId="12" fillId="0" borderId="33" xfId="9" applyFont="1" applyBorder="1" applyAlignment="1" applyProtection="1">
      <alignment horizontal="center" vertical="center" wrapText="1"/>
      <protection locked="0"/>
    </xf>
    <xf numFmtId="0" fontId="12" fillId="0" borderId="31" xfId="9" applyFont="1" applyBorder="1" applyAlignment="1" applyProtection="1">
      <alignment horizontal="center" vertical="center" wrapText="1"/>
      <protection locked="0"/>
    </xf>
    <xf numFmtId="0" fontId="12" fillId="0" borderId="32" xfId="9" applyFont="1" applyBorder="1" applyAlignment="1" applyProtection="1">
      <alignment horizontal="center" vertical="center" wrapText="1"/>
      <protection locked="0"/>
    </xf>
    <xf numFmtId="0" fontId="12" fillId="0" borderId="83" xfId="9" applyFont="1" applyBorder="1" applyAlignment="1" applyProtection="1">
      <alignment horizontal="center" vertical="center" wrapText="1"/>
      <protection locked="0"/>
    </xf>
    <xf numFmtId="0" fontId="12" fillId="0" borderId="79" xfId="9" applyFont="1" applyBorder="1" applyAlignment="1" applyProtection="1">
      <alignment horizontal="center" vertical="center" wrapText="1"/>
      <protection locked="0"/>
    </xf>
    <xf numFmtId="0" fontId="12" fillId="0" borderId="80" xfId="9" applyFont="1" applyBorder="1" applyAlignment="1" applyProtection="1">
      <alignment horizontal="center" vertical="center" wrapText="1"/>
      <protection locked="0"/>
    </xf>
    <xf numFmtId="49" fontId="12" fillId="0" borderId="43" xfId="9" applyNumberFormat="1" applyFont="1" applyBorder="1" applyAlignment="1" applyProtection="1">
      <alignment horizontal="center" vertical="center" shrinkToFit="1"/>
      <protection locked="0"/>
    </xf>
    <xf numFmtId="0" fontId="12" fillId="9" borderId="11" xfId="9" applyFont="1" applyFill="1" applyBorder="1" applyAlignment="1" applyProtection="1">
      <alignment horizontal="center" vertical="top" textRotation="255" wrapText="1"/>
      <protection locked="0"/>
    </xf>
    <xf numFmtId="0" fontId="12" fillId="9" borderId="6" xfId="9" applyFont="1" applyFill="1" applyBorder="1" applyAlignment="1" applyProtection="1">
      <alignment horizontal="center" vertical="top" textRotation="255" wrapText="1"/>
      <protection locked="0"/>
    </xf>
    <xf numFmtId="0" fontId="11" fillId="0" borderId="3" xfId="0" applyFont="1" applyBorder="1" applyAlignment="1">
      <alignment horizontal="center" vertical="center"/>
    </xf>
    <xf numFmtId="0" fontId="11" fillId="9" borderId="3" xfId="0" applyFont="1" applyFill="1" applyBorder="1" applyAlignment="1">
      <alignment horizontal="center" vertical="center"/>
    </xf>
    <xf numFmtId="0" fontId="11" fillId="0" borderId="0" xfId="0" applyFont="1" applyFill="1" applyBorder="1" applyAlignment="1">
      <alignment horizontal="center" vertical="center"/>
    </xf>
  </cellXfs>
  <cellStyles count="19">
    <cellStyle name="パーセント" xfId="18" builtinId="5"/>
    <cellStyle name="パーセント 2" xfId="1" xr:uid="{00000000-0005-0000-0000-000000000000}"/>
    <cellStyle name="パーセント 2 2" xfId="2" xr:uid="{00000000-0005-0000-0000-000001000000}"/>
    <cellStyle name="桁区切り" xfId="17" builtinId="6"/>
    <cellStyle name="桁区切り 2" xfId="3" xr:uid="{00000000-0005-0000-0000-000003000000}"/>
    <cellStyle name="桁区切り 3" xfId="4" xr:uid="{00000000-0005-0000-0000-000004000000}"/>
    <cellStyle name="標準" xfId="0" builtinId="0"/>
    <cellStyle name="標準 10" xfId="5" xr:uid="{00000000-0005-0000-0000-000006000000}"/>
    <cellStyle name="標準 11" xfId="6" xr:uid="{00000000-0005-0000-0000-000007000000}"/>
    <cellStyle name="標準 2" xfId="7" xr:uid="{00000000-0005-0000-0000-000008000000}"/>
    <cellStyle name="標準 3" xfId="8" xr:uid="{00000000-0005-0000-0000-000009000000}"/>
    <cellStyle name="標準 3 2" xfId="9" xr:uid="{00000000-0005-0000-0000-00000A000000}"/>
    <cellStyle name="標準 4" xfId="10" xr:uid="{00000000-0005-0000-0000-00000B000000}"/>
    <cellStyle name="標準 5" xfId="11" xr:uid="{00000000-0005-0000-0000-00000C000000}"/>
    <cellStyle name="標準 6" xfId="12" xr:uid="{00000000-0005-0000-0000-00000D000000}"/>
    <cellStyle name="標準 7" xfId="13" xr:uid="{00000000-0005-0000-0000-00000E000000}"/>
    <cellStyle name="標準 8" xfId="14" xr:uid="{00000000-0005-0000-0000-00000F000000}"/>
    <cellStyle name="標準 9" xfId="15" xr:uid="{00000000-0005-0000-0000-000010000000}"/>
    <cellStyle name="未定義" xfId="16" xr:uid="{00000000-0005-0000-0000-000011000000}"/>
  </cellStyles>
  <dxfs count="2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fill>
        <patternFill>
          <bgColor theme="5" tint="0.79998168889431442"/>
        </patternFill>
      </fill>
    </dxf>
    <dxf>
      <font>
        <b/>
        <i val="0"/>
        <color rgb="FFFF0000"/>
      </font>
      <fill>
        <patternFill>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fill>
        <patternFill>
          <bgColor theme="9" tint="0.79998168889431442"/>
        </patternFill>
      </fill>
    </dxf>
  </dxfs>
  <tableStyles count="0" defaultTableStyle="TableStyleMedium9" defaultPivotStyle="PivotStyleLight16"/>
  <colors>
    <mruColors>
      <color rgb="FFFFFFCC"/>
      <color rgb="FF0000FF"/>
      <color rgb="FF66FFFF"/>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0536-A1A6-4C51-9730-713C72B93B0E}">
  <sheetPr>
    <tabColor rgb="FFFFFF00"/>
    <pageSetUpPr fitToPage="1"/>
  </sheetPr>
  <dimension ref="B1:BA101"/>
  <sheetViews>
    <sheetView topLeftCell="C5" workbookViewId="0">
      <pane xSplit="6" ySplit="11" topLeftCell="I16" activePane="bottomRight" state="frozen"/>
      <selection activeCell="C5" sqref="C5"/>
      <selection pane="topRight" activeCell="I5" sqref="I5"/>
      <selection pane="bottomLeft" activeCell="C16" sqref="C16"/>
      <selection pane="bottomRight" activeCell="I16" sqref="I16"/>
    </sheetView>
  </sheetViews>
  <sheetFormatPr defaultColWidth="9" defaultRowHeight="13" x14ac:dyDescent="0.2"/>
  <cols>
    <col min="1" max="1" width="3.453125" style="154" customWidth="1"/>
    <col min="2" max="2" width="2.08984375" style="151" customWidth="1"/>
    <col min="3" max="3" width="4.453125" style="204" customWidth="1"/>
    <col min="4" max="4" width="7.453125" style="204" customWidth="1"/>
    <col min="5" max="6" width="12.453125" style="164" customWidth="1"/>
    <col min="7" max="7" width="4.36328125" style="164" customWidth="1"/>
    <col min="8" max="8" width="20.453125" style="165" customWidth="1"/>
    <col min="9" max="9" width="10.453125" style="204" customWidth="1"/>
    <col min="10" max="10" width="10.453125" style="135" customWidth="1"/>
    <col min="11" max="11" width="10.453125" style="204" customWidth="1"/>
    <col min="12" max="16" width="10.453125" style="135" customWidth="1"/>
    <col min="17" max="19" width="3.90625" style="135" customWidth="1"/>
    <col min="20" max="20" width="3.90625" style="205" customWidth="1"/>
    <col min="21" max="23" width="3.90625" style="204" customWidth="1"/>
    <col min="24" max="29" width="3.90625" style="205" customWidth="1"/>
    <col min="30" max="30" width="7.6328125" style="205" customWidth="1"/>
    <col min="31" max="31" width="3.90625" style="205" customWidth="1"/>
    <col min="32" max="32" width="5.453125" style="205" customWidth="1"/>
    <col min="33" max="37" width="3.90625" style="205" customWidth="1"/>
    <col min="38" max="42" width="3.90625" style="204" customWidth="1"/>
    <col min="43" max="43" width="3.36328125" style="204" customWidth="1"/>
    <col min="44" max="44" width="3.90625" style="204" customWidth="1"/>
    <col min="45" max="45" width="5.90625" style="205" customWidth="1"/>
    <col min="46" max="46" width="6" style="206" customWidth="1"/>
    <col min="47" max="47" width="6.453125" style="204" customWidth="1"/>
    <col min="48" max="49" width="6.453125" style="206" customWidth="1"/>
    <col min="50" max="50" width="7.453125" style="209" customWidth="1"/>
    <col min="51" max="52" width="7.453125" style="153" bestFit="1" customWidth="1"/>
    <col min="53" max="53" width="4.08984375" style="154" customWidth="1"/>
    <col min="54" max="16384" width="9" style="154"/>
  </cols>
  <sheetData>
    <row r="1" spans="2:53" x14ac:dyDescent="0.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row>
    <row r="2" spans="2:53" ht="14" x14ac:dyDescent="0.2">
      <c r="B2" s="155"/>
      <c r="C2" s="156"/>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row>
    <row r="3" spans="2:53" ht="14" x14ac:dyDescent="0.2">
      <c r="B3" s="155"/>
      <c r="C3" s="156" t="s">
        <v>0</v>
      </c>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row>
    <row r="4" spans="2:53" ht="19.899999999999999" customHeight="1" x14ac:dyDescent="0.15">
      <c r="C4" s="515" t="s">
        <v>1</v>
      </c>
      <c r="D4" s="515"/>
      <c r="E4" s="515"/>
      <c r="F4" s="515"/>
      <c r="G4" s="515"/>
      <c r="H4" s="515"/>
      <c r="I4" s="515"/>
      <c r="J4" s="515"/>
      <c r="K4" s="515"/>
      <c r="L4" s="515"/>
      <c r="M4" s="515"/>
      <c r="N4" s="515"/>
      <c r="O4" s="515"/>
      <c r="P4" s="515"/>
      <c r="Q4" s="515"/>
      <c r="R4" s="515"/>
      <c r="S4" s="515"/>
      <c r="T4" s="515"/>
      <c r="U4" s="515"/>
      <c r="V4" s="515"/>
      <c r="W4" s="515"/>
      <c r="X4" s="515"/>
      <c r="Y4" s="158"/>
      <c r="Z4" s="158"/>
      <c r="AA4" s="158"/>
      <c r="AB4" s="158"/>
      <c r="AC4" s="159"/>
      <c r="AD4" s="159"/>
      <c r="AE4" s="159"/>
      <c r="AF4" s="159"/>
      <c r="AG4" s="159"/>
      <c r="AH4" s="159"/>
      <c r="AI4" s="159"/>
      <c r="AJ4" s="159"/>
      <c r="AK4" s="159"/>
      <c r="AL4" s="158"/>
      <c r="AM4" s="158"/>
      <c r="AN4" s="158"/>
      <c r="AO4" s="158"/>
      <c r="AP4" s="158"/>
      <c r="AQ4" s="158"/>
      <c r="AR4" s="160"/>
      <c r="AS4" s="160"/>
      <c r="AT4" s="161"/>
      <c r="AU4" s="160"/>
      <c r="AV4" s="161"/>
      <c r="AW4" s="161"/>
      <c r="AX4" s="162"/>
    </row>
    <row r="5" spans="2:53" ht="19.899999999999999" customHeight="1" thickBot="1" x14ac:dyDescent="0.2">
      <c r="C5" s="163" t="s">
        <v>2</v>
      </c>
      <c r="D5" s="163"/>
      <c r="I5" s="166"/>
      <c r="J5" s="166"/>
      <c r="K5" s="166"/>
      <c r="L5" s="166"/>
      <c r="M5" s="166"/>
      <c r="N5" s="166"/>
      <c r="O5" s="166"/>
      <c r="P5" s="166"/>
      <c r="Q5" s="166"/>
      <c r="R5" s="166"/>
      <c r="S5" s="166"/>
      <c r="T5" s="159"/>
      <c r="U5" s="159"/>
      <c r="V5" s="159"/>
      <c r="W5" s="158"/>
      <c r="X5" s="158"/>
      <c r="Y5" s="158"/>
      <c r="Z5" s="158"/>
      <c r="AA5" s="158"/>
      <c r="AB5" s="158"/>
      <c r="AC5" s="158"/>
      <c r="AD5" s="158"/>
      <c r="AE5" s="158"/>
      <c r="AF5" s="158"/>
      <c r="AG5" s="158"/>
      <c r="AH5" s="159"/>
      <c r="AI5" s="159"/>
      <c r="AJ5" s="159"/>
      <c r="AK5" s="159"/>
      <c r="AL5" s="158"/>
      <c r="AM5" s="158"/>
      <c r="AN5" s="158"/>
      <c r="AO5" s="158"/>
      <c r="AP5" s="158"/>
      <c r="AQ5" s="158"/>
      <c r="AR5" s="160"/>
      <c r="AS5" s="160"/>
      <c r="AT5" s="161"/>
      <c r="AU5" s="160"/>
      <c r="AV5" s="161"/>
      <c r="AW5" s="161"/>
      <c r="AX5" s="162"/>
    </row>
    <row r="6" spans="2:53" s="169" customFormat="1" ht="18" customHeight="1" thickBot="1" x14ac:dyDescent="0.25">
      <c r="B6" s="167"/>
      <c r="C6" s="516" t="s">
        <v>3</v>
      </c>
      <c r="D6" s="518" t="s">
        <v>4</v>
      </c>
      <c r="E6" s="518" t="s">
        <v>5</v>
      </c>
      <c r="F6" s="579" t="s">
        <v>6</v>
      </c>
      <c r="G6" s="491" t="s">
        <v>7</v>
      </c>
      <c r="H6" s="520" t="s">
        <v>8</v>
      </c>
      <c r="I6" s="522" t="s">
        <v>9</v>
      </c>
      <c r="J6" s="523"/>
      <c r="K6" s="523"/>
      <c r="L6" s="524"/>
      <c r="M6" s="522" t="s">
        <v>10</v>
      </c>
      <c r="N6" s="523"/>
      <c r="O6" s="523"/>
      <c r="P6" s="524"/>
      <c r="Q6" s="532" t="s">
        <v>11</v>
      </c>
      <c r="R6" s="533"/>
      <c r="S6" s="533"/>
      <c r="T6" s="533"/>
      <c r="U6" s="533"/>
      <c r="V6" s="533"/>
      <c r="W6" s="533"/>
      <c r="X6" s="533"/>
      <c r="Y6" s="533"/>
      <c r="Z6" s="533"/>
      <c r="AA6" s="533"/>
      <c r="AB6" s="534"/>
      <c r="AC6" s="540" t="s">
        <v>12</v>
      </c>
      <c r="AD6" s="540"/>
      <c r="AE6" s="540"/>
      <c r="AF6" s="540"/>
      <c r="AG6" s="540"/>
      <c r="AH6" s="540"/>
      <c r="AI6" s="540"/>
      <c r="AJ6" s="540"/>
      <c r="AK6" s="540"/>
      <c r="AL6" s="540"/>
      <c r="AM6" s="540"/>
      <c r="AN6" s="540"/>
      <c r="AO6" s="540"/>
      <c r="AP6" s="540"/>
      <c r="AQ6" s="540"/>
      <c r="AR6" s="540"/>
      <c r="AS6" s="540"/>
      <c r="AT6" s="540"/>
      <c r="AU6" s="540"/>
      <c r="AV6" s="541"/>
      <c r="AW6" s="546" t="s">
        <v>13</v>
      </c>
      <c r="AX6" s="564" t="s">
        <v>14</v>
      </c>
      <c r="AY6" s="168"/>
      <c r="AZ6" s="168"/>
    </row>
    <row r="7" spans="2:53" s="169" customFormat="1" ht="12.75" customHeight="1" x14ac:dyDescent="0.2">
      <c r="B7" s="167"/>
      <c r="C7" s="517"/>
      <c r="D7" s="519"/>
      <c r="E7" s="519"/>
      <c r="F7" s="580"/>
      <c r="G7" s="492"/>
      <c r="H7" s="521"/>
      <c r="I7" s="530" t="s">
        <v>15</v>
      </c>
      <c r="J7" s="531"/>
      <c r="K7" s="535" t="s">
        <v>16</v>
      </c>
      <c r="L7" s="536"/>
      <c r="M7" s="578" t="s">
        <v>17</v>
      </c>
      <c r="N7" s="535"/>
      <c r="O7" s="535"/>
      <c r="P7" s="536"/>
      <c r="Q7" s="511" t="s">
        <v>18</v>
      </c>
      <c r="R7" s="512"/>
      <c r="S7" s="512"/>
      <c r="T7" s="512" t="s">
        <v>19</v>
      </c>
      <c r="U7" s="512"/>
      <c r="V7" s="512"/>
      <c r="W7" s="512"/>
      <c r="X7" s="512"/>
      <c r="Y7" s="512" t="s">
        <v>20</v>
      </c>
      <c r="Z7" s="512"/>
      <c r="AA7" s="512"/>
      <c r="AB7" s="581"/>
      <c r="AC7" s="576" t="s">
        <v>21</v>
      </c>
      <c r="AD7" s="497" t="s">
        <v>22</v>
      </c>
      <c r="AE7" s="498"/>
      <c r="AF7" s="498"/>
      <c r="AG7" s="498"/>
      <c r="AH7" s="498"/>
      <c r="AI7" s="498"/>
      <c r="AJ7" s="498"/>
      <c r="AK7" s="498"/>
      <c r="AL7" s="498"/>
      <c r="AM7" s="498"/>
      <c r="AN7" s="498"/>
      <c r="AO7" s="499"/>
      <c r="AP7" s="503" t="s">
        <v>23</v>
      </c>
      <c r="AQ7" s="504"/>
      <c r="AR7" s="504"/>
      <c r="AS7" s="546" t="s">
        <v>24</v>
      </c>
      <c r="AT7" s="548" t="s">
        <v>25</v>
      </c>
      <c r="AU7" s="552" t="s">
        <v>26</v>
      </c>
      <c r="AV7" s="554" t="s">
        <v>27</v>
      </c>
      <c r="AW7" s="547"/>
      <c r="AX7" s="565"/>
      <c r="AY7" s="168"/>
      <c r="AZ7" s="168"/>
    </row>
    <row r="8" spans="2:53" s="169" customFormat="1" ht="27.75" customHeight="1" x14ac:dyDescent="0.2">
      <c r="B8" s="167"/>
      <c r="C8" s="517"/>
      <c r="D8" s="519"/>
      <c r="E8" s="519"/>
      <c r="F8" s="580"/>
      <c r="G8" s="492"/>
      <c r="H8" s="521"/>
      <c r="I8" s="568" t="s">
        <v>28</v>
      </c>
      <c r="J8" s="569"/>
      <c r="K8" s="570" t="s">
        <v>28</v>
      </c>
      <c r="L8" s="571"/>
      <c r="M8" s="572" t="s">
        <v>29</v>
      </c>
      <c r="N8" s="573"/>
      <c r="O8" s="573" t="s">
        <v>30</v>
      </c>
      <c r="P8" s="574"/>
      <c r="Q8" s="511"/>
      <c r="R8" s="512"/>
      <c r="S8" s="512"/>
      <c r="T8" s="512"/>
      <c r="U8" s="512"/>
      <c r="V8" s="512"/>
      <c r="W8" s="512"/>
      <c r="X8" s="512"/>
      <c r="Y8" s="512"/>
      <c r="Z8" s="512"/>
      <c r="AA8" s="512"/>
      <c r="AB8" s="581"/>
      <c r="AC8" s="577"/>
      <c r="AD8" s="500"/>
      <c r="AE8" s="501"/>
      <c r="AF8" s="501"/>
      <c r="AG8" s="501"/>
      <c r="AH8" s="501"/>
      <c r="AI8" s="501"/>
      <c r="AJ8" s="501"/>
      <c r="AK8" s="501"/>
      <c r="AL8" s="501"/>
      <c r="AM8" s="501"/>
      <c r="AN8" s="501"/>
      <c r="AO8" s="502"/>
      <c r="AP8" s="506"/>
      <c r="AQ8" s="507"/>
      <c r="AR8" s="507"/>
      <c r="AS8" s="547"/>
      <c r="AT8" s="549"/>
      <c r="AU8" s="553"/>
      <c r="AV8" s="555"/>
      <c r="AW8" s="547"/>
      <c r="AX8" s="565"/>
      <c r="AY8" s="168"/>
      <c r="AZ8" s="168"/>
    </row>
    <row r="9" spans="2:53" s="169" customFormat="1" ht="12.75" customHeight="1" x14ac:dyDescent="0.2">
      <c r="B9" s="167"/>
      <c r="C9" s="517"/>
      <c r="D9" s="519"/>
      <c r="E9" s="519"/>
      <c r="F9" s="580"/>
      <c r="G9" s="492"/>
      <c r="H9" s="521"/>
      <c r="I9" s="236"/>
      <c r="J9" s="234"/>
      <c r="K9" s="220"/>
      <c r="L9" s="237"/>
      <c r="M9" s="221"/>
      <c r="N9" s="220"/>
      <c r="O9" s="220"/>
      <c r="P9" s="222"/>
      <c r="Q9" s="513" t="s">
        <v>31</v>
      </c>
      <c r="R9" s="495" t="s">
        <v>32</v>
      </c>
      <c r="S9" s="493" t="s">
        <v>33</v>
      </c>
      <c r="T9" s="495" t="s">
        <v>34</v>
      </c>
      <c r="U9" s="495" t="s">
        <v>35</v>
      </c>
      <c r="V9" s="495" t="s">
        <v>36</v>
      </c>
      <c r="W9" s="495" t="s">
        <v>37</v>
      </c>
      <c r="X9" s="495" t="s">
        <v>38</v>
      </c>
      <c r="Y9" s="495" t="s">
        <v>39</v>
      </c>
      <c r="Z9" s="495" t="s">
        <v>40</v>
      </c>
      <c r="AA9" s="495" t="s">
        <v>41</v>
      </c>
      <c r="AB9" s="538" t="s">
        <v>42</v>
      </c>
      <c r="AC9" s="577"/>
      <c r="AD9" s="503" t="s">
        <v>43</v>
      </c>
      <c r="AE9" s="504"/>
      <c r="AF9" s="505"/>
      <c r="AG9" s="556" t="s">
        <v>44</v>
      </c>
      <c r="AH9" s="557"/>
      <c r="AI9" s="557"/>
      <c r="AJ9" s="557"/>
      <c r="AK9" s="557"/>
      <c r="AL9" s="543" t="s">
        <v>45</v>
      </c>
      <c r="AM9" s="544"/>
      <c r="AN9" s="544"/>
      <c r="AO9" s="545"/>
      <c r="AP9" s="550" t="s">
        <v>46</v>
      </c>
      <c r="AQ9" s="550" t="s">
        <v>47</v>
      </c>
      <c r="AR9" s="560" t="s">
        <v>48</v>
      </c>
      <c r="AS9" s="547"/>
      <c r="AT9" s="549"/>
      <c r="AU9" s="553"/>
      <c r="AV9" s="555"/>
      <c r="AW9" s="547"/>
      <c r="AX9" s="565"/>
      <c r="AY9" s="168"/>
      <c r="AZ9" s="168"/>
    </row>
    <row r="10" spans="2:53" s="169" customFormat="1" ht="21.65" customHeight="1" x14ac:dyDescent="0.2">
      <c r="B10" s="167"/>
      <c r="C10" s="517"/>
      <c r="D10" s="519"/>
      <c r="E10" s="519"/>
      <c r="F10" s="580"/>
      <c r="G10" s="492"/>
      <c r="H10" s="521"/>
      <c r="I10" s="525" t="s">
        <v>49</v>
      </c>
      <c r="J10" s="526" t="s">
        <v>50</v>
      </c>
      <c r="K10" s="527" t="s">
        <v>49</v>
      </c>
      <c r="L10" s="528" t="s">
        <v>50</v>
      </c>
      <c r="M10" s="529" t="s">
        <v>49</v>
      </c>
      <c r="N10" s="575" t="s">
        <v>50</v>
      </c>
      <c r="O10" s="527" t="s">
        <v>49</v>
      </c>
      <c r="P10" s="537" t="s">
        <v>50</v>
      </c>
      <c r="Q10" s="513"/>
      <c r="R10" s="495"/>
      <c r="S10" s="493"/>
      <c r="T10" s="495"/>
      <c r="U10" s="495"/>
      <c r="V10" s="495"/>
      <c r="W10" s="495"/>
      <c r="X10" s="495"/>
      <c r="Y10" s="495"/>
      <c r="Z10" s="495"/>
      <c r="AA10" s="495"/>
      <c r="AB10" s="538"/>
      <c r="AC10" s="577"/>
      <c r="AD10" s="506"/>
      <c r="AE10" s="507"/>
      <c r="AF10" s="508"/>
      <c r="AG10" s="558"/>
      <c r="AH10" s="559"/>
      <c r="AI10" s="559"/>
      <c r="AJ10" s="559"/>
      <c r="AK10" s="559"/>
      <c r="AL10" s="506"/>
      <c r="AM10" s="507"/>
      <c r="AN10" s="507"/>
      <c r="AO10" s="508"/>
      <c r="AP10" s="551"/>
      <c r="AQ10" s="551"/>
      <c r="AR10" s="561"/>
      <c r="AS10" s="547"/>
      <c r="AT10" s="549"/>
      <c r="AU10" s="553"/>
      <c r="AV10" s="555"/>
      <c r="AW10" s="547"/>
      <c r="AX10" s="565"/>
      <c r="AY10" s="168"/>
      <c r="AZ10" s="168"/>
    </row>
    <row r="11" spans="2:53" s="169" customFormat="1" ht="12.75" customHeight="1" x14ac:dyDescent="0.2">
      <c r="B11" s="170"/>
      <c r="C11" s="517"/>
      <c r="D11" s="519"/>
      <c r="E11" s="519"/>
      <c r="F11" s="580"/>
      <c r="G11" s="492"/>
      <c r="H11" s="521"/>
      <c r="I11" s="525"/>
      <c r="J11" s="526"/>
      <c r="K11" s="527"/>
      <c r="L11" s="528"/>
      <c r="M11" s="529"/>
      <c r="N11" s="575"/>
      <c r="O11" s="527"/>
      <c r="P11" s="537"/>
      <c r="Q11" s="513"/>
      <c r="R11" s="495"/>
      <c r="S11" s="493"/>
      <c r="T11" s="495"/>
      <c r="U11" s="495"/>
      <c r="V11" s="495"/>
      <c r="W11" s="495"/>
      <c r="X11" s="495"/>
      <c r="Y11" s="495"/>
      <c r="Z11" s="495"/>
      <c r="AA11" s="495"/>
      <c r="AB11" s="538"/>
      <c r="AC11" s="577"/>
      <c r="AD11" s="509" t="s">
        <v>51</v>
      </c>
      <c r="AE11" s="509" t="s">
        <v>52</v>
      </c>
      <c r="AF11" s="509" t="s">
        <v>53</v>
      </c>
      <c r="AG11" s="562" t="s">
        <v>34</v>
      </c>
      <c r="AH11" s="496" t="s">
        <v>35</v>
      </c>
      <c r="AI11" s="496" t="s">
        <v>36</v>
      </c>
      <c r="AJ11" s="496" t="s">
        <v>37</v>
      </c>
      <c r="AK11" s="496" t="s">
        <v>38</v>
      </c>
      <c r="AL11" s="494" t="s">
        <v>39</v>
      </c>
      <c r="AM11" s="496" t="s">
        <v>40</v>
      </c>
      <c r="AN11" s="496" t="s">
        <v>41</v>
      </c>
      <c r="AO11" s="496" t="s">
        <v>54</v>
      </c>
      <c r="AP11" s="551"/>
      <c r="AQ11" s="551"/>
      <c r="AR11" s="561"/>
      <c r="AS11" s="547"/>
      <c r="AT11" s="549"/>
      <c r="AU11" s="553"/>
      <c r="AV11" s="555"/>
      <c r="AW11" s="547"/>
      <c r="AX11" s="565"/>
      <c r="AY11" s="168"/>
      <c r="AZ11" s="168"/>
    </row>
    <row r="12" spans="2:53" s="169" customFormat="1" ht="33.65" customHeight="1" x14ac:dyDescent="0.2">
      <c r="B12" s="170"/>
      <c r="C12" s="517"/>
      <c r="D12" s="519"/>
      <c r="E12" s="519"/>
      <c r="F12" s="580"/>
      <c r="G12" s="492"/>
      <c r="H12" s="521"/>
      <c r="I12" s="525"/>
      <c r="J12" s="526"/>
      <c r="K12" s="527"/>
      <c r="L12" s="528"/>
      <c r="M12" s="529"/>
      <c r="N12" s="575"/>
      <c r="O12" s="527"/>
      <c r="P12" s="537"/>
      <c r="Q12" s="513"/>
      <c r="R12" s="495"/>
      <c r="S12" s="493"/>
      <c r="T12" s="495"/>
      <c r="U12" s="495"/>
      <c r="V12" s="495"/>
      <c r="W12" s="495"/>
      <c r="X12" s="495"/>
      <c r="Y12" s="495"/>
      <c r="Z12" s="495"/>
      <c r="AA12" s="495"/>
      <c r="AB12" s="538"/>
      <c r="AC12" s="577"/>
      <c r="AD12" s="509"/>
      <c r="AE12" s="509"/>
      <c r="AF12" s="509"/>
      <c r="AG12" s="563"/>
      <c r="AH12" s="510"/>
      <c r="AI12" s="510"/>
      <c r="AJ12" s="510"/>
      <c r="AK12" s="510"/>
      <c r="AL12" s="542"/>
      <c r="AM12" s="510"/>
      <c r="AN12" s="510"/>
      <c r="AO12" s="510"/>
      <c r="AP12" s="551"/>
      <c r="AQ12" s="551"/>
      <c r="AR12" s="561"/>
      <c r="AS12" s="547"/>
      <c r="AT12" s="549"/>
      <c r="AU12" s="553"/>
      <c r="AV12" s="555"/>
      <c r="AW12" s="547"/>
      <c r="AX12" s="565"/>
      <c r="AY12" s="168"/>
      <c r="AZ12" s="168"/>
    </row>
    <row r="13" spans="2:53" s="169" customFormat="1" ht="147" customHeight="1" x14ac:dyDescent="0.2">
      <c r="B13" s="171"/>
      <c r="C13" s="517"/>
      <c r="D13" s="519"/>
      <c r="E13" s="519"/>
      <c r="F13" s="580"/>
      <c r="G13" s="492"/>
      <c r="H13" s="521"/>
      <c r="I13" s="525"/>
      <c r="J13" s="526"/>
      <c r="K13" s="527"/>
      <c r="L13" s="528"/>
      <c r="M13" s="529"/>
      <c r="N13" s="575"/>
      <c r="O13" s="527"/>
      <c r="P13" s="537"/>
      <c r="Q13" s="514"/>
      <c r="R13" s="496"/>
      <c r="S13" s="494"/>
      <c r="T13" s="496"/>
      <c r="U13" s="496"/>
      <c r="V13" s="496"/>
      <c r="W13" s="496"/>
      <c r="X13" s="496"/>
      <c r="Y13" s="496"/>
      <c r="Z13" s="496"/>
      <c r="AA13" s="496"/>
      <c r="AB13" s="539"/>
      <c r="AC13" s="577"/>
      <c r="AD13" s="509"/>
      <c r="AE13" s="509"/>
      <c r="AF13" s="509"/>
      <c r="AG13" s="563"/>
      <c r="AH13" s="510"/>
      <c r="AI13" s="510"/>
      <c r="AJ13" s="510"/>
      <c r="AK13" s="510"/>
      <c r="AL13" s="542"/>
      <c r="AM13" s="510"/>
      <c r="AN13" s="510"/>
      <c r="AO13" s="510"/>
      <c r="AP13" s="551"/>
      <c r="AQ13" s="551"/>
      <c r="AR13" s="561"/>
      <c r="AS13" s="547"/>
      <c r="AT13" s="549"/>
      <c r="AU13" s="553"/>
      <c r="AV13" s="555"/>
      <c r="AW13" s="547"/>
      <c r="AX13" s="565"/>
      <c r="AY13" s="168"/>
      <c r="AZ13" s="168"/>
    </row>
    <row r="14" spans="2:53" ht="14.25" customHeight="1" thickBot="1" x14ac:dyDescent="0.25">
      <c r="B14" s="172"/>
      <c r="C14" s="173"/>
      <c r="D14" s="174"/>
      <c r="E14" s="229"/>
      <c r="F14" s="224"/>
      <c r="G14" s="210"/>
      <c r="H14" s="175"/>
      <c r="I14" s="176">
        <v>1</v>
      </c>
      <c r="J14" s="487">
        <v>2</v>
      </c>
      <c r="K14" s="174">
        <v>3</v>
      </c>
      <c r="L14" s="177">
        <v>4</v>
      </c>
      <c r="M14" s="176">
        <v>5</v>
      </c>
      <c r="N14" s="174">
        <v>6</v>
      </c>
      <c r="O14" s="174">
        <v>7</v>
      </c>
      <c r="P14" s="177">
        <v>8</v>
      </c>
      <c r="Q14" s="173">
        <v>9</v>
      </c>
      <c r="R14" s="174">
        <v>10</v>
      </c>
      <c r="S14" s="223">
        <v>11</v>
      </c>
      <c r="T14" s="174">
        <v>12</v>
      </c>
      <c r="U14" s="174">
        <v>13</v>
      </c>
      <c r="V14" s="174">
        <v>14</v>
      </c>
      <c r="W14" s="174">
        <v>15</v>
      </c>
      <c r="X14" s="174">
        <v>16</v>
      </c>
      <c r="Y14" s="174">
        <v>17</v>
      </c>
      <c r="Z14" s="174">
        <v>18</v>
      </c>
      <c r="AA14" s="174">
        <v>19</v>
      </c>
      <c r="AB14" s="177">
        <v>20</v>
      </c>
      <c r="AC14" s="223">
        <v>21</v>
      </c>
      <c r="AD14" s="174">
        <v>22</v>
      </c>
      <c r="AE14" s="223">
        <v>23</v>
      </c>
      <c r="AF14" s="174">
        <v>24</v>
      </c>
      <c r="AG14" s="223">
        <v>25</v>
      </c>
      <c r="AH14" s="174">
        <v>26</v>
      </c>
      <c r="AI14" s="174">
        <v>27</v>
      </c>
      <c r="AJ14" s="174">
        <v>28</v>
      </c>
      <c r="AK14" s="223">
        <v>29</v>
      </c>
      <c r="AL14" s="174">
        <v>30</v>
      </c>
      <c r="AM14" s="223">
        <v>31</v>
      </c>
      <c r="AN14" s="174">
        <v>32</v>
      </c>
      <c r="AO14" s="174">
        <v>33</v>
      </c>
      <c r="AP14" s="174">
        <v>34</v>
      </c>
      <c r="AQ14" s="174">
        <v>35</v>
      </c>
      <c r="AR14" s="223">
        <v>36</v>
      </c>
      <c r="AS14" s="175">
        <v>37</v>
      </c>
      <c r="AT14" s="223">
        <v>38</v>
      </c>
      <c r="AU14" s="175">
        <v>39</v>
      </c>
      <c r="AV14" s="223">
        <v>40</v>
      </c>
      <c r="AW14" s="175">
        <v>41</v>
      </c>
      <c r="AX14" s="175">
        <v>42</v>
      </c>
    </row>
    <row r="15" spans="2:53" s="180" customFormat="1" ht="18.649999999999999" customHeight="1" thickBot="1" x14ac:dyDescent="0.25">
      <c r="B15" s="178"/>
      <c r="C15" s="451"/>
      <c r="D15" s="452"/>
      <c r="E15" s="452"/>
      <c r="F15" s="453"/>
      <c r="G15" s="454"/>
      <c r="H15" s="455"/>
      <c r="I15" s="456">
        <f t="shared" ref="I15:N15" si="0">SUBTOTAL(9,I16:I96)</f>
        <v>0</v>
      </c>
      <c r="J15" s="488">
        <f t="shared" si="0"/>
        <v>0</v>
      </c>
      <c r="K15" s="457">
        <f t="shared" si="0"/>
        <v>0</v>
      </c>
      <c r="L15" s="458">
        <f t="shared" si="0"/>
        <v>0</v>
      </c>
      <c r="M15" s="459">
        <f t="shared" si="0"/>
        <v>0</v>
      </c>
      <c r="N15" s="460">
        <f t="shared" si="0"/>
        <v>0</v>
      </c>
      <c r="O15" s="461"/>
      <c r="P15" s="462"/>
      <c r="Q15" s="463"/>
      <c r="R15" s="461"/>
      <c r="S15" s="464"/>
      <c r="T15" s="452"/>
      <c r="U15" s="452"/>
      <c r="V15" s="452"/>
      <c r="W15" s="452"/>
      <c r="X15" s="452"/>
      <c r="Y15" s="452"/>
      <c r="Z15" s="452"/>
      <c r="AA15" s="452"/>
      <c r="AB15" s="465"/>
      <c r="AC15" s="466"/>
      <c r="AD15" s="467"/>
      <c r="AE15" s="467"/>
      <c r="AF15" s="467"/>
      <c r="AG15" s="468"/>
      <c r="AH15" s="468"/>
      <c r="AI15" s="468"/>
      <c r="AJ15" s="452"/>
      <c r="AK15" s="469"/>
      <c r="AL15" s="452"/>
      <c r="AM15" s="452"/>
      <c r="AN15" s="452"/>
      <c r="AO15" s="452"/>
      <c r="AP15" s="452"/>
      <c r="AQ15" s="469"/>
      <c r="AR15" s="469"/>
      <c r="AS15" s="455"/>
      <c r="AT15" s="470"/>
      <c r="AU15" s="455"/>
      <c r="AV15" s="471"/>
      <c r="AW15" s="470"/>
      <c r="AX15" s="472"/>
      <c r="AY15" s="179"/>
      <c r="AZ15" s="179"/>
    </row>
    <row r="16" spans="2:53" s="169" customFormat="1" ht="19.899999999999999" customHeight="1" x14ac:dyDescent="0.2">
      <c r="B16" s="170"/>
      <c r="C16" s="181">
        <f>IF((ROW()-15)&lt;=個別表!N17,ROW()-15,"")</f>
        <v>1</v>
      </c>
      <c r="D16" s="182" t="str">
        <f>IFERROR(VLOOKUP($C16,個別表!$E$17:$Y$1231,11,FALSE),"")</f>
        <v/>
      </c>
      <c r="E16" s="182" t="str">
        <f>IFERROR(VLOOKUP($C16,個別表!$E$17:$Y$1231,12,FALSE),"")</f>
        <v/>
      </c>
      <c r="F16" s="182" t="str">
        <f>IFERROR(VLOOKUP($C16,個別表!$E$17:$Y$1231,16,FALSE),"")</f>
        <v/>
      </c>
      <c r="G16" s="383" t="str">
        <f>IFERROR(VLOOKUP($C16,個別表!$E$17:$Y$1231,17,FALSE),"")</f>
        <v/>
      </c>
      <c r="H16" s="183" t="str">
        <f>IFERROR(VLOOKUP($C16,個別表!$E$17:$Y$1231,20,FALSE),"")</f>
        <v/>
      </c>
      <c r="I16" s="385" t="str">
        <f>IF($H16&lt;&gt;"",SUMIF(個別表!$E$17:$E$1231,$C16,個別表!$JM$17:$JM$1231),"")</f>
        <v/>
      </c>
      <c r="J16" s="386" t="str">
        <f>IF($H16&lt;&gt;"",SUMIF(個別表!$E$17:$E$1231,$C16,個別表!$JN$17:$JN$1231),"")</f>
        <v/>
      </c>
      <c r="K16" s="489" t="str">
        <f>IF($H16&lt;&gt;"",SUMIF(個別表!$E$17:$E$1231,$C16,個別表!$JO$17:$JO$1231),"")</f>
        <v/>
      </c>
      <c r="L16" s="386" t="str">
        <f>IF($H16&lt;&gt;"",SUMIF(個別表!$E$17:$E$1231,$C16,個別表!$JP$17:$JP$1231),"")</f>
        <v/>
      </c>
      <c r="M16" s="390"/>
      <c r="N16" s="391"/>
      <c r="O16" s="184"/>
      <c r="P16" s="185"/>
      <c r="Q16" s="401" t="str">
        <f>IF($H16&lt;&gt;"",SUMIF(個別表!$E$17:$E$1231,$C16,個別表!$JZ$17:$JZ$1231),"")</f>
        <v/>
      </c>
      <c r="R16" s="406" t="str">
        <f>IF($H16&lt;&gt;"",SUMIF(個別表!$E$17:$E$1231,$C16,個別表!$KA$17:$KA$1231),"")</f>
        <v/>
      </c>
      <c r="S16" s="406" t="str">
        <f>IF($H16&lt;&gt;"",SUMIF(個別表!$E$17:$E$1231,$C16,個別表!$KB$17:$KB$1231),"")</f>
        <v/>
      </c>
      <c r="T16" s="406" t="str">
        <f>IF($H16&lt;&gt;"",SUMIF(個別表!$E$17:$E$1231,$C16,個別表!$KC$17:$KC$1231),"")</f>
        <v/>
      </c>
      <c r="U16" s="406" t="str">
        <f>IF($H16&lt;&gt;"",SUMIF(個別表!$E$17:$E$1231,$C16,個別表!$KD$17:$KD$1231),"")</f>
        <v/>
      </c>
      <c r="V16" s="406" t="str">
        <f>IF($H16&lt;&gt;"",SUMIF(個別表!$E$17:$E$1231,$C16,個別表!$KE$17:$KE$1231),"")</f>
        <v/>
      </c>
      <c r="W16" s="406" t="str">
        <f>IF($H16&lt;&gt;"",SUMIF(個別表!$E$17:$E$1231,$C16,個別表!$KF$17:$KF$1231),"")</f>
        <v/>
      </c>
      <c r="X16" s="406" t="str">
        <f>IF($H16&lt;&gt;"",SUMIF(個別表!$E$17:$E$1231,$C16,個別表!$KG$17:$KG$1231),"")</f>
        <v/>
      </c>
      <c r="Y16" s="406" t="str">
        <f>IF($H16&lt;&gt;"",SUMIF(個別表!$E$17:$E$1231,$C16,個別表!$KH$17:$KH$1231),"")</f>
        <v/>
      </c>
      <c r="Z16" s="406" t="str">
        <f>IF($H16&lt;&gt;"",SUMIF(個別表!$E$17:$E$1231,$C16,個別表!$KI$17:$KI$1231),"")</f>
        <v/>
      </c>
      <c r="AA16" s="406" t="str">
        <f>IF($H16&lt;&gt;"",SUMIF(個別表!$E$17:$E$1231,$C16,個別表!$KJ$17:$KJ$1231),"")</f>
        <v/>
      </c>
      <c r="AB16" s="410" t="str">
        <f>IF($H16&lt;&gt;"",SUMIF(個別表!$E$17:$E$1231,$C16,個別表!$KK$17:$KK$1231),"")</f>
        <v/>
      </c>
      <c r="AC16" s="411" t="str">
        <f>IF($H16&lt;&gt;"",SUMIF(個別表!$E$17:$E$1231,$C16,個別表!$GO$17:$GO$1231),"")</f>
        <v/>
      </c>
      <c r="AD16" s="406" t="str">
        <f>IF($H16&lt;&gt;"",SUMIF(個別表!$E$17:$E$1231,$C16,個別表!$GP$17:$GP$1231),"")</f>
        <v/>
      </c>
      <c r="AE16" s="406" t="str">
        <f>IF($H16&lt;&gt;"",SUMIF(個別表!$E$17:$E$1231,$C16,個別表!$GQ$17:$GQ$1231),"")</f>
        <v/>
      </c>
      <c r="AF16" s="406" t="str">
        <f>IF($H16&lt;&gt;"",SUMIF(個別表!$E$17:$E$1231,$C16,個別表!$GR$17:$GR$1231),"")</f>
        <v/>
      </c>
      <c r="AG16" s="406" t="str">
        <f>IF($H16&lt;&gt;"",SUMIF(個別表!$E$17:$E$1231,$C16,個別表!$GS$17:$GS$1231),"")</f>
        <v/>
      </c>
      <c r="AH16" s="406" t="str">
        <f>IF($H16&lt;&gt;"",SUMIF(個別表!$E$17:$E$1231,$C16,個別表!$GT$17:$GT$1231),"")</f>
        <v/>
      </c>
      <c r="AI16" s="406" t="str">
        <f>IF($H16&lt;&gt;"",SUMIF(個別表!$E$17:$E$1231,$C16,個別表!$GW$17:$GW$1231),"")</f>
        <v/>
      </c>
      <c r="AJ16" s="406" t="str">
        <f>IF($H16&lt;&gt;"",SUMIF(個別表!$E$17:$E$1231,$C16,個別表!$GX$17:$GX$1231),"")</f>
        <v/>
      </c>
      <c r="AK16" s="406" t="str">
        <f>IF($H16&lt;&gt;"",SUMIF(個別表!$E$17:$E$1231,$C16,個別表!$HH$17:$HH$1231),"")</f>
        <v/>
      </c>
      <c r="AL16" s="406" t="str">
        <f>IF($H16&lt;&gt;"",SUMIF(個別表!$E$17:$E$1231,$C16,個別表!$HU$17:$HU$1231),"")</f>
        <v/>
      </c>
      <c r="AM16" s="406" t="str">
        <f>IF($H16&lt;&gt;"",SUMIF(個別表!$E$17:$E$1231,$C16,個別表!$HX$17:$HX$1231),"")</f>
        <v/>
      </c>
      <c r="AN16" s="406" t="str">
        <f>IF($H16&lt;&gt;"",SUMIF(個別表!$E$17:$E$1231,$C16,個別表!$ID$17:$ID$1231),"")</f>
        <v/>
      </c>
      <c r="AO16" s="406" t="str">
        <f>IF($H16&lt;&gt;"",SUMIF(個別表!$E$17:$E$1231,$C16,個別表!$IJ$17:$IJ$1231),"")</f>
        <v/>
      </c>
      <c r="AP16" s="406" t="str">
        <f>IF($H16&lt;&gt;"",SUMIF(個別表!$E$17:$E$1231,$C16,個別表!$IP$17:$IP$1231),"")</f>
        <v/>
      </c>
      <c r="AQ16" s="406" t="str">
        <f>IF($H16&lt;&gt;"",SUMIF(個別表!$E$17:$E$1231,$C16,個別表!$IS$17:$IS$1231),"")</f>
        <v/>
      </c>
      <c r="AR16" s="404" t="str">
        <f>IF($H16&lt;&gt;"",SUMIF(個別表!$E$17:$E$1231,$C16,個別表!$IV$17:$IV$1231),"")</f>
        <v/>
      </c>
      <c r="AS16" s="412" t="str">
        <f>IF($H16&lt;&gt;"",SUM(AC16:AR16),"")</f>
        <v/>
      </c>
      <c r="AT16" s="413" t="str">
        <f>IF($H16&lt;&gt;"",IF(AS16&gt;0,AS16/L16*10000000,""),"")</f>
        <v/>
      </c>
      <c r="AU16" s="414"/>
      <c r="AV16" s="413" t="str">
        <f>IF($H16&lt;&gt;"",SUM(AT16:AU16),"")</f>
        <v/>
      </c>
      <c r="AW16" s="416" t="str">
        <f>IF($H16&lt;&gt;"",VLOOKUP($C16,個別表!$E$17:$ES$1241,33,FALSE),"")</f>
        <v/>
      </c>
      <c r="AX16" s="415" t="s">
        <v>55</v>
      </c>
      <c r="AY16" s="168"/>
      <c r="AZ16" s="482" t="str">
        <f>IF(AK16="","",IF(AK16&lt;4,"","（５）経営の高度化をご確認ください"))</f>
        <v/>
      </c>
      <c r="BA16" s="186"/>
    </row>
    <row r="17" spans="2:53" s="169" customFormat="1" ht="19.899999999999999" customHeight="1" x14ac:dyDescent="0.2">
      <c r="B17" s="170"/>
      <c r="C17" s="187">
        <f>IF((ROW()-15)&lt;=個別表!N18,ROW()-15,"")</f>
        <v>2</v>
      </c>
      <c r="D17" s="188" t="str">
        <f>IFERROR(VLOOKUP($C17,個別表!$E$17:$Y$1231,11,FALSE),"")</f>
        <v/>
      </c>
      <c r="E17" s="188" t="str">
        <f>IFERROR(VLOOKUP($C17,個別表!$E$17:$Y$1231,12,FALSE),"")</f>
        <v/>
      </c>
      <c r="F17" s="225" t="str">
        <f>IFERROR(VLOOKUP($C17,個別表!$E$17:$Y$1231,16,FALSE),"")</f>
        <v/>
      </c>
      <c r="G17" s="384" t="str">
        <f>IFERROR(VLOOKUP($C17,個別表!$E$17:$Y$1231,17,FALSE),"")</f>
        <v/>
      </c>
      <c r="H17" s="189" t="str">
        <f>IFERROR(VLOOKUP($C17,個別表!$E$17:$Y$1231,20,FALSE),"")</f>
        <v/>
      </c>
      <c r="I17" s="238" t="str">
        <f>IF($H17&lt;&gt;"",SUMIF(個別表!$E$17:$E$1231,$C17,個別表!$JM$17:$JM$1231),"")</f>
        <v/>
      </c>
      <c r="J17" s="192" t="str">
        <f>IF($H17&lt;&gt;"",SUMIF(個別表!$E$17:$E$1231,$C17,個別表!$JN$17:$JN$1231),"")</f>
        <v/>
      </c>
      <c r="K17" s="193" t="str">
        <f>IF($H17&lt;&gt;"",SUMIF(個別表!$E$17:$E$1231,$C17,個別表!$JO$17:$JO$1231),"")</f>
        <v/>
      </c>
      <c r="L17" s="239" t="str">
        <f>IF($H17&lt;&gt;"",SUMIF(個別表!$E$17:$E$1231,$C17,個別表!$JP$17:$JP$1231),"")</f>
        <v/>
      </c>
      <c r="M17" s="392"/>
      <c r="N17" s="393"/>
      <c r="O17" s="190"/>
      <c r="P17" s="191"/>
      <c r="Q17" s="402" t="str">
        <f>IF($H17&lt;&gt;"",SUMIF(個別表!$E$17:$E$1231,$C17,個別表!$JZ$17:$JZ$1231),"")</f>
        <v/>
      </c>
      <c r="R17" s="403" t="str">
        <f>IF($H17&lt;&gt;"",SUMIF(個別表!$E$17:$E$1231,$C17,個別表!$KA$17:$KA$1231),"")</f>
        <v/>
      </c>
      <c r="S17" s="407" t="str">
        <f>IF($H17&lt;&gt;"",SUMIF(個別表!$E$17:$E$1231,$C17,個別表!$KB$17:$KB$1231),"")</f>
        <v/>
      </c>
      <c r="T17" s="403" t="str">
        <f>IF($H17&lt;&gt;"",SUMIF(個別表!$E$17:$E$1231,$C17,個別表!$KC$17:$KC$1231),"")</f>
        <v/>
      </c>
      <c r="U17" s="408" t="str">
        <f>IF($H17&lt;&gt;"",SUMIF(個別表!$E$17:$E$1231,$C17,個別表!$KD$17:$KD$1231),"")</f>
        <v/>
      </c>
      <c r="V17" s="408" t="str">
        <f>IF($H17&lt;&gt;"",SUMIF(個別表!$E$17:$E$1231,$C17,個別表!$KE$17:$KE$1231),"")</f>
        <v/>
      </c>
      <c r="W17" s="408" t="str">
        <f>IF($H17&lt;&gt;"",SUMIF(個別表!$E$17:$E$1231,$C17,個別表!$KF$17:$KF$1231),"")</f>
        <v/>
      </c>
      <c r="X17" s="408" t="str">
        <f>IF($H17&lt;&gt;"",SUMIF(個別表!$E$17:$E$1231,$C17,個別表!$KG$17:$KG$1231),"")</f>
        <v/>
      </c>
      <c r="Y17" s="408" t="str">
        <f>IF($H17&lt;&gt;"",SUMIF(個別表!$E$17:$E$1231,$C17,個別表!$KH$17:$KH$1231),"")</f>
        <v/>
      </c>
      <c r="Z17" s="408" t="str">
        <f>IF($H17&lt;&gt;"",SUMIF(個別表!$E$17:$E$1231,$C17,個別表!$KI$17:$KI$1231),"")</f>
        <v/>
      </c>
      <c r="AA17" s="408" t="str">
        <f>IF($H17&lt;&gt;"",SUMIF(個別表!$E$17:$E$1231,$C17,個別表!$KJ$17:$KJ$1231),"")</f>
        <v/>
      </c>
      <c r="AB17" s="409" t="str">
        <f>IF($H17&lt;&gt;"",SUMIF(個別表!$E$17:$E$1231,$C17,個別表!$KK$17:$KK$1231),"")</f>
        <v/>
      </c>
      <c r="AC17" s="407" t="str">
        <f>IF($H17&lt;&gt;"",SUMIF(個別表!$E$17:$E$1231,$C17,個別表!$GO$17:$GO$1231),"")</f>
        <v/>
      </c>
      <c r="AD17" s="403" t="str">
        <f>IF($H17&lt;&gt;"",SUMIF(個別表!$E$17:$E$1231,$C17,個別表!$GP$17:$GP$1231),"")</f>
        <v/>
      </c>
      <c r="AE17" s="403" t="str">
        <f>IF($H17&lt;&gt;"",SUMIF(個別表!$E$17:$E$1231,$C17,個別表!$GQ$17:$GQ$1231),"")</f>
        <v/>
      </c>
      <c r="AF17" s="403" t="str">
        <f>IF($H17&lt;&gt;"",SUMIF(個別表!$E$17:$E$1231,$C17,個別表!$GR$17:$GR$1231),"")</f>
        <v/>
      </c>
      <c r="AG17" s="408" t="str">
        <f>IF($H17&lt;&gt;"",SUMIF(個別表!$E$17:$E$1231,$C17,個別表!$GS$17:$GS$1231),"")</f>
        <v/>
      </c>
      <c r="AH17" s="408" t="str">
        <f>IF($H17&lt;&gt;"",SUMIF(個別表!$E$17:$E$1231,$C17,個別表!$GT$17:$GT$1231),"")</f>
        <v/>
      </c>
      <c r="AI17" s="408" t="str">
        <f>IF($H17&lt;&gt;"",SUMIF(個別表!$E$17:$E$1231,$C17,個別表!$GW$17:$GW$1231),"")</f>
        <v/>
      </c>
      <c r="AJ17" s="408" t="str">
        <f>IF($H17&lt;&gt;"",SUMIF(個別表!$E$17:$E$1231,$C17,個別表!$GX$17:$GX$1231),"")</f>
        <v/>
      </c>
      <c r="AK17" s="408" t="str">
        <f>IF($H17&lt;&gt;"",SUMIF(個別表!$E$17:$E$1231,$C17,個別表!$HH$17:$HH$1231),"")</f>
        <v/>
      </c>
      <c r="AL17" s="408" t="str">
        <f>IF($H17&lt;&gt;"",SUMIF(個別表!$E$17:$E$1231,$C17,個別表!$HU$17:$HU$1231),"")</f>
        <v/>
      </c>
      <c r="AM17" s="408" t="str">
        <f>IF($H17&lt;&gt;"",SUMIF(個別表!$E$17:$E$1231,$C17,個別表!$HX$17:$HX$1231),"")</f>
        <v/>
      </c>
      <c r="AN17" s="408" t="str">
        <f>IF($H17&lt;&gt;"",SUMIF(個別表!$E$17:$E$1231,$C17,個別表!$ID$17:$ID$1231),"")</f>
        <v/>
      </c>
      <c r="AO17" s="408" t="str">
        <f>IF($H17&lt;&gt;"",SUMIF(個別表!$E$17:$E$1231,$C17,個別表!$IJ$17:$IJ$1231),"")</f>
        <v/>
      </c>
      <c r="AP17" s="408" t="str">
        <f>IF($H17&lt;&gt;"",SUMIF(個別表!$E$17:$E$1231,$C17,個別表!$IP$17:$IP$1231),"")</f>
        <v/>
      </c>
      <c r="AQ17" s="408" t="str">
        <f>IF($H17&lt;&gt;"",SUMIF(個別表!$E$17:$E$1231,$C17,個別表!$IS$17:$IS$1231),"")</f>
        <v/>
      </c>
      <c r="AR17" s="407" t="str">
        <f>IF($H17&lt;&gt;"",SUMIF(個別表!$E$17:$E$1231,$C17,個別表!$IV$17:$IV$1231),"")</f>
        <v/>
      </c>
      <c r="AS17" s="416" t="str">
        <f t="shared" ref="AS17:AS80" si="1">IF($H17&lt;&gt;"",SUM(AC17:AR17),"")</f>
        <v/>
      </c>
      <c r="AT17" s="194" t="str">
        <f t="shared" ref="AT17:AT80" si="2">IF($H17&lt;&gt;"",IF(AS17&gt;0,AS17/L17*10000000,""),"")</f>
        <v/>
      </c>
      <c r="AU17" s="414"/>
      <c r="AV17" s="194" t="str">
        <f t="shared" ref="AV17:AV80" si="3">IF($H17&lt;&gt;"",SUM(AT17:AU17),"")</f>
        <v/>
      </c>
      <c r="AW17" s="416" t="str">
        <f>IF($H17&lt;&gt;"",VLOOKUP($C17,個別表!$E$17:$ES$1241,33,FALSE),"")</f>
        <v/>
      </c>
      <c r="AX17" s="417" t="s">
        <v>55</v>
      </c>
      <c r="AY17" s="168"/>
      <c r="AZ17" s="482" t="str">
        <f t="shared" ref="AZ17:AZ80" si="4">IF(AK17="","",IF(AK17&lt;4,"","（５）経営の高度化をご確認ください"))</f>
        <v/>
      </c>
      <c r="BA17" s="186"/>
    </row>
    <row r="18" spans="2:53" s="169" customFormat="1" ht="19.899999999999999" customHeight="1" x14ac:dyDescent="0.2">
      <c r="B18" s="170"/>
      <c r="C18" s="187">
        <f>IF((ROW()-15)&lt;=個別表!N19,ROW()-15,"")</f>
        <v>3</v>
      </c>
      <c r="D18" s="188" t="str">
        <f>IFERROR(VLOOKUP($C18,個別表!$E$17:$Y$1231,11,FALSE),"")</f>
        <v/>
      </c>
      <c r="E18" s="188" t="str">
        <f>IFERROR(VLOOKUP($C18,個別表!$E$17:$Y$1231,12,FALSE),"")</f>
        <v/>
      </c>
      <c r="F18" s="225" t="str">
        <f>IFERROR(VLOOKUP($C18,個別表!$E$17:$Y$1231,16,FALSE),"")</f>
        <v/>
      </c>
      <c r="G18" s="384" t="str">
        <f>IFERROR(VLOOKUP($C18,個別表!$E$17:$Y$1231,17,FALSE),"")</f>
        <v/>
      </c>
      <c r="H18" s="189" t="str">
        <f>IFERROR(VLOOKUP($C18,個別表!$E$17:$Y$1231,20,FALSE),"")</f>
        <v/>
      </c>
      <c r="I18" s="238" t="str">
        <f>IF($H18&lt;&gt;"",SUMIF(個別表!$E$17:$E$1231,$C18,個別表!$JM$17:$JM$1231),"")</f>
        <v/>
      </c>
      <c r="J18" s="192" t="str">
        <f>IF($H18&lt;&gt;"",SUMIF(個別表!$E$17:$E$1231,$C18,個別表!$JN$17:$JN$1231),"")</f>
        <v/>
      </c>
      <c r="K18" s="193" t="str">
        <f>IF($H18&lt;&gt;"",SUMIF(個別表!$E$17:$E$1231,$C18,個別表!$JO$17:$JO$1231),"")</f>
        <v/>
      </c>
      <c r="L18" s="239" t="str">
        <f>IF($H18&lt;&gt;"",SUMIF(個別表!$E$17:$E$1231,$C18,個別表!$JP$17:$JP$1231),"")</f>
        <v/>
      </c>
      <c r="M18" s="392"/>
      <c r="N18" s="393"/>
      <c r="O18" s="190"/>
      <c r="P18" s="191"/>
      <c r="Q18" s="402" t="str">
        <f>IF($H18&lt;&gt;"",SUMIF(個別表!$E$17:$E$1231,$C18,個別表!$JZ$17:$JZ$1231),"")</f>
        <v/>
      </c>
      <c r="R18" s="403" t="str">
        <f>IF($H18&lt;&gt;"",SUMIF(個別表!$E$17:$E$1231,$C18,個別表!$KA$17:$KA$1231),"")</f>
        <v/>
      </c>
      <c r="S18" s="407" t="str">
        <f>IF($H18&lt;&gt;"",SUMIF(個別表!$E$17:$E$1231,$C18,個別表!$KB$17:$KB$1231),"")</f>
        <v/>
      </c>
      <c r="T18" s="403" t="str">
        <f>IF($H18&lt;&gt;"",SUMIF(個別表!$E$17:$E$1231,$C18,個別表!$KC$17:$KC$1231),"")</f>
        <v/>
      </c>
      <c r="U18" s="408" t="str">
        <f>IF($H18&lt;&gt;"",SUMIF(個別表!$E$17:$E$1231,$C18,個別表!$KD$17:$KD$1231),"")</f>
        <v/>
      </c>
      <c r="V18" s="408" t="str">
        <f>IF($H18&lt;&gt;"",SUMIF(個別表!$E$17:$E$1231,$C18,個別表!$KE$17:$KE$1231),"")</f>
        <v/>
      </c>
      <c r="W18" s="408" t="str">
        <f>IF($H18&lt;&gt;"",SUMIF(個別表!$E$17:$E$1231,$C18,個別表!$KF$17:$KF$1231),"")</f>
        <v/>
      </c>
      <c r="X18" s="408" t="str">
        <f>IF($H18&lt;&gt;"",SUMIF(個別表!$E$17:$E$1231,$C18,個別表!$KG$17:$KG$1231),"")</f>
        <v/>
      </c>
      <c r="Y18" s="408" t="str">
        <f>IF($H18&lt;&gt;"",SUMIF(個別表!$E$17:$E$1231,$C18,個別表!$KH$17:$KH$1231),"")</f>
        <v/>
      </c>
      <c r="Z18" s="408" t="str">
        <f>IF($H18&lt;&gt;"",SUMIF(個別表!$E$17:$E$1231,$C18,個別表!$KI$17:$KI$1231),"")</f>
        <v/>
      </c>
      <c r="AA18" s="408" t="str">
        <f>IF($H18&lt;&gt;"",SUMIF(個別表!$E$17:$E$1231,$C18,個別表!$KJ$17:$KJ$1231),"")</f>
        <v/>
      </c>
      <c r="AB18" s="409" t="str">
        <f>IF($H18&lt;&gt;"",SUMIF(個別表!$E$17:$E$1231,$C18,個別表!$KK$17:$KK$1231),"")</f>
        <v/>
      </c>
      <c r="AC18" s="407" t="str">
        <f>IF($H18&lt;&gt;"",SUMIF(個別表!$E$17:$E$1231,$C18,個別表!$GO$17:$GO$1231),"")</f>
        <v/>
      </c>
      <c r="AD18" s="403" t="str">
        <f>IF($H18&lt;&gt;"",SUMIF(個別表!$E$17:$E$1231,$C18,個別表!$GP$17:$GP$1231),"")</f>
        <v/>
      </c>
      <c r="AE18" s="403" t="str">
        <f>IF($H18&lt;&gt;"",SUMIF(個別表!$E$17:$E$1231,$C18,個別表!$GQ$17:$GQ$1231),"")</f>
        <v/>
      </c>
      <c r="AF18" s="403" t="str">
        <f>IF($H18&lt;&gt;"",SUMIF(個別表!$E$17:$E$1231,$C18,個別表!$GR$17:$GR$1231),"")</f>
        <v/>
      </c>
      <c r="AG18" s="408" t="str">
        <f>IF($H18&lt;&gt;"",SUMIF(個別表!$E$17:$E$1231,$C18,個別表!$GS$17:$GS$1231),"")</f>
        <v/>
      </c>
      <c r="AH18" s="408" t="str">
        <f>IF($H18&lt;&gt;"",SUMIF(個別表!$E$17:$E$1231,$C18,個別表!$GT$17:$GT$1231),"")</f>
        <v/>
      </c>
      <c r="AI18" s="408" t="str">
        <f>IF($H18&lt;&gt;"",SUMIF(個別表!$E$17:$E$1231,$C18,個別表!$GW$17:$GW$1231),"")</f>
        <v/>
      </c>
      <c r="AJ18" s="408" t="str">
        <f>IF($H18&lt;&gt;"",SUMIF(個別表!$E$17:$E$1231,$C18,個別表!$GX$17:$GX$1231),"")</f>
        <v/>
      </c>
      <c r="AK18" s="408" t="str">
        <f>IF($H18&lt;&gt;"",SUMIF(個別表!$E$17:$E$1231,$C18,個別表!$HH$17:$HH$1231),"")</f>
        <v/>
      </c>
      <c r="AL18" s="408" t="str">
        <f>IF($H18&lt;&gt;"",SUMIF(個別表!$E$17:$E$1231,$C18,個別表!$HU$17:$HU$1231),"")</f>
        <v/>
      </c>
      <c r="AM18" s="408" t="str">
        <f>IF($H18&lt;&gt;"",SUMIF(個別表!$E$17:$E$1231,$C18,個別表!$HX$17:$HX$1231),"")</f>
        <v/>
      </c>
      <c r="AN18" s="408" t="str">
        <f>IF($H18&lt;&gt;"",SUMIF(個別表!$E$17:$E$1231,$C18,個別表!$ID$17:$ID$1231),"")</f>
        <v/>
      </c>
      <c r="AO18" s="408" t="str">
        <f>IF($H18&lt;&gt;"",SUMIF(個別表!$E$17:$E$1231,$C18,個別表!$IJ$17:$IJ$1231),"")</f>
        <v/>
      </c>
      <c r="AP18" s="408" t="str">
        <f>IF($H18&lt;&gt;"",SUMIF(個別表!$E$17:$E$1231,$C18,個別表!$IP$17:$IP$1231),"")</f>
        <v/>
      </c>
      <c r="AQ18" s="408" t="str">
        <f>IF($H18&lt;&gt;"",SUMIF(個別表!$E$17:$E$1231,$C18,個別表!$IS$17:$IS$1231),"")</f>
        <v/>
      </c>
      <c r="AR18" s="407" t="str">
        <f>IF($H18&lt;&gt;"",SUMIF(個別表!$E$17:$E$1231,$C18,個別表!$IV$17:$IV$1231),"")</f>
        <v/>
      </c>
      <c r="AS18" s="416" t="str">
        <f t="shared" si="1"/>
        <v/>
      </c>
      <c r="AT18" s="194" t="str">
        <f t="shared" si="2"/>
        <v/>
      </c>
      <c r="AU18" s="414"/>
      <c r="AV18" s="194" t="str">
        <f t="shared" si="3"/>
        <v/>
      </c>
      <c r="AW18" s="416" t="str">
        <f>IF($H18&lt;&gt;"",VLOOKUP($C18,個別表!$E$17:$ES$1241,33,FALSE),"")</f>
        <v/>
      </c>
      <c r="AX18" s="417" t="s">
        <v>55</v>
      </c>
      <c r="AY18" s="168"/>
      <c r="AZ18" s="482" t="str">
        <f t="shared" si="4"/>
        <v/>
      </c>
      <c r="BA18" s="186"/>
    </row>
    <row r="19" spans="2:53" s="169" customFormat="1" ht="19.899999999999999" customHeight="1" x14ac:dyDescent="0.2">
      <c r="B19" s="170"/>
      <c r="C19" s="187">
        <f>IF((ROW()-15)&lt;=個別表!N20,ROW()-15,"")</f>
        <v>4</v>
      </c>
      <c r="D19" s="188" t="str">
        <f>IFERROR(VLOOKUP($C19,個別表!$E$17:$Y$1231,11,FALSE),"")</f>
        <v/>
      </c>
      <c r="E19" s="188" t="str">
        <f>IFERROR(VLOOKUP($C19,個別表!$E$17:$Y$1231,12,FALSE),"")</f>
        <v/>
      </c>
      <c r="F19" s="225" t="str">
        <f>IFERROR(VLOOKUP($C19,個別表!$E$17:$Y$1231,16,FALSE),"")</f>
        <v/>
      </c>
      <c r="G19" s="384" t="str">
        <f>IFERROR(VLOOKUP($C19,個別表!$E$17:$Y$1231,17,FALSE),"")</f>
        <v/>
      </c>
      <c r="H19" s="189" t="str">
        <f>IFERROR(VLOOKUP($C19,個別表!$E$17:$Y$1231,20,FALSE),"")</f>
        <v/>
      </c>
      <c r="I19" s="238" t="str">
        <f>IF($H19&lt;&gt;"",SUMIF(個別表!$E$17:$E$1231,$C19,個別表!$JM$17:$JM$1231),"")</f>
        <v/>
      </c>
      <c r="J19" s="192" t="str">
        <f>IF($H19&lt;&gt;"",SUMIF(個別表!$E$17:$E$1231,$C19,個別表!$JN$17:$JN$1231),"")</f>
        <v/>
      </c>
      <c r="K19" s="193" t="str">
        <f>IF($H19&lt;&gt;"",SUMIF(個別表!$E$17:$E$1231,$C19,個別表!$JO$17:$JO$1231),"")</f>
        <v/>
      </c>
      <c r="L19" s="239" t="str">
        <f>IF($H19&lt;&gt;"",SUMIF(個別表!$E$17:$E$1231,$C19,個別表!$JP$17:$JP$1231),"")</f>
        <v/>
      </c>
      <c r="M19" s="392"/>
      <c r="N19" s="393"/>
      <c r="O19" s="190"/>
      <c r="P19" s="191"/>
      <c r="Q19" s="402" t="str">
        <f>IF($H19&lt;&gt;"",SUMIF(個別表!$E$17:$E$1231,$C19,個別表!$JZ$17:$JZ$1231),"")</f>
        <v/>
      </c>
      <c r="R19" s="403" t="str">
        <f>IF($H19&lt;&gt;"",SUMIF(個別表!$E$17:$E$1231,$C19,個別表!$KA$17:$KA$1231),"")</f>
        <v/>
      </c>
      <c r="S19" s="407" t="str">
        <f>IF($H19&lt;&gt;"",SUMIF(個別表!$E$17:$E$1231,$C19,個別表!$KB$17:$KB$1231),"")</f>
        <v/>
      </c>
      <c r="T19" s="403" t="str">
        <f>IF($H19&lt;&gt;"",SUMIF(個別表!$E$17:$E$1231,$C19,個別表!$KC$17:$KC$1231),"")</f>
        <v/>
      </c>
      <c r="U19" s="408" t="str">
        <f>IF($H19&lt;&gt;"",SUMIF(個別表!$E$17:$E$1231,$C19,個別表!$KD$17:$KD$1231),"")</f>
        <v/>
      </c>
      <c r="V19" s="408" t="str">
        <f>IF($H19&lt;&gt;"",SUMIF(個別表!$E$17:$E$1231,$C19,個別表!$KE$17:$KE$1231),"")</f>
        <v/>
      </c>
      <c r="W19" s="408" t="str">
        <f>IF($H19&lt;&gt;"",SUMIF(個別表!$E$17:$E$1231,$C19,個別表!$KF$17:$KF$1231),"")</f>
        <v/>
      </c>
      <c r="X19" s="408" t="str">
        <f>IF($H19&lt;&gt;"",SUMIF(個別表!$E$17:$E$1231,$C19,個別表!$KG$17:$KG$1231),"")</f>
        <v/>
      </c>
      <c r="Y19" s="408" t="str">
        <f>IF($H19&lt;&gt;"",SUMIF(個別表!$E$17:$E$1231,$C19,個別表!$KH$17:$KH$1231),"")</f>
        <v/>
      </c>
      <c r="Z19" s="408" t="str">
        <f>IF($H19&lt;&gt;"",SUMIF(個別表!$E$17:$E$1231,$C19,個別表!$KI$17:$KI$1231),"")</f>
        <v/>
      </c>
      <c r="AA19" s="408" t="str">
        <f>IF($H19&lt;&gt;"",SUMIF(個別表!$E$17:$E$1231,$C19,個別表!$KJ$17:$KJ$1231),"")</f>
        <v/>
      </c>
      <c r="AB19" s="409" t="str">
        <f>IF($H19&lt;&gt;"",SUMIF(個別表!$E$17:$E$1231,$C19,個別表!$KK$17:$KK$1231),"")</f>
        <v/>
      </c>
      <c r="AC19" s="407" t="str">
        <f>IF($H19&lt;&gt;"",SUMIF(個別表!$E$17:$E$1231,$C19,個別表!$GO$17:$GO$1231),"")</f>
        <v/>
      </c>
      <c r="AD19" s="403" t="str">
        <f>IF($H19&lt;&gt;"",SUMIF(個別表!$E$17:$E$1231,$C19,個別表!$GP$17:$GP$1231),"")</f>
        <v/>
      </c>
      <c r="AE19" s="403" t="str">
        <f>IF($H19&lt;&gt;"",SUMIF(個別表!$E$17:$E$1231,$C19,個別表!$GQ$17:$GQ$1231),"")</f>
        <v/>
      </c>
      <c r="AF19" s="403" t="str">
        <f>IF($H19&lt;&gt;"",SUMIF(個別表!$E$17:$E$1231,$C19,個別表!$GR$17:$GR$1231),"")</f>
        <v/>
      </c>
      <c r="AG19" s="408" t="str">
        <f>IF($H19&lt;&gt;"",SUMIF(個別表!$E$17:$E$1231,$C19,個別表!$GS$17:$GS$1231),"")</f>
        <v/>
      </c>
      <c r="AH19" s="408" t="str">
        <f>IF($H19&lt;&gt;"",SUMIF(個別表!$E$17:$E$1231,$C19,個別表!$GT$17:$GT$1231),"")</f>
        <v/>
      </c>
      <c r="AI19" s="408" t="str">
        <f>IF($H19&lt;&gt;"",SUMIF(個別表!$E$17:$E$1231,$C19,個別表!$GW$17:$GW$1231),"")</f>
        <v/>
      </c>
      <c r="AJ19" s="408" t="str">
        <f>IF($H19&lt;&gt;"",SUMIF(個別表!$E$17:$E$1231,$C19,個別表!$GX$17:$GX$1231),"")</f>
        <v/>
      </c>
      <c r="AK19" s="408" t="str">
        <f>IF($H19&lt;&gt;"",SUMIF(個別表!$E$17:$E$1231,$C19,個別表!$HH$17:$HH$1231),"")</f>
        <v/>
      </c>
      <c r="AL19" s="408" t="str">
        <f>IF($H19&lt;&gt;"",SUMIF(個別表!$E$17:$E$1231,$C19,個別表!$HU$17:$HU$1231),"")</f>
        <v/>
      </c>
      <c r="AM19" s="408" t="str">
        <f>IF($H19&lt;&gt;"",SUMIF(個別表!$E$17:$E$1231,$C19,個別表!$HX$17:$HX$1231),"")</f>
        <v/>
      </c>
      <c r="AN19" s="408" t="str">
        <f>IF($H19&lt;&gt;"",SUMIF(個別表!$E$17:$E$1231,$C19,個別表!$ID$17:$ID$1231),"")</f>
        <v/>
      </c>
      <c r="AO19" s="408" t="str">
        <f>IF($H19&lt;&gt;"",SUMIF(個別表!$E$17:$E$1231,$C19,個別表!$IJ$17:$IJ$1231),"")</f>
        <v/>
      </c>
      <c r="AP19" s="408" t="str">
        <f>IF($H19&lt;&gt;"",SUMIF(個別表!$E$17:$E$1231,$C19,個別表!$IP$17:$IP$1231),"")</f>
        <v/>
      </c>
      <c r="AQ19" s="408" t="str">
        <f>IF($H19&lt;&gt;"",SUMIF(個別表!$E$17:$E$1231,$C19,個別表!$IS$17:$IS$1231),"")</f>
        <v/>
      </c>
      <c r="AR19" s="407" t="str">
        <f>IF($H19&lt;&gt;"",SUMIF(個別表!$E$17:$E$1231,$C19,個別表!$IV$17:$IV$1231),"")</f>
        <v/>
      </c>
      <c r="AS19" s="416" t="str">
        <f t="shared" si="1"/>
        <v/>
      </c>
      <c r="AT19" s="194" t="str">
        <f t="shared" si="2"/>
        <v/>
      </c>
      <c r="AU19" s="414"/>
      <c r="AV19" s="194" t="str">
        <f t="shared" si="3"/>
        <v/>
      </c>
      <c r="AW19" s="416" t="str">
        <f>IF($H19&lt;&gt;"",VLOOKUP($C19,個別表!$E$17:$ES$1241,33,FALSE),"")</f>
        <v/>
      </c>
      <c r="AX19" s="417" t="s">
        <v>55</v>
      </c>
      <c r="AY19" s="168"/>
      <c r="AZ19" s="482" t="str">
        <f t="shared" si="4"/>
        <v/>
      </c>
      <c r="BA19" s="186"/>
    </row>
    <row r="20" spans="2:53" s="169" customFormat="1" ht="19.899999999999999" customHeight="1" x14ac:dyDescent="0.2">
      <c r="B20" s="170"/>
      <c r="C20" s="187">
        <f>IF((ROW()-15)&lt;=個別表!N21,ROW()-15,"")</f>
        <v>5</v>
      </c>
      <c r="D20" s="188" t="str">
        <f>IFERROR(VLOOKUP($C20,個別表!$E$17:$Y$1231,11,FALSE),"")</f>
        <v/>
      </c>
      <c r="E20" s="188" t="str">
        <f>IFERROR(VLOOKUP($C20,個別表!$E$17:$Y$1231,12,FALSE),"")</f>
        <v/>
      </c>
      <c r="F20" s="225" t="str">
        <f>IFERROR(VLOOKUP($C20,個別表!$E$17:$Y$1231,16,FALSE),"")</f>
        <v/>
      </c>
      <c r="G20" s="384" t="str">
        <f>IFERROR(VLOOKUP($C20,個別表!$E$17:$Y$1231,17,FALSE),"")</f>
        <v/>
      </c>
      <c r="H20" s="189" t="str">
        <f>IFERROR(VLOOKUP($C20,個別表!$E$17:$Y$1231,20,FALSE),"")</f>
        <v/>
      </c>
      <c r="I20" s="238" t="str">
        <f>IF($H20&lt;&gt;"",SUMIF(個別表!$E$17:$E$1231,$C20,個別表!$JM$17:$JM$1231),"")</f>
        <v/>
      </c>
      <c r="J20" s="192" t="str">
        <f>IF($H20&lt;&gt;"",SUMIF(個別表!$E$17:$E$1231,$C20,個別表!$JN$17:$JN$1231),"")</f>
        <v/>
      </c>
      <c r="K20" s="193" t="str">
        <f>IF($H20&lt;&gt;"",SUMIF(個別表!$E$17:$E$1231,$C20,個別表!$JO$17:$JO$1231),"")</f>
        <v/>
      </c>
      <c r="L20" s="239" t="str">
        <f>IF($H20&lt;&gt;"",SUMIF(個別表!$E$17:$E$1231,$C20,個別表!$JP$17:$JP$1231),"")</f>
        <v/>
      </c>
      <c r="M20" s="392"/>
      <c r="N20" s="393"/>
      <c r="O20" s="190"/>
      <c r="P20" s="191"/>
      <c r="Q20" s="402" t="str">
        <f>IF($H20&lt;&gt;"",SUMIF(個別表!$E$17:$E$1231,$C20,個別表!$JZ$17:$JZ$1231),"")</f>
        <v/>
      </c>
      <c r="R20" s="403" t="str">
        <f>IF($H20&lt;&gt;"",SUMIF(個別表!$E$17:$E$1231,$C20,個別表!$KA$17:$KA$1231),"")</f>
        <v/>
      </c>
      <c r="S20" s="407" t="str">
        <f>IF($H20&lt;&gt;"",SUMIF(個別表!$E$17:$E$1231,$C20,個別表!$KB$17:$KB$1231),"")</f>
        <v/>
      </c>
      <c r="T20" s="403" t="str">
        <f>IF($H20&lt;&gt;"",SUMIF(個別表!$E$17:$E$1231,$C20,個別表!$KC$17:$KC$1231),"")</f>
        <v/>
      </c>
      <c r="U20" s="408" t="str">
        <f>IF($H20&lt;&gt;"",SUMIF(個別表!$E$17:$E$1231,$C20,個別表!$KD$17:$KD$1231),"")</f>
        <v/>
      </c>
      <c r="V20" s="408" t="str">
        <f>IF($H20&lt;&gt;"",SUMIF(個別表!$E$17:$E$1231,$C20,個別表!$KE$17:$KE$1231),"")</f>
        <v/>
      </c>
      <c r="W20" s="408" t="str">
        <f>IF($H20&lt;&gt;"",SUMIF(個別表!$E$17:$E$1231,$C20,個別表!$KF$17:$KF$1231),"")</f>
        <v/>
      </c>
      <c r="X20" s="408" t="str">
        <f>IF($H20&lt;&gt;"",SUMIF(個別表!$E$17:$E$1231,$C20,個別表!$KG$17:$KG$1231),"")</f>
        <v/>
      </c>
      <c r="Y20" s="408" t="str">
        <f>IF($H20&lt;&gt;"",SUMIF(個別表!$E$17:$E$1231,$C20,個別表!$KH$17:$KH$1231),"")</f>
        <v/>
      </c>
      <c r="Z20" s="408" t="str">
        <f>IF($H20&lt;&gt;"",SUMIF(個別表!$E$17:$E$1231,$C20,個別表!$KI$17:$KI$1231),"")</f>
        <v/>
      </c>
      <c r="AA20" s="408" t="str">
        <f>IF($H20&lt;&gt;"",SUMIF(個別表!$E$17:$E$1231,$C20,個別表!$KJ$17:$KJ$1231),"")</f>
        <v/>
      </c>
      <c r="AB20" s="409" t="str">
        <f>IF($H20&lt;&gt;"",SUMIF(個別表!$E$17:$E$1231,$C20,個別表!$KK$17:$KK$1231),"")</f>
        <v/>
      </c>
      <c r="AC20" s="407" t="str">
        <f>IF($H20&lt;&gt;"",SUMIF(個別表!$E$17:$E$1231,$C20,個別表!$GO$17:$GO$1231),"")</f>
        <v/>
      </c>
      <c r="AD20" s="403" t="str">
        <f>IF($H20&lt;&gt;"",SUMIF(個別表!$E$17:$E$1231,$C20,個別表!$GP$17:$GP$1231),"")</f>
        <v/>
      </c>
      <c r="AE20" s="403" t="str">
        <f>IF($H20&lt;&gt;"",SUMIF(個別表!$E$17:$E$1231,$C20,個別表!$GQ$17:$GQ$1231),"")</f>
        <v/>
      </c>
      <c r="AF20" s="403" t="str">
        <f>IF($H20&lt;&gt;"",SUMIF(個別表!$E$17:$E$1231,$C20,個別表!$GR$17:$GR$1231),"")</f>
        <v/>
      </c>
      <c r="AG20" s="408" t="str">
        <f>IF($H20&lt;&gt;"",SUMIF(個別表!$E$17:$E$1231,$C20,個別表!$GS$17:$GS$1231),"")</f>
        <v/>
      </c>
      <c r="AH20" s="408" t="str">
        <f>IF($H20&lt;&gt;"",SUMIF(個別表!$E$17:$E$1231,$C20,個別表!$GT$17:$GT$1231),"")</f>
        <v/>
      </c>
      <c r="AI20" s="408" t="str">
        <f>IF($H20&lt;&gt;"",SUMIF(個別表!$E$17:$E$1231,$C20,個別表!$GW$17:$GW$1231),"")</f>
        <v/>
      </c>
      <c r="AJ20" s="408" t="str">
        <f>IF($H20&lt;&gt;"",SUMIF(個別表!$E$17:$E$1231,$C20,個別表!$GX$17:$GX$1231),"")</f>
        <v/>
      </c>
      <c r="AK20" s="408" t="str">
        <f>IF($H20&lt;&gt;"",SUMIF(個別表!$E$17:$E$1231,$C20,個別表!$HH$17:$HH$1231),"")</f>
        <v/>
      </c>
      <c r="AL20" s="408" t="str">
        <f>IF($H20&lt;&gt;"",SUMIF(個別表!$E$17:$E$1231,$C20,個別表!$HU$17:$HU$1231),"")</f>
        <v/>
      </c>
      <c r="AM20" s="408" t="str">
        <f>IF($H20&lt;&gt;"",SUMIF(個別表!$E$17:$E$1231,$C20,個別表!$HX$17:$HX$1231),"")</f>
        <v/>
      </c>
      <c r="AN20" s="408" t="str">
        <f>IF($H20&lt;&gt;"",SUMIF(個別表!$E$17:$E$1231,$C20,個別表!$ID$17:$ID$1231),"")</f>
        <v/>
      </c>
      <c r="AO20" s="408" t="str">
        <f>IF($H20&lt;&gt;"",SUMIF(個別表!$E$17:$E$1231,$C20,個別表!$IJ$17:$IJ$1231),"")</f>
        <v/>
      </c>
      <c r="AP20" s="408" t="str">
        <f>IF($H20&lt;&gt;"",SUMIF(個別表!$E$17:$E$1231,$C20,個別表!$IP$17:$IP$1231),"")</f>
        <v/>
      </c>
      <c r="AQ20" s="408" t="str">
        <f>IF($H20&lt;&gt;"",SUMIF(個別表!$E$17:$E$1231,$C20,個別表!$IS$17:$IS$1231),"")</f>
        <v/>
      </c>
      <c r="AR20" s="407" t="str">
        <f>IF($H20&lt;&gt;"",SUMIF(個別表!$E$17:$E$1231,$C20,個別表!$IV$17:$IV$1231),"")</f>
        <v/>
      </c>
      <c r="AS20" s="416" t="str">
        <f t="shared" si="1"/>
        <v/>
      </c>
      <c r="AT20" s="194" t="str">
        <f t="shared" si="2"/>
        <v/>
      </c>
      <c r="AU20" s="414"/>
      <c r="AV20" s="194" t="str">
        <f t="shared" si="3"/>
        <v/>
      </c>
      <c r="AW20" s="416" t="str">
        <f>IF($H20&lt;&gt;"",VLOOKUP($C20,個別表!$E$17:$ES$1241,33,FALSE),"")</f>
        <v/>
      </c>
      <c r="AX20" s="417" t="s">
        <v>55</v>
      </c>
      <c r="AY20" s="168"/>
      <c r="AZ20" s="482" t="str">
        <f t="shared" si="4"/>
        <v/>
      </c>
      <c r="BA20" s="186"/>
    </row>
    <row r="21" spans="2:53" s="169" customFormat="1" ht="19.899999999999999" customHeight="1" x14ac:dyDescent="0.2">
      <c r="B21" s="170"/>
      <c r="C21" s="187">
        <f>IF((ROW()-15)&lt;=個別表!N22,ROW()-15,"")</f>
        <v>6</v>
      </c>
      <c r="D21" s="188" t="str">
        <f>IFERROR(VLOOKUP($C21,個別表!$E$17:$Y$1231,11,FALSE),"")</f>
        <v/>
      </c>
      <c r="E21" s="188" t="str">
        <f>IFERROR(VLOOKUP($C21,個別表!$E$17:$Y$1231,12,FALSE),"")</f>
        <v/>
      </c>
      <c r="F21" s="225" t="str">
        <f>IFERROR(VLOOKUP($C21,個別表!$E$17:$Y$1231,16,FALSE),"")</f>
        <v/>
      </c>
      <c r="G21" s="384" t="str">
        <f>IFERROR(VLOOKUP($C21,個別表!$E$17:$Y$1231,17,FALSE),"")</f>
        <v/>
      </c>
      <c r="H21" s="189" t="str">
        <f>IFERROR(VLOOKUP($C21,個別表!$E$17:$Y$1231,20,FALSE),"")</f>
        <v/>
      </c>
      <c r="I21" s="238" t="str">
        <f>IF($H21&lt;&gt;"",SUMIF(個別表!$E$17:$E$1231,$C21,個別表!$JM$17:$JM$1231),"")</f>
        <v/>
      </c>
      <c r="J21" s="192" t="str">
        <f>IF($H21&lt;&gt;"",SUMIF(個別表!$E$17:$E$1231,$C21,個別表!$JN$17:$JN$1231),"")</f>
        <v/>
      </c>
      <c r="K21" s="193" t="str">
        <f>IF($H21&lt;&gt;"",SUMIF(個別表!$E$17:$E$1231,$C21,個別表!$JO$17:$JO$1231),"")</f>
        <v/>
      </c>
      <c r="L21" s="239" t="str">
        <f>IF($H21&lt;&gt;"",SUMIF(個別表!$E$17:$E$1231,$C21,個別表!$JP$17:$JP$1231),"")</f>
        <v/>
      </c>
      <c r="M21" s="392"/>
      <c r="N21" s="393"/>
      <c r="O21" s="190"/>
      <c r="P21" s="191"/>
      <c r="Q21" s="402" t="str">
        <f>IF($H21&lt;&gt;"",SUMIF(個別表!$E$17:$E$1231,$C21,個別表!$JZ$17:$JZ$1231),"")</f>
        <v/>
      </c>
      <c r="R21" s="403" t="str">
        <f>IF($H21&lt;&gt;"",SUMIF(個別表!$E$17:$E$1231,$C21,個別表!$KA$17:$KA$1231),"")</f>
        <v/>
      </c>
      <c r="S21" s="407" t="str">
        <f>IF($H21&lt;&gt;"",SUMIF(個別表!$E$17:$E$1231,$C21,個別表!$KB$17:$KB$1231),"")</f>
        <v/>
      </c>
      <c r="T21" s="403" t="str">
        <f>IF($H21&lt;&gt;"",SUMIF(個別表!$E$17:$E$1231,$C21,個別表!$KC$17:$KC$1231),"")</f>
        <v/>
      </c>
      <c r="U21" s="408" t="str">
        <f>IF($H21&lt;&gt;"",SUMIF(個別表!$E$17:$E$1231,$C21,個別表!$KD$17:$KD$1231),"")</f>
        <v/>
      </c>
      <c r="V21" s="408" t="str">
        <f>IF($H21&lt;&gt;"",SUMIF(個別表!$E$17:$E$1231,$C21,個別表!$KE$17:$KE$1231),"")</f>
        <v/>
      </c>
      <c r="W21" s="408" t="str">
        <f>IF($H21&lt;&gt;"",SUMIF(個別表!$E$17:$E$1231,$C21,個別表!$KF$17:$KF$1231),"")</f>
        <v/>
      </c>
      <c r="X21" s="408" t="str">
        <f>IF($H21&lt;&gt;"",SUMIF(個別表!$E$17:$E$1231,$C21,個別表!$KG$17:$KG$1231),"")</f>
        <v/>
      </c>
      <c r="Y21" s="408" t="str">
        <f>IF($H21&lt;&gt;"",SUMIF(個別表!$E$17:$E$1231,$C21,個別表!$KH$17:$KH$1231),"")</f>
        <v/>
      </c>
      <c r="Z21" s="408" t="str">
        <f>IF($H21&lt;&gt;"",SUMIF(個別表!$E$17:$E$1231,$C21,個別表!$KI$17:$KI$1231),"")</f>
        <v/>
      </c>
      <c r="AA21" s="408" t="str">
        <f>IF($H21&lt;&gt;"",SUMIF(個別表!$E$17:$E$1231,$C21,個別表!$KJ$17:$KJ$1231),"")</f>
        <v/>
      </c>
      <c r="AB21" s="409" t="str">
        <f>IF($H21&lt;&gt;"",SUMIF(個別表!$E$17:$E$1231,$C21,個別表!$KK$17:$KK$1231),"")</f>
        <v/>
      </c>
      <c r="AC21" s="407" t="str">
        <f>IF($H21&lt;&gt;"",SUMIF(個別表!$E$17:$E$1231,$C21,個別表!$GO$17:$GO$1231),"")</f>
        <v/>
      </c>
      <c r="AD21" s="403" t="str">
        <f>IF($H21&lt;&gt;"",SUMIF(個別表!$E$17:$E$1231,$C21,個別表!$GP$17:$GP$1231),"")</f>
        <v/>
      </c>
      <c r="AE21" s="403" t="str">
        <f>IF($H21&lt;&gt;"",SUMIF(個別表!$E$17:$E$1231,$C21,個別表!$GQ$17:$GQ$1231),"")</f>
        <v/>
      </c>
      <c r="AF21" s="403" t="str">
        <f>IF($H21&lt;&gt;"",SUMIF(個別表!$E$17:$E$1231,$C21,個別表!$GR$17:$GR$1231),"")</f>
        <v/>
      </c>
      <c r="AG21" s="408" t="str">
        <f>IF($H21&lt;&gt;"",SUMIF(個別表!$E$17:$E$1231,$C21,個別表!$GS$17:$GS$1231),"")</f>
        <v/>
      </c>
      <c r="AH21" s="408" t="str">
        <f>IF($H21&lt;&gt;"",SUMIF(個別表!$E$17:$E$1231,$C21,個別表!$GT$17:$GT$1231),"")</f>
        <v/>
      </c>
      <c r="AI21" s="408" t="str">
        <f>IF($H21&lt;&gt;"",SUMIF(個別表!$E$17:$E$1231,$C21,個別表!$GW$17:$GW$1231),"")</f>
        <v/>
      </c>
      <c r="AJ21" s="408" t="str">
        <f>IF($H21&lt;&gt;"",SUMIF(個別表!$E$17:$E$1231,$C21,個別表!$GX$17:$GX$1231),"")</f>
        <v/>
      </c>
      <c r="AK21" s="408" t="str">
        <f>IF($H21&lt;&gt;"",SUMIF(個別表!$E$17:$E$1231,$C21,個別表!$HH$17:$HH$1231),"")</f>
        <v/>
      </c>
      <c r="AL21" s="408" t="str">
        <f>IF($H21&lt;&gt;"",SUMIF(個別表!$E$17:$E$1231,$C21,個別表!$HU$17:$HU$1231),"")</f>
        <v/>
      </c>
      <c r="AM21" s="408" t="str">
        <f>IF($H21&lt;&gt;"",SUMIF(個別表!$E$17:$E$1231,$C21,個別表!$HX$17:$HX$1231),"")</f>
        <v/>
      </c>
      <c r="AN21" s="408" t="str">
        <f>IF($H21&lt;&gt;"",SUMIF(個別表!$E$17:$E$1231,$C21,個別表!$ID$17:$ID$1231),"")</f>
        <v/>
      </c>
      <c r="AO21" s="408" t="str">
        <f>IF($H21&lt;&gt;"",SUMIF(個別表!$E$17:$E$1231,$C21,個別表!$IJ$17:$IJ$1231),"")</f>
        <v/>
      </c>
      <c r="AP21" s="408" t="str">
        <f>IF($H21&lt;&gt;"",SUMIF(個別表!$E$17:$E$1231,$C21,個別表!$IP$17:$IP$1231),"")</f>
        <v/>
      </c>
      <c r="AQ21" s="408" t="str">
        <f>IF($H21&lt;&gt;"",SUMIF(個別表!$E$17:$E$1231,$C21,個別表!$IS$17:$IS$1231),"")</f>
        <v/>
      </c>
      <c r="AR21" s="407" t="str">
        <f>IF($H21&lt;&gt;"",SUMIF(個別表!$E$17:$E$1231,$C21,個別表!$IV$17:$IV$1231),"")</f>
        <v/>
      </c>
      <c r="AS21" s="416" t="str">
        <f t="shared" si="1"/>
        <v/>
      </c>
      <c r="AT21" s="194" t="str">
        <f t="shared" si="2"/>
        <v/>
      </c>
      <c r="AU21" s="414"/>
      <c r="AV21" s="194" t="str">
        <f t="shared" si="3"/>
        <v/>
      </c>
      <c r="AW21" s="416" t="str">
        <f>IF($H21&lt;&gt;"",VLOOKUP($C21,個別表!$E$17:$ES$1241,33,FALSE),"")</f>
        <v/>
      </c>
      <c r="AX21" s="417" t="s">
        <v>55</v>
      </c>
      <c r="AY21" s="168"/>
      <c r="AZ21" s="482" t="str">
        <f t="shared" si="4"/>
        <v/>
      </c>
      <c r="BA21" s="186"/>
    </row>
    <row r="22" spans="2:53" s="169" customFormat="1" ht="19.899999999999999" customHeight="1" x14ac:dyDescent="0.2">
      <c r="B22" s="170"/>
      <c r="C22" s="187">
        <f>IF((ROW()-15)&lt;=個別表!N23,ROW()-15,"")</f>
        <v>7</v>
      </c>
      <c r="D22" s="188" t="str">
        <f>IFERROR(VLOOKUP($C22,個別表!$E$17:$Y$1231,11,FALSE),"")</f>
        <v/>
      </c>
      <c r="E22" s="188" t="str">
        <f>IFERROR(VLOOKUP($C22,個別表!$E$17:$Y$1231,12,FALSE),"")</f>
        <v/>
      </c>
      <c r="F22" s="225" t="str">
        <f>IFERROR(VLOOKUP($C22,個別表!$E$17:$Y$1231,16,FALSE),"")</f>
        <v/>
      </c>
      <c r="G22" s="384" t="str">
        <f>IFERROR(VLOOKUP($C22,個別表!$E$17:$Y$1231,17,FALSE),"")</f>
        <v/>
      </c>
      <c r="H22" s="189" t="str">
        <f>IFERROR(VLOOKUP($C22,個別表!$E$17:$Y$1231,20,FALSE),"")</f>
        <v/>
      </c>
      <c r="I22" s="238" t="str">
        <f>IF($H22&lt;&gt;"",SUMIF(個別表!$E$17:$E$1231,$C22,個別表!$JM$17:$JM$1231),"")</f>
        <v/>
      </c>
      <c r="J22" s="192" t="str">
        <f>IF($H22&lt;&gt;"",SUMIF(個別表!$E$17:$E$1231,$C22,個別表!$JN$17:$JN$1231),"")</f>
        <v/>
      </c>
      <c r="K22" s="193" t="str">
        <f>IF($H22&lt;&gt;"",SUMIF(個別表!$E$17:$E$1231,$C22,個別表!$JO$17:$JO$1231),"")</f>
        <v/>
      </c>
      <c r="L22" s="239" t="str">
        <f>IF($H22&lt;&gt;"",SUMIF(個別表!$E$17:$E$1231,$C22,個別表!$JP$17:$JP$1231),"")</f>
        <v/>
      </c>
      <c r="M22" s="392"/>
      <c r="N22" s="393"/>
      <c r="O22" s="190"/>
      <c r="P22" s="191"/>
      <c r="Q22" s="402" t="str">
        <f>IF($H22&lt;&gt;"",SUMIF(個別表!$E$17:$E$1231,$C22,個別表!$JZ$17:$JZ$1231),"")</f>
        <v/>
      </c>
      <c r="R22" s="403" t="str">
        <f>IF($H22&lt;&gt;"",SUMIF(個別表!$E$17:$E$1231,$C22,個別表!$KA$17:$KA$1231),"")</f>
        <v/>
      </c>
      <c r="S22" s="407" t="str">
        <f>IF($H22&lt;&gt;"",SUMIF(個別表!$E$17:$E$1231,$C22,個別表!$KB$17:$KB$1231),"")</f>
        <v/>
      </c>
      <c r="T22" s="403" t="str">
        <f>IF($H22&lt;&gt;"",SUMIF(個別表!$E$17:$E$1231,$C22,個別表!$KC$17:$KC$1231),"")</f>
        <v/>
      </c>
      <c r="U22" s="408" t="str">
        <f>IF($H22&lt;&gt;"",SUMIF(個別表!$E$17:$E$1231,$C22,個別表!$KD$17:$KD$1231),"")</f>
        <v/>
      </c>
      <c r="V22" s="408" t="str">
        <f>IF($H22&lt;&gt;"",SUMIF(個別表!$E$17:$E$1231,$C22,個別表!$KE$17:$KE$1231),"")</f>
        <v/>
      </c>
      <c r="W22" s="408" t="str">
        <f>IF($H22&lt;&gt;"",SUMIF(個別表!$E$17:$E$1231,$C22,個別表!$KF$17:$KF$1231),"")</f>
        <v/>
      </c>
      <c r="X22" s="408" t="str">
        <f>IF($H22&lt;&gt;"",SUMIF(個別表!$E$17:$E$1231,$C22,個別表!$KG$17:$KG$1231),"")</f>
        <v/>
      </c>
      <c r="Y22" s="408" t="str">
        <f>IF($H22&lt;&gt;"",SUMIF(個別表!$E$17:$E$1231,$C22,個別表!$KH$17:$KH$1231),"")</f>
        <v/>
      </c>
      <c r="Z22" s="408" t="str">
        <f>IF($H22&lt;&gt;"",SUMIF(個別表!$E$17:$E$1231,$C22,個別表!$KI$17:$KI$1231),"")</f>
        <v/>
      </c>
      <c r="AA22" s="408" t="str">
        <f>IF($H22&lt;&gt;"",SUMIF(個別表!$E$17:$E$1231,$C22,個別表!$KJ$17:$KJ$1231),"")</f>
        <v/>
      </c>
      <c r="AB22" s="409" t="str">
        <f>IF($H22&lt;&gt;"",SUMIF(個別表!$E$17:$E$1231,$C22,個別表!$KK$17:$KK$1231),"")</f>
        <v/>
      </c>
      <c r="AC22" s="407" t="str">
        <f>IF($H22&lt;&gt;"",SUMIF(個別表!$E$17:$E$1231,$C22,個別表!$GO$17:$GO$1231),"")</f>
        <v/>
      </c>
      <c r="AD22" s="403" t="str">
        <f>IF($H22&lt;&gt;"",SUMIF(個別表!$E$17:$E$1231,$C22,個別表!$GP$17:$GP$1231),"")</f>
        <v/>
      </c>
      <c r="AE22" s="403" t="str">
        <f>IF($H22&lt;&gt;"",SUMIF(個別表!$E$17:$E$1231,$C22,個別表!$GQ$17:$GQ$1231),"")</f>
        <v/>
      </c>
      <c r="AF22" s="403" t="str">
        <f>IF($H22&lt;&gt;"",SUMIF(個別表!$E$17:$E$1231,$C22,個別表!$GR$17:$GR$1231),"")</f>
        <v/>
      </c>
      <c r="AG22" s="408" t="str">
        <f>IF($H22&lt;&gt;"",SUMIF(個別表!$E$17:$E$1231,$C22,個別表!$GS$17:$GS$1231),"")</f>
        <v/>
      </c>
      <c r="AH22" s="408" t="str">
        <f>IF($H22&lt;&gt;"",SUMIF(個別表!$E$17:$E$1231,$C22,個別表!$GT$17:$GT$1231),"")</f>
        <v/>
      </c>
      <c r="AI22" s="408" t="str">
        <f>IF($H22&lt;&gt;"",SUMIF(個別表!$E$17:$E$1231,$C22,個別表!$GW$17:$GW$1231),"")</f>
        <v/>
      </c>
      <c r="AJ22" s="408" t="str">
        <f>IF($H22&lt;&gt;"",SUMIF(個別表!$E$17:$E$1231,$C22,個別表!$GX$17:$GX$1231),"")</f>
        <v/>
      </c>
      <c r="AK22" s="408" t="str">
        <f>IF($H22&lt;&gt;"",SUMIF(個別表!$E$17:$E$1231,$C22,個別表!$HH$17:$HH$1231),"")</f>
        <v/>
      </c>
      <c r="AL22" s="408" t="str">
        <f>IF($H22&lt;&gt;"",SUMIF(個別表!$E$17:$E$1231,$C22,個別表!$HU$17:$HU$1231),"")</f>
        <v/>
      </c>
      <c r="AM22" s="408" t="str">
        <f>IF($H22&lt;&gt;"",SUMIF(個別表!$E$17:$E$1231,$C22,個別表!$HX$17:$HX$1231),"")</f>
        <v/>
      </c>
      <c r="AN22" s="408" t="str">
        <f>IF($H22&lt;&gt;"",SUMIF(個別表!$E$17:$E$1231,$C22,個別表!$ID$17:$ID$1231),"")</f>
        <v/>
      </c>
      <c r="AO22" s="408" t="str">
        <f>IF($H22&lt;&gt;"",SUMIF(個別表!$E$17:$E$1231,$C22,個別表!$IJ$17:$IJ$1231),"")</f>
        <v/>
      </c>
      <c r="AP22" s="408" t="str">
        <f>IF($H22&lt;&gt;"",SUMIF(個別表!$E$17:$E$1231,$C22,個別表!$IP$17:$IP$1231),"")</f>
        <v/>
      </c>
      <c r="AQ22" s="408" t="str">
        <f>IF($H22&lt;&gt;"",SUMIF(個別表!$E$17:$E$1231,$C22,個別表!$IS$17:$IS$1231),"")</f>
        <v/>
      </c>
      <c r="AR22" s="407" t="str">
        <f>IF($H22&lt;&gt;"",SUMIF(個別表!$E$17:$E$1231,$C22,個別表!$IV$17:$IV$1231),"")</f>
        <v/>
      </c>
      <c r="AS22" s="416" t="str">
        <f t="shared" si="1"/>
        <v/>
      </c>
      <c r="AT22" s="194" t="str">
        <f t="shared" si="2"/>
        <v/>
      </c>
      <c r="AU22" s="414"/>
      <c r="AV22" s="194" t="str">
        <f t="shared" si="3"/>
        <v/>
      </c>
      <c r="AW22" s="416" t="str">
        <f>IF($H22&lt;&gt;"",VLOOKUP($C22,個別表!$E$17:$ES$1241,33,FALSE),"")</f>
        <v/>
      </c>
      <c r="AX22" s="417" t="s">
        <v>55</v>
      </c>
      <c r="AY22" s="168"/>
      <c r="AZ22" s="482" t="str">
        <f t="shared" si="4"/>
        <v/>
      </c>
      <c r="BA22" s="186"/>
    </row>
    <row r="23" spans="2:53" s="169" customFormat="1" ht="19.899999999999999" customHeight="1" x14ac:dyDescent="0.2">
      <c r="B23" s="170"/>
      <c r="C23" s="187">
        <f>IF((ROW()-15)&lt;=個別表!N24,ROW()-15,"")</f>
        <v>8</v>
      </c>
      <c r="D23" s="188" t="str">
        <f>IFERROR(VLOOKUP($C23,個別表!$E$17:$Y$1231,11,FALSE),"")</f>
        <v/>
      </c>
      <c r="E23" s="188" t="str">
        <f>IFERROR(VLOOKUP($C23,個別表!$E$17:$Y$1231,12,FALSE),"")</f>
        <v/>
      </c>
      <c r="F23" s="225" t="str">
        <f>IFERROR(VLOOKUP($C23,個別表!$E$17:$Y$1231,16,FALSE),"")</f>
        <v/>
      </c>
      <c r="G23" s="384" t="str">
        <f>IFERROR(VLOOKUP($C23,個別表!$E$17:$Y$1231,17,FALSE),"")</f>
        <v/>
      </c>
      <c r="H23" s="189" t="str">
        <f>IFERROR(VLOOKUP($C23,個別表!$E$17:$Y$1231,20,FALSE),"")</f>
        <v/>
      </c>
      <c r="I23" s="238" t="str">
        <f>IF($H23&lt;&gt;"",SUMIF(個別表!$E$17:$E$1231,$C23,個別表!$JM$17:$JM$1231),"")</f>
        <v/>
      </c>
      <c r="J23" s="192" t="str">
        <f>IF($H23&lt;&gt;"",SUMIF(個別表!$E$17:$E$1231,$C23,個別表!$JN$17:$JN$1231),"")</f>
        <v/>
      </c>
      <c r="K23" s="193" t="str">
        <f>IF($H23&lt;&gt;"",SUMIF(個別表!$E$17:$E$1231,$C23,個別表!$JO$17:$JO$1231),"")</f>
        <v/>
      </c>
      <c r="L23" s="239" t="str">
        <f>IF($H23&lt;&gt;"",SUMIF(個別表!$E$17:$E$1231,$C23,個別表!$JP$17:$JP$1231),"")</f>
        <v/>
      </c>
      <c r="M23" s="392"/>
      <c r="N23" s="393"/>
      <c r="O23" s="190"/>
      <c r="P23" s="191"/>
      <c r="Q23" s="402" t="str">
        <f>IF($H23&lt;&gt;"",SUMIF(個別表!$E$17:$E$1231,$C23,個別表!$JZ$17:$JZ$1231),"")</f>
        <v/>
      </c>
      <c r="R23" s="403" t="str">
        <f>IF($H23&lt;&gt;"",SUMIF(個別表!$E$17:$E$1231,$C23,個別表!$KA$17:$KA$1231),"")</f>
        <v/>
      </c>
      <c r="S23" s="407" t="str">
        <f>IF($H23&lt;&gt;"",SUMIF(個別表!$E$17:$E$1231,$C23,個別表!$KB$17:$KB$1231),"")</f>
        <v/>
      </c>
      <c r="T23" s="403" t="str">
        <f>IF($H23&lt;&gt;"",SUMIF(個別表!$E$17:$E$1231,$C23,個別表!$KC$17:$KC$1231),"")</f>
        <v/>
      </c>
      <c r="U23" s="408" t="str">
        <f>IF($H23&lt;&gt;"",SUMIF(個別表!$E$17:$E$1231,$C23,個別表!$KD$17:$KD$1231),"")</f>
        <v/>
      </c>
      <c r="V23" s="408" t="str">
        <f>IF($H23&lt;&gt;"",SUMIF(個別表!$E$17:$E$1231,$C23,個別表!$KE$17:$KE$1231),"")</f>
        <v/>
      </c>
      <c r="W23" s="408" t="str">
        <f>IF($H23&lt;&gt;"",SUMIF(個別表!$E$17:$E$1231,$C23,個別表!$KF$17:$KF$1231),"")</f>
        <v/>
      </c>
      <c r="X23" s="408" t="str">
        <f>IF($H23&lt;&gt;"",SUMIF(個別表!$E$17:$E$1231,$C23,個別表!$KG$17:$KG$1231),"")</f>
        <v/>
      </c>
      <c r="Y23" s="408" t="str">
        <f>IF($H23&lt;&gt;"",SUMIF(個別表!$E$17:$E$1231,$C23,個別表!$KH$17:$KH$1231),"")</f>
        <v/>
      </c>
      <c r="Z23" s="408" t="str">
        <f>IF($H23&lt;&gt;"",SUMIF(個別表!$E$17:$E$1231,$C23,個別表!$KI$17:$KI$1231),"")</f>
        <v/>
      </c>
      <c r="AA23" s="408" t="str">
        <f>IF($H23&lt;&gt;"",SUMIF(個別表!$E$17:$E$1231,$C23,個別表!$KJ$17:$KJ$1231),"")</f>
        <v/>
      </c>
      <c r="AB23" s="409" t="str">
        <f>IF($H23&lt;&gt;"",SUMIF(個別表!$E$17:$E$1231,$C23,個別表!$KK$17:$KK$1231),"")</f>
        <v/>
      </c>
      <c r="AC23" s="407" t="str">
        <f>IF($H23&lt;&gt;"",SUMIF(個別表!$E$17:$E$1231,$C23,個別表!$GO$17:$GO$1231),"")</f>
        <v/>
      </c>
      <c r="AD23" s="403" t="str">
        <f>IF($H23&lt;&gt;"",SUMIF(個別表!$E$17:$E$1231,$C23,個別表!$GP$17:$GP$1231),"")</f>
        <v/>
      </c>
      <c r="AE23" s="403" t="str">
        <f>IF($H23&lt;&gt;"",SUMIF(個別表!$E$17:$E$1231,$C23,個別表!$GQ$17:$GQ$1231),"")</f>
        <v/>
      </c>
      <c r="AF23" s="403" t="str">
        <f>IF($H23&lt;&gt;"",SUMIF(個別表!$E$17:$E$1231,$C23,個別表!$GR$17:$GR$1231),"")</f>
        <v/>
      </c>
      <c r="AG23" s="408" t="str">
        <f>IF($H23&lt;&gt;"",SUMIF(個別表!$E$17:$E$1231,$C23,個別表!$GS$17:$GS$1231),"")</f>
        <v/>
      </c>
      <c r="AH23" s="408" t="str">
        <f>IF($H23&lt;&gt;"",SUMIF(個別表!$E$17:$E$1231,$C23,個別表!$GT$17:$GT$1231),"")</f>
        <v/>
      </c>
      <c r="AI23" s="408" t="str">
        <f>IF($H23&lt;&gt;"",SUMIF(個別表!$E$17:$E$1231,$C23,個別表!$GW$17:$GW$1231),"")</f>
        <v/>
      </c>
      <c r="AJ23" s="408" t="str">
        <f>IF($H23&lt;&gt;"",SUMIF(個別表!$E$17:$E$1231,$C23,個別表!$GX$17:$GX$1231),"")</f>
        <v/>
      </c>
      <c r="AK23" s="408" t="str">
        <f>IF($H23&lt;&gt;"",SUMIF(個別表!$E$17:$E$1231,$C23,個別表!$HH$17:$HH$1231),"")</f>
        <v/>
      </c>
      <c r="AL23" s="408" t="str">
        <f>IF($H23&lt;&gt;"",SUMIF(個別表!$E$17:$E$1231,$C23,個別表!$HU$17:$HU$1231),"")</f>
        <v/>
      </c>
      <c r="AM23" s="408" t="str">
        <f>IF($H23&lt;&gt;"",SUMIF(個別表!$E$17:$E$1231,$C23,個別表!$HX$17:$HX$1231),"")</f>
        <v/>
      </c>
      <c r="AN23" s="408" t="str">
        <f>IF($H23&lt;&gt;"",SUMIF(個別表!$E$17:$E$1231,$C23,個別表!$ID$17:$ID$1231),"")</f>
        <v/>
      </c>
      <c r="AO23" s="408" t="str">
        <f>IF($H23&lt;&gt;"",SUMIF(個別表!$E$17:$E$1231,$C23,個別表!$IJ$17:$IJ$1231),"")</f>
        <v/>
      </c>
      <c r="AP23" s="408" t="str">
        <f>IF($H23&lt;&gt;"",SUMIF(個別表!$E$17:$E$1231,$C23,個別表!$IP$17:$IP$1231),"")</f>
        <v/>
      </c>
      <c r="AQ23" s="408" t="str">
        <f>IF($H23&lt;&gt;"",SUMIF(個別表!$E$17:$E$1231,$C23,個別表!$IS$17:$IS$1231),"")</f>
        <v/>
      </c>
      <c r="AR23" s="407" t="str">
        <f>IF($H23&lt;&gt;"",SUMIF(個別表!$E$17:$E$1231,$C23,個別表!$IV$17:$IV$1231),"")</f>
        <v/>
      </c>
      <c r="AS23" s="416" t="str">
        <f t="shared" si="1"/>
        <v/>
      </c>
      <c r="AT23" s="194" t="str">
        <f t="shared" si="2"/>
        <v/>
      </c>
      <c r="AU23" s="414"/>
      <c r="AV23" s="194" t="str">
        <f t="shared" si="3"/>
        <v/>
      </c>
      <c r="AW23" s="416" t="str">
        <f>IF($H23&lt;&gt;"",VLOOKUP($C23,個別表!$E$17:$ES$1241,33,FALSE),"")</f>
        <v/>
      </c>
      <c r="AX23" s="417" t="s">
        <v>55</v>
      </c>
      <c r="AY23" s="168"/>
      <c r="AZ23" s="482" t="str">
        <f t="shared" si="4"/>
        <v/>
      </c>
      <c r="BA23" s="186"/>
    </row>
    <row r="24" spans="2:53" s="169" customFormat="1" ht="19.899999999999999" customHeight="1" x14ac:dyDescent="0.2">
      <c r="B24" s="170"/>
      <c r="C24" s="187">
        <f>IF((ROW()-15)&lt;=個別表!N25,ROW()-15,"")</f>
        <v>9</v>
      </c>
      <c r="D24" s="188" t="str">
        <f>IFERROR(VLOOKUP($C24,個別表!$E$17:$Y$1231,11,FALSE),"")</f>
        <v/>
      </c>
      <c r="E24" s="188" t="str">
        <f>IFERROR(VLOOKUP($C24,個別表!$E$17:$Y$1231,12,FALSE),"")</f>
        <v/>
      </c>
      <c r="F24" s="225" t="str">
        <f>IFERROR(VLOOKUP($C24,個別表!$E$17:$Y$1231,16,FALSE),"")</f>
        <v/>
      </c>
      <c r="G24" s="384" t="str">
        <f>IFERROR(VLOOKUP($C24,個別表!$E$17:$Y$1231,17,FALSE),"")</f>
        <v/>
      </c>
      <c r="H24" s="189" t="str">
        <f>IFERROR(VLOOKUP($C24,個別表!$E$17:$Y$1231,20,FALSE),"")</f>
        <v/>
      </c>
      <c r="I24" s="238" t="str">
        <f>IF($H24&lt;&gt;"",SUMIF(個別表!$E$17:$E$1231,$C24,個別表!$JM$17:$JM$1231),"")</f>
        <v/>
      </c>
      <c r="J24" s="192" t="str">
        <f>IF($H24&lt;&gt;"",SUMIF(個別表!$E$17:$E$1231,$C24,個別表!$JN$17:$JN$1231),"")</f>
        <v/>
      </c>
      <c r="K24" s="193" t="str">
        <f>IF($H24&lt;&gt;"",SUMIF(個別表!$E$17:$E$1231,$C24,個別表!$JO$17:$JO$1231),"")</f>
        <v/>
      </c>
      <c r="L24" s="239" t="str">
        <f>IF($H24&lt;&gt;"",SUMIF(個別表!$E$17:$E$1231,$C24,個別表!$JP$17:$JP$1231),"")</f>
        <v/>
      </c>
      <c r="M24" s="392"/>
      <c r="N24" s="393"/>
      <c r="O24" s="190"/>
      <c r="P24" s="191"/>
      <c r="Q24" s="402" t="str">
        <f>IF($H24&lt;&gt;"",SUMIF(個別表!$E$17:$E$1231,$C24,個別表!$JZ$17:$JZ$1231),"")</f>
        <v/>
      </c>
      <c r="R24" s="403" t="str">
        <f>IF($H24&lt;&gt;"",SUMIF(個別表!$E$17:$E$1231,$C24,個別表!$KA$17:$KA$1231),"")</f>
        <v/>
      </c>
      <c r="S24" s="407" t="str">
        <f>IF($H24&lt;&gt;"",SUMIF(個別表!$E$17:$E$1231,$C24,個別表!$KB$17:$KB$1231),"")</f>
        <v/>
      </c>
      <c r="T24" s="403" t="str">
        <f>IF($H24&lt;&gt;"",SUMIF(個別表!$E$17:$E$1231,$C24,個別表!$KC$17:$KC$1231),"")</f>
        <v/>
      </c>
      <c r="U24" s="408" t="str">
        <f>IF($H24&lt;&gt;"",SUMIF(個別表!$E$17:$E$1231,$C24,個別表!$KD$17:$KD$1231),"")</f>
        <v/>
      </c>
      <c r="V24" s="408" t="str">
        <f>IF($H24&lt;&gt;"",SUMIF(個別表!$E$17:$E$1231,$C24,個別表!$KE$17:$KE$1231),"")</f>
        <v/>
      </c>
      <c r="W24" s="408" t="str">
        <f>IF($H24&lt;&gt;"",SUMIF(個別表!$E$17:$E$1231,$C24,個別表!$KF$17:$KF$1231),"")</f>
        <v/>
      </c>
      <c r="X24" s="408" t="str">
        <f>IF($H24&lt;&gt;"",SUMIF(個別表!$E$17:$E$1231,$C24,個別表!$KG$17:$KG$1231),"")</f>
        <v/>
      </c>
      <c r="Y24" s="408" t="str">
        <f>IF($H24&lt;&gt;"",SUMIF(個別表!$E$17:$E$1231,$C24,個別表!$KH$17:$KH$1231),"")</f>
        <v/>
      </c>
      <c r="Z24" s="408" t="str">
        <f>IF($H24&lt;&gt;"",SUMIF(個別表!$E$17:$E$1231,$C24,個別表!$KI$17:$KI$1231),"")</f>
        <v/>
      </c>
      <c r="AA24" s="408" t="str">
        <f>IF($H24&lt;&gt;"",SUMIF(個別表!$E$17:$E$1231,$C24,個別表!$KJ$17:$KJ$1231),"")</f>
        <v/>
      </c>
      <c r="AB24" s="409" t="str">
        <f>IF($H24&lt;&gt;"",SUMIF(個別表!$E$17:$E$1231,$C24,個別表!$KK$17:$KK$1231),"")</f>
        <v/>
      </c>
      <c r="AC24" s="407" t="str">
        <f>IF($H24&lt;&gt;"",SUMIF(個別表!$E$17:$E$1231,$C24,個別表!$GO$17:$GO$1231),"")</f>
        <v/>
      </c>
      <c r="AD24" s="403" t="str">
        <f>IF($H24&lt;&gt;"",SUMIF(個別表!$E$17:$E$1231,$C24,個別表!$GP$17:$GP$1231),"")</f>
        <v/>
      </c>
      <c r="AE24" s="403" t="str">
        <f>IF($H24&lt;&gt;"",SUMIF(個別表!$E$17:$E$1231,$C24,個別表!$GQ$17:$GQ$1231),"")</f>
        <v/>
      </c>
      <c r="AF24" s="403" t="str">
        <f>IF($H24&lt;&gt;"",SUMIF(個別表!$E$17:$E$1231,$C24,個別表!$GR$17:$GR$1231),"")</f>
        <v/>
      </c>
      <c r="AG24" s="408" t="str">
        <f>IF($H24&lt;&gt;"",SUMIF(個別表!$E$17:$E$1231,$C24,個別表!$GS$17:$GS$1231),"")</f>
        <v/>
      </c>
      <c r="AH24" s="408" t="str">
        <f>IF($H24&lt;&gt;"",SUMIF(個別表!$E$17:$E$1231,$C24,個別表!$GT$17:$GT$1231),"")</f>
        <v/>
      </c>
      <c r="AI24" s="408" t="str">
        <f>IF($H24&lt;&gt;"",SUMIF(個別表!$E$17:$E$1231,$C24,個別表!$GW$17:$GW$1231),"")</f>
        <v/>
      </c>
      <c r="AJ24" s="408" t="str">
        <f>IF($H24&lt;&gt;"",SUMIF(個別表!$E$17:$E$1231,$C24,個別表!$GX$17:$GX$1231),"")</f>
        <v/>
      </c>
      <c r="AK24" s="408" t="str">
        <f>IF($H24&lt;&gt;"",SUMIF(個別表!$E$17:$E$1231,$C24,個別表!$HH$17:$HH$1231),"")</f>
        <v/>
      </c>
      <c r="AL24" s="408" t="str">
        <f>IF($H24&lt;&gt;"",SUMIF(個別表!$E$17:$E$1231,$C24,個別表!$HU$17:$HU$1231),"")</f>
        <v/>
      </c>
      <c r="AM24" s="408" t="str">
        <f>IF($H24&lt;&gt;"",SUMIF(個別表!$E$17:$E$1231,$C24,個別表!$HX$17:$HX$1231),"")</f>
        <v/>
      </c>
      <c r="AN24" s="408" t="str">
        <f>IF($H24&lt;&gt;"",SUMIF(個別表!$E$17:$E$1231,$C24,個別表!$ID$17:$ID$1231),"")</f>
        <v/>
      </c>
      <c r="AO24" s="408" t="str">
        <f>IF($H24&lt;&gt;"",SUMIF(個別表!$E$17:$E$1231,$C24,個別表!$IJ$17:$IJ$1231),"")</f>
        <v/>
      </c>
      <c r="AP24" s="408" t="str">
        <f>IF($H24&lt;&gt;"",SUMIF(個別表!$E$17:$E$1231,$C24,個別表!$IP$17:$IP$1231),"")</f>
        <v/>
      </c>
      <c r="AQ24" s="408" t="str">
        <f>IF($H24&lt;&gt;"",SUMIF(個別表!$E$17:$E$1231,$C24,個別表!$IS$17:$IS$1231),"")</f>
        <v/>
      </c>
      <c r="AR24" s="407" t="str">
        <f>IF($H24&lt;&gt;"",SUMIF(個別表!$E$17:$E$1231,$C24,個別表!$IV$17:$IV$1231),"")</f>
        <v/>
      </c>
      <c r="AS24" s="416" t="str">
        <f t="shared" si="1"/>
        <v/>
      </c>
      <c r="AT24" s="194" t="str">
        <f t="shared" si="2"/>
        <v/>
      </c>
      <c r="AU24" s="414"/>
      <c r="AV24" s="194" t="str">
        <f t="shared" si="3"/>
        <v/>
      </c>
      <c r="AW24" s="416" t="str">
        <f>IF($H24&lt;&gt;"",VLOOKUP($C24,個別表!$E$17:$ES$1241,33,FALSE),"")</f>
        <v/>
      </c>
      <c r="AX24" s="417" t="s">
        <v>55</v>
      </c>
      <c r="AY24" s="168"/>
      <c r="AZ24" s="482" t="str">
        <f t="shared" si="4"/>
        <v/>
      </c>
      <c r="BA24" s="186"/>
    </row>
    <row r="25" spans="2:53" s="169" customFormat="1" ht="19.899999999999999" customHeight="1" x14ac:dyDescent="0.2">
      <c r="B25" s="170"/>
      <c r="C25" s="187">
        <f>IF((ROW()-15)&lt;=個別表!N26,ROW()-15,"")</f>
        <v>10</v>
      </c>
      <c r="D25" s="188" t="str">
        <f>IFERROR(VLOOKUP($C25,個別表!$E$17:$Y$1231,11,FALSE),"")</f>
        <v/>
      </c>
      <c r="E25" s="188" t="str">
        <f>IFERROR(VLOOKUP($C25,個別表!$E$17:$Y$1231,12,FALSE),"")</f>
        <v/>
      </c>
      <c r="F25" s="225" t="str">
        <f>IFERROR(VLOOKUP($C25,個別表!$E$17:$Y$1231,16,FALSE),"")</f>
        <v/>
      </c>
      <c r="G25" s="384" t="str">
        <f>IFERROR(VLOOKUP($C25,個別表!$E$17:$Y$1231,17,FALSE),"")</f>
        <v/>
      </c>
      <c r="H25" s="189" t="str">
        <f>IFERROR(VLOOKUP($C25,個別表!$E$17:$Y$1231,20,FALSE),"")</f>
        <v/>
      </c>
      <c r="I25" s="238" t="str">
        <f>IF($H25&lt;&gt;"",SUMIF(個別表!$E$17:$E$1231,$C25,個別表!$JM$17:$JM$1231),"")</f>
        <v/>
      </c>
      <c r="J25" s="192" t="str">
        <f>IF($H25&lt;&gt;"",SUMIF(個別表!$E$17:$E$1231,$C25,個別表!$JN$17:$JN$1231),"")</f>
        <v/>
      </c>
      <c r="K25" s="193" t="str">
        <f>IF($H25&lt;&gt;"",SUMIF(個別表!$E$17:$E$1231,$C25,個別表!$JO$17:$JO$1231),"")</f>
        <v/>
      </c>
      <c r="L25" s="239" t="str">
        <f>IF($H25&lt;&gt;"",SUMIF(個別表!$E$17:$E$1231,$C25,個別表!$JP$17:$JP$1231),"")</f>
        <v/>
      </c>
      <c r="M25" s="392"/>
      <c r="N25" s="393"/>
      <c r="O25" s="190"/>
      <c r="P25" s="191"/>
      <c r="Q25" s="402" t="str">
        <f>IF($H25&lt;&gt;"",SUMIF(個別表!$E$17:$E$1231,$C25,個別表!$JZ$17:$JZ$1231),"")</f>
        <v/>
      </c>
      <c r="R25" s="403" t="str">
        <f>IF($H25&lt;&gt;"",SUMIF(個別表!$E$17:$E$1231,$C25,個別表!$KA$17:$KA$1231),"")</f>
        <v/>
      </c>
      <c r="S25" s="407" t="str">
        <f>IF($H25&lt;&gt;"",SUMIF(個別表!$E$17:$E$1231,$C25,個別表!$KB$17:$KB$1231),"")</f>
        <v/>
      </c>
      <c r="T25" s="403" t="str">
        <f>IF($H25&lt;&gt;"",SUMIF(個別表!$E$17:$E$1231,$C25,個別表!$KC$17:$KC$1231),"")</f>
        <v/>
      </c>
      <c r="U25" s="408" t="str">
        <f>IF($H25&lt;&gt;"",SUMIF(個別表!$E$17:$E$1231,$C25,個別表!$KD$17:$KD$1231),"")</f>
        <v/>
      </c>
      <c r="V25" s="408" t="str">
        <f>IF($H25&lt;&gt;"",SUMIF(個別表!$E$17:$E$1231,$C25,個別表!$KE$17:$KE$1231),"")</f>
        <v/>
      </c>
      <c r="W25" s="408" t="str">
        <f>IF($H25&lt;&gt;"",SUMIF(個別表!$E$17:$E$1231,$C25,個別表!$KF$17:$KF$1231),"")</f>
        <v/>
      </c>
      <c r="X25" s="408" t="str">
        <f>IF($H25&lt;&gt;"",SUMIF(個別表!$E$17:$E$1231,$C25,個別表!$KG$17:$KG$1231),"")</f>
        <v/>
      </c>
      <c r="Y25" s="408" t="str">
        <f>IF($H25&lt;&gt;"",SUMIF(個別表!$E$17:$E$1231,$C25,個別表!$KH$17:$KH$1231),"")</f>
        <v/>
      </c>
      <c r="Z25" s="408" t="str">
        <f>IF($H25&lt;&gt;"",SUMIF(個別表!$E$17:$E$1231,$C25,個別表!$KI$17:$KI$1231),"")</f>
        <v/>
      </c>
      <c r="AA25" s="408" t="str">
        <f>IF($H25&lt;&gt;"",SUMIF(個別表!$E$17:$E$1231,$C25,個別表!$KJ$17:$KJ$1231),"")</f>
        <v/>
      </c>
      <c r="AB25" s="409" t="str">
        <f>IF($H25&lt;&gt;"",SUMIF(個別表!$E$17:$E$1231,$C25,個別表!$KK$17:$KK$1231),"")</f>
        <v/>
      </c>
      <c r="AC25" s="407" t="str">
        <f>IF($H25&lt;&gt;"",SUMIF(個別表!$E$17:$E$1231,$C25,個別表!$GO$17:$GO$1231),"")</f>
        <v/>
      </c>
      <c r="AD25" s="403" t="str">
        <f>IF($H25&lt;&gt;"",SUMIF(個別表!$E$17:$E$1231,$C25,個別表!$GP$17:$GP$1231),"")</f>
        <v/>
      </c>
      <c r="AE25" s="403" t="str">
        <f>IF($H25&lt;&gt;"",SUMIF(個別表!$E$17:$E$1231,$C25,個別表!$GQ$17:$GQ$1231),"")</f>
        <v/>
      </c>
      <c r="AF25" s="403" t="str">
        <f>IF($H25&lt;&gt;"",SUMIF(個別表!$E$17:$E$1231,$C25,個別表!$GR$17:$GR$1231),"")</f>
        <v/>
      </c>
      <c r="AG25" s="408" t="str">
        <f>IF($H25&lt;&gt;"",SUMIF(個別表!$E$17:$E$1231,$C25,個別表!$GS$17:$GS$1231),"")</f>
        <v/>
      </c>
      <c r="AH25" s="408" t="str">
        <f>IF($H25&lt;&gt;"",SUMIF(個別表!$E$17:$E$1231,$C25,個別表!$GT$17:$GT$1231),"")</f>
        <v/>
      </c>
      <c r="AI25" s="408" t="str">
        <f>IF($H25&lt;&gt;"",SUMIF(個別表!$E$17:$E$1231,$C25,個別表!$GW$17:$GW$1231),"")</f>
        <v/>
      </c>
      <c r="AJ25" s="408" t="str">
        <f>IF($H25&lt;&gt;"",SUMIF(個別表!$E$17:$E$1231,$C25,個別表!$GX$17:$GX$1231),"")</f>
        <v/>
      </c>
      <c r="AK25" s="408" t="str">
        <f>IF($H25&lt;&gt;"",SUMIF(個別表!$E$17:$E$1231,$C25,個別表!$HH$17:$HH$1231),"")</f>
        <v/>
      </c>
      <c r="AL25" s="408" t="str">
        <f>IF($H25&lt;&gt;"",SUMIF(個別表!$E$17:$E$1231,$C25,個別表!$HU$17:$HU$1231),"")</f>
        <v/>
      </c>
      <c r="AM25" s="408" t="str">
        <f>IF($H25&lt;&gt;"",SUMIF(個別表!$E$17:$E$1231,$C25,個別表!$HX$17:$HX$1231),"")</f>
        <v/>
      </c>
      <c r="AN25" s="408" t="str">
        <f>IF($H25&lt;&gt;"",SUMIF(個別表!$E$17:$E$1231,$C25,個別表!$ID$17:$ID$1231),"")</f>
        <v/>
      </c>
      <c r="AO25" s="408" t="str">
        <f>IF($H25&lt;&gt;"",SUMIF(個別表!$E$17:$E$1231,$C25,個別表!$IJ$17:$IJ$1231),"")</f>
        <v/>
      </c>
      <c r="AP25" s="408" t="str">
        <f>IF($H25&lt;&gt;"",SUMIF(個別表!$E$17:$E$1231,$C25,個別表!$IP$17:$IP$1231),"")</f>
        <v/>
      </c>
      <c r="AQ25" s="408" t="str">
        <f>IF($H25&lt;&gt;"",SUMIF(個別表!$E$17:$E$1231,$C25,個別表!$IS$17:$IS$1231),"")</f>
        <v/>
      </c>
      <c r="AR25" s="407" t="str">
        <f>IF($H25&lt;&gt;"",SUMIF(個別表!$E$17:$E$1231,$C25,個別表!$IV$17:$IV$1231),"")</f>
        <v/>
      </c>
      <c r="AS25" s="416" t="str">
        <f t="shared" si="1"/>
        <v/>
      </c>
      <c r="AT25" s="194" t="str">
        <f t="shared" si="2"/>
        <v/>
      </c>
      <c r="AU25" s="414"/>
      <c r="AV25" s="194" t="str">
        <f t="shared" si="3"/>
        <v/>
      </c>
      <c r="AW25" s="416" t="str">
        <f>IF($H25&lt;&gt;"",VLOOKUP($C25,個別表!$E$17:$ES$1241,33,FALSE),"")</f>
        <v/>
      </c>
      <c r="AX25" s="417" t="s">
        <v>55</v>
      </c>
      <c r="AY25" s="168"/>
      <c r="AZ25" s="482" t="str">
        <f t="shared" si="4"/>
        <v/>
      </c>
      <c r="BA25" s="186"/>
    </row>
    <row r="26" spans="2:53" s="169" customFormat="1" ht="19.899999999999999" customHeight="1" x14ac:dyDescent="0.2">
      <c r="B26" s="170"/>
      <c r="C26" s="187">
        <f>IF((ROW()-15)&lt;=個別表!N27,ROW()-15,"")</f>
        <v>11</v>
      </c>
      <c r="D26" s="188" t="str">
        <f>IFERROR(VLOOKUP($C26,個別表!$E$17:$Y$1231,11,FALSE),"")</f>
        <v/>
      </c>
      <c r="E26" s="188" t="str">
        <f>IFERROR(VLOOKUP($C26,個別表!$E$17:$Y$1231,12,FALSE),"")</f>
        <v/>
      </c>
      <c r="F26" s="225" t="str">
        <f>IFERROR(VLOOKUP($C26,個別表!$E$17:$Y$1231,16,FALSE),"")</f>
        <v/>
      </c>
      <c r="G26" s="384" t="str">
        <f>IFERROR(VLOOKUP($C26,個別表!$E$17:$Y$1231,17,FALSE),"")</f>
        <v/>
      </c>
      <c r="H26" s="189" t="str">
        <f>IFERROR(VLOOKUP($C26,個別表!$E$17:$Y$1231,20,FALSE),"")</f>
        <v/>
      </c>
      <c r="I26" s="238" t="str">
        <f>IF($H26&lt;&gt;"",SUMIF(個別表!$E$17:$E$1231,$C26,個別表!$JM$17:$JM$1231),"")</f>
        <v/>
      </c>
      <c r="J26" s="192" t="str">
        <f>IF($H26&lt;&gt;"",SUMIF(個別表!$E$17:$E$1231,$C26,個別表!$JN$17:$JN$1231),"")</f>
        <v/>
      </c>
      <c r="K26" s="193" t="str">
        <f>IF($H26&lt;&gt;"",SUMIF(個別表!$E$17:$E$1231,$C26,個別表!$JO$17:$JO$1231),"")</f>
        <v/>
      </c>
      <c r="L26" s="239" t="str">
        <f>IF($H26&lt;&gt;"",SUMIF(個別表!$E$17:$E$1231,$C26,個別表!$JP$17:$JP$1231),"")</f>
        <v/>
      </c>
      <c r="M26" s="392"/>
      <c r="N26" s="393"/>
      <c r="O26" s="190"/>
      <c r="P26" s="191"/>
      <c r="Q26" s="402" t="str">
        <f>IF($H26&lt;&gt;"",SUMIF(個別表!$E$17:$E$1231,$C26,個別表!$JZ$17:$JZ$1231),"")</f>
        <v/>
      </c>
      <c r="R26" s="403" t="str">
        <f>IF($H26&lt;&gt;"",SUMIF(個別表!$E$17:$E$1231,$C26,個別表!$KA$17:$KA$1231),"")</f>
        <v/>
      </c>
      <c r="S26" s="407" t="str">
        <f>IF($H26&lt;&gt;"",SUMIF(個別表!$E$17:$E$1231,$C26,個別表!$KB$17:$KB$1231),"")</f>
        <v/>
      </c>
      <c r="T26" s="403" t="str">
        <f>IF($H26&lt;&gt;"",SUMIF(個別表!$E$17:$E$1231,$C26,個別表!$KC$17:$KC$1231),"")</f>
        <v/>
      </c>
      <c r="U26" s="408" t="str">
        <f>IF($H26&lt;&gt;"",SUMIF(個別表!$E$17:$E$1231,$C26,個別表!$KD$17:$KD$1231),"")</f>
        <v/>
      </c>
      <c r="V26" s="408" t="str">
        <f>IF($H26&lt;&gt;"",SUMIF(個別表!$E$17:$E$1231,$C26,個別表!$KE$17:$KE$1231),"")</f>
        <v/>
      </c>
      <c r="W26" s="408" t="str">
        <f>IF($H26&lt;&gt;"",SUMIF(個別表!$E$17:$E$1231,$C26,個別表!$KF$17:$KF$1231),"")</f>
        <v/>
      </c>
      <c r="X26" s="408" t="str">
        <f>IF($H26&lt;&gt;"",SUMIF(個別表!$E$17:$E$1231,$C26,個別表!$KG$17:$KG$1231),"")</f>
        <v/>
      </c>
      <c r="Y26" s="408" t="str">
        <f>IF($H26&lt;&gt;"",SUMIF(個別表!$E$17:$E$1231,$C26,個別表!$KH$17:$KH$1231),"")</f>
        <v/>
      </c>
      <c r="Z26" s="408" t="str">
        <f>IF($H26&lt;&gt;"",SUMIF(個別表!$E$17:$E$1231,$C26,個別表!$KI$17:$KI$1231),"")</f>
        <v/>
      </c>
      <c r="AA26" s="408" t="str">
        <f>IF($H26&lt;&gt;"",SUMIF(個別表!$E$17:$E$1231,$C26,個別表!$KJ$17:$KJ$1231),"")</f>
        <v/>
      </c>
      <c r="AB26" s="409" t="str">
        <f>IF($H26&lt;&gt;"",SUMIF(個別表!$E$17:$E$1231,$C26,個別表!$KK$17:$KK$1231),"")</f>
        <v/>
      </c>
      <c r="AC26" s="407" t="str">
        <f>IF($H26&lt;&gt;"",SUMIF(個別表!$E$17:$E$1231,$C26,個別表!$GO$17:$GO$1231),"")</f>
        <v/>
      </c>
      <c r="AD26" s="403" t="str">
        <f>IF($H26&lt;&gt;"",SUMIF(個別表!$E$17:$E$1231,$C26,個別表!$GP$17:$GP$1231),"")</f>
        <v/>
      </c>
      <c r="AE26" s="403" t="str">
        <f>IF($H26&lt;&gt;"",SUMIF(個別表!$E$17:$E$1231,$C26,個別表!$GQ$17:$GQ$1231),"")</f>
        <v/>
      </c>
      <c r="AF26" s="403" t="str">
        <f>IF($H26&lt;&gt;"",SUMIF(個別表!$E$17:$E$1231,$C26,個別表!$GR$17:$GR$1231),"")</f>
        <v/>
      </c>
      <c r="AG26" s="408" t="str">
        <f>IF($H26&lt;&gt;"",SUMIF(個別表!$E$17:$E$1231,$C26,個別表!$GS$17:$GS$1231),"")</f>
        <v/>
      </c>
      <c r="AH26" s="408" t="str">
        <f>IF($H26&lt;&gt;"",SUMIF(個別表!$E$17:$E$1231,$C26,個別表!$GT$17:$GT$1231),"")</f>
        <v/>
      </c>
      <c r="AI26" s="408" t="str">
        <f>IF($H26&lt;&gt;"",SUMIF(個別表!$E$17:$E$1231,$C26,個別表!$GW$17:$GW$1231),"")</f>
        <v/>
      </c>
      <c r="AJ26" s="408" t="str">
        <f>IF($H26&lt;&gt;"",SUMIF(個別表!$E$17:$E$1231,$C26,個別表!$GX$17:$GX$1231),"")</f>
        <v/>
      </c>
      <c r="AK26" s="408" t="str">
        <f>IF($H26&lt;&gt;"",SUMIF(個別表!$E$17:$E$1231,$C26,個別表!$HH$17:$HH$1231),"")</f>
        <v/>
      </c>
      <c r="AL26" s="408" t="str">
        <f>IF($H26&lt;&gt;"",SUMIF(個別表!$E$17:$E$1231,$C26,個別表!$HU$17:$HU$1231),"")</f>
        <v/>
      </c>
      <c r="AM26" s="408" t="str">
        <f>IF($H26&lt;&gt;"",SUMIF(個別表!$E$17:$E$1231,$C26,個別表!$HX$17:$HX$1231),"")</f>
        <v/>
      </c>
      <c r="AN26" s="408" t="str">
        <f>IF($H26&lt;&gt;"",SUMIF(個別表!$E$17:$E$1231,$C26,個別表!$ID$17:$ID$1231),"")</f>
        <v/>
      </c>
      <c r="AO26" s="408" t="str">
        <f>IF($H26&lt;&gt;"",SUMIF(個別表!$E$17:$E$1231,$C26,個別表!$IJ$17:$IJ$1231),"")</f>
        <v/>
      </c>
      <c r="AP26" s="408" t="str">
        <f>IF($H26&lt;&gt;"",SUMIF(個別表!$E$17:$E$1231,$C26,個別表!$IP$17:$IP$1231),"")</f>
        <v/>
      </c>
      <c r="AQ26" s="408" t="str">
        <f>IF($H26&lt;&gt;"",SUMIF(個別表!$E$17:$E$1231,$C26,個別表!$IS$17:$IS$1231),"")</f>
        <v/>
      </c>
      <c r="AR26" s="407" t="str">
        <f>IF($H26&lt;&gt;"",SUMIF(個別表!$E$17:$E$1231,$C26,個別表!$IV$17:$IV$1231),"")</f>
        <v/>
      </c>
      <c r="AS26" s="416" t="str">
        <f t="shared" si="1"/>
        <v/>
      </c>
      <c r="AT26" s="194" t="str">
        <f t="shared" si="2"/>
        <v/>
      </c>
      <c r="AU26" s="414"/>
      <c r="AV26" s="194" t="str">
        <f t="shared" si="3"/>
        <v/>
      </c>
      <c r="AW26" s="416" t="str">
        <f>IF($H26&lt;&gt;"",VLOOKUP($C26,個別表!$E$17:$ES$1241,33,FALSE),"")</f>
        <v/>
      </c>
      <c r="AX26" s="417" t="s">
        <v>55</v>
      </c>
      <c r="AY26" s="168"/>
      <c r="AZ26" s="482" t="str">
        <f t="shared" si="4"/>
        <v/>
      </c>
      <c r="BA26" s="186"/>
    </row>
    <row r="27" spans="2:53" s="169" customFormat="1" ht="19.899999999999999" customHeight="1" x14ac:dyDescent="0.2">
      <c r="B27" s="170"/>
      <c r="C27" s="187">
        <f>IF((ROW()-15)&lt;=個別表!N28,ROW()-15,"")</f>
        <v>12</v>
      </c>
      <c r="D27" s="188" t="str">
        <f>IFERROR(VLOOKUP($C27,個別表!$E$17:$Y$1231,11,FALSE),"")</f>
        <v/>
      </c>
      <c r="E27" s="188" t="str">
        <f>IFERROR(VLOOKUP($C27,個別表!$E$17:$Y$1231,12,FALSE),"")</f>
        <v/>
      </c>
      <c r="F27" s="225" t="str">
        <f>IFERROR(VLOOKUP($C27,個別表!$E$17:$Y$1231,16,FALSE),"")</f>
        <v/>
      </c>
      <c r="G27" s="384" t="str">
        <f>IFERROR(VLOOKUP($C27,個別表!$E$17:$Y$1231,17,FALSE),"")</f>
        <v/>
      </c>
      <c r="H27" s="189" t="str">
        <f>IFERROR(VLOOKUP($C27,個別表!$E$17:$Y$1231,20,FALSE),"")</f>
        <v/>
      </c>
      <c r="I27" s="238" t="str">
        <f>IF($H27&lt;&gt;"",SUMIF(個別表!$E$17:$E$1231,$C27,個別表!$JM$17:$JM$1231),"")</f>
        <v/>
      </c>
      <c r="J27" s="192" t="str">
        <f>IF($H27&lt;&gt;"",SUMIF(個別表!$E$17:$E$1231,$C27,個別表!$JN$17:$JN$1231),"")</f>
        <v/>
      </c>
      <c r="K27" s="193" t="str">
        <f>IF($H27&lt;&gt;"",SUMIF(個別表!$E$17:$E$1231,$C27,個別表!$JO$17:$JO$1231),"")</f>
        <v/>
      </c>
      <c r="L27" s="239" t="str">
        <f>IF($H27&lt;&gt;"",SUMIF(個別表!$E$17:$E$1231,$C27,個別表!$JP$17:$JP$1231),"")</f>
        <v/>
      </c>
      <c r="M27" s="392"/>
      <c r="N27" s="393"/>
      <c r="O27" s="190"/>
      <c r="P27" s="191"/>
      <c r="Q27" s="402" t="str">
        <f>IF($H27&lt;&gt;"",SUMIF(個別表!$E$17:$E$1231,$C27,個別表!$JZ$17:$JZ$1231),"")</f>
        <v/>
      </c>
      <c r="R27" s="403" t="str">
        <f>IF($H27&lt;&gt;"",SUMIF(個別表!$E$17:$E$1231,$C27,個別表!$KA$17:$KA$1231),"")</f>
        <v/>
      </c>
      <c r="S27" s="407" t="str">
        <f>IF($H27&lt;&gt;"",SUMIF(個別表!$E$17:$E$1231,$C27,個別表!$KB$17:$KB$1231),"")</f>
        <v/>
      </c>
      <c r="T27" s="403" t="str">
        <f>IF($H27&lt;&gt;"",SUMIF(個別表!$E$17:$E$1231,$C27,個別表!$KC$17:$KC$1231),"")</f>
        <v/>
      </c>
      <c r="U27" s="408" t="str">
        <f>IF($H27&lt;&gt;"",SUMIF(個別表!$E$17:$E$1231,$C27,個別表!$KD$17:$KD$1231),"")</f>
        <v/>
      </c>
      <c r="V27" s="408" t="str">
        <f>IF($H27&lt;&gt;"",SUMIF(個別表!$E$17:$E$1231,$C27,個別表!$KE$17:$KE$1231),"")</f>
        <v/>
      </c>
      <c r="W27" s="408" t="str">
        <f>IF($H27&lt;&gt;"",SUMIF(個別表!$E$17:$E$1231,$C27,個別表!$KF$17:$KF$1231),"")</f>
        <v/>
      </c>
      <c r="X27" s="408" t="str">
        <f>IF($H27&lt;&gt;"",SUMIF(個別表!$E$17:$E$1231,$C27,個別表!$KG$17:$KG$1231),"")</f>
        <v/>
      </c>
      <c r="Y27" s="408" t="str">
        <f>IF($H27&lt;&gt;"",SUMIF(個別表!$E$17:$E$1231,$C27,個別表!$KH$17:$KH$1231),"")</f>
        <v/>
      </c>
      <c r="Z27" s="408" t="str">
        <f>IF($H27&lt;&gt;"",SUMIF(個別表!$E$17:$E$1231,$C27,個別表!$KI$17:$KI$1231),"")</f>
        <v/>
      </c>
      <c r="AA27" s="408" t="str">
        <f>IF($H27&lt;&gt;"",SUMIF(個別表!$E$17:$E$1231,$C27,個別表!$KJ$17:$KJ$1231),"")</f>
        <v/>
      </c>
      <c r="AB27" s="409" t="str">
        <f>IF($H27&lt;&gt;"",SUMIF(個別表!$E$17:$E$1231,$C27,個別表!$KK$17:$KK$1231),"")</f>
        <v/>
      </c>
      <c r="AC27" s="407" t="str">
        <f>IF($H27&lt;&gt;"",SUMIF(個別表!$E$17:$E$1231,$C27,個別表!$GO$17:$GO$1231),"")</f>
        <v/>
      </c>
      <c r="AD27" s="403" t="str">
        <f>IF($H27&lt;&gt;"",SUMIF(個別表!$E$17:$E$1231,$C27,個別表!$GP$17:$GP$1231),"")</f>
        <v/>
      </c>
      <c r="AE27" s="403" t="str">
        <f>IF($H27&lt;&gt;"",SUMIF(個別表!$E$17:$E$1231,$C27,個別表!$GQ$17:$GQ$1231),"")</f>
        <v/>
      </c>
      <c r="AF27" s="403" t="str">
        <f>IF($H27&lt;&gt;"",SUMIF(個別表!$E$17:$E$1231,$C27,個別表!$GR$17:$GR$1231),"")</f>
        <v/>
      </c>
      <c r="AG27" s="408" t="str">
        <f>IF($H27&lt;&gt;"",SUMIF(個別表!$E$17:$E$1231,$C27,個別表!$GS$17:$GS$1231),"")</f>
        <v/>
      </c>
      <c r="AH27" s="408" t="str">
        <f>IF($H27&lt;&gt;"",SUMIF(個別表!$E$17:$E$1231,$C27,個別表!$GT$17:$GT$1231),"")</f>
        <v/>
      </c>
      <c r="AI27" s="408" t="str">
        <f>IF($H27&lt;&gt;"",SUMIF(個別表!$E$17:$E$1231,$C27,個別表!$GW$17:$GW$1231),"")</f>
        <v/>
      </c>
      <c r="AJ27" s="408" t="str">
        <f>IF($H27&lt;&gt;"",SUMIF(個別表!$E$17:$E$1231,$C27,個別表!$GX$17:$GX$1231),"")</f>
        <v/>
      </c>
      <c r="AK27" s="408" t="str">
        <f>IF($H27&lt;&gt;"",SUMIF(個別表!$E$17:$E$1231,$C27,個別表!$HH$17:$HH$1231),"")</f>
        <v/>
      </c>
      <c r="AL27" s="408" t="str">
        <f>IF($H27&lt;&gt;"",SUMIF(個別表!$E$17:$E$1231,$C27,個別表!$HU$17:$HU$1231),"")</f>
        <v/>
      </c>
      <c r="AM27" s="408" t="str">
        <f>IF($H27&lt;&gt;"",SUMIF(個別表!$E$17:$E$1231,$C27,個別表!$HX$17:$HX$1231),"")</f>
        <v/>
      </c>
      <c r="AN27" s="408" t="str">
        <f>IF($H27&lt;&gt;"",SUMIF(個別表!$E$17:$E$1231,$C27,個別表!$ID$17:$ID$1231),"")</f>
        <v/>
      </c>
      <c r="AO27" s="408" t="str">
        <f>IF($H27&lt;&gt;"",SUMIF(個別表!$E$17:$E$1231,$C27,個別表!$IJ$17:$IJ$1231),"")</f>
        <v/>
      </c>
      <c r="AP27" s="408" t="str">
        <f>IF($H27&lt;&gt;"",SUMIF(個別表!$E$17:$E$1231,$C27,個別表!$IP$17:$IP$1231),"")</f>
        <v/>
      </c>
      <c r="AQ27" s="408" t="str">
        <f>IF($H27&lt;&gt;"",SUMIF(個別表!$E$17:$E$1231,$C27,個別表!$IS$17:$IS$1231),"")</f>
        <v/>
      </c>
      <c r="AR27" s="407" t="str">
        <f>IF($H27&lt;&gt;"",SUMIF(個別表!$E$17:$E$1231,$C27,個別表!$IV$17:$IV$1231),"")</f>
        <v/>
      </c>
      <c r="AS27" s="416" t="str">
        <f t="shared" si="1"/>
        <v/>
      </c>
      <c r="AT27" s="194" t="str">
        <f t="shared" si="2"/>
        <v/>
      </c>
      <c r="AU27" s="414"/>
      <c r="AV27" s="194" t="str">
        <f t="shared" si="3"/>
        <v/>
      </c>
      <c r="AW27" s="416" t="str">
        <f>IF($H27&lt;&gt;"",VLOOKUP($C27,個別表!$E$17:$ES$1241,33,FALSE),"")</f>
        <v/>
      </c>
      <c r="AX27" s="417" t="s">
        <v>55</v>
      </c>
      <c r="AY27" s="168"/>
      <c r="AZ27" s="482" t="str">
        <f t="shared" si="4"/>
        <v/>
      </c>
      <c r="BA27" s="186"/>
    </row>
    <row r="28" spans="2:53" s="169" customFormat="1" ht="19.899999999999999" customHeight="1" x14ac:dyDescent="0.2">
      <c r="B28" s="170"/>
      <c r="C28" s="187">
        <f>IF((ROW()-15)&lt;=個別表!N29,ROW()-15,"")</f>
        <v>13</v>
      </c>
      <c r="D28" s="188" t="str">
        <f>IFERROR(VLOOKUP($C28,個別表!$E$17:$Y$1231,11,FALSE),"")</f>
        <v/>
      </c>
      <c r="E28" s="188" t="str">
        <f>IFERROR(VLOOKUP($C28,個別表!$E$17:$Y$1231,12,FALSE),"")</f>
        <v/>
      </c>
      <c r="F28" s="225" t="str">
        <f>IFERROR(VLOOKUP($C28,個別表!$E$17:$Y$1231,16,FALSE),"")</f>
        <v/>
      </c>
      <c r="G28" s="384" t="str">
        <f>IFERROR(VLOOKUP($C28,個別表!$E$17:$Y$1231,17,FALSE),"")</f>
        <v/>
      </c>
      <c r="H28" s="189" t="str">
        <f>IFERROR(VLOOKUP($C28,個別表!$E$17:$Y$1231,20,FALSE),"")</f>
        <v/>
      </c>
      <c r="I28" s="238" t="str">
        <f>IF($H28&lt;&gt;"",SUMIF(個別表!$E$17:$E$1231,$C28,個別表!$JM$17:$JM$1231),"")</f>
        <v/>
      </c>
      <c r="J28" s="192" t="str">
        <f>IF($H28&lt;&gt;"",SUMIF(個別表!$E$17:$E$1231,$C28,個別表!$JN$17:$JN$1231),"")</f>
        <v/>
      </c>
      <c r="K28" s="193" t="str">
        <f>IF($H28&lt;&gt;"",SUMIF(個別表!$E$17:$E$1231,$C28,個別表!$JO$17:$JO$1231),"")</f>
        <v/>
      </c>
      <c r="L28" s="239" t="str">
        <f>IF($H28&lt;&gt;"",SUMIF(個別表!$E$17:$E$1231,$C28,個別表!$JP$17:$JP$1231),"")</f>
        <v/>
      </c>
      <c r="M28" s="392"/>
      <c r="N28" s="393"/>
      <c r="O28" s="190"/>
      <c r="P28" s="191"/>
      <c r="Q28" s="402" t="str">
        <f>IF($H28&lt;&gt;"",SUMIF(個別表!$E$17:$E$1231,$C28,個別表!$JZ$17:$JZ$1231),"")</f>
        <v/>
      </c>
      <c r="R28" s="403" t="str">
        <f>IF($H28&lt;&gt;"",SUMIF(個別表!$E$17:$E$1231,$C28,個別表!$KA$17:$KA$1231),"")</f>
        <v/>
      </c>
      <c r="S28" s="407" t="str">
        <f>IF($H28&lt;&gt;"",SUMIF(個別表!$E$17:$E$1231,$C28,個別表!$KB$17:$KB$1231),"")</f>
        <v/>
      </c>
      <c r="T28" s="403" t="str">
        <f>IF($H28&lt;&gt;"",SUMIF(個別表!$E$17:$E$1231,$C28,個別表!$KC$17:$KC$1231),"")</f>
        <v/>
      </c>
      <c r="U28" s="408" t="str">
        <f>IF($H28&lt;&gt;"",SUMIF(個別表!$E$17:$E$1231,$C28,個別表!$KD$17:$KD$1231),"")</f>
        <v/>
      </c>
      <c r="V28" s="408" t="str">
        <f>IF($H28&lt;&gt;"",SUMIF(個別表!$E$17:$E$1231,$C28,個別表!$KE$17:$KE$1231),"")</f>
        <v/>
      </c>
      <c r="W28" s="408" t="str">
        <f>IF($H28&lt;&gt;"",SUMIF(個別表!$E$17:$E$1231,$C28,個別表!$KF$17:$KF$1231),"")</f>
        <v/>
      </c>
      <c r="X28" s="408" t="str">
        <f>IF($H28&lt;&gt;"",SUMIF(個別表!$E$17:$E$1231,$C28,個別表!$KG$17:$KG$1231),"")</f>
        <v/>
      </c>
      <c r="Y28" s="408" t="str">
        <f>IF($H28&lt;&gt;"",SUMIF(個別表!$E$17:$E$1231,$C28,個別表!$KH$17:$KH$1231),"")</f>
        <v/>
      </c>
      <c r="Z28" s="408" t="str">
        <f>IF($H28&lt;&gt;"",SUMIF(個別表!$E$17:$E$1231,$C28,個別表!$KI$17:$KI$1231),"")</f>
        <v/>
      </c>
      <c r="AA28" s="408" t="str">
        <f>IF($H28&lt;&gt;"",SUMIF(個別表!$E$17:$E$1231,$C28,個別表!$KJ$17:$KJ$1231),"")</f>
        <v/>
      </c>
      <c r="AB28" s="409" t="str">
        <f>IF($H28&lt;&gt;"",SUMIF(個別表!$E$17:$E$1231,$C28,個別表!$KK$17:$KK$1231),"")</f>
        <v/>
      </c>
      <c r="AC28" s="407" t="str">
        <f>IF($H28&lt;&gt;"",SUMIF(個別表!$E$17:$E$1231,$C28,個別表!$GO$17:$GO$1231),"")</f>
        <v/>
      </c>
      <c r="AD28" s="403" t="str">
        <f>IF($H28&lt;&gt;"",SUMIF(個別表!$E$17:$E$1231,$C28,個別表!$GP$17:$GP$1231),"")</f>
        <v/>
      </c>
      <c r="AE28" s="403" t="str">
        <f>IF($H28&lt;&gt;"",SUMIF(個別表!$E$17:$E$1231,$C28,個別表!$GQ$17:$GQ$1231),"")</f>
        <v/>
      </c>
      <c r="AF28" s="403" t="str">
        <f>IF($H28&lt;&gt;"",SUMIF(個別表!$E$17:$E$1231,$C28,個別表!$GR$17:$GR$1231),"")</f>
        <v/>
      </c>
      <c r="AG28" s="408" t="str">
        <f>IF($H28&lt;&gt;"",SUMIF(個別表!$E$17:$E$1231,$C28,個別表!$GS$17:$GS$1231),"")</f>
        <v/>
      </c>
      <c r="AH28" s="408" t="str">
        <f>IF($H28&lt;&gt;"",SUMIF(個別表!$E$17:$E$1231,$C28,個別表!$GT$17:$GT$1231),"")</f>
        <v/>
      </c>
      <c r="AI28" s="408" t="str">
        <f>IF($H28&lt;&gt;"",SUMIF(個別表!$E$17:$E$1231,$C28,個別表!$GW$17:$GW$1231),"")</f>
        <v/>
      </c>
      <c r="AJ28" s="408" t="str">
        <f>IF($H28&lt;&gt;"",SUMIF(個別表!$E$17:$E$1231,$C28,個別表!$GX$17:$GX$1231),"")</f>
        <v/>
      </c>
      <c r="AK28" s="408" t="str">
        <f>IF($H28&lt;&gt;"",SUMIF(個別表!$E$17:$E$1231,$C28,個別表!$HH$17:$HH$1231),"")</f>
        <v/>
      </c>
      <c r="AL28" s="408" t="str">
        <f>IF($H28&lt;&gt;"",SUMIF(個別表!$E$17:$E$1231,$C28,個別表!$HU$17:$HU$1231),"")</f>
        <v/>
      </c>
      <c r="AM28" s="408" t="str">
        <f>IF($H28&lt;&gt;"",SUMIF(個別表!$E$17:$E$1231,$C28,個別表!$HX$17:$HX$1231),"")</f>
        <v/>
      </c>
      <c r="AN28" s="408" t="str">
        <f>IF($H28&lt;&gt;"",SUMIF(個別表!$E$17:$E$1231,$C28,個別表!$ID$17:$ID$1231),"")</f>
        <v/>
      </c>
      <c r="AO28" s="408" t="str">
        <f>IF($H28&lt;&gt;"",SUMIF(個別表!$E$17:$E$1231,$C28,個別表!$IJ$17:$IJ$1231),"")</f>
        <v/>
      </c>
      <c r="AP28" s="408" t="str">
        <f>IF($H28&lt;&gt;"",SUMIF(個別表!$E$17:$E$1231,$C28,個別表!$IP$17:$IP$1231),"")</f>
        <v/>
      </c>
      <c r="AQ28" s="408" t="str">
        <f>IF($H28&lt;&gt;"",SUMIF(個別表!$E$17:$E$1231,$C28,個別表!$IS$17:$IS$1231),"")</f>
        <v/>
      </c>
      <c r="AR28" s="407" t="str">
        <f>IF($H28&lt;&gt;"",SUMIF(個別表!$E$17:$E$1231,$C28,個別表!$IV$17:$IV$1231),"")</f>
        <v/>
      </c>
      <c r="AS28" s="416" t="str">
        <f t="shared" si="1"/>
        <v/>
      </c>
      <c r="AT28" s="194" t="str">
        <f t="shared" si="2"/>
        <v/>
      </c>
      <c r="AU28" s="414"/>
      <c r="AV28" s="194" t="str">
        <f t="shared" si="3"/>
        <v/>
      </c>
      <c r="AW28" s="416" t="str">
        <f>IF($H28&lt;&gt;"",VLOOKUP($C28,個別表!$E$17:$ES$1241,33,FALSE),"")</f>
        <v/>
      </c>
      <c r="AX28" s="417" t="s">
        <v>55</v>
      </c>
      <c r="AY28" s="168"/>
      <c r="AZ28" s="482" t="str">
        <f t="shared" si="4"/>
        <v/>
      </c>
      <c r="BA28" s="186"/>
    </row>
    <row r="29" spans="2:53" s="169" customFormat="1" ht="19.899999999999999" customHeight="1" x14ac:dyDescent="0.2">
      <c r="B29" s="170"/>
      <c r="C29" s="187">
        <f>IF((ROW()-15)&lt;=個別表!N30,ROW()-15,"")</f>
        <v>14</v>
      </c>
      <c r="D29" s="188" t="str">
        <f>IFERROR(VLOOKUP($C29,個別表!$E$17:$Y$1231,11,FALSE),"")</f>
        <v/>
      </c>
      <c r="E29" s="188" t="str">
        <f>IFERROR(VLOOKUP($C29,個別表!$E$17:$Y$1231,12,FALSE),"")</f>
        <v/>
      </c>
      <c r="F29" s="225" t="str">
        <f>IFERROR(VLOOKUP($C29,個別表!$E$17:$Y$1231,16,FALSE),"")</f>
        <v/>
      </c>
      <c r="G29" s="384" t="str">
        <f>IFERROR(VLOOKUP($C29,個別表!$E$17:$Y$1231,17,FALSE),"")</f>
        <v/>
      </c>
      <c r="H29" s="189" t="str">
        <f>IFERROR(VLOOKUP($C29,個別表!$E$17:$Y$1231,20,FALSE),"")</f>
        <v/>
      </c>
      <c r="I29" s="238" t="str">
        <f>IF($H29&lt;&gt;"",SUMIF(個別表!$E$17:$E$1231,$C29,個別表!$JM$17:$JM$1231),"")</f>
        <v/>
      </c>
      <c r="J29" s="192" t="str">
        <f>IF($H29&lt;&gt;"",SUMIF(個別表!$E$17:$E$1231,$C29,個別表!$JN$17:$JN$1231),"")</f>
        <v/>
      </c>
      <c r="K29" s="193" t="str">
        <f>IF($H29&lt;&gt;"",SUMIF(個別表!$E$17:$E$1231,$C29,個別表!$JO$17:$JO$1231),"")</f>
        <v/>
      </c>
      <c r="L29" s="239" t="str">
        <f>IF($H29&lt;&gt;"",SUMIF(個別表!$E$17:$E$1231,$C29,個別表!$JP$17:$JP$1231),"")</f>
        <v/>
      </c>
      <c r="M29" s="392"/>
      <c r="N29" s="393"/>
      <c r="O29" s="190"/>
      <c r="P29" s="191"/>
      <c r="Q29" s="402" t="str">
        <f>IF($H29&lt;&gt;"",SUMIF(個別表!$E$17:$E$1231,$C29,個別表!$JZ$17:$JZ$1231),"")</f>
        <v/>
      </c>
      <c r="R29" s="403" t="str">
        <f>IF($H29&lt;&gt;"",SUMIF(個別表!$E$17:$E$1231,$C29,個別表!$KA$17:$KA$1231),"")</f>
        <v/>
      </c>
      <c r="S29" s="407" t="str">
        <f>IF($H29&lt;&gt;"",SUMIF(個別表!$E$17:$E$1231,$C29,個別表!$KB$17:$KB$1231),"")</f>
        <v/>
      </c>
      <c r="T29" s="403" t="str">
        <f>IF($H29&lt;&gt;"",SUMIF(個別表!$E$17:$E$1231,$C29,個別表!$KC$17:$KC$1231),"")</f>
        <v/>
      </c>
      <c r="U29" s="408" t="str">
        <f>IF($H29&lt;&gt;"",SUMIF(個別表!$E$17:$E$1231,$C29,個別表!$KD$17:$KD$1231),"")</f>
        <v/>
      </c>
      <c r="V29" s="408" t="str">
        <f>IF($H29&lt;&gt;"",SUMIF(個別表!$E$17:$E$1231,$C29,個別表!$KE$17:$KE$1231),"")</f>
        <v/>
      </c>
      <c r="W29" s="408" t="str">
        <f>IF($H29&lt;&gt;"",SUMIF(個別表!$E$17:$E$1231,$C29,個別表!$KF$17:$KF$1231),"")</f>
        <v/>
      </c>
      <c r="X29" s="408" t="str">
        <f>IF($H29&lt;&gt;"",SUMIF(個別表!$E$17:$E$1231,$C29,個別表!$KG$17:$KG$1231),"")</f>
        <v/>
      </c>
      <c r="Y29" s="408" t="str">
        <f>IF($H29&lt;&gt;"",SUMIF(個別表!$E$17:$E$1231,$C29,個別表!$KH$17:$KH$1231),"")</f>
        <v/>
      </c>
      <c r="Z29" s="408" t="str">
        <f>IF($H29&lt;&gt;"",SUMIF(個別表!$E$17:$E$1231,$C29,個別表!$KI$17:$KI$1231),"")</f>
        <v/>
      </c>
      <c r="AA29" s="408" t="str">
        <f>IF($H29&lt;&gt;"",SUMIF(個別表!$E$17:$E$1231,$C29,個別表!$KJ$17:$KJ$1231),"")</f>
        <v/>
      </c>
      <c r="AB29" s="409" t="str">
        <f>IF($H29&lt;&gt;"",SUMIF(個別表!$E$17:$E$1231,$C29,個別表!$KK$17:$KK$1231),"")</f>
        <v/>
      </c>
      <c r="AC29" s="407" t="str">
        <f>IF($H29&lt;&gt;"",SUMIF(個別表!$E$17:$E$1231,$C29,個別表!$GO$17:$GO$1231),"")</f>
        <v/>
      </c>
      <c r="AD29" s="403" t="str">
        <f>IF($H29&lt;&gt;"",SUMIF(個別表!$E$17:$E$1231,$C29,個別表!$GP$17:$GP$1231),"")</f>
        <v/>
      </c>
      <c r="AE29" s="403" t="str">
        <f>IF($H29&lt;&gt;"",SUMIF(個別表!$E$17:$E$1231,$C29,個別表!$GQ$17:$GQ$1231),"")</f>
        <v/>
      </c>
      <c r="AF29" s="403" t="str">
        <f>IF($H29&lt;&gt;"",SUMIF(個別表!$E$17:$E$1231,$C29,個別表!$GR$17:$GR$1231),"")</f>
        <v/>
      </c>
      <c r="AG29" s="408" t="str">
        <f>IF($H29&lt;&gt;"",SUMIF(個別表!$E$17:$E$1231,$C29,個別表!$GS$17:$GS$1231),"")</f>
        <v/>
      </c>
      <c r="AH29" s="408" t="str">
        <f>IF($H29&lt;&gt;"",SUMIF(個別表!$E$17:$E$1231,$C29,個別表!$GT$17:$GT$1231),"")</f>
        <v/>
      </c>
      <c r="AI29" s="408" t="str">
        <f>IF($H29&lt;&gt;"",SUMIF(個別表!$E$17:$E$1231,$C29,個別表!$GW$17:$GW$1231),"")</f>
        <v/>
      </c>
      <c r="AJ29" s="408" t="str">
        <f>IF($H29&lt;&gt;"",SUMIF(個別表!$E$17:$E$1231,$C29,個別表!$GX$17:$GX$1231),"")</f>
        <v/>
      </c>
      <c r="AK29" s="408" t="str">
        <f>IF($H29&lt;&gt;"",SUMIF(個別表!$E$17:$E$1231,$C29,個別表!$HH$17:$HH$1231),"")</f>
        <v/>
      </c>
      <c r="AL29" s="408" t="str">
        <f>IF($H29&lt;&gt;"",SUMIF(個別表!$E$17:$E$1231,$C29,個別表!$HU$17:$HU$1231),"")</f>
        <v/>
      </c>
      <c r="AM29" s="408" t="str">
        <f>IF($H29&lt;&gt;"",SUMIF(個別表!$E$17:$E$1231,$C29,個別表!$HX$17:$HX$1231),"")</f>
        <v/>
      </c>
      <c r="AN29" s="408" t="str">
        <f>IF($H29&lt;&gt;"",SUMIF(個別表!$E$17:$E$1231,$C29,個別表!$ID$17:$ID$1231),"")</f>
        <v/>
      </c>
      <c r="AO29" s="408" t="str">
        <f>IF($H29&lt;&gt;"",SUMIF(個別表!$E$17:$E$1231,$C29,個別表!$IJ$17:$IJ$1231),"")</f>
        <v/>
      </c>
      <c r="AP29" s="408" t="str">
        <f>IF($H29&lt;&gt;"",SUMIF(個別表!$E$17:$E$1231,$C29,個別表!$IP$17:$IP$1231),"")</f>
        <v/>
      </c>
      <c r="AQ29" s="408" t="str">
        <f>IF($H29&lt;&gt;"",SUMIF(個別表!$E$17:$E$1231,$C29,個別表!$IS$17:$IS$1231),"")</f>
        <v/>
      </c>
      <c r="AR29" s="407" t="str">
        <f>IF($H29&lt;&gt;"",SUMIF(個別表!$E$17:$E$1231,$C29,個別表!$IV$17:$IV$1231),"")</f>
        <v/>
      </c>
      <c r="AS29" s="416" t="str">
        <f t="shared" si="1"/>
        <v/>
      </c>
      <c r="AT29" s="194" t="str">
        <f t="shared" si="2"/>
        <v/>
      </c>
      <c r="AU29" s="414"/>
      <c r="AV29" s="194" t="str">
        <f t="shared" si="3"/>
        <v/>
      </c>
      <c r="AW29" s="416" t="str">
        <f>IF($H29&lt;&gt;"",VLOOKUP($C29,個別表!$E$17:$ES$1241,33,FALSE),"")</f>
        <v/>
      </c>
      <c r="AX29" s="417" t="s">
        <v>55</v>
      </c>
      <c r="AY29" s="168"/>
      <c r="AZ29" s="482" t="str">
        <f t="shared" si="4"/>
        <v/>
      </c>
      <c r="BA29" s="186"/>
    </row>
    <row r="30" spans="2:53" s="169" customFormat="1" ht="19.899999999999999" customHeight="1" x14ac:dyDescent="0.2">
      <c r="B30" s="170"/>
      <c r="C30" s="187">
        <f>IF((ROW()-15)&lt;=個別表!N31,ROW()-15,"")</f>
        <v>15</v>
      </c>
      <c r="D30" s="188" t="str">
        <f>IFERROR(VLOOKUP($C30,個別表!$E$17:$Y$1231,11,FALSE),"")</f>
        <v/>
      </c>
      <c r="E30" s="188" t="str">
        <f>IFERROR(VLOOKUP($C30,個別表!$E$17:$Y$1231,12,FALSE),"")</f>
        <v/>
      </c>
      <c r="F30" s="225" t="str">
        <f>IFERROR(VLOOKUP($C30,個別表!$E$17:$Y$1231,16,FALSE),"")</f>
        <v/>
      </c>
      <c r="G30" s="384" t="str">
        <f>IFERROR(VLOOKUP($C30,個別表!$E$17:$Y$1231,17,FALSE),"")</f>
        <v/>
      </c>
      <c r="H30" s="189" t="str">
        <f>IFERROR(VLOOKUP($C30,個別表!$E$17:$Y$1231,20,FALSE),"")</f>
        <v/>
      </c>
      <c r="I30" s="238" t="str">
        <f>IF($H30&lt;&gt;"",SUMIF(個別表!$E$17:$E$1231,$C30,個別表!$JM$17:$JM$1231),"")</f>
        <v/>
      </c>
      <c r="J30" s="192" t="str">
        <f>IF($H30&lt;&gt;"",SUMIF(個別表!$E$17:$E$1231,$C30,個別表!$JN$17:$JN$1231),"")</f>
        <v/>
      </c>
      <c r="K30" s="193" t="str">
        <f>IF($H30&lt;&gt;"",SUMIF(個別表!$E$17:$E$1231,$C30,個別表!$JO$17:$JO$1231),"")</f>
        <v/>
      </c>
      <c r="L30" s="239" t="str">
        <f>IF($H30&lt;&gt;"",SUMIF(個別表!$E$17:$E$1231,$C30,個別表!$JP$17:$JP$1231),"")</f>
        <v/>
      </c>
      <c r="M30" s="392"/>
      <c r="N30" s="393"/>
      <c r="O30" s="190"/>
      <c r="P30" s="191"/>
      <c r="Q30" s="402" t="str">
        <f>IF($H30&lt;&gt;"",SUMIF(個別表!$E$17:$E$1231,$C30,個別表!$JZ$17:$JZ$1231),"")</f>
        <v/>
      </c>
      <c r="R30" s="403" t="str">
        <f>IF($H30&lt;&gt;"",SUMIF(個別表!$E$17:$E$1231,$C30,個別表!$KA$17:$KA$1231),"")</f>
        <v/>
      </c>
      <c r="S30" s="407" t="str">
        <f>IF($H30&lt;&gt;"",SUMIF(個別表!$E$17:$E$1231,$C30,個別表!$KB$17:$KB$1231),"")</f>
        <v/>
      </c>
      <c r="T30" s="403" t="str">
        <f>IF($H30&lt;&gt;"",SUMIF(個別表!$E$17:$E$1231,$C30,個別表!$KC$17:$KC$1231),"")</f>
        <v/>
      </c>
      <c r="U30" s="408" t="str">
        <f>IF($H30&lt;&gt;"",SUMIF(個別表!$E$17:$E$1231,$C30,個別表!$KD$17:$KD$1231),"")</f>
        <v/>
      </c>
      <c r="V30" s="408" t="str">
        <f>IF($H30&lt;&gt;"",SUMIF(個別表!$E$17:$E$1231,$C30,個別表!$KE$17:$KE$1231),"")</f>
        <v/>
      </c>
      <c r="W30" s="408" t="str">
        <f>IF($H30&lt;&gt;"",SUMIF(個別表!$E$17:$E$1231,$C30,個別表!$KF$17:$KF$1231),"")</f>
        <v/>
      </c>
      <c r="X30" s="408" t="str">
        <f>IF($H30&lt;&gt;"",SUMIF(個別表!$E$17:$E$1231,$C30,個別表!$KG$17:$KG$1231),"")</f>
        <v/>
      </c>
      <c r="Y30" s="408" t="str">
        <f>IF($H30&lt;&gt;"",SUMIF(個別表!$E$17:$E$1231,$C30,個別表!$KH$17:$KH$1231),"")</f>
        <v/>
      </c>
      <c r="Z30" s="408" t="str">
        <f>IF($H30&lt;&gt;"",SUMIF(個別表!$E$17:$E$1231,$C30,個別表!$KI$17:$KI$1231),"")</f>
        <v/>
      </c>
      <c r="AA30" s="408" t="str">
        <f>IF($H30&lt;&gt;"",SUMIF(個別表!$E$17:$E$1231,$C30,個別表!$KJ$17:$KJ$1231),"")</f>
        <v/>
      </c>
      <c r="AB30" s="409" t="str">
        <f>IF($H30&lt;&gt;"",SUMIF(個別表!$E$17:$E$1231,$C30,個別表!$KK$17:$KK$1231),"")</f>
        <v/>
      </c>
      <c r="AC30" s="407" t="str">
        <f>IF($H30&lt;&gt;"",SUMIF(個別表!$E$17:$E$1231,$C30,個別表!$GO$17:$GO$1231),"")</f>
        <v/>
      </c>
      <c r="AD30" s="403" t="str">
        <f>IF($H30&lt;&gt;"",SUMIF(個別表!$E$17:$E$1231,$C30,個別表!$GP$17:$GP$1231),"")</f>
        <v/>
      </c>
      <c r="AE30" s="403" t="str">
        <f>IF($H30&lt;&gt;"",SUMIF(個別表!$E$17:$E$1231,$C30,個別表!$GQ$17:$GQ$1231),"")</f>
        <v/>
      </c>
      <c r="AF30" s="403" t="str">
        <f>IF($H30&lt;&gt;"",SUMIF(個別表!$E$17:$E$1231,$C30,個別表!$GR$17:$GR$1231),"")</f>
        <v/>
      </c>
      <c r="AG30" s="408" t="str">
        <f>IF($H30&lt;&gt;"",SUMIF(個別表!$E$17:$E$1231,$C30,個別表!$GS$17:$GS$1231),"")</f>
        <v/>
      </c>
      <c r="AH30" s="408" t="str">
        <f>IF($H30&lt;&gt;"",SUMIF(個別表!$E$17:$E$1231,$C30,個別表!$GT$17:$GT$1231),"")</f>
        <v/>
      </c>
      <c r="AI30" s="408" t="str">
        <f>IF($H30&lt;&gt;"",SUMIF(個別表!$E$17:$E$1231,$C30,個別表!$GW$17:$GW$1231),"")</f>
        <v/>
      </c>
      <c r="AJ30" s="408" t="str">
        <f>IF($H30&lt;&gt;"",SUMIF(個別表!$E$17:$E$1231,$C30,個別表!$GX$17:$GX$1231),"")</f>
        <v/>
      </c>
      <c r="AK30" s="408" t="str">
        <f>IF($H30&lt;&gt;"",SUMIF(個別表!$E$17:$E$1231,$C30,個別表!$HH$17:$HH$1231),"")</f>
        <v/>
      </c>
      <c r="AL30" s="408" t="str">
        <f>IF($H30&lt;&gt;"",SUMIF(個別表!$E$17:$E$1231,$C30,個別表!$HU$17:$HU$1231),"")</f>
        <v/>
      </c>
      <c r="AM30" s="408" t="str">
        <f>IF($H30&lt;&gt;"",SUMIF(個別表!$E$17:$E$1231,$C30,個別表!$HX$17:$HX$1231),"")</f>
        <v/>
      </c>
      <c r="AN30" s="408" t="str">
        <f>IF($H30&lt;&gt;"",SUMIF(個別表!$E$17:$E$1231,$C30,個別表!$ID$17:$ID$1231),"")</f>
        <v/>
      </c>
      <c r="AO30" s="408" t="str">
        <f>IF($H30&lt;&gt;"",SUMIF(個別表!$E$17:$E$1231,$C30,個別表!$IJ$17:$IJ$1231),"")</f>
        <v/>
      </c>
      <c r="AP30" s="408" t="str">
        <f>IF($H30&lt;&gt;"",SUMIF(個別表!$E$17:$E$1231,$C30,個別表!$IP$17:$IP$1231),"")</f>
        <v/>
      </c>
      <c r="AQ30" s="408" t="str">
        <f>IF($H30&lt;&gt;"",SUMIF(個別表!$E$17:$E$1231,$C30,個別表!$IS$17:$IS$1231),"")</f>
        <v/>
      </c>
      <c r="AR30" s="407" t="str">
        <f>IF($H30&lt;&gt;"",SUMIF(個別表!$E$17:$E$1231,$C30,個別表!$IV$17:$IV$1231),"")</f>
        <v/>
      </c>
      <c r="AS30" s="416" t="str">
        <f t="shared" si="1"/>
        <v/>
      </c>
      <c r="AT30" s="194" t="str">
        <f t="shared" si="2"/>
        <v/>
      </c>
      <c r="AU30" s="414"/>
      <c r="AV30" s="194" t="str">
        <f t="shared" si="3"/>
        <v/>
      </c>
      <c r="AW30" s="416" t="str">
        <f>IF($H30&lt;&gt;"",VLOOKUP($C30,個別表!$E$17:$ES$1241,33,FALSE),"")</f>
        <v/>
      </c>
      <c r="AX30" s="417" t="s">
        <v>55</v>
      </c>
      <c r="AY30" s="168"/>
      <c r="AZ30" s="482" t="str">
        <f t="shared" si="4"/>
        <v/>
      </c>
      <c r="BA30" s="186"/>
    </row>
    <row r="31" spans="2:53" s="169" customFormat="1" ht="19.899999999999999" customHeight="1" x14ac:dyDescent="0.2">
      <c r="B31" s="170"/>
      <c r="C31" s="187">
        <f>IF((ROW()-15)&lt;=個別表!N32,ROW()-15,"")</f>
        <v>16</v>
      </c>
      <c r="D31" s="188" t="str">
        <f>IFERROR(VLOOKUP($C31,個別表!$E$17:$Y$1231,11,FALSE),"")</f>
        <v/>
      </c>
      <c r="E31" s="188" t="str">
        <f>IFERROR(VLOOKUP($C31,個別表!$E$17:$Y$1231,12,FALSE),"")</f>
        <v/>
      </c>
      <c r="F31" s="225" t="str">
        <f>IFERROR(VLOOKUP($C31,個別表!$E$17:$Y$1231,16,FALSE),"")</f>
        <v/>
      </c>
      <c r="G31" s="384" t="str">
        <f>IFERROR(VLOOKUP($C31,個別表!$E$17:$Y$1231,17,FALSE),"")</f>
        <v/>
      </c>
      <c r="H31" s="189" t="str">
        <f>IFERROR(VLOOKUP($C31,個別表!$E$17:$Y$1231,20,FALSE),"")</f>
        <v/>
      </c>
      <c r="I31" s="238" t="str">
        <f>IF($H31&lt;&gt;"",SUMIF(個別表!$E$17:$E$1231,$C31,個別表!$JM$17:$JM$1231),"")</f>
        <v/>
      </c>
      <c r="J31" s="192" t="str">
        <f>IF($H31&lt;&gt;"",SUMIF(個別表!$E$17:$E$1231,$C31,個別表!$JN$17:$JN$1231),"")</f>
        <v/>
      </c>
      <c r="K31" s="193" t="str">
        <f>IF($H31&lt;&gt;"",SUMIF(個別表!$E$17:$E$1231,$C31,個別表!$JO$17:$JO$1231),"")</f>
        <v/>
      </c>
      <c r="L31" s="239" t="str">
        <f>IF($H31&lt;&gt;"",SUMIF(個別表!$E$17:$E$1231,$C31,個別表!$JP$17:$JP$1231),"")</f>
        <v/>
      </c>
      <c r="M31" s="392"/>
      <c r="N31" s="393"/>
      <c r="O31" s="190"/>
      <c r="P31" s="191"/>
      <c r="Q31" s="402" t="str">
        <f>IF($H31&lt;&gt;"",SUMIF(個別表!$E$17:$E$1231,$C31,個別表!$JZ$17:$JZ$1231),"")</f>
        <v/>
      </c>
      <c r="R31" s="403" t="str">
        <f>IF($H31&lt;&gt;"",SUMIF(個別表!$E$17:$E$1231,$C31,個別表!$KA$17:$KA$1231),"")</f>
        <v/>
      </c>
      <c r="S31" s="407" t="str">
        <f>IF($H31&lt;&gt;"",SUMIF(個別表!$E$17:$E$1231,$C31,個別表!$KB$17:$KB$1231),"")</f>
        <v/>
      </c>
      <c r="T31" s="403" t="str">
        <f>IF($H31&lt;&gt;"",SUMIF(個別表!$E$17:$E$1231,$C31,個別表!$KC$17:$KC$1231),"")</f>
        <v/>
      </c>
      <c r="U31" s="408" t="str">
        <f>IF($H31&lt;&gt;"",SUMIF(個別表!$E$17:$E$1231,$C31,個別表!$KD$17:$KD$1231),"")</f>
        <v/>
      </c>
      <c r="V31" s="408" t="str">
        <f>IF($H31&lt;&gt;"",SUMIF(個別表!$E$17:$E$1231,$C31,個別表!$KE$17:$KE$1231),"")</f>
        <v/>
      </c>
      <c r="W31" s="408" t="str">
        <f>IF($H31&lt;&gt;"",SUMIF(個別表!$E$17:$E$1231,$C31,個別表!$KF$17:$KF$1231),"")</f>
        <v/>
      </c>
      <c r="X31" s="408" t="str">
        <f>IF($H31&lt;&gt;"",SUMIF(個別表!$E$17:$E$1231,$C31,個別表!$KG$17:$KG$1231),"")</f>
        <v/>
      </c>
      <c r="Y31" s="408" t="str">
        <f>IF($H31&lt;&gt;"",SUMIF(個別表!$E$17:$E$1231,$C31,個別表!$KH$17:$KH$1231),"")</f>
        <v/>
      </c>
      <c r="Z31" s="408" t="str">
        <f>IF($H31&lt;&gt;"",SUMIF(個別表!$E$17:$E$1231,$C31,個別表!$KI$17:$KI$1231),"")</f>
        <v/>
      </c>
      <c r="AA31" s="408" t="str">
        <f>IF($H31&lt;&gt;"",SUMIF(個別表!$E$17:$E$1231,$C31,個別表!$KJ$17:$KJ$1231),"")</f>
        <v/>
      </c>
      <c r="AB31" s="409" t="str">
        <f>IF($H31&lt;&gt;"",SUMIF(個別表!$E$17:$E$1231,$C31,個別表!$KK$17:$KK$1231),"")</f>
        <v/>
      </c>
      <c r="AC31" s="407" t="str">
        <f>IF($H31&lt;&gt;"",SUMIF(個別表!$E$17:$E$1231,$C31,個別表!$GO$17:$GO$1231),"")</f>
        <v/>
      </c>
      <c r="AD31" s="403" t="str">
        <f>IF($H31&lt;&gt;"",SUMIF(個別表!$E$17:$E$1231,$C31,個別表!$GP$17:$GP$1231),"")</f>
        <v/>
      </c>
      <c r="AE31" s="403" t="str">
        <f>IF($H31&lt;&gt;"",SUMIF(個別表!$E$17:$E$1231,$C31,個別表!$GQ$17:$GQ$1231),"")</f>
        <v/>
      </c>
      <c r="AF31" s="403" t="str">
        <f>IF($H31&lt;&gt;"",SUMIF(個別表!$E$17:$E$1231,$C31,個別表!$GR$17:$GR$1231),"")</f>
        <v/>
      </c>
      <c r="AG31" s="408" t="str">
        <f>IF($H31&lt;&gt;"",SUMIF(個別表!$E$17:$E$1231,$C31,個別表!$GS$17:$GS$1231),"")</f>
        <v/>
      </c>
      <c r="AH31" s="408" t="str">
        <f>IF($H31&lt;&gt;"",SUMIF(個別表!$E$17:$E$1231,$C31,個別表!$GT$17:$GT$1231),"")</f>
        <v/>
      </c>
      <c r="AI31" s="408" t="str">
        <f>IF($H31&lt;&gt;"",SUMIF(個別表!$E$17:$E$1231,$C31,個別表!$GW$17:$GW$1231),"")</f>
        <v/>
      </c>
      <c r="AJ31" s="408" t="str">
        <f>IF($H31&lt;&gt;"",SUMIF(個別表!$E$17:$E$1231,$C31,個別表!$GX$17:$GX$1231),"")</f>
        <v/>
      </c>
      <c r="AK31" s="408" t="str">
        <f>IF($H31&lt;&gt;"",SUMIF(個別表!$E$17:$E$1231,$C31,個別表!$HH$17:$HH$1231),"")</f>
        <v/>
      </c>
      <c r="AL31" s="408" t="str">
        <f>IF($H31&lt;&gt;"",SUMIF(個別表!$E$17:$E$1231,$C31,個別表!$HU$17:$HU$1231),"")</f>
        <v/>
      </c>
      <c r="AM31" s="408" t="str">
        <f>IF($H31&lt;&gt;"",SUMIF(個別表!$E$17:$E$1231,$C31,個別表!$HX$17:$HX$1231),"")</f>
        <v/>
      </c>
      <c r="AN31" s="408" t="str">
        <f>IF($H31&lt;&gt;"",SUMIF(個別表!$E$17:$E$1231,$C31,個別表!$ID$17:$ID$1231),"")</f>
        <v/>
      </c>
      <c r="AO31" s="408" t="str">
        <f>IF($H31&lt;&gt;"",SUMIF(個別表!$E$17:$E$1231,$C31,個別表!$IJ$17:$IJ$1231),"")</f>
        <v/>
      </c>
      <c r="AP31" s="408" t="str">
        <f>IF($H31&lt;&gt;"",SUMIF(個別表!$E$17:$E$1231,$C31,個別表!$IP$17:$IP$1231),"")</f>
        <v/>
      </c>
      <c r="AQ31" s="408" t="str">
        <f>IF($H31&lt;&gt;"",SUMIF(個別表!$E$17:$E$1231,$C31,個別表!$IS$17:$IS$1231),"")</f>
        <v/>
      </c>
      <c r="AR31" s="407" t="str">
        <f>IF($H31&lt;&gt;"",SUMIF(個別表!$E$17:$E$1231,$C31,個別表!$IV$17:$IV$1231),"")</f>
        <v/>
      </c>
      <c r="AS31" s="416" t="str">
        <f t="shared" si="1"/>
        <v/>
      </c>
      <c r="AT31" s="194" t="str">
        <f t="shared" si="2"/>
        <v/>
      </c>
      <c r="AU31" s="414"/>
      <c r="AV31" s="194" t="str">
        <f t="shared" si="3"/>
        <v/>
      </c>
      <c r="AW31" s="416" t="str">
        <f>IF($H31&lt;&gt;"",VLOOKUP($C31,個別表!$E$17:$ES$1241,33,FALSE),"")</f>
        <v/>
      </c>
      <c r="AX31" s="417" t="s">
        <v>55</v>
      </c>
      <c r="AY31" s="168"/>
      <c r="AZ31" s="482" t="str">
        <f t="shared" si="4"/>
        <v/>
      </c>
      <c r="BA31" s="186"/>
    </row>
    <row r="32" spans="2:53" s="169" customFormat="1" ht="19.899999999999999" customHeight="1" x14ac:dyDescent="0.2">
      <c r="B32" s="170"/>
      <c r="C32" s="187">
        <f>IF((ROW()-15)&lt;=個別表!N33,ROW()-15,"")</f>
        <v>17</v>
      </c>
      <c r="D32" s="188" t="str">
        <f>IFERROR(VLOOKUP($C32,個別表!$E$17:$Y$1231,11,FALSE),"")</f>
        <v/>
      </c>
      <c r="E32" s="188" t="str">
        <f>IFERROR(VLOOKUP($C32,個別表!$E$17:$Y$1231,12,FALSE),"")</f>
        <v/>
      </c>
      <c r="F32" s="225" t="str">
        <f>IFERROR(VLOOKUP($C32,個別表!$E$17:$Y$1231,16,FALSE),"")</f>
        <v/>
      </c>
      <c r="G32" s="384" t="str">
        <f>IFERROR(VLOOKUP($C32,個別表!$E$17:$Y$1231,17,FALSE),"")</f>
        <v/>
      </c>
      <c r="H32" s="189" t="str">
        <f>IFERROR(VLOOKUP($C32,個別表!$E$17:$Y$1231,20,FALSE),"")</f>
        <v/>
      </c>
      <c r="I32" s="238" t="str">
        <f>IF($H32&lt;&gt;"",SUMIF(個別表!$E$17:$E$1231,$C32,個別表!$JM$17:$JM$1231),"")</f>
        <v/>
      </c>
      <c r="J32" s="192" t="str">
        <f>IF($H32&lt;&gt;"",SUMIF(個別表!$E$17:$E$1231,$C32,個別表!$JN$17:$JN$1231),"")</f>
        <v/>
      </c>
      <c r="K32" s="193" t="str">
        <f>IF($H32&lt;&gt;"",SUMIF(個別表!$E$17:$E$1231,$C32,個別表!$JO$17:$JO$1231),"")</f>
        <v/>
      </c>
      <c r="L32" s="239" t="str">
        <f>IF($H32&lt;&gt;"",SUMIF(個別表!$E$17:$E$1231,$C32,個別表!$JP$17:$JP$1231),"")</f>
        <v/>
      </c>
      <c r="M32" s="392"/>
      <c r="N32" s="393"/>
      <c r="O32" s="190"/>
      <c r="P32" s="191"/>
      <c r="Q32" s="402" t="str">
        <f>IF($H32&lt;&gt;"",SUMIF(個別表!$E$17:$E$1231,$C32,個別表!$JZ$17:$JZ$1231),"")</f>
        <v/>
      </c>
      <c r="R32" s="403" t="str">
        <f>IF($H32&lt;&gt;"",SUMIF(個別表!$E$17:$E$1231,$C32,個別表!$KA$17:$KA$1231),"")</f>
        <v/>
      </c>
      <c r="S32" s="407" t="str">
        <f>IF($H32&lt;&gt;"",SUMIF(個別表!$E$17:$E$1231,$C32,個別表!$KB$17:$KB$1231),"")</f>
        <v/>
      </c>
      <c r="T32" s="403" t="str">
        <f>IF($H32&lt;&gt;"",SUMIF(個別表!$E$17:$E$1231,$C32,個別表!$KC$17:$KC$1231),"")</f>
        <v/>
      </c>
      <c r="U32" s="408" t="str">
        <f>IF($H32&lt;&gt;"",SUMIF(個別表!$E$17:$E$1231,$C32,個別表!$KD$17:$KD$1231),"")</f>
        <v/>
      </c>
      <c r="V32" s="408" t="str">
        <f>IF($H32&lt;&gt;"",SUMIF(個別表!$E$17:$E$1231,$C32,個別表!$KE$17:$KE$1231),"")</f>
        <v/>
      </c>
      <c r="W32" s="408" t="str">
        <f>IF($H32&lt;&gt;"",SUMIF(個別表!$E$17:$E$1231,$C32,個別表!$KF$17:$KF$1231),"")</f>
        <v/>
      </c>
      <c r="X32" s="408" t="str">
        <f>IF($H32&lt;&gt;"",SUMIF(個別表!$E$17:$E$1231,$C32,個別表!$KG$17:$KG$1231),"")</f>
        <v/>
      </c>
      <c r="Y32" s="408" t="str">
        <f>IF($H32&lt;&gt;"",SUMIF(個別表!$E$17:$E$1231,$C32,個別表!$KH$17:$KH$1231),"")</f>
        <v/>
      </c>
      <c r="Z32" s="408" t="str">
        <f>IF($H32&lt;&gt;"",SUMIF(個別表!$E$17:$E$1231,$C32,個別表!$KI$17:$KI$1231),"")</f>
        <v/>
      </c>
      <c r="AA32" s="408" t="str">
        <f>IF($H32&lt;&gt;"",SUMIF(個別表!$E$17:$E$1231,$C32,個別表!$KJ$17:$KJ$1231),"")</f>
        <v/>
      </c>
      <c r="AB32" s="409" t="str">
        <f>IF($H32&lt;&gt;"",SUMIF(個別表!$E$17:$E$1231,$C32,個別表!$KK$17:$KK$1231),"")</f>
        <v/>
      </c>
      <c r="AC32" s="407" t="str">
        <f>IF($H32&lt;&gt;"",SUMIF(個別表!$E$17:$E$1231,$C32,個別表!$GO$17:$GO$1231),"")</f>
        <v/>
      </c>
      <c r="AD32" s="403" t="str">
        <f>IF($H32&lt;&gt;"",SUMIF(個別表!$E$17:$E$1231,$C32,個別表!$GP$17:$GP$1231),"")</f>
        <v/>
      </c>
      <c r="AE32" s="403" t="str">
        <f>IF($H32&lt;&gt;"",SUMIF(個別表!$E$17:$E$1231,$C32,個別表!$GQ$17:$GQ$1231),"")</f>
        <v/>
      </c>
      <c r="AF32" s="403" t="str">
        <f>IF($H32&lt;&gt;"",SUMIF(個別表!$E$17:$E$1231,$C32,個別表!$GR$17:$GR$1231),"")</f>
        <v/>
      </c>
      <c r="AG32" s="408" t="str">
        <f>IF($H32&lt;&gt;"",SUMIF(個別表!$E$17:$E$1231,$C32,個別表!$GS$17:$GS$1231),"")</f>
        <v/>
      </c>
      <c r="AH32" s="408" t="str">
        <f>IF($H32&lt;&gt;"",SUMIF(個別表!$E$17:$E$1231,$C32,個別表!$GT$17:$GT$1231),"")</f>
        <v/>
      </c>
      <c r="AI32" s="408" t="str">
        <f>IF($H32&lt;&gt;"",SUMIF(個別表!$E$17:$E$1231,$C32,個別表!$GW$17:$GW$1231),"")</f>
        <v/>
      </c>
      <c r="AJ32" s="408" t="str">
        <f>IF($H32&lt;&gt;"",SUMIF(個別表!$E$17:$E$1231,$C32,個別表!$GX$17:$GX$1231),"")</f>
        <v/>
      </c>
      <c r="AK32" s="408" t="str">
        <f>IF($H32&lt;&gt;"",SUMIF(個別表!$E$17:$E$1231,$C32,個別表!$HH$17:$HH$1231),"")</f>
        <v/>
      </c>
      <c r="AL32" s="408" t="str">
        <f>IF($H32&lt;&gt;"",SUMIF(個別表!$E$17:$E$1231,$C32,個別表!$HU$17:$HU$1231),"")</f>
        <v/>
      </c>
      <c r="AM32" s="408" t="str">
        <f>IF($H32&lt;&gt;"",SUMIF(個別表!$E$17:$E$1231,$C32,個別表!$HX$17:$HX$1231),"")</f>
        <v/>
      </c>
      <c r="AN32" s="408" t="str">
        <f>IF($H32&lt;&gt;"",SUMIF(個別表!$E$17:$E$1231,$C32,個別表!$ID$17:$ID$1231),"")</f>
        <v/>
      </c>
      <c r="AO32" s="408" t="str">
        <f>IF($H32&lt;&gt;"",SUMIF(個別表!$E$17:$E$1231,$C32,個別表!$IJ$17:$IJ$1231),"")</f>
        <v/>
      </c>
      <c r="AP32" s="408" t="str">
        <f>IF($H32&lt;&gt;"",SUMIF(個別表!$E$17:$E$1231,$C32,個別表!$IP$17:$IP$1231),"")</f>
        <v/>
      </c>
      <c r="AQ32" s="408" t="str">
        <f>IF($H32&lt;&gt;"",SUMIF(個別表!$E$17:$E$1231,$C32,個別表!$IS$17:$IS$1231),"")</f>
        <v/>
      </c>
      <c r="AR32" s="407" t="str">
        <f>IF($H32&lt;&gt;"",SUMIF(個別表!$E$17:$E$1231,$C32,個別表!$IV$17:$IV$1231),"")</f>
        <v/>
      </c>
      <c r="AS32" s="416" t="str">
        <f t="shared" si="1"/>
        <v/>
      </c>
      <c r="AT32" s="194" t="str">
        <f t="shared" si="2"/>
        <v/>
      </c>
      <c r="AU32" s="414"/>
      <c r="AV32" s="194" t="str">
        <f t="shared" si="3"/>
        <v/>
      </c>
      <c r="AW32" s="416" t="str">
        <f>IF($H32&lt;&gt;"",VLOOKUP($C32,個別表!$E$17:$ES$1241,33,FALSE),"")</f>
        <v/>
      </c>
      <c r="AX32" s="417" t="s">
        <v>55</v>
      </c>
      <c r="AY32" s="168"/>
      <c r="AZ32" s="482" t="str">
        <f t="shared" si="4"/>
        <v/>
      </c>
      <c r="BA32" s="186"/>
    </row>
    <row r="33" spans="2:53" s="169" customFormat="1" ht="19.899999999999999" customHeight="1" x14ac:dyDescent="0.2">
      <c r="B33" s="170"/>
      <c r="C33" s="187">
        <f>IF((ROW()-15)&lt;=個別表!N34,ROW()-15,"")</f>
        <v>18</v>
      </c>
      <c r="D33" s="188" t="str">
        <f>IFERROR(VLOOKUP($C33,個別表!$E$17:$Y$1231,11,FALSE),"")</f>
        <v/>
      </c>
      <c r="E33" s="188" t="str">
        <f>IFERROR(VLOOKUP($C33,個別表!$E$17:$Y$1231,12,FALSE),"")</f>
        <v/>
      </c>
      <c r="F33" s="225" t="str">
        <f>IFERROR(VLOOKUP($C33,個別表!$E$17:$Y$1231,16,FALSE),"")</f>
        <v/>
      </c>
      <c r="G33" s="384" t="str">
        <f>IFERROR(VLOOKUP($C33,個別表!$E$17:$Y$1231,17,FALSE),"")</f>
        <v/>
      </c>
      <c r="H33" s="189" t="str">
        <f>IFERROR(VLOOKUP($C33,個別表!$E$17:$Y$1231,20,FALSE),"")</f>
        <v/>
      </c>
      <c r="I33" s="238" t="str">
        <f>IF($H33&lt;&gt;"",SUMIF(個別表!$E$17:$E$1231,$C33,個別表!$JM$17:$JM$1231),"")</f>
        <v/>
      </c>
      <c r="J33" s="192" t="str">
        <f>IF($H33&lt;&gt;"",SUMIF(個別表!$E$17:$E$1231,$C33,個別表!$JN$17:$JN$1231),"")</f>
        <v/>
      </c>
      <c r="K33" s="193" t="str">
        <f>IF($H33&lt;&gt;"",SUMIF(個別表!$E$17:$E$1231,$C33,個別表!$JO$17:$JO$1231),"")</f>
        <v/>
      </c>
      <c r="L33" s="239" t="str">
        <f>IF($H33&lt;&gt;"",SUMIF(個別表!$E$17:$E$1231,$C33,個別表!$JP$17:$JP$1231),"")</f>
        <v/>
      </c>
      <c r="M33" s="392"/>
      <c r="N33" s="393"/>
      <c r="O33" s="190"/>
      <c r="P33" s="191"/>
      <c r="Q33" s="402" t="str">
        <f>IF($H33&lt;&gt;"",SUMIF(個別表!$E$17:$E$1231,$C33,個別表!$JZ$17:$JZ$1231),"")</f>
        <v/>
      </c>
      <c r="R33" s="403" t="str">
        <f>IF($H33&lt;&gt;"",SUMIF(個別表!$E$17:$E$1231,$C33,個別表!$KA$17:$KA$1231),"")</f>
        <v/>
      </c>
      <c r="S33" s="407" t="str">
        <f>IF($H33&lt;&gt;"",SUMIF(個別表!$E$17:$E$1231,$C33,個別表!$KB$17:$KB$1231),"")</f>
        <v/>
      </c>
      <c r="T33" s="403" t="str">
        <f>IF($H33&lt;&gt;"",SUMIF(個別表!$E$17:$E$1231,$C33,個別表!$KC$17:$KC$1231),"")</f>
        <v/>
      </c>
      <c r="U33" s="408" t="str">
        <f>IF($H33&lt;&gt;"",SUMIF(個別表!$E$17:$E$1231,$C33,個別表!$KD$17:$KD$1231),"")</f>
        <v/>
      </c>
      <c r="V33" s="408" t="str">
        <f>IF($H33&lt;&gt;"",SUMIF(個別表!$E$17:$E$1231,$C33,個別表!$KE$17:$KE$1231),"")</f>
        <v/>
      </c>
      <c r="W33" s="408" t="str">
        <f>IF($H33&lt;&gt;"",SUMIF(個別表!$E$17:$E$1231,$C33,個別表!$KF$17:$KF$1231),"")</f>
        <v/>
      </c>
      <c r="X33" s="408" t="str">
        <f>IF($H33&lt;&gt;"",SUMIF(個別表!$E$17:$E$1231,$C33,個別表!$KG$17:$KG$1231),"")</f>
        <v/>
      </c>
      <c r="Y33" s="408" t="str">
        <f>IF($H33&lt;&gt;"",SUMIF(個別表!$E$17:$E$1231,$C33,個別表!$KH$17:$KH$1231),"")</f>
        <v/>
      </c>
      <c r="Z33" s="408" t="str">
        <f>IF($H33&lt;&gt;"",SUMIF(個別表!$E$17:$E$1231,$C33,個別表!$KI$17:$KI$1231),"")</f>
        <v/>
      </c>
      <c r="AA33" s="408" t="str">
        <f>IF($H33&lt;&gt;"",SUMIF(個別表!$E$17:$E$1231,$C33,個別表!$KJ$17:$KJ$1231),"")</f>
        <v/>
      </c>
      <c r="AB33" s="409" t="str">
        <f>IF($H33&lt;&gt;"",SUMIF(個別表!$E$17:$E$1231,$C33,個別表!$KK$17:$KK$1231),"")</f>
        <v/>
      </c>
      <c r="AC33" s="407" t="str">
        <f>IF($H33&lt;&gt;"",SUMIF(個別表!$E$17:$E$1231,$C33,個別表!$GO$17:$GO$1231),"")</f>
        <v/>
      </c>
      <c r="AD33" s="403" t="str">
        <f>IF($H33&lt;&gt;"",SUMIF(個別表!$E$17:$E$1231,$C33,個別表!$GP$17:$GP$1231),"")</f>
        <v/>
      </c>
      <c r="AE33" s="403" t="str">
        <f>IF($H33&lt;&gt;"",SUMIF(個別表!$E$17:$E$1231,$C33,個別表!$GQ$17:$GQ$1231),"")</f>
        <v/>
      </c>
      <c r="AF33" s="403" t="str">
        <f>IF($H33&lt;&gt;"",SUMIF(個別表!$E$17:$E$1231,$C33,個別表!$GR$17:$GR$1231),"")</f>
        <v/>
      </c>
      <c r="AG33" s="408" t="str">
        <f>IF($H33&lt;&gt;"",SUMIF(個別表!$E$17:$E$1231,$C33,個別表!$GS$17:$GS$1231),"")</f>
        <v/>
      </c>
      <c r="AH33" s="408" t="str">
        <f>IF($H33&lt;&gt;"",SUMIF(個別表!$E$17:$E$1231,$C33,個別表!$GT$17:$GT$1231),"")</f>
        <v/>
      </c>
      <c r="AI33" s="408" t="str">
        <f>IF($H33&lt;&gt;"",SUMIF(個別表!$E$17:$E$1231,$C33,個別表!$GW$17:$GW$1231),"")</f>
        <v/>
      </c>
      <c r="AJ33" s="408" t="str">
        <f>IF($H33&lt;&gt;"",SUMIF(個別表!$E$17:$E$1231,$C33,個別表!$GX$17:$GX$1231),"")</f>
        <v/>
      </c>
      <c r="AK33" s="408" t="str">
        <f>IF($H33&lt;&gt;"",SUMIF(個別表!$E$17:$E$1231,$C33,個別表!$HH$17:$HH$1231),"")</f>
        <v/>
      </c>
      <c r="AL33" s="408" t="str">
        <f>IF($H33&lt;&gt;"",SUMIF(個別表!$E$17:$E$1231,$C33,個別表!$HU$17:$HU$1231),"")</f>
        <v/>
      </c>
      <c r="AM33" s="408" t="str">
        <f>IF($H33&lt;&gt;"",SUMIF(個別表!$E$17:$E$1231,$C33,個別表!$HX$17:$HX$1231),"")</f>
        <v/>
      </c>
      <c r="AN33" s="408" t="str">
        <f>IF($H33&lt;&gt;"",SUMIF(個別表!$E$17:$E$1231,$C33,個別表!$ID$17:$ID$1231),"")</f>
        <v/>
      </c>
      <c r="AO33" s="408" t="str">
        <f>IF($H33&lt;&gt;"",SUMIF(個別表!$E$17:$E$1231,$C33,個別表!$IJ$17:$IJ$1231),"")</f>
        <v/>
      </c>
      <c r="AP33" s="408" t="str">
        <f>IF($H33&lt;&gt;"",SUMIF(個別表!$E$17:$E$1231,$C33,個別表!$IP$17:$IP$1231),"")</f>
        <v/>
      </c>
      <c r="AQ33" s="408" t="str">
        <f>IF($H33&lt;&gt;"",SUMIF(個別表!$E$17:$E$1231,$C33,個別表!$IS$17:$IS$1231),"")</f>
        <v/>
      </c>
      <c r="AR33" s="407" t="str">
        <f>IF($H33&lt;&gt;"",SUMIF(個別表!$E$17:$E$1231,$C33,個別表!$IV$17:$IV$1231),"")</f>
        <v/>
      </c>
      <c r="AS33" s="416" t="str">
        <f t="shared" si="1"/>
        <v/>
      </c>
      <c r="AT33" s="194" t="str">
        <f t="shared" si="2"/>
        <v/>
      </c>
      <c r="AU33" s="414"/>
      <c r="AV33" s="194" t="str">
        <f t="shared" si="3"/>
        <v/>
      </c>
      <c r="AW33" s="416" t="str">
        <f>IF($H33&lt;&gt;"",VLOOKUP($C33,個別表!$E$17:$ES$1241,33,FALSE),"")</f>
        <v/>
      </c>
      <c r="AX33" s="417" t="s">
        <v>55</v>
      </c>
      <c r="AY33" s="168"/>
      <c r="AZ33" s="482" t="str">
        <f t="shared" si="4"/>
        <v/>
      </c>
      <c r="BA33" s="186"/>
    </row>
    <row r="34" spans="2:53" s="169" customFormat="1" ht="19.899999999999999" customHeight="1" x14ac:dyDescent="0.2">
      <c r="B34" s="170"/>
      <c r="C34" s="187">
        <f>IF((ROW()-15)&lt;=個別表!N35,ROW()-15,"")</f>
        <v>19</v>
      </c>
      <c r="D34" s="188" t="str">
        <f>IFERROR(VLOOKUP($C34,個別表!$E$17:$Y$1231,11,FALSE),"")</f>
        <v/>
      </c>
      <c r="E34" s="188" t="str">
        <f>IFERROR(VLOOKUP($C34,個別表!$E$17:$Y$1231,12,FALSE),"")</f>
        <v/>
      </c>
      <c r="F34" s="225" t="str">
        <f>IFERROR(VLOOKUP($C34,個別表!$E$17:$Y$1231,16,FALSE),"")</f>
        <v/>
      </c>
      <c r="G34" s="384" t="str">
        <f>IFERROR(VLOOKUP($C34,個別表!$E$17:$Y$1231,17,FALSE),"")</f>
        <v/>
      </c>
      <c r="H34" s="189" t="str">
        <f>IFERROR(VLOOKUP($C34,個別表!$E$17:$Y$1231,20,FALSE),"")</f>
        <v/>
      </c>
      <c r="I34" s="238" t="str">
        <f>IF($H34&lt;&gt;"",SUMIF(個別表!$E$17:$E$1231,$C34,個別表!$JM$17:$JM$1231),"")</f>
        <v/>
      </c>
      <c r="J34" s="192" t="str">
        <f>IF($H34&lt;&gt;"",SUMIF(個別表!$E$17:$E$1231,$C34,個別表!$JN$17:$JN$1231),"")</f>
        <v/>
      </c>
      <c r="K34" s="193" t="str">
        <f>IF($H34&lt;&gt;"",SUMIF(個別表!$E$17:$E$1231,$C34,個別表!$JO$17:$JO$1231),"")</f>
        <v/>
      </c>
      <c r="L34" s="239" t="str">
        <f>IF($H34&lt;&gt;"",SUMIF(個別表!$E$17:$E$1231,$C34,個別表!$JP$17:$JP$1231),"")</f>
        <v/>
      </c>
      <c r="M34" s="392"/>
      <c r="N34" s="393"/>
      <c r="O34" s="190"/>
      <c r="P34" s="191"/>
      <c r="Q34" s="402" t="str">
        <f>IF($H34&lt;&gt;"",SUMIF(個別表!$E$17:$E$1231,$C34,個別表!$JZ$17:$JZ$1231),"")</f>
        <v/>
      </c>
      <c r="R34" s="403" t="str">
        <f>IF($H34&lt;&gt;"",SUMIF(個別表!$E$17:$E$1231,$C34,個別表!$KA$17:$KA$1231),"")</f>
        <v/>
      </c>
      <c r="S34" s="407" t="str">
        <f>IF($H34&lt;&gt;"",SUMIF(個別表!$E$17:$E$1231,$C34,個別表!$KB$17:$KB$1231),"")</f>
        <v/>
      </c>
      <c r="T34" s="403" t="str">
        <f>IF($H34&lt;&gt;"",SUMIF(個別表!$E$17:$E$1231,$C34,個別表!$KC$17:$KC$1231),"")</f>
        <v/>
      </c>
      <c r="U34" s="408" t="str">
        <f>IF($H34&lt;&gt;"",SUMIF(個別表!$E$17:$E$1231,$C34,個別表!$KD$17:$KD$1231),"")</f>
        <v/>
      </c>
      <c r="V34" s="408" t="str">
        <f>IF($H34&lt;&gt;"",SUMIF(個別表!$E$17:$E$1231,$C34,個別表!$KE$17:$KE$1231),"")</f>
        <v/>
      </c>
      <c r="W34" s="408" t="str">
        <f>IF($H34&lt;&gt;"",SUMIF(個別表!$E$17:$E$1231,$C34,個別表!$KF$17:$KF$1231),"")</f>
        <v/>
      </c>
      <c r="X34" s="408" t="str">
        <f>IF($H34&lt;&gt;"",SUMIF(個別表!$E$17:$E$1231,$C34,個別表!$KG$17:$KG$1231),"")</f>
        <v/>
      </c>
      <c r="Y34" s="408" t="str">
        <f>IF($H34&lt;&gt;"",SUMIF(個別表!$E$17:$E$1231,$C34,個別表!$KH$17:$KH$1231),"")</f>
        <v/>
      </c>
      <c r="Z34" s="408" t="str">
        <f>IF($H34&lt;&gt;"",SUMIF(個別表!$E$17:$E$1231,$C34,個別表!$KI$17:$KI$1231),"")</f>
        <v/>
      </c>
      <c r="AA34" s="408" t="str">
        <f>IF($H34&lt;&gt;"",SUMIF(個別表!$E$17:$E$1231,$C34,個別表!$KJ$17:$KJ$1231),"")</f>
        <v/>
      </c>
      <c r="AB34" s="409" t="str">
        <f>IF($H34&lt;&gt;"",SUMIF(個別表!$E$17:$E$1231,$C34,個別表!$KK$17:$KK$1231),"")</f>
        <v/>
      </c>
      <c r="AC34" s="407" t="str">
        <f>IF($H34&lt;&gt;"",SUMIF(個別表!$E$17:$E$1231,$C34,個別表!$GO$17:$GO$1231),"")</f>
        <v/>
      </c>
      <c r="AD34" s="403" t="str">
        <f>IF($H34&lt;&gt;"",SUMIF(個別表!$E$17:$E$1231,$C34,個別表!$GP$17:$GP$1231),"")</f>
        <v/>
      </c>
      <c r="AE34" s="403" t="str">
        <f>IF($H34&lt;&gt;"",SUMIF(個別表!$E$17:$E$1231,$C34,個別表!$GQ$17:$GQ$1231),"")</f>
        <v/>
      </c>
      <c r="AF34" s="403" t="str">
        <f>IF($H34&lt;&gt;"",SUMIF(個別表!$E$17:$E$1231,$C34,個別表!$GR$17:$GR$1231),"")</f>
        <v/>
      </c>
      <c r="AG34" s="408" t="str">
        <f>IF($H34&lt;&gt;"",SUMIF(個別表!$E$17:$E$1231,$C34,個別表!$GS$17:$GS$1231),"")</f>
        <v/>
      </c>
      <c r="AH34" s="408" t="str">
        <f>IF($H34&lt;&gt;"",SUMIF(個別表!$E$17:$E$1231,$C34,個別表!$GT$17:$GT$1231),"")</f>
        <v/>
      </c>
      <c r="AI34" s="408" t="str">
        <f>IF($H34&lt;&gt;"",SUMIF(個別表!$E$17:$E$1231,$C34,個別表!$GW$17:$GW$1231),"")</f>
        <v/>
      </c>
      <c r="AJ34" s="408" t="str">
        <f>IF($H34&lt;&gt;"",SUMIF(個別表!$E$17:$E$1231,$C34,個別表!$GX$17:$GX$1231),"")</f>
        <v/>
      </c>
      <c r="AK34" s="408" t="str">
        <f>IF($H34&lt;&gt;"",SUMIF(個別表!$E$17:$E$1231,$C34,個別表!$HH$17:$HH$1231),"")</f>
        <v/>
      </c>
      <c r="AL34" s="408" t="str">
        <f>IF($H34&lt;&gt;"",SUMIF(個別表!$E$17:$E$1231,$C34,個別表!$HU$17:$HU$1231),"")</f>
        <v/>
      </c>
      <c r="AM34" s="408" t="str">
        <f>IF($H34&lt;&gt;"",SUMIF(個別表!$E$17:$E$1231,$C34,個別表!$HX$17:$HX$1231),"")</f>
        <v/>
      </c>
      <c r="AN34" s="408" t="str">
        <f>IF($H34&lt;&gt;"",SUMIF(個別表!$E$17:$E$1231,$C34,個別表!$ID$17:$ID$1231),"")</f>
        <v/>
      </c>
      <c r="AO34" s="408" t="str">
        <f>IF($H34&lt;&gt;"",SUMIF(個別表!$E$17:$E$1231,$C34,個別表!$IJ$17:$IJ$1231),"")</f>
        <v/>
      </c>
      <c r="AP34" s="408" t="str">
        <f>IF($H34&lt;&gt;"",SUMIF(個別表!$E$17:$E$1231,$C34,個別表!$IP$17:$IP$1231),"")</f>
        <v/>
      </c>
      <c r="AQ34" s="408" t="str">
        <f>IF($H34&lt;&gt;"",SUMIF(個別表!$E$17:$E$1231,$C34,個別表!$IS$17:$IS$1231),"")</f>
        <v/>
      </c>
      <c r="AR34" s="407" t="str">
        <f>IF($H34&lt;&gt;"",SUMIF(個別表!$E$17:$E$1231,$C34,個別表!$IV$17:$IV$1231),"")</f>
        <v/>
      </c>
      <c r="AS34" s="416" t="str">
        <f t="shared" si="1"/>
        <v/>
      </c>
      <c r="AT34" s="194" t="str">
        <f t="shared" si="2"/>
        <v/>
      </c>
      <c r="AU34" s="414"/>
      <c r="AV34" s="194" t="str">
        <f t="shared" si="3"/>
        <v/>
      </c>
      <c r="AW34" s="416" t="str">
        <f>IF($H34&lt;&gt;"",VLOOKUP($C34,個別表!$E$17:$ES$1241,33,FALSE),"")</f>
        <v/>
      </c>
      <c r="AX34" s="417" t="s">
        <v>55</v>
      </c>
      <c r="AY34" s="168"/>
      <c r="AZ34" s="482" t="str">
        <f t="shared" si="4"/>
        <v/>
      </c>
      <c r="BA34" s="186"/>
    </row>
    <row r="35" spans="2:53" s="169" customFormat="1" ht="19.899999999999999" customHeight="1" x14ac:dyDescent="0.2">
      <c r="B35" s="170"/>
      <c r="C35" s="187">
        <f>IF((ROW()-15)&lt;=個別表!N36,ROW()-15,"")</f>
        <v>20</v>
      </c>
      <c r="D35" s="188" t="str">
        <f>IFERROR(VLOOKUP($C35,個別表!$E$17:$Y$1231,11,FALSE),"")</f>
        <v/>
      </c>
      <c r="E35" s="188" t="str">
        <f>IFERROR(VLOOKUP($C35,個別表!$E$17:$Y$1231,12,FALSE),"")</f>
        <v/>
      </c>
      <c r="F35" s="225" t="str">
        <f>IFERROR(VLOOKUP($C35,個別表!$E$17:$Y$1231,16,FALSE),"")</f>
        <v/>
      </c>
      <c r="G35" s="384" t="str">
        <f>IFERROR(VLOOKUP($C35,個別表!$E$17:$Y$1231,17,FALSE),"")</f>
        <v/>
      </c>
      <c r="H35" s="189" t="str">
        <f>IFERROR(VLOOKUP($C35,個別表!$E$17:$Y$1231,20,FALSE),"")</f>
        <v/>
      </c>
      <c r="I35" s="238" t="str">
        <f>IF($H35&lt;&gt;"",SUMIF(個別表!$E$17:$E$1231,$C35,個別表!$JM$17:$JM$1231),"")</f>
        <v/>
      </c>
      <c r="J35" s="192" t="str">
        <f>IF($H35&lt;&gt;"",SUMIF(個別表!$E$17:$E$1231,$C35,個別表!$JN$17:$JN$1231),"")</f>
        <v/>
      </c>
      <c r="K35" s="193" t="str">
        <f>IF($H35&lt;&gt;"",SUMIF(個別表!$E$17:$E$1231,$C35,個別表!$JO$17:$JO$1231),"")</f>
        <v/>
      </c>
      <c r="L35" s="239" t="str">
        <f>IF($H35&lt;&gt;"",SUMIF(個別表!$E$17:$E$1231,$C35,個別表!$JP$17:$JP$1231),"")</f>
        <v/>
      </c>
      <c r="M35" s="392"/>
      <c r="N35" s="393"/>
      <c r="O35" s="190"/>
      <c r="P35" s="191"/>
      <c r="Q35" s="402" t="str">
        <f>IF($H35&lt;&gt;"",SUMIF(個別表!$E$17:$E$1231,$C35,個別表!$JZ$17:$JZ$1231),"")</f>
        <v/>
      </c>
      <c r="R35" s="403" t="str">
        <f>IF($H35&lt;&gt;"",SUMIF(個別表!$E$17:$E$1231,$C35,個別表!$KA$17:$KA$1231),"")</f>
        <v/>
      </c>
      <c r="S35" s="407" t="str">
        <f>IF($H35&lt;&gt;"",SUMIF(個別表!$E$17:$E$1231,$C35,個別表!$KB$17:$KB$1231),"")</f>
        <v/>
      </c>
      <c r="T35" s="403" t="str">
        <f>IF($H35&lt;&gt;"",SUMIF(個別表!$E$17:$E$1231,$C35,個別表!$KC$17:$KC$1231),"")</f>
        <v/>
      </c>
      <c r="U35" s="408" t="str">
        <f>IF($H35&lt;&gt;"",SUMIF(個別表!$E$17:$E$1231,$C35,個別表!$KD$17:$KD$1231),"")</f>
        <v/>
      </c>
      <c r="V35" s="408" t="str">
        <f>IF($H35&lt;&gt;"",SUMIF(個別表!$E$17:$E$1231,$C35,個別表!$KE$17:$KE$1231),"")</f>
        <v/>
      </c>
      <c r="W35" s="408" t="str">
        <f>IF($H35&lt;&gt;"",SUMIF(個別表!$E$17:$E$1231,$C35,個別表!$KF$17:$KF$1231),"")</f>
        <v/>
      </c>
      <c r="X35" s="408" t="str">
        <f>IF($H35&lt;&gt;"",SUMIF(個別表!$E$17:$E$1231,$C35,個別表!$KG$17:$KG$1231),"")</f>
        <v/>
      </c>
      <c r="Y35" s="408" t="str">
        <f>IF($H35&lt;&gt;"",SUMIF(個別表!$E$17:$E$1231,$C35,個別表!$KH$17:$KH$1231),"")</f>
        <v/>
      </c>
      <c r="Z35" s="408" t="str">
        <f>IF($H35&lt;&gt;"",SUMIF(個別表!$E$17:$E$1231,$C35,個別表!$KI$17:$KI$1231),"")</f>
        <v/>
      </c>
      <c r="AA35" s="408" t="str">
        <f>IF($H35&lt;&gt;"",SUMIF(個別表!$E$17:$E$1231,$C35,個別表!$KJ$17:$KJ$1231),"")</f>
        <v/>
      </c>
      <c r="AB35" s="409" t="str">
        <f>IF($H35&lt;&gt;"",SUMIF(個別表!$E$17:$E$1231,$C35,個別表!$KK$17:$KK$1231),"")</f>
        <v/>
      </c>
      <c r="AC35" s="407" t="str">
        <f>IF($H35&lt;&gt;"",SUMIF(個別表!$E$17:$E$1231,$C35,個別表!$GO$17:$GO$1231),"")</f>
        <v/>
      </c>
      <c r="AD35" s="403" t="str">
        <f>IF($H35&lt;&gt;"",SUMIF(個別表!$E$17:$E$1231,$C35,個別表!$GP$17:$GP$1231),"")</f>
        <v/>
      </c>
      <c r="AE35" s="403" t="str">
        <f>IF($H35&lt;&gt;"",SUMIF(個別表!$E$17:$E$1231,$C35,個別表!$GQ$17:$GQ$1231),"")</f>
        <v/>
      </c>
      <c r="AF35" s="403" t="str">
        <f>IF($H35&lt;&gt;"",SUMIF(個別表!$E$17:$E$1231,$C35,個別表!$GR$17:$GR$1231),"")</f>
        <v/>
      </c>
      <c r="AG35" s="408" t="str">
        <f>IF($H35&lt;&gt;"",SUMIF(個別表!$E$17:$E$1231,$C35,個別表!$GS$17:$GS$1231),"")</f>
        <v/>
      </c>
      <c r="AH35" s="408" t="str">
        <f>IF($H35&lt;&gt;"",SUMIF(個別表!$E$17:$E$1231,$C35,個別表!$GT$17:$GT$1231),"")</f>
        <v/>
      </c>
      <c r="AI35" s="408" t="str">
        <f>IF($H35&lt;&gt;"",SUMIF(個別表!$E$17:$E$1231,$C35,個別表!$GW$17:$GW$1231),"")</f>
        <v/>
      </c>
      <c r="AJ35" s="408" t="str">
        <f>IF($H35&lt;&gt;"",SUMIF(個別表!$E$17:$E$1231,$C35,個別表!$GX$17:$GX$1231),"")</f>
        <v/>
      </c>
      <c r="AK35" s="408" t="str">
        <f>IF($H35&lt;&gt;"",SUMIF(個別表!$E$17:$E$1231,$C35,個別表!$HH$17:$HH$1231),"")</f>
        <v/>
      </c>
      <c r="AL35" s="408" t="str">
        <f>IF($H35&lt;&gt;"",SUMIF(個別表!$E$17:$E$1231,$C35,個別表!$HU$17:$HU$1231),"")</f>
        <v/>
      </c>
      <c r="AM35" s="408" t="str">
        <f>IF($H35&lt;&gt;"",SUMIF(個別表!$E$17:$E$1231,$C35,個別表!$HX$17:$HX$1231),"")</f>
        <v/>
      </c>
      <c r="AN35" s="408" t="str">
        <f>IF($H35&lt;&gt;"",SUMIF(個別表!$E$17:$E$1231,$C35,個別表!$ID$17:$ID$1231),"")</f>
        <v/>
      </c>
      <c r="AO35" s="408" t="str">
        <f>IF($H35&lt;&gt;"",SUMIF(個別表!$E$17:$E$1231,$C35,個別表!$IJ$17:$IJ$1231),"")</f>
        <v/>
      </c>
      <c r="AP35" s="408" t="str">
        <f>IF($H35&lt;&gt;"",SUMIF(個別表!$E$17:$E$1231,$C35,個別表!$IP$17:$IP$1231),"")</f>
        <v/>
      </c>
      <c r="AQ35" s="408" t="str">
        <f>IF($H35&lt;&gt;"",SUMIF(個別表!$E$17:$E$1231,$C35,個別表!$IS$17:$IS$1231),"")</f>
        <v/>
      </c>
      <c r="AR35" s="407" t="str">
        <f>IF($H35&lt;&gt;"",SUMIF(個別表!$E$17:$E$1231,$C35,個別表!$IV$17:$IV$1231),"")</f>
        <v/>
      </c>
      <c r="AS35" s="416" t="str">
        <f t="shared" si="1"/>
        <v/>
      </c>
      <c r="AT35" s="194" t="str">
        <f t="shared" si="2"/>
        <v/>
      </c>
      <c r="AU35" s="414"/>
      <c r="AV35" s="194" t="str">
        <f t="shared" si="3"/>
        <v/>
      </c>
      <c r="AW35" s="416" t="str">
        <f>IF($H35&lt;&gt;"",VLOOKUP($C35,個別表!$E$17:$ES$1241,33,FALSE),"")</f>
        <v/>
      </c>
      <c r="AX35" s="417" t="s">
        <v>55</v>
      </c>
      <c r="AY35" s="168"/>
      <c r="AZ35" s="482" t="str">
        <f t="shared" si="4"/>
        <v/>
      </c>
      <c r="BA35" s="186"/>
    </row>
    <row r="36" spans="2:53" s="169" customFormat="1" ht="19.899999999999999" customHeight="1" x14ac:dyDescent="0.2">
      <c r="B36" s="170"/>
      <c r="C36" s="187">
        <f>IF((ROW()-15)&lt;=個別表!N37,ROW()-15,"")</f>
        <v>21</v>
      </c>
      <c r="D36" s="188" t="str">
        <f>IFERROR(VLOOKUP($C36,個別表!$E$17:$Y$1231,11,FALSE),"")</f>
        <v/>
      </c>
      <c r="E36" s="188" t="str">
        <f>IFERROR(VLOOKUP($C36,個別表!$E$17:$Y$1231,12,FALSE),"")</f>
        <v/>
      </c>
      <c r="F36" s="225" t="str">
        <f>IFERROR(VLOOKUP($C36,個別表!$E$17:$Y$1231,16,FALSE),"")</f>
        <v/>
      </c>
      <c r="G36" s="384" t="str">
        <f>IFERROR(VLOOKUP($C36,個別表!$E$17:$Y$1231,17,FALSE),"")</f>
        <v/>
      </c>
      <c r="H36" s="189" t="str">
        <f>IFERROR(VLOOKUP($C36,個別表!$E$17:$Y$1231,20,FALSE),"")</f>
        <v/>
      </c>
      <c r="I36" s="238" t="str">
        <f>IF($H36&lt;&gt;"",SUMIF(個別表!$E$17:$E$1231,$C36,個別表!$JM$17:$JM$1231),"")</f>
        <v/>
      </c>
      <c r="J36" s="192" t="str">
        <f>IF($H36&lt;&gt;"",SUMIF(個別表!$E$17:$E$1231,$C36,個別表!$JN$17:$JN$1231),"")</f>
        <v/>
      </c>
      <c r="K36" s="193" t="str">
        <f>IF($H36&lt;&gt;"",SUMIF(個別表!$E$17:$E$1231,$C36,個別表!$JO$17:$JO$1231),"")</f>
        <v/>
      </c>
      <c r="L36" s="239" t="str">
        <f>IF($H36&lt;&gt;"",SUMIF(個別表!$E$17:$E$1231,$C36,個別表!$JP$17:$JP$1231),"")</f>
        <v/>
      </c>
      <c r="M36" s="392"/>
      <c r="N36" s="393"/>
      <c r="O36" s="190"/>
      <c r="P36" s="191"/>
      <c r="Q36" s="402" t="str">
        <f>IF($H36&lt;&gt;"",SUMIF(個別表!$E$17:$E$1231,$C36,個別表!$JZ$17:$JZ$1231),"")</f>
        <v/>
      </c>
      <c r="R36" s="403" t="str">
        <f>IF($H36&lt;&gt;"",SUMIF(個別表!$E$17:$E$1231,$C36,個別表!$KA$17:$KA$1231),"")</f>
        <v/>
      </c>
      <c r="S36" s="407" t="str">
        <f>IF($H36&lt;&gt;"",SUMIF(個別表!$E$17:$E$1231,$C36,個別表!$KB$17:$KB$1231),"")</f>
        <v/>
      </c>
      <c r="T36" s="403" t="str">
        <f>IF($H36&lt;&gt;"",SUMIF(個別表!$E$17:$E$1231,$C36,個別表!$KC$17:$KC$1231),"")</f>
        <v/>
      </c>
      <c r="U36" s="408" t="str">
        <f>IF($H36&lt;&gt;"",SUMIF(個別表!$E$17:$E$1231,$C36,個別表!$KD$17:$KD$1231),"")</f>
        <v/>
      </c>
      <c r="V36" s="408" t="str">
        <f>IF($H36&lt;&gt;"",SUMIF(個別表!$E$17:$E$1231,$C36,個別表!$KE$17:$KE$1231),"")</f>
        <v/>
      </c>
      <c r="W36" s="408" t="str">
        <f>IF($H36&lt;&gt;"",SUMIF(個別表!$E$17:$E$1231,$C36,個別表!$KF$17:$KF$1231),"")</f>
        <v/>
      </c>
      <c r="X36" s="408" t="str">
        <f>IF($H36&lt;&gt;"",SUMIF(個別表!$E$17:$E$1231,$C36,個別表!$KG$17:$KG$1231),"")</f>
        <v/>
      </c>
      <c r="Y36" s="408" t="str">
        <f>IF($H36&lt;&gt;"",SUMIF(個別表!$E$17:$E$1231,$C36,個別表!$KH$17:$KH$1231),"")</f>
        <v/>
      </c>
      <c r="Z36" s="408" t="str">
        <f>IF($H36&lt;&gt;"",SUMIF(個別表!$E$17:$E$1231,$C36,個別表!$KI$17:$KI$1231),"")</f>
        <v/>
      </c>
      <c r="AA36" s="408" t="str">
        <f>IF($H36&lt;&gt;"",SUMIF(個別表!$E$17:$E$1231,$C36,個別表!$KJ$17:$KJ$1231),"")</f>
        <v/>
      </c>
      <c r="AB36" s="409" t="str">
        <f>IF($H36&lt;&gt;"",SUMIF(個別表!$E$17:$E$1231,$C36,個別表!$KK$17:$KK$1231),"")</f>
        <v/>
      </c>
      <c r="AC36" s="407" t="str">
        <f>IF($H36&lt;&gt;"",SUMIF(個別表!$E$17:$E$1231,$C36,個別表!$GO$17:$GO$1231),"")</f>
        <v/>
      </c>
      <c r="AD36" s="403" t="str">
        <f>IF($H36&lt;&gt;"",SUMIF(個別表!$E$17:$E$1231,$C36,個別表!$GP$17:$GP$1231),"")</f>
        <v/>
      </c>
      <c r="AE36" s="403" t="str">
        <f>IF($H36&lt;&gt;"",SUMIF(個別表!$E$17:$E$1231,$C36,個別表!$GQ$17:$GQ$1231),"")</f>
        <v/>
      </c>
      <c r="AF36" s="403" t="str">
        <f>IF($H36&lt;&gt;"",SUMIF(個別表!$E$17:$E$1231,$C36,個別表!$GR$17:$GR$1231),"")</f>
        <v/>
      </c>
      <c r="AG36" s="408" t="str">
        <f>IF($H36&lt;&gt;"",SUMIF(個別表!$E$17:$E$1231,$C36,個別表!$GS$17:$GS$1231),"")</f>
        <v/>
      </c>
      <c r="AH36" s="408" t="str">
        <f>IF($H36&lt;&gt;"",SUMIF(個別表!$E$17:$E$1231,$C36,個別表!$GT$17:$GT$1231),"")</f>
        <v/>
      </c>
      <c r="AI36" s="408" t="str">
        <f>IF($H36&lt;&gt;"",SUMIF(個別表!$E$17:$E$1231,$C36,個別表!$GW$17:$GW$1231),"")</f>
        <v/>
      </c>
      <c r="AJ36" s="408" t="str">
        <f>IF($H36&lt;&gt;"",SUMIF(個別表!$E$17:$E$1231,$C36,個別表!$GX$17:$GX$1231),"")</f>
        <v/>
      </c>
      <c r="AK36" s="408" t="str">
        <f>IF($H36&lt;&gt;"",SUMIF(個別表!$E$17:$E$1231,$C36,個別表!$HH$17:$HH$1231),"")</f>
        <v/>
      </c>
      <c r="AL36" s="408" t="str">
        <f>IF($H36&lt;&gt;"",SUMIF(個別表!$E$17:$E$1231,$C36,個別表!$HU$17:$HU$1231),"")</f>
        <v/>
      </c>
      <c r="AM36" s="408" t="str">
        <f>IF($H36&lt;&gt;"",SUMIF(個別表!$E$17:$E$1231,$C36,個別表!$HX$17:$HX$1231),"")</f>
        <v/>
      </c>
      <c r="AN36" s="408" t="str">
        <f>IF($H36&lt;&gt;"",SUMIF(個別表!$E$17:$E$1231,$C36,個別表!$ID$17:$ID$1231),"")</f>
        <v/>
      </c>
      <c r="AO36" s="408" t="str">
        <f>IF($H36&lt;&gt;"",SUMIF(個別表!$E$17:$E$1231,$C36,個別表!$IJ$17:$IJ$1231),"")</f>
        <v/>
      </c>
      <c r="AP36" s="408" t="str">
        <f>IF($H36&lt;&gt;"",SUMIF(個別表!$E$17:$E$1231,$C36,個別表!$IP$17:$IP$1231),"")</f>
        <v/>
      </c>
      <c r="AQ36" s="408" t="str">
        <f>IF($H36&lt;&gt;"",SUMIF(個別表!$E$17:$E$1231,$C36,個別表!$IS$17:$IS$1231),"")</f>
        <v/>
      </c>
      <c r="AR36" s="407" t="str">
        <f>IF($H36&lt;&gt;"",SUMIF(個別表!$E$17:$E$1231,$C36,個別表!$IV$17:$IV$1231),"")</f>
        <v/>
      </c>
      <c r="AS36" s="416" t="str">
        <f t="shared" si="1"/>
        <v/>
      </c>
      <c r="AT36" s="194" t="str">
        <f t="shared" si="2"/>
        <v/>
      </c>
      <c r="AU36" s="414"/>
      <c r="AV36" s="194" t="str">
        <f t="shared" si="3"/>
        <v/>
      </c>
      <c r="AW36" s="416" t="str">
        <f>IF($H36&lt;&gt;"",VLOOKUP($C36,個別表!$E$17:$ES$1241,33,FALSE),"")</f>
        <v/>
      </c>
      <c r="AX36" s="417" t="s">
        <v>55</v>
      </c>
      <c r="AY36" s="168"/>
      <c r="AZ36" s="482" t="str">
        <f t="shared" si="4"/>
        <v/>
      </c>
      <c r="BA36" s="186"/>
    </row>
    <row r="37" spans="2:53" s="169" customFormat="1" ht="19.899999999999999" customHeight="1" x14ac:dyDescent="0.2">
      <c r="B37" s="170"/>
      <c r="C37" s="187">
        <f>IF((ROW()-15)&lt;=個別表!N38,ROW()-15,"")</f>
        <v>22</v>
      </c>
      <c r="D37" s="188" t="str">
        <f>IFERROR(VLOOKUP($C37,個別表!$E$17:$Y$1231,11,FALSE),"")</f>
        <v/>
      </c>
      <c r="E37" s="188" t="str">
        <f>IFERROR(VLOOKUP($C37,個別表!$E$17:$Y$1231,12,FALSE),"")</f>
        <v/>
      </c>
      <c r="F37" s="225" t="str">
        <f>IFERROR(VLOOKUP($C37,個別表!$E$17:$Y$1231,16,FALSE),"")</f>
        <v/>
      </c>
      <c r="G37" s="384" t="str">
        <f>IFERROR(VLOOKUP($C37,個別表!$E$17:$Y$1231,17,FALSE),"")</f>
        <v/>
      </c>
      <c r="H37" s="189" t="str">
        <f>IFERROR(VLOOKUP($C37,個別表!$E$17:$Y$1231,20,FALSE),"")</f>
        <v/>
      </c>
      <c r="I37" s="238" t="str">
        <f>IF($H37&lt;&gt;"",SUMIF(個別表!$E$17:$E$1231,$C37,個別表!$JM$17:$JM$1231),"")</f>
        <v/>
      </c>
      <c r="J37" s="192" t="str">
        <f>IF($H37&lt;&gt;"",SUMIF(個別表!$E$17:$E$1231,$C37,個別表!$JN$17:$JN$1231),"")</f>
        <v/>
      </c>
      <c r="K37" s="193" t="str">
        <f>IF($H37&lt;&gt;"",SUMIF(個別表!$E$17:$E$1231,$C37,個別表!$JO$17:$JO$1231),"")</f>
        <v/>
      </c>
      <c r="L37" s="239" t="str">
        <f>IF($H37&lt;&gt;"",SUMIF(個別表!$E$17:$E$1231,$C37,個別表!$JP$17:$JP$1231),"")</f>
        <v/>
      </c>
      <c r="M37" s="392"/>
      <c r="N37" s="393"/>
      <c r="O37" s="190"/>
      <c r="P37" s="191"/>
      <c r="Q37" s="402" t="str">
        <f>IF($H37&lt;&gt;"",SUMIF(個別表!$E$17:$E$1231,$C37,個別表!$JZ$17:$JZ$1231),"")</f>
        <v/>
      </c>
      <c r="R37" s="403" t="str">
        <f>IF($H37&lt;&gt;"",SUMIF(個別表!$E$17:$E$1231,$C37,個別表!$KA$17:$KA$1231),"")</f>
        <v/>
      </c>
      <c r="S37" s="407" t="str">
        <f>IF($H37&lt;&gt;"",SUMIF(個別表!$E$17:$E$1231,$C37,個別表!$KB$17:$KB$1231),"")</f>
        <v/>
      </c>
      <c r="T37" s="403" t="str">
        <f>IF($H37&lt;&gt;"",SUMIF(個別表!$E$17:$E$1231,$C37,個別表!$KC$17:$KC$1231),"")</f>
        <v/>
      </c>
      <c r="U37" s="408" t="str">
        <f>IF($H37&lt;&gt;"",SUMIF(個別表!$E$17:$E$1231,$C37,個別表!$KD$17:$KD$1231),"")</f>
        <v/>
      </c>
      <c r="V37" s="408" t="str">
        <f>IF($H37&lt;&gt;"",SUMIF(個別表!$E$17:$E$1231,$C37,個別表!$KE$17:$KE$1231),"")</f>
        <v/>
      </c>
      <c r="W37" s="408" t="str">
        <f>IF($H37&lt;&gt;"",SUMIF(個別表!$E$17:$E$1231,$C37,個別表!$KF$17:$KF$1231),"")</f>
        <v/>
      </c>
      <c r="X37" s="408" t="str">
        <f>IF($H37&lt;&gt;"",SUMIF(個別表!$E$17:$E$1231,$C37,個別表!$KG$17:$KG$1231),"")</f>
        <v/>
      </c>
      <c r="Y37" s="408" t="str">
        <f>IF($H37&lt;&gt;"",SUMIF(個別表!$E$17:$E$1231,$C37,個別表!$KH$17:$KH$1231),"")</f>
        <v/>
      </c>
      <c r="Z37" s="408" t="str">
        <f>IF($H37&lt;&gt;"",SUMIF(個別表!$E$17:$E$1231,$C37,個別表!$KI$17:$KI$1231),"")</f>
        <v/>
      </c>
      <c r="AA37" s="408" t="str">
        <f>IF($H37&lt;&gt;"",SUMIF(個別表!$E$17:$E$1231,$C37,個別表!$KJ$17:$KJ$1231),"")</f>
        <v/>
      </c>
      <c r="AB37" s="409" t="str">
        <f>IF($H37&lt;&gt;"",SUMIF(個別表!$E$17:$E$1231,$C37,個別表!$KK$17:$KK$1231),"")</f>
        <v/>
      </c>
      <c r="AC37" s="407" t="str">
        <f>IF($H37&lt;&gt;"",SUMIF(個別表!$E$17:$E$1231,$C37,個別表!$GO$17:$GO$1231),"")</f>
        <v/>
      </c>
      <c r="AD37" s="403" t="str">
        <f>IF($H37&lt;&gt;"",SUMIF(個別表!$E$17:$E$1231,$C37,個別表!$GP$17:$GP$1231),"")</f>
        <v/>
      </c>
      <c r="AE37" s="403" t="str">
        <f>IF($H37&lt;&gt;"",SUMIF(個別表!$E$17:$E$1231,$C37,個別表!$GQ$17:$GQ$1231),"")</f>
        <v/>
      </c>
      <c r="AF37" s="403" t="str">
        <f>IF($H37&lt;&gt;"",SUMIF(個別表!$E$17:$E$1231,$C37,個別表!$GR$17:$GR$1231),"")</f>
        <v/>
      </c>
      <c r="AG37" s="408" t="str">
        <f>IF($H37&lt;&gt;"",SUMIF(個別表!$E$17:$E$1231,$C37,個別表!$GS$17:$GS$1231),"")</f>
        <v/>
      </c>
      <c r="AH37" s="408" t="str">
        <f>IF($H37&lt;&gt;"",SUMIF(個別表!$E$17:$E$1231,$C37,個別表!$GT$17:$GT$1231),"")</f>
        <v/>
      </c>
      <c r="AI37" s="408" t="str">
        <f>IF($H37&lt;&gt;"",SUMIF(個別表!$E$17:$E$1231,$C37,個別表!$GW$17:$GW$1231),"")</f>
        <v/>
      </c>
      <c r="AJ37" s="408" t="str">
        <f>IF($H37&lt;&gt;"",SUMIF(個別表!$E$17:$E$1231,$C37,個別表!$GX$17:$GX$1231),"")</f>
        <v/>
      </c>
      <c r="AK37" s="408" t="str">
        <f>IF($H37&lt;&gt;"",SUMIF(個別表!$E$17:$E$1231,$C37,個別表!$HH$17:$HH$1231),"")</f>
        <v/>
      </c>
      <c r="AL37" s="408" t="str">
        <f>IF($H37&lt;&gt;"",SUMIF(個別表!$E$17:$E$1231,$C37,個別表!$HU$17:$HU$1231),"")</f>
        <v/>
      </c>
      <c r="AM37" s="408" t="str">
        <f>IF($H37&lt;&gt;"",SUMIF(個別表!$E$17:$E$1231,$C37,個別表!$HX$17:$HX$1231),"")</f>
        <v/>
      </c>
      <c r="AN37" s="408" t="str">
        <f>IF($H37&lt;&gt;"",SUMIF(個別表!$E$17:$E$1231,$C37,個別表!$ID$17:$ID$1231),"")</f>
        <v/>
      </c>
      <c r="AO37" s="408" t="str">
        <f>IF($H37&lt;&gt;"",SUMIF(個別表!$E$17:$E$1231,$C37,個別表!$IJ$17:$IJ$1231),"")</f>
        <v/>
      </c>
      <c r="AP37" s="408" t="str">
        <f>IF($H37&lt;&gt;"",SUMIF(個別表!$E$17:$E$1231,$C37,個別表!$IP$17:$IP$1231),"")</f>
        <v/>
      </c>
      <c r="AQ37" s="408" t="str">
        <f>IF($H37&lt;&gt;"",SUMIF(個別表!$E$17:$E$1231,$C37,個別表!$IS$17:$IS$1231),"")</f>
        <v/>
      </c>
      <c r="AR37" s="407" t="str">
        <f>IF($H37&lt;&gt;"",SUMIF(個別表!$E$17:$E$1231,$C37,個別表!$IV$17:$IV$1231),"")</f>
        <v/>
      </c>
      <c r="AS37" s="416" t="str">
        <f t="shared" si="1"/>
        <v/>
      </c>
      <c r="AT37" s="194" t="str">
        <f t="shared" si="2"/>
        <v/>
      </c>
      <c r="AU37" s="414"/>
      <c r="AV37" s="194" t="str">
        <f t="shared" si="3"/>
        <v/>
      </c>
      <c r="AW37" s="416" t="str">
        <f>IF($H37&lt;&gt;"",VLOOKUP($C37,個別表!$E$17:$ES$1241,33,FALSE),"")</f>
        <v/>
      </c>
      <c r="AX37" s="417" t="s">
        <v>55</v>
      </c>
      <c r="AY37" s="168"/>
      <c r="AZ37" s="482" t="str">
        <f t="shared" si="4"/>
        <v/>
      </c>
      <c r="BA37" s="186"/>
    </row>
    <row r="38" spans="2:53" s="169" customFormat="1" ht="19.899999999999999" customHeight="1" x14ac:dyDescent="0.2">
      <c r="B38" s="170"/>
      <c r="C38" s="187">
        <f>IF((ROW()-15)&lt;=個別表!N39,ROW()-15,"")</f>
        <v>23</v>
      </c>
      <c r="D38" s="188" t="str">
        <f>IFERROR(VLOOKUP($C38,個別表!$E$17:$Y$1231,11,FALSE),"")</f>
        <v/>
      </c>
      <c r="E38" s="188" t="str">
        <f>IFERROR(VLOOKUP($C38,個別表!$E$17:$Y$1231,12,FALSE),"")</f>
        <v/>
      </c>
      <c r="F38" s="225" t="str">
        <f>IFERROR(VLOOKUP($C38,個別表!$E$17:$Y$1231,16,FALSE),"")</f>
        <v/>
      </c>
      <c r="G38" s="384" t="str">
        <f>IFERROR(VLOOKUP($C38,個別表!$E$17:$Y$1231,17,FALSE),"")</f>
        <v/>
      </c>
      <c r="H38" s="189" t="str">
        <f>IFERROR(VLOOKUP($C38,個別表!$E$17:$Y$1231,20,FALSE),"")</f>
        <v/>
      </c>
      <c r="I38" s="238" t="str">
        <f>IF($H38&lt;&gt;"",SUMIF(個別表!$E$17:$E$1231,$C38,個別表!$JM$17:$JM$1231),"")</f>
        <v/>
      </c>
      <c r="J38" s="192" t="str">
        <f>IF($H38&lt;&gt;"",SUMIF(個別表!$E$17:$E$1231,$C38,個別表!$JN$17:$JN$1231),"")</f>
        <v/>
      </c>
      <c r="K38" s="193" t="str">
        <f>IF($H38&lt;&gt;"",SUMIF(個別表!$E$17:$E$1231,$C38,個別表!$JO$17:$JO$1231),"")</f>
        <v/>
      </c>
      <c r="L38" s="239" t="str">
        <f>IF($H38&lt;&gt;"",SUMIF(個別表!$E$17:$E$1231,$C38,個別表!$JP$17:$JP$1231),"")</f>
        <v/>
      </c>
      <c r="M38" s="392"/>
      <c r="N38" s="393"/>
      <c r="O38" s="190"/>
      <c r="P38" s="191"/>
      <c r="Q38" s="402" t="str">
        <f>IF($H38&lt;&gt;"",SUMIF(個別表!$E$17:$E$1231,$C38,個別表!$JZ$17:$JZ$1231),"")</f>
        <v/>
      </c>
      <c r="R38" s="403" t="str">
        <f>IF($H38&lt;&gt;"",SUMIF(個別表!$E$17:$E$1231,$C38,個別表!$KA$17:$KA$1231),"")</f>
        <v/>
      </c>
      <c r="S38" s="407" t="str">
        <f>IF($H38&lt;&gt;"",SUMIF(個別表!$E$17:$E$1231,$C38,個別表!$KB$17:$KB$1231),"")</f>
        <v/>
      </c>
      <c r="T38" s="403" t="str">
        <f>IF($H38&lt;&gt;"",SUMIF(個別表!$E$17:$E$1231,$C38,個別表!$KC$17:$KC$1231),"")</f>
        <v/>
      </c>
      <c r="U38" s="408" t="str">
        <f>IF($H38&lt;&gt;"",SUMIF(個別表!$E$17:$E$1231,$C38,個別表!$KD$17:$KD$1231),"")</f>
        <v/>
      </c>
      <c r="V38" s="408" t="str">
        <f>IF($H38&lt;&gt;"",SUMIF(個別表!$E$17:$E$1231,$C38,個別表!$KE$17:$KE$1231),"")</f>
        <v/>
      </c>
      <c r="W38" s="408" t="str">
        <f>IF($H38&lt;&gt;"",SUMIF(個別表!$E$17:$E$1231,$C38,個別表!$KF$17:$KF$1231),"")</f>
        <v/>
      </c>
      <c r="X38" s="408" t="str">
        <f>IF($H38&lt;&gt;"",SUMIF(個別表!$E$17:$E$1231,$C38,個別表!$KG$17:$KG$1231),"")</f>
        <v/>
      </c>
      <c r="Y38" s="408" t="str">
        <f>IF($H38&lt;&gt;"",SUMIF(個別表!$E$17:$E$1231,$C38,個別表!$KH$17:$KH$1231),"")</f>
        <v/>
      </c>
      <c r="Z38" s="408" t="str">
        <f>IF($H38&lt;&gt;"",SUMIF(個別表!$E$17:$E$1231,$C38,個別表!$KI$17:$KI$1231),"")</f>
        <v/>
      </c>
      <c r="AA38" s="408" t="str">
        <f>IF($H38&lt;&gt;"",SUMIF(個別表!$E$17:$E$1231,$C38,個別表!$KJ$17:$KJ$1231),"")</f>
        <v/>
      </c>
      <c r="AB38" s="409" t="str">
        <f>IF($H38&lt;&gt;"",SUMIF(個別表!$E$17:$E$1231,$C38,個別表!$KK$17:$KK$1231),"")</f>
        <v/>
      </c>
      <c r="AC38" s="407" t="str">
        <f>IF($H38&lt;&gt;"",SUMIF(個別表!$E$17:$E$1231,$C38,個別表!$GO$17:$GO$1231),"")</f>
        <v/>
      </c>
      <c r="AD38" s="403" t="str">
        <f>IF($H38&lt;&gt;"",SUMIF(個別表!$E$17:$E$1231,$C38,個別表!$GP$17:$GP$1231),"")</f>
        <v/>
      </c>
      <c r="AE38" s="403" t="str">
        <f>IF($H38&lt;&gt;"",SUMIF(個別表!$E$17:$E$1231,$C38,個別表!$GQ$17:$GQ$1231),"")</f>
        <v/>
      </c>
      <c r="AF38" s="403" t="str">
        <f>IF($H38&lt;&gt;"",SUMIF(個別表!$E$17:$E$1231,$C38,個別表!$GR$17:$GR$1231),"")</f>
        <v/>
      </c>
      <c r="AG38" s="408" t="str">
        <f>IF($H38&lt;&gt;"",SUMIF(個別表!$E$17:$E$1231,$C38,個別表!$GS$17:$GS$1231),"")</f>
        <v/>
      </c>
      <c r="AH38" s="408" t="str">
        <f>IF($H38&lt;&gt;"",SUMIF(個別表!$E$17:$E$1231,$C38,個別表!$GT$17:$GT$1231),"")</f>
        <v/>
      </c>
      <c r="AI38" s="408" t="str">
        <f>IF($H38&lt;&gt;"",SUMIF(個別表!$E$17:$E$1231,$C38,個別表!$GW$17:$GW$1231),"")</f>
        <v/>
      </c>
      <c r="AJ38" s="408" t="str">
        <f>IF($H38&lt;&gt;"",SUMIF(個別表!$E$17:$E$1231,$C38,個別表!$GX$17:$GX$1231),"")</f>
        <v/>
      </c>
      <c r="AK38" s="408" t="str">
        <f>IF($H38&lt;&gt;"",SUMIF(個別表!$E$17:$E$1231,$C38,個別表!$HH$17:$HH$1231),"")</f>
        <v/>
      </c>
      <c r="AL38" s="408" t="str">
        <f>IF($H38&lt;&gt;"",SUMIF(個別表!$E$17:$E$1231,$C38,個別表!$HU$17:$HU$1231),"")</f>
        <v/>
      </c>
      <c r="AM38" s="408" t="str">
        <f>IF($H38&lt;&gt;"",SUMIF(個別表!$E$17:$E$1231,$C38,個別表!$HX$17:$HX$1231),"")</f>
        <v/>
      </c>
      <c r="AN38" s="408" t="str">
        <f>IF($H38&lt;&gt;"",SUMIF(個別表!$E$17:$E$1231,$C38,個別表!$ID$17:$ID$1231),"")</f>
        <v/>
      </c>
      <c r="AO38" s="408" t="str">
        <f>IF($H38&lt;&gt;"",SUMIF(個別表!$E$17:$E$1231,$C38,個別表!$IJ$17:$IJ$1231),"")</f>
        <v/>
      </c>
      <c r="AP38" s="408" t="str">
        <f>IF($H38&lt;&gt;"",SUMIF(個別表!$E$17:$E$1231,$C38,個別表!$IP$17:$IP$1231),"")</f>
        <v/>
      </c>
      <c r="AQ38" s="408" t="str">
        <f>IF($H38&lt;&gt;"",SUMIF(個別表!$E$17:$E$1231,$C38,個別表!$IS$17:$IS$1231),"")</f>
        <v/>
      </c>
      <c r="AR38" s="407" t="str">
        <f>IF($H38&lt;&gt;"",SUMIF(個別表!$E$17:$E$1231,$C38,個別表!$IV$17:$IV$1231),"")</f>
        <v/>
      </c>
      <c r="AS38" s="416" t="str">
        <f t="shared" si="1"/>
        <v/>
      </c>
      <c r="AT38" s="194" t="str">
        <f t="shared" si="2"/>
        <v/>
      </c>
      <c r="AU38" s="414"/>
      <c r="AV38" s="194" t="str">
        <f t="shared" si="3"/>
        <v/>
      </c>
      <c r="AW38" s="416" t="str">
        <f>IF($H38&lt;&gt;"",VLOOKUP($C38,個別表!$E$17:$ES$1241,33,FALSE),"")</f>
        <v/>
      </c>
      <c r="AX38" s="417" t="s">
        <v>55</v>
      </c>
      <c r="AY38" s="168"/>
      <c r="AZ38" s="482" t="str">
        <f t="shared" si="4"/>
        <v/>
      </c>
      <c r="BA38" s="186"/>
    </row>
    <row r="39" spans="2:53" s="169" customFormat="1" ht="19.899999999999999" customHeight="1" x14ac:dyDescent="0.2">
      <c r="B39" s="170"/>
      <c r="C39" s="187">
        <f>IF((ROW()-15)&lt;=個別表!N40,ROW()-15,"")</f>
        <v>24</v>
      </c>
      <c r="D39" s="188" t="str">
        <f>IFERROR(VLOOKUP($C39,個別表!$E$17:$Y$1231,11,FALSE),"")</f>
        <v/>
      </c>
      <c r="E39" s="188" t="str">
        <f>IFERROR(VLOOKUP($C39,個別表!$E$17:$Y$1231,12,FALSE),"")</f>
        <v/>
      </c>
      <c r="F39" s="225" t="str">
        <f>IFERROR(VLOOKUP($C39,個別表!$E$17:$Y$1231,16,FALSE),"")</f>
        <v/>
      </c>
      <c r="G39" s="384" t="str">
        <f>IFERROR(VLOOKUP($C39,個別表!$E$17:$Y$1231,17,FALSE),"")</f>
        <v/>
      </c>
      <c r="H39" s="189" t="str">
        <f>IFERROR(VLOOKUP($C39,個別表!$E$17:$Y$1231,20,FALSE),"")</f>
        <v/>
      </c>
      <c r="I39" s="238" t="str">
        <f>IF($H39&lt;&gt;"",SUMIF(個別表!$E$17:$E$1231,$C39,個別表!$JM$17:$JM$1231),"")</f>
        <v/>
      </c>
      <c r="J39" s="192" t="str">
        <f>IF($H39&lt;&gt;"",SUMIF(個別表!$E$17:$E$1231,$C39,個別表!$JN$17:$JN$1231),"")</f>
        <v/>
      </c>
      <c r="K39" s="193" t="str">
        <f>IF($H39&lt;&gt;"",SUMIF(個別表!$E$17:$E$1231,$C39,個別表!$JO$17:$JO$1231),"")</f>
        <v/>
      </c>
      <c r="L39" s="239" t="str">
        <f>IF($H39&lt;&gt;"",SUMIF(個別表!$E$17:$E$1231,$C39,個別表!$JP$17:$JP$1231),"")</f>
        <v/>
      </c>
      <c r="M39" s="392"/>
      <c r="N39" s="393"/>
      <c r="O39" s="190"/>
      <c r="P39" s="191"/>
      <c r="Q39" s="402" t="str">
        <f>IF($H39&lt;&gt;"",SUMIF(個別表!$E$17:$E$1231,$C39,個別表!$JZ$17:$JZ$1231),"")</f>
        <v/>
      </c>
      <c r="R39" s="403" t="str">
        <f>IF($H39&lt;&gt;"",SUMIF(個別表!$E$17:$E$1231,$C39,個別表!$KA$17:$KA$1231),"")</f>
        <v/>
      </c>
      <c r="S39" s="407" t="str">
        <f>IF($H39&lt;&gt;"",SUMIF(個別表!$E$17:$E$1231,$C39,個別表!$KB$17:$KB$1231),"")</f>
        <v/>
      </c>
      <c r="T39" s="403" t="str">
        <f>IF($H39&lt;&gt;"",SUMIF(個別表!$E$17:$E$1231,$C39,個別表!$KC$17:$KC$1231),"")</f>
        <v/>
      </c>
      <c r="U39" s="408" t="str">
        <f>IF($H39&lt;&gt;"",SUMIF(個別表!$E$17:$E$1231,$C39,個別表!$KD$17:$KD$1231),"")</f>
        <v/>
      </c>
      <c r="V39" s="408" t="str">
        <f>IF($H39&lt;&gt;"",SUMIF(個別表!$E$17:$E$1231,$C39,個別表!$KE$17:$KE$1231),"")</f>
        <v/>
      </c>
      <c r="W39" s="408" t="str">
        <f>IF($H39&lt;&gt;"",SUMIF(個別表!$E$17:$E$1231,$C39,個別表!$KF$17:$KF$1231),"")</f>
        <v/>
      </c>
      <c r="X39" s="408" t="str">
        <f>IF($H39&lt;&gt;"",SUMIF(個別表!$E$17:$E$1231,$C39,個別表!$KG$17:$KG$1231),"")</f>
        <v/>
      </c>
      <c r="Y39" s="408" t="str">
        <f>IF($H39&lt;&gt;"",SUMIF(個別表!$E$17:$E$1231,$C39,個別表!$KH$17:$KH$1231),"")</f>
        <v/>
      </c>
      <c r="Z39" s="408" t="str">
        <f>IF($H39&lt;&gt;"",SUMIF(個別表!$E$17:$E$1231,$C39,個別表!$KI$17:$KI$1231),"")</f>
        <v/>
      </c>
      <c r="AA39" s="408" t="str">
        <f>IF($H39&lt;&gt;"",SUMIF(個別表!$E$17:$E$1231,$C39,個別表!$KJ$17:$KJ$1231),"")</f>
        <v/>
      </c>
      <c r="AB39" s="409" t="str">
        <f>IF($H39&lt;&gt;"",SUMIF(個別表!$E$17:$E$1231,$C39,個別表!$KK$17:$KK$1231),"")</f>
        <v/>
      </c>
      <c r="AC39" s="407" t="str">
        <f>IF($H39&lt;&gt;"",SUMIF(個別表!$E$17:$E$1231,$C39,個別表!$GO$17:$GO$1231),"")</f>
        <v/>
      </c>
      <c r="AD39" s="403" t="str">
        <f>IF($H39&lt;&gt;"",SUMIF(個別表!$E$17:$E$1231,$C39,個別表!$GP$17:$GP$1231),"")</f>
        <v/>
      </c>
      <c r="AE39" s="403" t="str">
        <f>IF($H39&lt;&gt;"",SUMIF(個別表!$E$17:$E$1231,$C39,個別表!$GQ$17:$GQ$1231),"")</f>
        <v/>
      </c>
      <c r="AF39" s="403" t="str">
        <f>IF($H39&lt;&gt;"",SUMIF(個別表!$E$17:$E$1231,$C39,個別表!$GR$17:$GR$1231),"")</f>
        <v/>
      </c>
      <c r="AG39" s="408" t="str">
        <f>IF($H39&lt;&gt;"",SUMIF(個別表!$E$17:$E$1231,$C39,個別表!$GS$17:$GS$1231),"")</f>
        <v/>
      </c>
      <c r="AH39" s="408" t="str">
        <f>IF($H39&lt;&gt;"",SUMIF(個別表!$E$17:$E$1231,$C39,個別表!$GT$17:$GT$1231),"")</f>
        <v/>
      </c>
      <c r="AI39" s="408" t="str">
        <f>IF($H39&lt;&gt;"",SUMIF(個別表!$E$17:$E$1231,$C39,個別表!$GW$17:$GW$1231),"")</f>
        <v/>
      </c>
      <c r="AJ39" s="408" t="str">
        <f>IF($H39&lt;&gt;"",SUMIF(個別表!$E$17:$E$1231,$C39,個別表!$GX$17:$GX$1231),"")</f>
        <v/>
      </c>
      <c r="AK39" s="408" t="str">
        <f>IF($H39&lt;&gt;"",SUMIF(個別表!$E$17:$E$1231,$C39,個別表!$HH$17:$HH$1231),"")</f>
        <v/>
      </c>
      <c r="AL39" s="408" t="str">
        <f>IF($H39&lt;&gt;"",SUMIF(個別表!$E$17:$E$1231,$C39,個別表!$HU$17:$HU$1231),"")</f>
        <v/>
      </c>
      <c r="AM39" s="408" t="str">
        <f>IF($H39&lt;&gt;"",SUMIF(個別表!$E$17:$E$1231,$C39,個別表!$HX$17:$HX$1231),"")</f>
        <v/>
      </c>
      <c r="AN39" s="408" t="str">
        <f>IF($H39&lt;&gt;"",SUMIF(個別表!$E$17:$E$1231,$C39,個別表!$ID$17:$ID$1231),"")</f>
        <v/>
      </c>
      <c r="AO39" s="408" t="str">
        <f>IF($H39&lt;&gt;"",SUMIF(個別表!$E$17:$E$1231,$C39,個別表!$IJ$17:$IJ$1231),"")</f>
        <v/>
      </c>
      <c r="AP39" s="408" t="str">
        <f>IF($H39&lt;&gt;"",SUMIF(個別表!$E$17:$E$1231,$C39,個別表!$IP$17:$IP$1231),"")</f>
        <v/>
      </c>
      <c r="AQ39" s="408" t="str">
        <f>IF($H39&lt;&gt;"",SUMIF(個別表!$E$17:$E$1231,$C39,個別表!$IS$17:$IS$1231),"")</f>
        <v/>
      </c>
      <c r="AR39" s="407" t="str">
        <f>IF($H39&lt;&gt;"",SUMIF(個別表!$E$17:$E$1231,$C39,個別表!$IV$17:$IV$1231),"")</f>
        <v/>
      </c>
      <c r="AS39" s="416" t="str">
        <f t="shared" si="1"/>
        <v/>
      </c>
      <c r="AT39" s="194" t="str">
        <f t="shared" si="2"/>
        <v/>
      </c>
      <c r="AU39" s="414"/>
      <c r="AV39" s="194" t="str">
        <f t="shared" si="3"/>
        <v/>
      </c>
      <c r="AW39" s="416" t="str">
        <f>IF($H39&lt;&gt;"",VLOOKUP($C39,個別表!$E$17:$ES$1241,33,FALSE),"")</f>
        <v/>
      </c>
      <c r="AX39" s="417" t="s">
        <v>55</v>
      </c>
      <c r="AY39" s="168"/>
      <c r="AZ39" s="482" t="str">
        <f t="shared" si="4"/>
        <v/>
      </c>
      <c r="BA39" s="186"/>
    </row>
    <row r="40" spans="2:53" s="169" customFormat="1" ht="19.899999999999999" customHeight="1" x14ac:dyDescent="0.2">
      <c r="B40" s="170"/>
      <c r="C40" s="187">
        <f>IF((ROW()-15)&lt;=個別表!N41,ROW()-15,"")</f>
        <v>25</v>
      </c>
      <c r="D40" s="188" t="str">
        <f>IFERROR(VLOOKUP($C40,個別表!$E$17:$Y$1231,11,FALSE),"")</f>
        <v/>
      </c>
      <c r="E40" s="188" t="str">
        <f>IFERROR(VLOOKUP($C40,個別表!$E$17:$Y$1231,12,FALSE),"")</f>
        <v/>
      </c>
      <c r="F40" s="225" t="str">
        <f>IFERROR(VLOOKUP($C40,個別表!$E$17:$Y$1231,16,FALSE),"")</f>
        <v/>
      </c>
      <c r="G40" s="384" t="str">
        <f>IFERROR(VLOOKUP($C40,個別表!$E$17:$Y$1231,17,FALSE),"")</f>
        <v/>
      </c>
      <c r="H40" s="189" t="str">
        <f>IFERROR(VLOOKUP($C40,個別表!$E$17:$Y$1231,20,FALSE),"")</f>
        <v/>
      </c>
      <c r="I40" s="238" t="str">
        <f>IF($H40&lt;&gt;"",SUMIF(個別表!$E$17:$E$1231,$C40,個別表!$JM$17:$JM$1231),"")</f>
        <v/>
      </c>
      <c r="J40" s="192" t="str">
        <f>IF($H40&lt;&gt;"",SUMIF(個別表!$E$17:$E$1231,$C40,個別表!$JN$17:$JN$1231),"")</f>
        <v/>
      </c>
      <c r="K40" s="193" t="str">
        <f>IF($H40&lt;&gt;"",SUMIF(個別表!$E$17:$E$1231,$C40,個別表!$JO$17:$JO$1231),"")</f>
        <v/>
      </c>
      <c r="L40" s="239" t="str">
        <f>IF($H40&lt;&gt;"",SUMIF(個別表!$E$17:$E$1231,$C40,個別表!$JP$17:$JP$1231),"")</f>
        <v/>
      </c>
      <c r="M40" s="392"/>
      <c r="N40" s="393"/>
      <c r="O40" s="190"/>
      <c r="P40" s="191"/>
      <c r="Q40" s="402" t="str">
        <f>IF($H40&lt;&gt;"",SUMIF(個別表!$E$17:$E$1231,$C40,個別表!$JZ$17:$JZ$1231),"")</f>
        <v/>
      </c>
      <c r="R40" s="403" t="str">
        <f>IF($H40&lt;&gt;"",SUMIF(個別表!$E$17:$E$1231,$C40,個別表!$KA$17:$KA$1231),"")</f>
        <v/>
      </c>
      <c r="S40" s="407" t="str">
        <f>IF($H40&lt;&gt;"",SUMIF(個別表!$E$17:$E$1231,$C40,個別表!$KB$17:$KB$1231),"")</f>
        <v/>
      </c>
      <c r="T40" s="403" t="str">
        <f>IF($H40&lt;&gt;"",SUMIF(個別表!$E$17:$E$1231,$C40,個別表!$KC$17:$KC$1231),"")</f>
        <v/>
      </c>
      <c r="U40" s="408" t="str">
        <f>IF($H40&lt;&gt;"",SUMIF(個別表!$E$17:$E$1231,$C40,個別表!$KD$17:$KD$1231),"")</f>
        <v/>
      </c>
      <c r="V40" s="408" t="str">
        <f>IF($H40&lt;&gt;"",SUMIF(個別表!$E$17:$E$1231,$C40,個別表!$KE$17:$KE$1231),"")</f>
        <v/>
      </c>
      <c r="W40" s="408" t="str">
        <f>IF($H40&lt;&gt;"",SUMIF(個別表!$E$17:$E$1231,$C40,個別表!$KF$17:$KF$1231),"")</f>
        <v/>
      </c>
      <c r="X40" s="408" t="str">
        <f>IF($H40&lt;&gt;"",SUMIF(個別表!$E$17:$E$1231,$C40,個別表!$KG$17:$KG$1231),"")</f>
        <v/>
      </c>
      <c r="Y40" s="408" t="str">
        <f>IF($H40&lt;&gt;"",SUMIF(個別表!$E$17:$E$1231,$C40,個別表!$KH$17:$KH$1231),"")</f>
        <v/>
      </c>
      <c r="Z40" s="408" t="str">
        <f>IF($H40&lt;&gt;"",SUMIF(個別表!$E$17:$E$1231,$C40,個別表!$KI$17:$KI$1231),"")</f>
        <v/>
      </c>
      <c r="AA40" s="408" t="str">
        <f>IF($H40&lt;&gt;"",SUMIF(個別表!$E$17:$E$1231,$C40,個別表!$KJ$17:$KJ$1231),"")</f>
        <v/>
      </c>
      <c r="AB40" s="409" t="str">
        <f>IF($H40&lt;&gt;"",SUMIF(個別表!$E$17:$E$1231,$C40,個別表!$KK$17:$KK$1231),"")</f>
        <v/>
      </c>
      <c r="AC40" s="407" t="str">
        <f>IF($H40&lt;&gt;"",SUMIF(個別表!$E$17:$E$1231,$C40,個別表!$GO$17:$GO$1231),"")</f>
        <v/>
      </c>
      <c r="AD40" s="403" t="str">
        <f>IF($H40&lt;&gt;"",SUMIF(個別表!$E$17:$E$1231,$C40,個別表!$GP$17:$GP$1231),"")</f>
        <v/>
      </c>
      <c r="AE40" s="403" t="str">
        <f>IF($H40&lt;&gt;"",SUMIF(個別表!$E$17:$E$1231,$C40,個別表!$GQ$17:$GQ$1231),"")</f>
        <v/>
      </c>
      <c r="AF40" s="403" t="str">
        <f>IF($H40&lt;&gt;"",SUMIF(個別表!$E$17:$E$1231,$C40,個別表!$GR$17:$GR$1231),"")</f>
        <v/>
      </c>
      <c r="AG40" s="408" t="str">
        <f>IF($H40&lt;&gt;"",SUMIF(個別表!$E$17:$E$1231,$C40,個別表!$GS$17:$GS$1231),"")</f>
        <v/>
      </c>
      <c r="AH40" s="408" t="str">
        <f>IF($H40&lt;&gt;"",SUMIF(個別表!$E$17:$E$1231,$C40,個別表!$GT$17:$GT$1231),"")</f>
        <v/>
      </c>
      <c r="AI40" s="408" t="str">
        <f>IF($H40&lt;&gt;"",SUMIF(個別表!$E$17:$E$1231,$C40,個別表!$GW$17:$GW$1231),"")</f>
        <v/>
      </c>
      <c r="AJ40" s="408" t="str">
        <f>IF($H40&lt;&gt;"",SUMIF(個別表!$E$17:$E$1231,$C40,個別表!$GX$17:$GX$1231),"")</f>
        <v/>
      </c>
      <c r="AK40" s="408" t="str">
        <f>IF($H40&lt;&gt;"",SUMIF(個別表!$E$17:$E$1231,$C40,個別表!$HH$17:$HH$1231),"")</f>
        <v/>
      </c>
      <c r="AL40" s="408" t="str">
        <f>IF($H40&lt;&gt;"",SUMIF(個別表!$E$17:$E$1231,$C40,個別表!$HU$17:$HU$1231),"")</f>
        <v/>
      </c>
      <c r="AM40" s="408" t="str">
        <f>IF($H40&lt;&gt;"",SUMIF(個別表!$E$17:$E$1231,$C40,個別表!$HX$17:$HX$1231),"")</f>
        <v/>
      </c>
      <c r="AN40" s="408" t="str">
        <f>IF($H40&lt;&gt;"",SUMIF(個別表!$E$17:$E$1231,$C40,個別表!$ID$17:$ID$1231),"")</f>
        <v/>
      </c>
      <c r="AO40" s="408" t="str">
        <f>IF($H40&lt;&gt;"",SUMIF(個別表!$E$17:$E$1231,$C40,個別表!$IJ$17:$IJ$1231),"")</f>
        <v/>
      </c>
      <c r="AP40" s="408" t="str">
        <f>IF($H40&lt;&gt;"",SUMIF(個別表!$E$17:$E$1231,$C40,個別表!$IP$17:$IP$1231),"")</f>
        <v/>
      </c>
      <c r="AQ40" s="408" t="str">
        <f>IF($H40&lt;&gt;"",SUMIF(個別表!$E$17:$E$1231,$C40,個別表!$IS$17:$IS$1231),"")</f>
        <v/>
      </c>
      <c r="AR40" s="407" t="str">
        <f>IF($H40&lt;&gt;"",SUMIF(個別表!$E$17:$E$1231,$C40,個別表!$IV$17:$IV$1231),"")</f>
        <v/>
      </c>
      <c r="AS40" s="416" t="str">
        <f t="shared" si="1"/>
        <v/>
      </c>
      <c r="AT40" s="194" t="str">
        <f t="shared" si="2"/>
        <v/>
      </c>
      <c r="AU40" s="414"/>
      <c r="AV40" s="194" t="str">
        <f t="shared" si="3"/>
        <v/>
      </c>
      <c r="AW40" s="416" t="str">
        <f>IF($H40&lt;&gt;"",VLOOKUP($C40,個別表!$E$17:$ES$1241,33,FALSE),"")</f>
        <v/>
      </c>
      <c r="AX40" s="417" t="s">
        <v>55</v>
      </c>
      <c r="AY40" s="168"/>
      <c r="AZ40" s="482" t="str">
        <f t="shared" si="4"/>
        <v/>
      </c>
      <c r="BA40" s="186"/>
    </row>
    <row r="41" spans="2:53" s="169" customFormat="1" ht="19.899999999999999" customHeight="1" x14ac:dyDescent="0.2">
      <c r="B41" s="170"/>
      <c r="C41" s="187">
        <f>IF((ROW()-15)&lt;=個別表!N42,ROW()-15,"")</f>
        <v>26</v>
      </c>
      <c r="D41" s="188" t="str">
        <f>IFERROR(VLOOKUP($C41,個別表!$E$17:$Y$1231,11,FALSE),"")</f>
        <v/>
      </c>
      <c r="E41" s="188" t="str">
        <f>IFERROR(VLOOKUP($C41,個別表!$E$17:$Y$1231,12,FALSE),"")</f>
        <v/>
      </c>
      <c r="F41" s="225" t="str">
        <f>IFERROR(VLOOKUP($C41,個別表!$E$17:$Y$1231,16,FALSE),"")</f>
        <v/>
      </c>
      <c r="G41" s="384" t="str">
        <f>IFERROR(VLOOKUP($C41,個別表!$E$17:$Y$1231,17,FALSE),"")</f>
        <v/>
      </c>
      <c r="H41" s="189" t="str">
        <f>IFERROR(VLOOKUP($C41,個別表!$E$17:$Y$1231,20,FALSE),"")</f>
        <v/>
      </c>
      <c r="I41" s="238" t="str">
        <f>IF($H41&lt;&gt;"",SUMIF(個別表!$E$17:$E$1231,$C41,個別表!$JM$17:$JM$1231),"")</f>
        <v/>
      </c>
      <c r="J41" s="192" t="str">
        <f>IF($H41&lt;&gt;"",SUMIF(個別表!$E$17:$E$1231,$C41,個別表!$JN$17:$JN$1231),"")</f>
        <v/>
      </c>
      <c r="K41" s="193" t="str">
        <f>IF($H41&lt;&gt;"",SUMIF(個別表!$E$17:$E$1231,$C41,個別表!$JO$17:$JO$1231),"")</f>
        <v/>
      </c>
      <c r="L41" s="239" t="str">
        <f>IF($H41&lt;&gt;"",SUMIF(個別表!$E$17:$E$1231,$C41,個別表!$JP$17:$JP$1231),"")</f>
        <v/>
      </c>
      <c r="M41" s="392"/>
      <c r="N41" s="393"/>
      <c r="O41" s="190"/>
      <c r="P41" s="191"/>
      <c r="Q41" s="402" t="str">
        <f>IF($H41&lt;&gt;"",SUMIF(個別表!$E$17:$E$1231,$C41,個別表!$JZ$17:$JZ$1231),"")</f>
        <v/>
      </c>
      <c r="R41" s="403" t="str">
        <f>IF($H41&lt;&gt;"",SUMIF(個別表!$E$17:$E$1231,$C41,個別表!$KA$17:$KA$1231),"")</f>
        <v/>
      </c>
      <c r="S41" s="407" t="str">
        <f>IF($H41&lt;&gt;"",SUMIF(個別表!$E$17:$E$1231,$C41,個別表!$KB$17:$KB$1231),"")</f>
        <v/>
      </c>
      <c r="T41" s="403" t="str">
        <f>IF($H41&lt;&gt;"",SUMIF(個別表!$E$17:$E$1231,$C41,個別表!$KC$17:$KC$1231),"")</f>
        <v/>
      </c>
      <c r="U41" s="408" t="str">
        <f>IF($H41&lt;&gt;"",SUMIF(個別表!$E$17:$E$1231,$C41,個別表!$KD$17:$KD$1231),"")</f>
        <v/>
      </c>
      <c r="V41" s="408" t="str">
        <f>IF($H41&lt;&gt;"",SUMIF(個別表!$E$17:$E$1231,$C41,個別表!$KE$17:$KE$1231),"")</f>
        <v/>
      </c>
      <c r="W41" s="408" t="str">
        <f>IF($H41&lt;&gt;"",SUMIF(個別表!$E$17:$E$1231,$C41,個別表!$KF$17:$KF$1231),"")</f>
        <v/>
      </c>
      <c r="X41" s="408" t="str">
        <f>IF($H41&lt;&gt;"",SUMIF(個別表!$E$17:$E$1231,$C41,個別表!$KG$17:$KG$1231),"")</f>
        <v/>
      </c>
      <c r="Y41" s="408" t="str">
        <f>IF($H41&lt;&gt;"",SUMIF(個別表!$E$17:$E$1231,$C41,個別表!$KH$17:$KH$1231),"")</f>
        <v/>
      </c>
      <c r="Z41" s="408" t="str">
        <f>IF($H41&lt;&gt;"",SUMIF(個別表!$E$17:$E$1231,$C41,個別表!$KI$17:$KI$1231),"")</f>
        <v/>
      </c>
      <c r="AA41" s="408" t="str">
        <f>IF($H41&lt;&gt;"",SUMIF(個別表!$E$17:$E$1231,$C41,個別表!$KJ$17:$KJ$1231),"")</f>
        <v/>
      </c>
      <c r="AB41" s="409" t="str">
        <f>IF($H41&lt;&gt;"",SUMIF(個別表!$E$17:$E$1231,$C41,個別表!$KK$17:$KK$1231),"")</f>
        <v/>
      </c>
      <c r="AC41" s="407" t="str">
        <f>IF($H41&lt;&gt;"",SUMIF(個別表!$E$17:$E$1231,$C41,個別表!$GO$17:$GO$1231),"")</f>
        <v/>
      </c>
      <c r="AD41" s="403" t="str">
        <f>IF($H41&lt;&gt;"",SUMIF(個別表!$E$17:$E$1231,$C41,個別表!$GP$17:$GP$1231),"")</f>
        <v/>
      </c>
      <c r="AE41" s="403" t="str">
        <f>IF($H41&lt;&gt;"",SUMIF(個別表!$E$17:$E$1231,$C41,個別表!$GQ$17:$GQ$1231),"")</f>
        <v/>
      </c>
      <c r="AF41" s="403" t="str">
        <f>IF($H41&lt;&gt;"",SUMIF(個別表!$E$17:$E$1231,$C41,個別表!$GR$17:$GR$1231),"")</f>
        <v/>
      </c>
      <c r="AG41" s="408" t="str">
        <f>IF($H41&lt;&gt;"",SUMIF(個別表!$E$17:$E$1231,$C41,個別表!$GS$17:$GS$1231),"")</f>
        <v/>
      </c>
      <c r="AH41" s="408" t="str">
        <f>IF($H41&lt;&gt;"",SUMIF(個別表!$E$17:$E$1231,$C41,個別表!$GT$17:$GT$1231),"")</f>
        <v/>
      </c>
      <c r="AI41" s="408" t="str">
        <f>IF($H41&lt;&gt;"",SUMIF(個別表!$E$17:$E$1231,$C41,個別表!$GW$17:$GW$1231),"")</f>
        <v/>
      </c>
      <c r="AJ41" s="408" t="str">
        <f>IF($H41&lt;&gt;"",SUMIF(個別表!$E$17:$E$1231,$C41,個別表!$GX$17:$GX$1231),"")</f>
        <v/>
      </c>
      <c r="AK41" s="408" t="str">
        <f>IF($H41&lt;&gt;"",SUMIF(個別表!$E$17:$E$1231,$C41,個別表!$HH$17:$HH$1231),"")</f>
        <v/>
      </c>
      <c r="AL41" s="408" t="str">
        <f>IF($H41&lt;&gt;"",SUMIF(個別表!$E$17:$E$1231,$C41,個別表!$HU$17:$HU$1231),"")</f>
        <v/>
      </c>
      <c r="AM41" s="408" t="str">
        <f>IF($H41&lt;&gt;"",SUMIF(個別表!$E$17:$E$1231,$C41,個別表!$HX$17:$HX$1231),"")</f>
        <v/>
      </c>
      <c r="AN41" s="408" t="str">
        <f>IF($H41&lt;&gt;"",SUMIF(個別表!$E$17:$E$1231,$C41,個別表!$ID$17:$ID$1231),"")</f>
        <v/>
      </c>
      <c r="AO41" s="408" t="str">
        <f>IF($H41&lt;&gt;"",SUMIF(個別表!$E$17:$E$1231,$C41,個別表!$IJ$17:$IJ$1231),"")</f>
        <v/>
      </c>
      <c r="AP41" s="408" t="str">
        <f>IF($H41&lt;&gt;"",SUMIF(個別表!$E$17:$E$1231,$C41,個別表!$IP$17:$IP$1231),"")</f>
        <v/>
      </c>
      <c r="AQ41" s="408" t="str">
        <f>IF($H41&lt;&gt;"",SUMIF(個別表!$E$17:$E$1231,$C41,個別表!$IS$17:$IS$1231),"")</f>
        <v/>
      </c>
      <c r="AR41" s="407" t="str">
        <f>IF($H41&lt;&gt;"",SUMIF(個別表!$E$17:$E$1231,$C41,個別表!$IV$17:$IV$1231),"")</f>
        <v/>
      </c>
      <c r="AS41" s="416" t="str">
        <f t="shared" si="1"/>
        <v/>
      </c>
      <c r="AT41" s="194" t="str">
        <f t="shared" si="2"/>
        <v/>
      </c>
      <c r="AU41" s="414"/>
      <c r="AV41" s="194" t="str">
        <f t="shared" si="3"/>
        <v/>
      </c>
      <c r="AW41" s="416" t="str">
        <f>IF($H41&lt;&gt;"",VLOOKUP($C41,個別表!$E$17:$ES$1241,33,FALSE),"")</f>
        <v/>
      </c>
      <c r="AX41" s="417" t="s">
        <v>55</v>
      </c>
      <c r="AY41" s="168"/>
      <c r="AZ41" s="482" t="str">
        <f t="shared" si="4"/>
        <v/>
      </c>
      <c r="BA41" s="186"/>
    </row>
    <row r="42" spans="2:53" s="169" customFormat="1" ht="19.899999999999999" customHeight="1" x14ac:dyDescent="0.2">
      <c r="B42" s="170"/>
      <c r="C42" s="187">
        <f>IF((ROW()-15)&lt;=個別表!N43,ROW()-15,"")</f>
        <v>27</v>
      </c>
      <c r="D42" s="188" t="str">
        <f>IFERROR(VLOOKUP($C42,個別表!$E$17:$Y$1231,11,FALSE),"")</f>
        <v/>
      </c>
      <c r="E42" s="188" t="str">
        <f>IFERROR(VLOOKUP($C42,個別表!$E$17:$Y$1231,12,FALSE),"")</f>
        <v/>
      </c>
      <c r="F42" s="225" t="str">
        <f>IFERROR(VLOOKUP($C42,個別表!$E$17:$Y$1231,16,FALSE),"")</f>
        <v/>
      </c>
      <c r="G42" s="384" t="str">
        <f>IFERROR(VLOOKUP($C42,個別表!$E$17:$Y$1231,17,FALSE),"")</f>
        <v/>
      </c>
      <c r="H42" s="189" t="str">
        <f>IFERROR(VLOOKUP($C42,個別表!$E$17:$Y$1231,20,FALSE),"")</f>
        <v/>
      </c>
      <c r="I42" s="238" t="str">
        <f>IF($H42&lt;&gt;"",SUMIF(個別表!$E$17:$E$1231,$C42,個別表!$JM$17:$JM$1231),"")</f>
        <v/>
      </c>
      <c r="J42" s="192" t="str">
        <f>IF($H42&lt;&gt;"",SUMIF(個別表!$E$17:$E$1231,$C42,個別表!$JN$17:$JN$1231),"")</f>
        <v/>
      </c>
      <c r="K42" s="193" t="str">
        <f>IF($H42&lt;&gt;"",SUMIF(個別表!$E$17:$E$1231,$C42,個別表!$JO$17:$JO$1231),"")</f>
        <v/>
      </c>
      <c r="L42" s="239" t="str">
        <f>IF($H42&lt;&gt;"",SUMIF(個別表!$E$17:$E$1231,$C42,個別表!$JP$17:$JP$1231),"")</f>
        <v/>
      </c>
      <c r="M42" s="392"/>
      <c r="N42" s="393"/>
      <c r="O42" s="190"/>
      <c r="P42" s="191"/>
      <c r="Q42" s="402" t="str">
        <f>IF($H42&lt;&gt;"",SUMIF(個別表!$E$17:$E$1231,$C42,個別表!$JZ$17:$JZ$1231),"")</f>
        <v/>
      </c>
      <c r="R42" s="403" t="str">
        <f>IF($H42&lt;&gt;"",SUMIF(個別表!$E$17:$E$1231,$C42,個別表!$KA$17:$KA$1231),"")</f>
        <v/>
      </c>
      <c r="S42" s="407" t="str">
        <f>IF($H42&lt;&gt;"",SUMIF(個別表!$E$17:$E$1231,$C42,個別表!$KB$17:$KB$1231),"")</f>
        <v/>
      </c>
      <c r="T42" s="403" t="str">
        <f>IF($H42&lt;&gt;"",SUMIF(個別表!$E$17:$E$1231,$C42,個別表!$KC$17:$KC$1231),"")</f>
        <v/>
      </c>
      <c r="U42" s="408" t="str">
        <f>IF($H42&lt;&gt;"",SUMIF(個別表!$E$17:$E$1231,$C42,個別表!$KD$17:$KD$1231),"")</f>
        <v/>
      </c>
      <c r="V42" s="408" t="str">
        <f>IF($H42&lt;&gt;"",SUMIF(個別表!$E$17:$E$1231,$C42,個別表!$KE$17:$KE$1231),"")</f>
        <v/>
      </c>
      <c r="W42" s="408" t="str">
        <f>IF($H42&lt;&gt;"",SUMIF(個別表!$E$17:$E$1231,$C42,個別表!$KF$17:$KF$1231),"")</f>
        <v/>
      </c>
      <c r="X42" s="408" t="str">
        <f>IF($H42&lt;&gt;"",SUMIF(個別表!$E$17:$E$1231,$C42,個別表!$KG$17:$KG$1231),"")</f>
        <v/>
      </c>
      <c r="Y42" s="408" t="str">
        <f>IF($H42&lt;&gt;"",SUMIF(個別表!$E$17:$E$1231,$C42,個別表!$KH$17:$KH$1231),"")</f>
        <v/>
      </c>
      <c r="Z42" s="408" t="str">
        <f>IF($H42&lt;&gt;"",SUMIF(個別表!$E$17:$E$1231,$C42,個別表!$KI$17:$KI$1231),"")</f>
        <v/>
      </c>
      <c r="AA42" s="408" t="str">
        <f>IF($H42&lt;&gt;"",SUMIF(個別表!$E$17:$E$1231,$C42,個別表!$KJ$17:$KJ$1231),"")</f>
        <v/>
      </c>
      <c r="AB42" s="409" t="str">
        <f>IF($H42&lt;&gt;"",SUMIF(個別表!$E$17:$E$1231,$C42,個別表!$KK$17:$KK$1231),"")</f>
        <v/>
      </c>
      <c r="AC42" s="407" t="str">
        <f>IF($H42&lt;&gt;"",SUMIF(個別表!$E$17:$E$1231,$C42,個別表!$GO$17:$GO$1231),"")</f>
        <v/>
      </c>
      <c r="AD42" s="403" t="str">
        <f>IF($H42&lt;&gt;"",SUMIF(個別表!$E$17:$E$1231,$C42,個別表!$GP$17:$GP$1231),"")</f>
        <v/>
      </c>
      <c r="AE42" s="403" t="str">
        <f>IF($H42&lt;&gt;"",SUMIF(個別表!$E$17:$E$1231,$C42,個別表!$GQ$17:$GQ$1231),"")</f>
        <v/>
      </c>
      <c r="AF42" s="403" t="str">
        <f>IF($H42&lt;&gt;"",SUMIF(個別表!$E$17:$E$1231,$C42,個別表!$GR$17:$GR$1231),"")</f>
        <v/>
      </c>
      <c r="AG42" s="408" t="str">
        <f>IF($H42&lt;&gt;"",SUMIF(個別表!$E$17:$E$1231,$C42,個別表!$GS$17:$GS$1231),"")</f>
        <v/>
      </c>
      <c r="AH42" s="408" t="str">
        <f>IF($H42&lt;&gt;"",SUMIF(個別表!$E$17:$E$1231,$C42,個別表!$GT$17:$GT$1231),"")</f>
        <v/>
      </c>
      <c r="AI42" s="408" t="str">
        <f>IF($H42&lt;&gt;"",SUMIF(個別表!$E$17:$E$1231,$C42,個別表!$GW$17:$GW$1231),"")</f>
        <v/>
      </c>
      <c r="AJ42" s="408" t="str">
        <f>IF($H42&lt;&gt;"",SUMIF(個別表!$E$17:$E$1231,$C42,個別表!$GX$17:$GX$1231),"")</f>
        <v/>
      </c>
      <c r="AK42" s="408" t="str">
        <f>IF($H42&lt;&gt;"",SUMIF(個別表!$E$17:$E$1231,$C42,個別表!$HH$17:$HH$1231),"")</f>
        <v/>
      </c>
      <c r="AL42" s="408" t="str">
        <f>IF($H42&lt;&gt;"",SUMIF(個別表!$E$17:$E$1231,$C42,個別表!$HU$17:$HU$1231),"")</f>
        <v/>
      </c>
      <c r="AM42" s="408" t="str">
        <f>IF($H42&lt;&gt;"",SUMIF(個別表!$E$17:$E$1231,$C42,個別表!$HX$17:$HX$1231),"")</f>
        <v/>
      </c>
      <c r="AN42" s="408" t="str">
        <f>IF($H42&lt;&gt;"",SUMIF(個別表!$E$17:$E$1231,$C42,個別表!$ID$17:$ID$1231),"")</f>
        <v/>
      </c>
      <c r="AO42" s="408" t="str">
        <f>IF($H42&lt;&gt;"",SUMIF(個別表!$E$17:$E$1231,$C42,個別表!$IJ$17:$IJ$1231),"")</f>
        <v/>
      </c>
      <c r="AP42" s="408" t="str">
        <f>IF($H42&lt;&gt;"",SUMIF(個別表!$E$17:$E$1231,$C42,個別表!$IP$17:$IP$1231),"")</f>
        <v/>
      </c>
      <c r="AQ42" s="408" t="str">
        <f>IF($H42&lt;&gt;"",SUMIF(個別表!$E$17:$E$1231,$C42,個別表!$IS$17:$IS$1231),"")</f>
        <v/>
      </c>
      <c r="AR42" s="407" t="str">
        <f>IF($H42&lt;&gt;"",SUMIF(個別表!$E$17:$E$1231,$C42,個別表!$IV$17:$IV$1231),"")</f>
        <v/>
      </c>
      <c r="AS42" s="416" t="str">
        <f t="shared" si="1"/>
        <v/>
      </c>
      <c r="AT42" s="194" t="str">
        <f t="shared" si="2"/>
        <v/>
      </c>
      <c r="AU42" s="414"/>
      <c r="AV42" s="194" t="str">
        <f t="shared" si="3"/>
        <v/>
      </c>
      <c r="AW42" s="416" t="str">
        <f>IF($H42&lt;&gt;"",VLOOKUP($C42,個別表!$E$17:$ES$1241,33,FALSE),"")</f>
        <v/>
      </c>
      <c r="AX42" s="417" t="s">
        <v>55</v>
      </c>
      <c r="AY42" s="168"/>
      <c r="AZ42" s="482" t="str">
        <f t="shared" si="4"/>
        <v/>
      </c>
      <c r="BA42" s="186"/>
    </row>
    <row r="43" spans="2:53" s="169" customFormat="1" ht="19.899999999999999" customHeight="1" x14ac:dyDescent="0.2">
      <c r="B43" s="170"/>
      <c r="C43" s="187">
        <f>IF((ROW()-15)&lt;=個別表!N44,ROW()-15,"")</f>
        <v>28</v>
      </c>
      <c r="D43" s="188" t="str">
        <f>IFERROR(VLOOKUP($C43,個別表!$E$17:$Y$1231,11,FALSE),"")</f>
        <v/>
      </c>
      <c r="E43" s="188" t="str">
        <f>IFERROR(VLOOKUP($C43,個別表!$E$17:$Y$1231,12,FALSE),"")</f>
        <v/>
      </c>
      <c r="F43" s="225" t="str">
        <f>IFERROR(VLOOKUP($C43,個別表!$E$17:$Y$1231,16,FALSE),"")</f>
        <v/>
      </c>
      <c r="G43" s="384" t="str">
        <f>IFERROR(VLOOKUP($C43,個別表!$E$17:$Y$1231,17,FALSE),"")</f>
        <v/>
      </c>
      <c r="H43" s="189" t="str">
        <f>IFERROR(VLOOKUP($C43,個別表!$E$17:$Y$1231,20,FALSE),"")</f>
        <v/>
      </c>
      <c r="I43" s="238" t="str">
        <f>IF($H43&lt;&gt;"",SUMIF(個別表!$E$17:$E$1231,$C43,個別表!$JM$17:$JM$1231),"")</f>
        <v/>
      </c>
      <c r="J43" s="192" t="str">
        <f>IF($H43&lt;&gt;"",SUMIF(個別表!$E$17:$E$1231,$C43,個別表!$JN$17:$JN$1231),"")</f>
        <v/>
      </c>
      <c r="K43" s="193" t="str">
        <f>IF($H43&lt;&gt;"",SUMIF(個別表!$E$17:$E$1231,$C43,個別表!$JO$17:$JO$1231),"")</f>
        <v/>
      </c>
      <c r="L43" s="239" t="str">
        <f>IF($H43&lt;&gt;"",SUMIF(個別表!$E$17:$E$1231,$C43,個別表!$JP$17:$JP$1231),"")</f>
        <v/>
      </c>
      <c r="M43" s="392"/>
      <c r="N43" s="393"/>
      <c r="O43" s="190"/>
      <c r="P43" s="191"/>
      <c r="Q43" s="402" t="str">
        <f>IF($H43&lt;&gt;"",SUMIF(個別表!$E$17:$E$1231,$C43,個別表!$JZ$17:$JZ$1231),"")</f>
        <v/>
      </c>
      <c r="R43" s="403" t="str">
        <f>IF($H43&lt;&gt;"",SUMIF(個別表!$E$17:$E$1231,$C43,個別表!$KA$17:$KA$1231),"")</f>
        <v/>
      </c>
      <c r="S43" s="407" t="str">
        <f>IF($H43&lt;&gt;"",SUMIF(個別表!$E$17:$E$1231,$C43,個別表!$KB$17:$KB$1231),"")</f>
        <v/>
      </c>
      <c r="T43" s="403" t="str">
        <f>IF($H43&lt;&gt;"",SUMIF(個別表!$E$17:$E$1231,$C43,個別表!$KC$17:$KC$1231),"")</f>
        <v/>
      </c>
      <c r="U43" s="408" t="str">
        <f>IF($H43&lt;&gt;"",SUMIF(個別表!$E$17:$E$1231,$C43,個別表!$KD$17:$KD$1231),"")</f>
        <v/>
      </c>
      <c r="V43" s="408" t="str">
        <f>IF($H43&lt;&gt;"",SUMIF(個別表!$E$17:$E$1231,$C43,個別表!$KE$17:$KE$1231),"")</f>
        <v/>
      </c>
      <c r="W43" s="408" t="str">
        <f>IF($H43&lt;&gt;"",SUMIF(個別表!$E$17:$E$1231,$C43,個別表!$KF$17:$KF$1231),"")</f>
        <v/>
      </c>
      <c r="X43" s="408" t="str">
        <f>IF($H43&lt;&gt;"",SUMIF(個別表!$E$17:$E$1231,$C43,個別表!$KG$17:$KG$1231),"")</f>
        <v/>
      </c>
      <c r="Y43" s="408" t="str">
        <f>IF($H43&lt;&gt;"",SUMIF(個別表!$E$17:$E$1231,$C43,個別表!$KH$17:$KH$1231),"")</f>
        <v/>
      </c>
      <c r="Z43" s="408" t="str">
        <f>IF($H43&lt;&gt;"",SUMIF(個別表!$E$17:$E$1231,$C43,個別表!$KI$17:$KI$1231),"")</f>
        <v/>
      </c>
      <c r="AA43" s="408" t="str">
        <f>IF($H43&lt;&gt;"",SUMIF(個別表!$E$17:$E$1231,$C43,個別表!$KJ$17:$KJ$1231),"")</f>
        <v/>
      </c>
      <c r="AB43" s="409" t="str">
        <f>IF($H43&lt;&gt;"",SUMIF(個別表!$E$17:$E$1231,$C43,個別表!$KK$17:$KK$1231),"")</f>
        <v/>
      </c>
      <c r="AC43" s="407" t="str">
        <f>IF($H43&lt;&gt;"",SUMIF(個別表!$E$17:$E$1231,$C43,個別表!$GO$17:$GO$1231),"")</f>
        <v/>
      </c>
      <c r="AD43" s="403" t="str">
        <f>IF($H43&lt;&gt;"",SUMIF(個別表!$E$17:$E$1231,$C43,個別表!$GP$17:$GP$1231),"")</f>
        <v/>
      </c>
      <c r="AE43" s="403" t="str">
        <f>IF($H43&lt;&gt;"",SUMIF(個別表!$E$17:$E$1231,$C43,個別表!$GQ$17:$GQ$1231),"")</f>
        <v/>
      </c>
      <c r="AF43" s="403" t="str">
        <f>IF($H43&lt;&gt;"",SUMIF(個別表!$E$17:$E$1231,$C43,個別表!$GR$17:$GR$1231),"")</f>
        <v/>
      </c>
      <c r="AG43" s="408" t="str">
        <f>IF($H43&lt;&gt;"",SUMIF(個別表!$E$17:$E$1231,$C43,個別表!$GS$17:$GS$1231),"")</f>
        <v/>
      </c>
      <c r="AH43" s="408" t="str">
        <f>IF($H43&lt;&gt;"",SUMIF(個別表!$E$17:$E$1231,$C43,個別表!$GT$17:$GT$1231),"")</f>
        <v/>
      </c>
      <c r="AI43" s="408" t="str">
        <f>IF($H43&lt;&gt;"",SUMIF(個別表!$E$17:$E$1231,$C43,個別表!$GW$17:$GW$1231),"")</f>
        <v/>
      </c>
      <c r="AJ43" s="408" t="str">
        <f>IF($H43&lt;&gt;"",SUMIF(個別表!$E$17:$E$1231,$C43,個別表!$GX$17:$GX$1231),"")</f>
        <v/>
      </c>
      <c r="AK43" s="408" t="str">
        <f>IF($H43&lt;&gt;"",SUMIF(個別表!$E$17:$E$1231,$C43,個別表!$HH$17:$HH$1231),"")</f>
        <v/>
      </c>
      <c r="AL43" s="408" t="str">
        <f>IF($H43&lt;&gt;"",SUMIF(個別表!$E$17:$E$1231,$C43,個別表!$HU$17:$HU$1231),"")</f>
        <v/>
      </c>
      <c r="AM43" s="408" t="str">
        <f>IF($H43&lt;&gt;"",SUMIF(個別表!$E$17:$E$1231,$C43,個別表!$HX$17:$HX$1231),"")</f>
        <v/>
      </c>
      <c r="AN43" s="408" t="str">
        <f>IF($H43&lt;&gt;"",SUMIF(個別表!$E$17:$E$1231,$C43,個別表!$ID$17:$ID$1231),"")</f>
        <v/>
      </c>
      <c r="AO43" s="408" t="str">
        <f>IF($H43&lt;&gt;"",SUMIF(個別表!$E$17:$E$1231,$C43,個別表!$IJ$17:$IJ$1231),"")</f>
        <v/>
      </c>
      <c r="AP43" s="408" t="str">
        <f>IF($H43&lt;&gt;"",SUMIF(個別表!$E$17:$E$1231,$C43,個別表!$IP$17:$IP$1231),"")</f>
        <v/>
      </c>
      <c r="AQ43" s="408" t="str">
        <f>IF($H43&lt;&gt;"",SUMIF(個別表!$E$17:$E$1231,$C43,個別表!$IS$17:$IS$1231),"")</f>
        <v/>
      </c>
      <c r="AR43" s="407" t="str">
        <f>IF($H43&lt;&gt;"",SUMIF(個別表!$E$17:$E$1231,$C43,個別表!$IV$17:$IV$1231),"")</f>
        <v/>
      </c>
      <c r="AS43" s="416" t="str">
        <f t="shared" si="1"/>
        <v/>
      </c>
      <c r="AT43" s="194" t="str">
        <f t="shared" si="2"/>
        <v/>
      </c>
      <c r="AU43" s="414"/>
      <c r="AV43" s="194" t="str">
        <f t="shared" si="3"/>
        <v/>
      </c>
      <c r="AW43" s="416" t="str">
        <f>IF($H43&lt;&gt;"",VLOOKUP($C43,個別表!$E$17:$ES$1241,33,FALSE),"")</f>
        <v/>
      </c>
      <c r="AX43" s="417" t="s">
        <v>55</v>
      </c>
      <c r="AY43" s="168"/>
      <c r="AZ43" s="482" t="str">
        <f t="shared" si="4"/>
        <v/>
      </c>
      <c r="BA43" s="186"/>
    </row>
    <row r="44" spans="2:53" s="169" customFormat="1" ht="19.899999999999999" customHeight="1" x14ac:dyDescent="0.2">
      <c r="B44" s="170"/>
      <c r="C44" s="187">
        <f>IF((ROW()-15)&lt;=個別表!N45,ROW()-15,"")</f>
        <v>29</v>
      </c>
      <c r="D44" s="188" t="str">
        <f>IFERROR(VLOOKUP($C44,個別表!$E$17:$Y$1231,11,FALSE),"")</f>
        <v/>
      </c>
      <c r="E44" s="188" t="str">
        <f>IFERROR(VLOOKUP($C44,個別表!$E$17:$Y$1231,12,FALSE),"")</f>
        <v/>
      </c>
      <c r="F44" s="225" t="str">
        <f>IFERROR(VLOOKUP($C44,個別表!$E$17:$Y$1231,16,FALSE),"")</f>
        <v/>
      </c>
      <c r="G44" s="384" t="str">
        <f>IFERROR(VLOOKUP($C44,個別表!$E$17:$Y$1231,17,FALSE),"")</f>
        <v/>
      </c>
      <c r="H44" s="189" t="str">
        <f>IFERROR(VLOOKUP($C44,個別表!$E$17:$Y$1231,20,FALSE),"")</f>
        <v/>
      </c>
      <c r="I44" s="238" t="str">
        <f>IF($H44&lt;&gt;"",SUMIF(個別表!$E$17:$E$1231,$C44,個別表!$JM$17:$JM$1231),"")</f>
        <v/>
      </c>
      <c r="J44" s="192" t="str">
        <f>IF($H44&lt;&gt;"",SUMIF(個別表!$E$17:$E$1231,$C44,個別表!$JN$17:$JN$1231),"")</f>
        <v/>
      </c>
      <c r="K44" s="193" t="str">
        <f>IF($H44&lt;&gt;"",SUMIF(個別表!$E$17:$E$1231,$C44,個別表!$JO$17:$JO$1231),"")</f>
        <v/>
      </c>
      <c r="L44" s="239" t="str">
        <f>IF($H44&lt;&gt;"",SUMIF(個別表!$E$17:$E$1231,$C44,個別表!$JP$17:$JP$1231),"")</f>
        <v/>
      </c>
      <c r="M44" s="392"/>
      <c r="N44" s="393"/>
      <c r="O44" s="190"/>
      <c r="P44" s="191"/>
      <c r="Q44" s="402" t="str">
        <f>IF($H44&lt;&gt;"",SUMIF(個別表!$E$17:$E$1231,$C44,個別表!$JZ$17:$JZ$1231),"")</f>
        <v/>
      </c>
      <c r="R44" s="403" t="str">
        <f>IF($H44&lt;&gt;"",SUMIF(個別表!$E$17:$E$1231,$C44,個別表!$KA$17:$KA$1231),"")</f>
        <v/>
      </c>
      <c r="S44" s="407" t="str">
        <f>IF($H44&lt;&gt;"",SUMIF(個別表!$E$17:$E$1231,$C44,個別表!$KB$17:$KB$1231),"")</f>
        <v/>
      </c>
      <c r="T44" s="403" t="str">
        <f>IF($H44&lt;&gt;"",SUMIF(個別表!$E$17:$E$1231,$C44,個別表!$KC$17:$KC$1231),"")</f>
        <v/>
      </c>
      <c r="U44" s="408" t="str">
        <f>IF($H44&lt;&gt;"",SUMIF(個別表!$E$17:$E$1231,$C44,個別表!$KD$17:$KD$1231),"")</f>
        <v/>
      </c>
      <c r="V44" s="408" t="str">
        <f>IF($H44&lt;&gt;"",SUMIF(個別表!$E$17:$E$1231,$C44,個別表!$KE$17:$KE$1231),"")</f>
        <v/>
      </c>
      <c r="W44" s="408" t="str">
        <f>IF($H44&lt;&gt;"",SUMIF(個別表!$E$17:$E$1231,$C44,個別表!$KF$17:$KF$1231),"")</f>
        <v/>
      </c>
      <c r="X44" s="408" t="str">
        <f>IF($H44&lt;&gt;"",SUMIF(個別表!$E$17:$E$1231,$C44,個別表!$KG$17:$KG$1231),"")</f>
        <v/>
      </c>
      <c r="Y44" s="408" t="str">
        <f>IF($H44&lt;&gt;"",SUMIF(個別表!$E$17:$E$1231,$C44,個別表!$KH$17:$KH$1231),"")</f>
        <v/>
      </c>
      <c r="Z44" s="408" t="str">
        <f>IF($H44&lt;&gt;"",SUMIF(個別表!$E$17:$E$1231,$C44,個別表!$KI$17:$KI$1231),"")</f>
        <v/>
      </c>
      <c r="AA44" s="408" t="str">
        <f>IF($H44&lt;&gt;"",SUMIF(個別表!$E$17:$E$1231,$C44,個別表!$KJ$17:$KJ$1231),"")</f>
        <v/>
      </c>
      <c r="AB44" s="409" t="str">
        <f>IF($H44&lt;&gt;"",SUMIF(個別表!$E$17:$E$1231,$C44,個別表!$KK$17:$KK$1231),"")</f>
        <v/>
      </c>
      <c r="AC44" s="407" t="str">
        <f>IF($H44&lt;&gt;"",SUMIF(個別表!$E$17:$E$1231,$C44,個別表!$GO$17:$GO$1231),"")</f>
        <v/>
      </c>
      <c r="AD44" s="403" t="str">
        <f>IF($H44&lt;&gt;"",SUMIF(個別表!$E$17:$E$1231,$C44,個別表!$GP$17:$GP$1231),"")</f>
        <v/>
      </c>
      <c r="AE44" s="403" t="str">
        <f>IF($H44&lt;&gt;"",SUMIF(個別表!$E$17:$E$1231,$C44,個別表!$GQ$17:$GQ$1231),"")</f>
        <v/>
      </c>
      <c r="AF44" s="403" t="str">
        <f>IF($H44&lt;&gt;"",SUMIF(個別表!$E$17:$E$1231,$C44,個別表!$GR$17:$GR$1231),"")</f>
        <v/>
      </c>
      <c r="AG44" s="408" t="str">
        <f>IF($H44&lt;&gt;"",SUMIF(個別表!$E$17:$E$1231,$C44,個別表!$GS$17:$GS$1231),"")</f>
        <v/>
      </c>
      <c r="AH44" s="408" t="str">
        <f>IF($H44&lt;&gt;"",SUMIF(個別表!$E$17:$E$1231,$C44,個別表!$GT$17:$GT$1231),"")</f>
        <v/>
      </c>
      <c r="AI44" s="408" t="str">
        <f>IF($H44&lt;&gt;"",SUMIF(個別表!$E$17:$E$1231,$C44,個別表!$GW$17:$GW$1231),"")</f>
        <v/>
      </c>
      <c r="AJ44" s="408" t="str">
        <f>IF($H44&lt;&gt;"",SUMIF(個別表!$E$17:$E$1231,$C44,個別表!$GX$17:$GX$1231),"")</f>
        <v/>
      </c>
      <c r="AK44" s="408" t="str">
        <f>IF($H44&lt;&gt;"",SUMIF(個別表!$E$17:$E$1231,$C44,個別表!$HH$17:$HH$1231),"")</f>
        <v/>
      </c>
      <c r="AL44" s="408" t="str">
        <f>IF($H44&lt;&gt;"",SUMIF(個別表!$E$17:$E$1231,$C44,個別表!$HU$17:$HU$1231),"")</f>
        <v/>
      </c>
      <c r="AM44" s="408" t="str">
        <f>IF($H44&lt;&gt;"",SUMIF(個別表!$E$17:$E$1231,$C44,個別表!$HX$17:$HX$1231),"")</f>
        <v/>
      </c>
      <c r="AN44" s="408" t="str">
        <f>IF($H44&lt;&gt;"",SUMIF(個別表!$E$17:$E$1231,$C44,個別表!$ID$17:$ID$1231),"")</f>
        <v/>
      </c>
      <c r="AO44" s="408" t="str">
        <f>IF($H44&lt;&gt;"",SUMIF(個別表!$E$17:$E$1231,$C44,個別表!$IJ$17:$IJ$1231),"")</f>
        <v/>
      </c>
      <c r="AP44" s="408" t="str">
        <f>IF($H44&lt;&gt;"",SUMIF(個別表!$E$17:$E$1231,$C44,個別表!$IP$17:$IP$1231),"")</f>
        <v/>
      </c>
      <c r="AQ44" s="408" t="str">
        <f>IF($H44&lt;&gt;"",SUMIF(個別表!$E$17:$E$1231,$C44,個別表!$IS$17:$IS$1231),"")</f>
        <v/>
      </c>
      <c r="AR44" s="407" t="str">
        <f>IF($H44&lt;&gt;"",SUMIF(個別表!$E$17:$E$1231,$C44,個別表!$IV$17:$IV$1231),"")</f>
        <v/>
      </c>
      <c r="AS44" s="416" t="str">
        <f t="shared" si="1"/>
        <v/>
      </c>
      <c r="AT44" s="194" t="str">
        <f t="shared" si="2"/>
        <v/>
      </c>
      <c r="AU44" s="414"/>
      <c r="AV44" s="194" t="str">
        <f t="shared" si="3"/>
        <v/>
      </c>
      <c r="AW44" s="416" t="str">
        <f>IF($H44&lt;&gt;"",VLOOKUP($C44,個別表!$E$17:$ES$1241,33,FALSE),"")</f>
        <v/>
      </c>
      <c r="AX44" s="417" t="s">
        <v>55</v>
      </c>
      <c r="AY44" s="168"/>
      <c r="AZ44" s="482" t="str">
        <f t="shared" si="4"/>
        <v/>
      </c>
      <c r="BA44" s="186"/>
    </row>
    <row r="45" spans="2:53" s="169" customFormat="1" ht="19.899999999999999" customHeight="1" x14ac:dyDescent="0.2">
      <c r="B45" s="170"/>
      <c r="C45" s="187">
        <f>IF((ROW()-15)&lt;=個別表!N46,ROW()-15,"")</f>
        <v>30</v>
      </c>
      <c r="D45" s="188" t="str">
        <f>IFERROR(VLOOKUP($C45,個別表!$E$17:$Y$1231,11,FALSE),"")</f>
        <v/>
      </c>
      <c r="E45" s="188" t="str">
        <f>IFERROR(VLOOKUP($C45,個別表!$E$17:$Y$1231,12,FALSE),"")</f>
        <v/>
      </c>
      <c r="F45" s="225" t="str">
        <f>IFERROR(VLOOKUP($C45,個別表!$E$17:$Y$1231,16,FALSE),"")</f>
        <v/>
      </c>
      <c r="G45" s="384" t="str">
        <f>IFERROR(VLOOKUP($C45,個別表!$E$17:$Y$1231,17,FALSE),"")</f>
        <v/>
      </c>
      <c r="H45" s="189" t="str">
        <f>IFERROR(VLOOKUP($C45,個別表!$E$17:$Y$1231,20,FALSE),"")</f>
        <v/>
      </c>
      <c r="I45" s="238" t="str">
        <f>IF($H45&lt;&gt;"",SUMIF(個別表!$E$17:$E$1231,$C45,個別表!$JM$17:$JM$1231),"")</f>
        <v/>
      </c>
      <c r="J45" s="192" t="str">
        <f>IF($H45&lt;&gt;"",SUMIF(個別表!$E$17:$E$1231,$C45,個別表!$JN$17:$JN$1231),"")</f>
        <v/>
      </c>
      <c r="K45" s="193" t="str">
        <f>IF($H45&lt;&gt;"",SUMIF(個別表!$E$17:$E$1231,$C45,個別表!$JO$17:$JO$1231),"")</f>
        <v/>
      </c>
      <c r="L45" s="239" t="str">
        <f>IF($H45&lt;&gt;"",SUMIF(個別表!$E$17:$E$1231,$C45,個別表!$JP$17:$JP$1231),"")</f>
        <v/>
      </c>
      <c r="M45" s="392"/>
      <c r="N45" s="393"/>
      <c r="O45" s="190"/>
      <c r="P45" s="191"/>
      <c r="Q45" s="402" t="str">
        <f>IF($H45&lt;&gt;"",SUMIF(個別表!$E$17:$E$1231,$C45,個別表!$JZ$17:$JZ$1231),"")</f>
        <v/>
      </c>
      <c r="R45" s="403" t="str">
        <f>IF($H45&lt;&gt;"",SUMIF(個別表!$E$17:$E$1231,$C45,個別表!$KA$17:$KA$1231),"")</f>
        <v/>
      </c>
      <c r="S45" s="407" t="str">
        <f>IF($H45&lt;&gt;"",SUMIF(個別表!$E$17:$E$1231,$C45,個別表!$KB$17:$KB$1231),"")</f>
        <v/>
      </c>
      <c r="T45" s="403" t="str">
        <f>IF($H45&lt;&gt;"",SUMIF(個別表!$E$17:$E$1231,$C45,個別表!$KC$17:$KC$1231),"")</f>
        <v/>
      </c>
      <c r="U45" s="408" t="str">
        <f>IF($H45&lt;&gt;"",SUMIF(個別表!$E$17:$E$1231,$C45,個別表!$KD$17:$KD$1231),"")</f>
        <v/>
      </c>
      <c r="V45" s="408" t="str">
        <f>IF($H45&lt;&gt;"",SUMIF(個別表!$E$17:$E$1231,$C45,個別表!$KE$17:$KE$1231),"")</f>
        <v/>
      </c>
      <c r="W45" s="408" t="str">
        <f>IF($H45&lt;&gt;"",SUMIF(個別表!$E$17:$E$1231,$C45,個別表!$KF$17:$KF$1231),"")</f>
        <v/>
      </c>
      <c r="X45" s="408" t="str">
        <f>IF($H45&lt;&gt;"",SUMIF(個別表!$E$17:$E$1231,$C45,個別表!$KG$17:$KG$1231),"")</f>
        <v/>
      </c>
      <c r="Y45" s="408" t="str">
        <f>IF($H45&lt;&gt;"",SUMIF(個別表!$E$17:$E$1231,$C45,個別表!$KH$17:$KH$1231),"")</f>
        <v/>
      </c>
      <c r="Z45" s="408" t="str">
        <f>IF($H45&lt;&gt;"",SUMIF(個別表!$E$17:$E$1231,$C45,個別表!$KI$17:$KI$1231),"")</f>
        <v/>
      </c>
      <c r="AA45" s="408" t="str">
        <f>IF($H45&lt;&gt;"",SUMIF(個別表!$E$17:$E$1231,$C45,個別表!$KJ$17:$KJ$1231),"")</f>
        <v/>
      </c>
      <c r="AB45" s="409" t="str">
        <f>IF($H45&lt;&gt;"",SUMIF(個別表!$E$17:$E$1231,$C45,個別表!$KK$17:$KK$1231),"")</f>
        <v/>
      </c>
      <c r="AC45" s="407" t="str">
        <f>IF($H45&lt;&gt;"",SUMIF(個別表!$E$17:$E$1231,$C45,個別表!$GO$17:$GO$1231),"")</f>
        <v/>
      </c>
      <c r="AD45" s="403" t="str">
        <f>IF($H45&lt;&gt;"",SUMIF(個別表!$E$17:$E$1231,$C45,個別表!$GP$17:$GP$1231),"")</f>
        <v/>
      </c>
      <c r="AE45" s="403" t="str">
        <f>IF($H45&lt;&gt;"",SUMIF(個別表!$E$17:$E$1231,$C45,個別表!$GQ$17:$GQ$1231),"")</f>
        <v/>
      </c>
      <c r="AF45" s="403" t="str">
        <f>IF($H45&lt;&gt;"",SUMIF(個別表!$E$17:$E$1231,$C45,個別表!$GR$17:$GR$1231),"")</f>
        <v/>
      </c>
      <c r="AG45" s="408" t="str">
        <f>IF($H45&lt;&gt;"",SUMIF(個別表!$E$17:$E$1231,$C45,個別表!$GS$17:$GS$1231),"")</f>
        <v/>
      </c>
      <c r="AH45" s="408" t="str">
        <f>IF($H45&lt;&gt;"",SUMIF(個別表!$E$17:$E$1231,$C45,個別表!$GT$17:$GT$1231),"")</f>
        <v/>
      </c>
      <c r="AI45" s="408" t="str">
        <f>IF($H45&lt;&gt;"",SUMIF(個別表!$E$17:$E$1231,$C45,個別表!$GW$17:$GW$1231),"")</f>
        <v/>
      </c>
      <c r="AJ45" s="408" t="str">
        <f>IF($H45&lt;&gt;"",SUMIF(個別表!$E$17:$E$1231,$C45,個別表!$GX$17:$GX$1231),"")</f>
        <v/>
      </c>
      <c r="AK45" s="408" t="str">
        <f>IF($H45&lt;&gt;"",SUMIF(個別表!$E$17:$E$1231,$C45,個別表!$HH$17:$HH$1231),"")</f>
        <v/>
      </c>
      <c r="AL45" s="408" t="str">
        <f>IF($H45&lt;&gt;"",SUMIF(個別表!$E$17:$E$1231,$C45,個別表!$HU$17:$HU$1231),"")</f>
        <v/>
      </c>
      <c r="AM45" s="408" t="str">
        <f>IF($H45&lt;&gt;"",SUMIF(個別表!$E$17:$E$1231,$C45,個別表!$HX$17:$HX$1231),"")</f>
        <v/>
      </c>
      <c r="AN45" s="408" t="str">
        <f>IF($H45&lt;&gt;"",SUMIF(個別表!$E$17:$E$1231,$C45,個別表!$ID$17:$ID$1231),"")</f>
        <v/>
      </c>
      <c r="AO45" s="408" t="str">
        <f>IF($H45&lt;&gt;"",SUMIF(個別表!$E$17:$E$1231,$C45,個別表!$IJ$17:$IJ$1231),"")</f>
        <v/>
      </c>
      <c r="AP45" s="408" t="str">
        <f>IF($H45&lt;&gt;"",SUMIF(個別表!$E$17:$E$1231,$C45,個別表!$IP$17:$IP$1231),"")</f>
        <v/>
      </c>
      <c r="AQ45" s="408" t="str">
        <f>IF($H45&lt;&gt;"",SUMIF(個別表!$E$17:$E$1231,$C45,個別表!$IS$17:$IS$1231),"")</f>
        <v/>
      </c>
      <c r="AR45" s="407" t="str">
        <f>IF($H45&lt;&gt;"",SUMIF(個別表!$E$17:$E$1231,$C45,個別表!$IV$17:$IV$1231),"")</f>
        <v/>
      </c>
      <c r="AS45" s="416" t="str">
        <f t="shared" si="1"/>
        <v/>
      </c>
      <c r="AT45" s="194" t="str">
        <f t="shared" si="2"/>
        <v/>
      </c>
      <c r="AU45" s="414"/>
      <c r="AV45" s="194" t="str">
        <f t="shared" si="3"/>
        <v/>
      </c>
      <c r="AW45" s="416" t="str">
        <f>IF($H45&lt;&gt;"",VLOOKUP($C45,個別表!$E$17:$ES$1241,33,FALSE),"")</f>
        <v/>
      </c>
      <c r="AX45" s="417" t="s">
        <v>55</v>
      </c>
      <c r="AY45" s="168"/>
      <c r="AZ45" s="482" t="str">
        <f t="shared" si="4"/>
        <v/>
      </c>
      <c r="BA45" s="186"/>
    </row>
    <row r="46" spans="2:53" s="169" customFormat="1" ht="19.899999999999999" customHeight="1" x14ac:dyDescent="0.2">
      <c r="B46" s="170"/>
      <c r="C46" s="187">
        <f>IF((ROW()-15)&lt;=個別表!N47,ROW()-15,"")</f>
        <v>31</v>
      </c>
      <c r="D46" s="188" t="str">
        <f>IFERROR(VLOOKUP($C46,個別表!$E$17:$Y$1231,11,FALSE),"")</f>
        <v/>
      </c>
      <c r="E46" s="188" t="str">
        <f>IFERROR(VLOOKUP($C46,個別表!$E$17:$Y$1231,12,FALSE),"")</f>
        <v/>
      </c>
      <c r="F46" s="225" t="str">
        <f>IFERROR(VLOOKUP($C46,個別表!$E$17:$Y$1231,16,FALSE),"")</f>
        <v/>
      </c>
      <c r="G46" s="384" t="str">
        <f>IFERROR(VLOOKUP($C46,個別表!$E$17:$Y$1231,17,FALSE),"")</f>
        <v/>
      </c>
      <c r="H46" s="189" t="str">
        <f>IFERROR(VLOOKUP($C46,個別表!$E$17:$Y$1231,20,FALSE),"")</f>
        <v/>
      </c>
      <c r="I46" s="238" t="str">
        <f>IF($H46&lt;&gt;"",SUMIF(個別表!$E$17:$E$1231,$C46,個別表!$JM$17:$JM$1231),"")</f>
        <v/>
      </c>
      <c r="J46" s="192" t="str">
        <f>IF($H46&lt;&gt;"",SUMIF(個別表!$E$17:$E$1231,$C46,個別表!$JN$17:$JN$1231),"")</f>
        <v/>
      </c>
      <c r="K46" s="193" t="str">
        <f>IF($H46&lt;&gt;"",SUMIF(個別表!$E$17:$E$1231,$C46,個別表!$JO$17:$JO$1231),"")</f>
        <v/>
      </c>
      <c r="L46" s="239" t="str">
        <f>IF($H46&lt;&gt;"",SUMIF(個別表!$E$17:$E$1231,$C46,個別表!$JP$17:$JP$1231),"")</f>
        <v/>
      </c>
      <c r="M46" s="392"/>
      <c r="N46" s="393"/>
      <c r="O46" s="190"/>
      <c r="P46" s="191"/>
      <c r="Q46" s="402" t="str">
        <f>IF($H46&lt;&gt;"",SUMIF(個別表!$E$17:$E$1231,$C46,個別表!$JZ$17:$JZ$1231),"")</f>
        <v/>
      </c>
      <c r="R46" s="403" t="str">
        <f>IF($H46&lt;&gt;"",SUMIF(個別表!$E$17:$E$1231,$C46,個別表!$KA$17:$KA$1231),"")</f>
        <v/>
      </c>
      <c r="S46" s="407" t="str">
        <f>IF($H46&lt;&gt;"",SUMIF(個別表!$E$17:$E$1231,$C46,個別表!$KB$17:$KB$1231),"")</f>
        <v/>
      </c>
      <c r="T46" s="403" t="str">
        <f>IF($H46&lt;&gt;"",SUMIF(個別表!$E$17:$E$1231,$C46,個別表!$KC$17:$KC$1231),"")</f>
        <v/>
      </c>
      <c r="U46" s="408" t="str">
        <f>IF($H46&lt;&gt;"",SUMIF(個別表!$E$17:$E$1231,$C46,個別表!$KD$17:$KD$1231),"")</f>
        <v/>
      </c>
      <c r="V46" s="408" t="str">
        <f>IF($H46&lt;&gt;"",SUMIF(個別表!$E$17:$E$1231,$C46,個別表!$KE$17:$KE$1231),"")</f>
        <v/>
      </c>
      <c r="W46" s="408" t="str">
        <f>IF($H46&lt;&gt;"",SUMIF(個別表!$E$17:$E$1231,$C46,個別表!$KF$17:$KF$1231),"")</f>
        <v/>
      </c>
      <c r="X46" s="408" t="str">
        <f>IF($H46&lt;&gt;"",SUMIF(個別表!$E$17:$E$1231,$C46,個別表!$KG$17:$KG$1231),"")</f>
        <v/>
      </c>
      <c r="Y46" s="408" t="str">
        <f>IF($H46&lt;&gt;"",SUMIF(個別表!$E$17:$E$1231,$C46,個別表!$KH$17:$KH$1231),"")</f>
        <v/>
      </c>
      <c r="Z46" s="408" t="str">
        <f>IF($H46&lt;&gt;"",SUMIF(個別表!$E$17:$E$1231,$C46,個別表!$KI$17:$KI$1231),"")</f>
        <v/>
      </c>
      <c r="AA46" s="408" t="str">
        <f>IF($H46&lt;&gt;"",SUMIF(個別表!$E$17:$E$1231,$C46,個別表!$KJ$17:$KJ$1231),"")</f>
        <v/>
      </c>
      <c r="AB46" s="409" t="str">
        <f>IF($H46&lt;&gt;"",SUMIF(個別表!$E$17:$E$1231,$C46,個別表!$KK$17:$KK$1231),"")</f>
        <v/>
      </c>
      <c r="AC46" s="407" t="str">
        <f>IF($H46&lt;&gt;"",SUMIF(個別表!$E$17:$E$1231,$C46,個別表!$GO$17:$GO$1231),"")</f>
        <v/>
      </c>
      <c r="AD46" s="403" t="str">
        <f>IF($H46&lt;&gt;"",SUMIF(個別表!$E$17:$E$1231,$C46,個別表!$GP$17:$GP$1231),"")</f>
        <v/>
      </c>
      <c r="AE46" s="403" t="str">
        <f>IF($H46&lt;&gt;"",SUMIF(個別表!$E$17:$E$1231,$C46,個別表!$GQ$17:$GQ$1231),"")</f>
        <v/>
      </c>
      <c r="AF46" s="403" t="str">
        <f>IF($H46&lt;&gt;"",SUMIF(個別表!$E$17:$E$1231,$C46,個別表!$GR$17:$GR$1231),"")</f>
        <v/>
      </c>
      <c r="AG46" s="408" t="str">
        <f>IF($H46&lt;&gt;"",SUMIF(個別表!$E$17:$E$1231,$C46,個別表!$GS$17:$GS$1231),"")</f>
        <v/>
      </c>
      <c r="AH46" s="408" t="str">
        <f>IF($H46&lt;&gt;"",SUMIF(個別表!$E$17:$E$1231,$C46,個別表!$GT$17:$GT$1231),"")</f>
        <v/>
      </c>
      <c r="AI46" s="408" t="str">
        <f>IF($H46&lt;&gt;"",SUMIF(個別表!$E$17:$E$1231,$C46,個別表!$GW$17:$GW$1231),"")</f>
        <v/>
      </c>
      <c r="AJ46" s="408" t="str">
        <f>IF($H46&lt;&gt;"",SUMIF(個別表!$E$17:$E$1231,$C46,個別表!$GX$17:$GX$1231),"")</f>
        <v/>
      </c>
      <c r="AK46" s="408" t="str">
        <f>IF($H46&lt;&gt;"",SUMIF(個別表!$E$17:$E$1231,$C46,個別表!$HH$17:$HH$1231),"")</f>
        <v/>
      </c>
      <c r="AL46" s="408" t="str">
        <f>IF($H46&lt;&gt;"",SUMIF(個別表!$E$17:$E$1231,$C46,個別表!$HU$17:$HU$1231),"")</f>
        <v/>
      </c>
      <c r="AM46" s="408" t="str">
        <f>IF($H46&lt;&gt;"",SUMIF(個別表!$E$17:$E$1231,$C46,個別表!$HX$17:$HX$1231),"")</f>
        <v/>
      </c>
      <c r="AN46" s="408" t="str">
        <f>IF($H46&lt;&gt;"",SUMIF(個別表!$E$17:$E$1231,$C46,個別表!$ID$17:$ID$1231),"")</f>
        <v/>
      </c>
      <c r="AO46" s="408" t="str">
        <f>IF($H46&lt;&gt;"",SUMIF(個別表!$E$17:$E$1231,$C46,個別表!$IJ$17:$IJ$1231),"")</f>
        <v/>
      </c>
      <c r="AP46" s="408" t="str">
        <f>IF($H46&lt;&gt;"",SUMIF(個別表!$E$17:$E$1231,$C46,個別表!$IP$17:$IP$1231),"")</f>
        <v/>
      </c>
      <c r="AQ46" s="408" t="str">
        <f>IF($H46&lt;&gt;"",SUMIF(個別表!$E$17:$E$1231,$C46,個別表!$IS$17:$IS$1231),"")</f>
        <v/>
      </c>
      <c r="AR46" s="407" t="str">
        <f>IF($H46&lt;&gt;"",SUMIF(個別表!$E$17:$E$1231,$C46,個別表!$IV$17:$IV$1231),"")</f>
        <v/>
      </c>
      <c r="AS46" s="416" t="str">
        <f t="shared" si="1"/>
        <v/>
      </c>
      <c r="AT46" s="194" t="str">
        <f t="shared" si="2"/>
        <v/>
      </c>
      <c r="AU46" s="414"/>
      <c r="AV46" s="194" t="str">
        <f t="shared" si="3"/>
        <v/>
      </c>
      <c r="AW46" s="416" t="str">
        <f>IF($H46&lt;&gt;"",VLOOKUP($C46,個別表!$E$17:$ES$1241,33,FALSE),"")</f>
        <v/>
      </c>
      <c r="AX46" s="417" t="s">
        <v>55</v>
      </c>
      <c r="AY46" s="168"/>
      <c r="AZ46" s="482" t="str">
        <f t="shared" si="4"/>
        <v/>
      </c>
      <c r="BA46" s="186"/>
    </row>
    <row r="47" spans="2:53" s="169" customFormat="1" ht="19.899999999999999" customHeight="1" x14ac:dyDescent="0.2">
      <c r="B47" s="170"/>
      <c r="C47" s="187">
        <f>IF((ROW()-15)&lt;=個別表!N48,ROW()-15,"")</f>
        <v>32</v>
      </c>
      <c r="D47" s="188" t="str">
        <f>IFERROR(VLOOKUP($C47,個別表!$E$17:$Y$1231,11,FALSE),"")</f>
        <v/>
      </c>
      <c r="E47" s="188" t="str">
        <f>IFERROR(VLOOKUP($C47,個別表!$E$17:$Y$1231,12,FALSE),"")</f>
        <v/>
      </c>
      <c r="F47" s="225" t="str">
        <f>IFERROR(VLOOKUP($C47,個別表!$E$17:$Y$1231,16,FALSE),"")</f>
        <v/>
      </c>
      <c r="G47" s="384" t="str">
        <f>IFERROR(VLOOKUP($C47,個別表!$E$17:$Y$1231,17,FALSE),"")</f>
        <v/>
      </c>
      <c r="H47" s="189" t="str">
        <f>IFERROR(VLOOKUP($C47,個別表!$E$17:$Y$1231,20,FALSE),"")</f>
        <v/>
      </c>
      <c r="I47" s="238" t="str">
        <f>IF($H47&lt;&gt;"",SUMIF(個別表!$E$17:$E$1231,$C47,個別表!$JM$17:$JM$1231),"")</f>
        <v/>
      </c>
      <c r="J47" s="192" t="str">
        <f>IF($H47&lt;&gt;"",SUMIF(個別表!$E$17:$E$1231,$C47,個別表!$JN$17:$JN$1231),"")</f>
        <v/>
      </c>
      <c r="K47" s="193" t="str">
        <f>IF($H47&lt;&gt;"",SUMIF(個別表!$E$17:$E$1231,$C47,個別表!$JO$17:$JO$1231),"")</f>
        <v/>
      </c>
      <c r="L47" s="239" t="str">
        <f>IF($H47&lt;&gt;"",SUMIF(個別表!$E$17:$E$1231,$C47,個別表!$JP$17:$JP$1231),"")</f>
        <v/>
      </c>
      <c r="M47" s="392"/>
      <c r="N47" s="393"/>
      <c r="O47" s="190"/>
      <c r="P47" s="191"/>
      <c r="Q47" s="402" t="str">
        <f>IF($H47&lt;&gt;"",SUMIF(個別表!$E$17:$E$1231,$C47,個別表!$JZ$17:$JZ$1231),"")</f>
        <v/>
      </c>
      <c r="R47" s="403" t="str">
        <f>IF($H47&lt;&gt;"",SUMIF(個別表!$E$17:$E$1231,$C47,個別表!$KA$17:$KA$1231),"")</f>
        <v/>
      </c>
      <c r="S47" s="407" t="str">
        <f>IF($H47&lt;&gt;"",SUMIF(個別表!$E$17:$E$1231,$C47,個別表!$KB$17:$KB$1231),"")</f>
        <v/>
      </c>
      <c r="T47" s="403" t="str">
        <f>IF($H47&lt;&gt;"",SUMIF(個別表!$E$17:$E$1231,$C47,個別表!$KC$17:$KC$1231),"")</f>
        <v/>
      </c>
      <c r="U47" s="408" t="str">
        <f>IF($H47&lt;&gt;"",SUMIF(個別表!$E$17:$E$1231,$C47,個別表!$KD$17:$KD$1231),"")</f>
        <v/>
      </c>
      <c r="V47" s="408" t="str">
        <f>IF($H47&lt;&gt;"",SUMIF(個別表!$E$17:$E$1231,$C47,個別表!$KE$17:$KE$1231),"")</f>
        <v/>
      </c>
      <c r="W47" s="408" t="str">
        <f>IF($H47&lt;&gt;"",SUMIF(個別表!$E$17:$E$1231,$C47,個別表!$KF$17:$KF$1231),"")</f>
        <v/>
      </c>
      <c r="X47" s="408" t="str">
        <f>IF($H47&lt;&gt;"",SUMIF(個別表!$E$17:$E$1231,$C47,個別表!$KG$17:$KG$1231),"")</f>
        <v/>
      </c>
      <c r="Y47" s="408" t="str">
        <f>IF($H47&lt;&gt;"",SUMIF(個別表!$E$17:$E$1231,$C47,個別表!$KH$17:$KH$1231),"")</f>
        <v/>
      </c>
      <c r="Z47" s="408" t="str">
        <f>IF($H47&lt;&gt;"",SUMIF(個別表!$E$17:$E$1231,$C47,個別表!$KI$17:$KI$1231),"")</f>
        <v/>
      </c>
      <c r="AA47" s="408" t="str">
        <f>IF($H47&lt;&gt;"",SUMIF(個別表!$E$17:$E$1231,$C47,個別表!$KJ$17:$KJ$1231),"")</f>
        <v/>
      </c>
      <c r="AB47" s="409" t="str">
        <f>IF($H47&lt;&gt;"",SUMIF(個別表!$E$17:$E$1231,$C47,個別表!$KK$17:$KK$1231),"")</f>
        <v/>
      </c>
      <c r="AC47" s="407" t="str">
        <f>IF($H47&lt;&gt;"",SUMIF(個別表!$E$17:$E$1231,$C47,個別表!$GO$17:$GO$1231),"")</f>
        <v/>
      </c>
      <c r="AD47" s="403" t="str">
        <f>IF($H47&lt;&gt;"",SUMIF(個別表!$E$17:$E$1231,$C47,個別表!$GP$17:$GP$1231),"")</f>
        <v/>
      </c>
      <c r="AE47" s="403" t="str">
        <f>IF($H47&lt;&gt;"",SUMIF(個別表!$E$17:$E$1231,$C47,個別表!$GQ$17:$GQ$1231),"")</f>
        <v/>
      </c>
      <c r="AF47" s="403" t="str">
        <f>IF($H47&lt;&gt;"",SUMIF(個別表!$E$17:$E$1231,$C47,個別表!$GR$17:$GR$1231),"")</f>
        <v/>
      </c>
      <c r="AG47" s="408" t="str">
        <f>IF($H47&lt;&gt;"",SUMIF(個別表!$E$17:$E$1231,$C47,個別表!$GS$17:$GS$1231),"")</f>
        <v/>
      </c>
      <c r="AH47" s="408" t="str">
        <f>IF($H47&lt;&gt;"",SUMIF(個別表!$E$17:$E$1231,$C47,個別表!$GT$17:$GT$1231),"")</f>
        <v/>
      </c>
      <c r="AI47" s="408" t="str">
        <f>IF($H47&lt;&gt;"",SUMIF(個別表!$E$17:$E$1231,$C47,個別表!$GW$17:$GW$1231),"")</f>
        <v/>
      </c>
      <c r="AJ47" s="408" t="str">
        <f>IF($H47&lt;&gt;"",SUMIF(個別表!$E$17:$E$1231,$C47,個別表!$GX$17:$GX$1231),"")</f>
        <v/>
      </c>
      <c r="AK47" s="408" t="str">
        <f>IF($H47&lt;&gt;"",SUMIF(個別表!$E$17:$E$1231,$C47,個別表!$HH$17:$HH$1231),"")</f>
        <v/>
      </c>
      <c r="AL47" s="408" t="str">
        <f>IF($H47&lt;&gt;"",SUMIF(個別表!$E$17:$E$1231,$C47,個別表!$HU$17:$HU$1231),"")</f>
        <v/>
      </c>
      <c r="AM47" s="408" t="str">
        <f>IF($H47&lt;&gt;"",SUMIF(個別表!$E$17:$E$1231,$C47,個別表!$HX$17:$HX$1231),"")</f>
        <v/>
      </c>
      <c r="AN47" s="408" t="str">
        <f>IF($H47&lt;&gt;"",SUMIF(個別表!$E$17:$E$1231,$C47,個別表!$ID$17:$ID$1231),"")</f>
        <v/>
      </c>
      <c r="AO47" s="408" t="str">
        <f>IF($H47&lt;&gt;"",SUMIF(個別表!$E$17:$E$1231,$C47,個別表!$IJ$17:$IJ$1231),"")</f>
        <v/>
      </c>
      <c r="AP47" s="408" t="str">
        <f>IF($H47&lt;&gt;"",SUMIF(個別表!$E$17:$E$1231,$C47,個別表!$IP$17:$IP$1231),"")</f>
        <v/>
      </c>
      <c r="AQ47" s="408" t="str">
        <f>IF($H47&lt;&gt;"",SUMIF(個別表!$E$17:$E$1231,$C47,個別表!$IS$17:$IS$1231),"")</f>
        <v/>
      </c>
      <c r="AR47" s="407" t="str">
        <f>IF($H47&lt;&gt;"",SUMIF(個別表!$E$17:$E$1231,$C47,個別表!$IV$17:$IV$1231),"")</f>
        <v/>
      </c>
      <c r="AS47" s="416" t="str">
        <f t="shared" si="1"/>
        <v/>
      </c>
      <c r="AT47" s="194" t="str">
        <f t="shared" si="2"/>
        <v/>
      </c>
      <c r="AU47" s="414"/>
      <c r="AV47" s="194" t="str">
        <f t="shared" si="3"/>
        <v/>
      </c>
      <c r="AW47" s="416" t="str">
        <f>IF($H47&lt;&gt;"",VLOOKUP($C47,個別表!$E$17:$ES$1241,33,FALSE),"")</f>
        <v/>
      </c>
      <c r="AX47" s="417" t="s">
        <v>55</v>
      </c>
      <c r="AY47" s="168"/>
      <c r="AZ47" s="482" t="str">
        <f t="shared" si="4"/>
        <v/>
      </c>
      <c r="BA47" s="186"/>
    </row>
    <row r="48" spans="2:53" s="169" customFormat="1" ht="19.899999999999999" customHeight="1" x14ac:dyDescent="0.2">
      <c r="B48" s="170"/>
      <c r="C48" s="187">
        <f>IF((ROW()-15)&lt;=個別表!N49,ROW()-15,"")</f>
        <v>33</v>
      </c>
      <c r="D48" s="188" t="str">
        <f>IFERROR(VLOOKUP($C48,個別表!$E$17:$Y$1231,11,FALSE),"")</f>
        <v/>
      </c>
      <c r="E48" s="188" t="str">
        <f>IFERROR(VLOOKUP($C48,個別表!$E$17:$Y$1231,12,FALSE),"")</f>
        <v/>
      </c>
      <c r="F48" s="225" t="str">
        <f>IFERROR(VLOOKUP($C48,個別表!$E$17:$Y$1231,16,FALSE),"")</f>
        <v/>
      </c>
      <c r="G48" s="384" t="str">
        <f>IFERROR(VLOOKUP($C48,個別表!$E$17:$Y$1231,17,FALSE),"")</f>
        <v/>
      </c>
      <c r="H48" s="189" t="str">
        <f>IFERROR(VLOOKUP($C48,個別表!$E$17:$Y$1231,20,FALSE),"")</f>
        <v/>
      </c>
      <c r="I48" s="238" t="str">
        <f>IF($H48&lt;&gt;"",SUMIF(個別表!$E$17:$E$1231,$C48,個別表!$JM$17:$JM$1231),"")</f>
        <v/>
      </c>
      <c r="J48" s="192" t="str">
        <f>IF($H48&lt;&gt;"",SUMIF(個別表!$E$17:$E$1231,$C48,個別表!$JN$17:$JN$1231),"")</f>
        <v/>
      </c>
      <c r="K48" s="193" t="str">
        <f>IF($H48&lt;&gt;"",SUMIF(個別表!$E$17:$E$1231,$C48,個別表!$JO$17:$JO$1231),"")</f>
        <v/>
      </c>
      <c r="L48" s="239" t="str">
        <f>IF($H48&lt;&gt;"",SUMIF(個別表!$E$17:$E$1231,$C48,個別表!$JP$17:$JP$1231),"")</f>
        <v/>
      </c>
      <c r="M48" s="392"/>
      <c r="N48" s="393"/>
      <c r="O48" s="190"/>
      <c r="P48" s="191"/>
      <c r="Q48" s="402" t="str">
        <f>IF($H48&lt;&gt;"",SUMIF(個別表!$E$17:$E$1231,$C48,個別表!$JZ$17:$JZ$1231),"")</f>
        <v/>
      </c>
      <c r="R48" s="403" t="str">
        <f>IF($H48&lt;&gt;"",SUMIF(個別表!$E$17:$E$1231,$C48,個別表!$KA$17:$KA$1231),"")</f>
        <v/>
      </c>
      <c r="S48" s="407" t="str">
        <f>IF($H48&lt;&gt;"",SUMIF(個別表!$E$17:$E$1231,$C48,個別表!$KB$17:$KB$1231),"")</f>
        <v/>
      </c>
      <c r="T48" s="403" t="str">
        <f>IF($H48&lt;&gt;"",SUMIF(個別表!$E$17:$E$1231,$C48,個別表!$KC$17:$KC$1231),"")</f>
        <v/>
      </c>
      <c r="U48" s="408" t="str">
        <f>IF($H48&lt;&gt;"",SUMIF(個別表!$E$17:$E$1231,$C48,個別表!$KD$17:$KD$1231),"")</f>
        <v/>
      </c>
      <c r="V48" s="408" t="str">
        <f>IF($H48&lt;&gt;"",SUMIF(個別表!$E$17:$E$1231,$C48,個別表!$KE$17:$KE$1231),"")</f>
        <v/>
      </c>
      <c r="W48" s="408" t="str">
        <f>IF($H48&lt;&gt;"",SUMIF(個別表!$E$17:$E$1231,$C48,個別表!$KF$17:$KF$1231),"")</f>
        <v/>
      </c>
      <c r="X48" s="408" t="str">
        <f>IF($H48&lt;&gt;"",SUMIF(個別表!$E$17:$E$1231,$C48,個別表!$KG$17:$KG$1231),"")</f>
        <v/>
      </c>
      <c r="Y48" s="408" t="str">
        <f>IF($H48&lt;&gt;"",SUMIF(個別表!$E$17:$E$1231,$C48,個別表!$KH$17:$KH$1231),"")</f>
        <v/>
      </c>
      <c r="Z48" s="408" t="str">
        <f>IF($H48&lt;&gt;"",SUMIF(個別表!$E$17:$E$1231,$C48,個別表!$KI$17:$KI$1231),"")</f>
        <v/>
      </c>
      <c r="AA48" s="408" t="str">
        <f>IF($H48&lt;&gt;"",SUMIF(個別表!$E$17:$E$1231,$C48,個別表!$KJ$17:$KJ$1231),"")</f>
        <v/>
      </c>
      <c r="AB48" s="409" t="str">
        <f>IF($H48&lt;&gt;"",SUMIF(個別表!$E$17:$E$1231,$C48,個別表!$KK$17:$KK$1231),"")</f>
        <v/>
      </c>
      <c r="AC48" s="407" t="str">
        <f>IF($H48&lt;&gt;"",SUMIF(個別表!$E$17:$E$1231,$C48,個別表!$GO$17:$GO$1231),"")</f>
        <v/>
      </c>
      <c r="AD48" s="403" t="str">
        <f>IF($H48&lt;&gt;"",SUMIF(個別表!$E$17:$E$1231,$C48,個別表!$GP$17:$GP$1231),"")</f>
        <v/>
      </c>
      <c r="AE48" s="403" t="str">
        <f>IF($H48&lt;&gt;"",SUMIF(個別表!$E$17:$E$1231,$C48,個別表!$GQ$17:$GQ$1231),"")</f>
        <v/>
      </c>
      <c r="AF48" s="403" t="str">
        <f>IF($H48&lt;&gt;"",SUMIF(個別表!$E$17:$E$1231,$C48,個別表!$GR$17:$GR$1231),"")</f>
        <v/>
      </c>
      <c r="AG48" s="408" t="str">
        <f>IF($H48&lt;&gt;"",SUMIF(個別表!$E$17:$E$1231,$C48,個別表!$GS$17:$GS$1231),"")</f>
        <v/>
      </c>
      <c r="AH48" s="408" t="str">
        <f>IF($H48&lt;&gt;"",SUMIF(個別表!$E$17:$E$1231,$C48,個別表!$GT$17:$GT$1231),"")</f>
        <v/>
      </c>
      <c r="AI48" s="408" t="str">
        <f>IF($H48&lt;&gt;"",SUMIF(個別表!$E$17:$E$1231,$C48,個別表!$GW$17:$GW$1231),"")</f>
        <v/>
      </c>
      <c r="AJ48" s="408" t="str">
        <f>IF($H48&lt;&gt;"",SUMIF(個別表!$E$17:$E$1231,$C48,個別表!$GX$17:$GX$1231),"")</f>
        <v/>
      </c>
      <c r="AK48" s="408" t="str">
        <f>IF($H48&lt;&gt;"",SUMIF(個別表!$E$17:$E$1231,$C48,個別表!$HH$17:$HH$1231),"")</f>
        <v/>
      </c>
      <c r="AL48" s="408" t="str">
        <f>IF($H48&lt;&gt;"",SUMIF(個別表!$E$17:$E$1231,$C48,個別表!$HU$17:$HU$1231),"")</f>
        <v/>
      </c>
      <c r="AM48" s="408" t="str">
        <f>IF($H48&lt;&gt;"",SUMIF(個別表!$E$17:$E$1231,$C48,個別表!$HX$17:$HX$1231),"")</f>
        <v/>
      </c>
      <c r="AN48" s="408" t="str">
        <f>IF($H48&lt;&gt;"",SUMIF(個別表!$E$17:$E$1231,$C48,個別表!$ID$17:$ID$1231),"")</f>
        <v/>
      </c>
      <c r="AO48" s="408" t="str">
        <f>IF($H48&lt;&gt;"",SUMIF(個別表!$E$17:$E$1231,$C48,個別表!$IJ$17:$IJ$1231),"")</f>
        <v/>
      </c>
      <c r="AP48" s="408" t="str">
        <f>IF($H48&lt;&gt;"",SUMIF(個別表!$E$17:$E$1231,$C48,個別表!$IP$17:$IP$1231),"")</f>
        <v/>
      </c>
      <c r="AQ48" s="408" t="str">
        <f>IF($H48&lt;&gt;"",SUMIF(個別表!$E$17:$E$1231,$C48,個別表!$IS$17:$IS$1231),"")</f>
        <v/>
      </c>
      <c r="AR48" s="407" t="str">
        <f>IF($H48&lt;&gt;"",SUMIF(個別表!$E$17:$E$1231,$C48,個別表!$IV$17:$IV$1231),"")</f>
        <v/>
      </c>
      <c r="AS48" s="416" t="str">
        <f t="shared" si="1"/>
        <v/>
      </c>
      <c r="AT48" s="194" t="str">
        <f t="shared" si="2"/>
        <v/>
      </c>
      <c r="AU48" s="414"/>
      <c r="AV48" s="194" t="str">
        <f t="shared" si="3"/>
        <v/>
      </c>
      <c r="AW48" s="416" t="str">
        <f>IF($H48&lt;&gt;"",VLOOKUP($C48,個別表!$E$17:$ES$1241,33,FALSE),"")</f>
        <v/>
      </c>
      <c r="AX48" s="417" t="s">
        <v>55</v>
      </c>
      <c r="AY48" s="168"/>
      <c r="AZ48" s="482" t="str">
        <f t="shared" si="4"/>
        <v/>
      </c>
      <c r="BA48" s="186"/>
    </row>
    <row r="49" spans="2:53" s="169" customFormat="1" ht="19.899999999999999" customHeight="1" x14ac:dyDescent="0.2">
      <c r="B49" s="170"/>
      <c r="C49" s="187">
        <f>IF((ROW()-15)&lt;=個別表!N50,ROW()-15,"")</f>
        <v>34</v>
      </c>
      <c r="D49" s="188" t="str">
        <f>IFERROR(VLOOKUP($C49,個別表!$E$17:$Y$1231,11,FALSE),"")</f>
        <v/>
      </c>
      <c r="E49" s="188" t="str">
        <f>IFERROR(VLOOKUP($C49,個別表!$E$17:$Y$1231,12,FALSE),"")</f>
        <v/>
      </c>
      <c r="F49" s="225" t="str">
        <f>IFERROR(VLOOKUP($C49,個別表!$E$17:$Y$1231,16,FALSE),"")</f>
        <v/>
      </c>
      <c r="G49" s="384" t="str">
        <f>IFERROR(VLOOKUP($C49,個別表!$E$17:$Y$1231,17,FALSE),"")</f>
        <v/>
      </c>
      <c r="H49" s="189" t="str">
        <f>IFERROR(VLOOKUP($C49,個別表!$E$17:$Y$1231,20,FALSE),"")</f>
        <v/>
      </c>
      <c r="I49" s="238" t="str">
        <f>IF($H49&lt;&gt;"",SUMIF(個別表!$E$17:$E$1231,$C49,個別表!$JM$17:$JM$1231),"")</f>
        <v/>
      </c>
      <c r="J49" s="192" t="str">
        <f>IF($H49&lt;&gt;"",SUMIF(個別表!$E$17:$E$1231,$C49,個別表!$JN$17:$JN$1231),"")</f>
        <v/>
      </c>
      <c r="K49" s="193" t="str">
        <f>IF($H49&lt;&gt;"",SUMIF(個別表!$E$17:$E$1231,$C49,個別表!$JO$17:$JO$1231),"")</f>
        <v/>
      </c>
      <c r="L49" s="239" t="str">
        <f>IF($H49&lt;&gt;"",SUMIF(個別表!$E$17:$E$1231,$C49,個別表!$JP$17:$JP$1231),"")</f>
        <v/>
      </c>
      <c r="M49" s="392"/>
      <c r="N49" s="393"/>
      <c r="O49" s="190"/>
      <c r="P49" s="191"/>
      <c r="Q49" s="402" t="str">
        <f>IF($H49&lt;&gt;"",SUMIF(個別表!$E$17:$E$1231,$C49,個別表!$JZ$17:$JZ$1231),"")</f>
        <v/>
      </c>
      <c r="R49" s="403" t="str">
        <f>IF($H49&lt;&gt;"",SUMIF(個別表!$E$17:$E$1231,$C49,個別表!$KA$17:$KA$1231),"")</f>
        <v/>
      </c>
      <c r="S49" s="407" t="str">
        <f>IF($H49&lt;&gt;"",SUMIF(個別表!$E$17:$E$1231,$C49,個別表!$KB$17:$KB$1231),"")</f>
        <v/>
      </c>
      <c r="T49" s="403" t="str">
        <f>IF($H49&lt;&gt;"",SUMIF(個別表!$E$17:$E$1231,$C49,個別表!$KC$17:$KC$1231),"")</f>
        <v/>
      </c>
      <c r="U49" s="408" t="str">
        <f>IF($H49&lt;&gt;"",SUMIF(個別表!$E$17:$E$1231,$C49,個別表!$KD$17:$KD$1231),"")</f>
        <v/>
      </c>
      <c r="V49" s="408" t="str">
        <f>IF($H49&lt;&gt;"",SUMIF(個別表!$E$17:$E$1231,$C49,個別表!$KE$17:$KE$1231),"")</f>
        <v/>
      </c>
      <c r="W49" s="408" t="str">
        <f>IF($H49&lt;&gt;"",SUMIF(個別表!$E$17:$E$1231,$C49,個別表!$KF$17:$KF$1231),"")</f>
        <v/>
      </c>
      <c r="X49" s="408" t="str">
        <f>IF($H49&lt;&gt;"",SUMIF(個別表!$E$17:$E$1231,$C49,個別表!$KG$17:$KG$1231),"")</f>
        <v/>
      </c>
      <c r="Y49" s="408" t="str">
        <f>IF($H49&lt;&gt;"",SUMIF(個別表!$E$17:$E$1231,$C49,個別表!$KH$17:$KH$1231),"")</f>
        <v/>
      </c>
      <c r="Z49" s="408" t="str">
        <f>IF($H49&lt;&gt;"",SUMIF(個別表!$E$17:$E$1231,$C49,個別表!$KI$17:$KI$1231),"")</f>
        <v/>
      </c>
      <c r="AA49" s="408" t="str">
        <f>IF($H49&lt;&gt;"",SUMIF(個別表!$E$17:$E$1231,$C49,個別表!$KJ$17:$KJ$1231),"")</f>
        <v/>
      </c>
      <c r="AB49" s="409" t="str">
        <f>IF($H49&lt;&gt;"",SUMIF(個別表!$E$17:$E$1231,$C49,個別表!$KK$17:$KK$1231),"")</f>
        <v/>
      </c>
      <c r="AC49" s="407" t="str">
        <f>IF($H49&lt;&gt;"",SUMIF(個別表!$E$17:$E$1231,$C49,個別表!$GO$17:$GO$1231),"")</f>
        <v/>
      </c>
      <c r="AD49" s="403" t="str">
        <f>IF($H49&lt;&gt;"",SUMIF(個別表!$E$17:$E$1231,$C49,個別表!$GP$17:$GP$1231),"")</f>
        <v/>
      </c>
      <c r="AE49" s="403" t="str">
        <f>IF($H49&lt;&gt;"",SUMIF(個別表!$E$17:$E$1231,$C49,個別表!$GQ$17:$GQ$1231),"")</f>
        <v/>
      </c>
      <c r="AF49" s="403" t="str">
        <f>IF($H49&lt;&gt;"",SUMIF(個別表!$E$17:$E$1231,$C49,個別表!$GR$17:$GR$1231),"")</f>
        <v/>
      </c>
      <c r="AG49" s="408" t="str">
        <f>IF($H49&lt;&gt;"",SUMIF(個別表!$E$17:$E$1231,$C49,個別表!$GS$17:$GS$1231),"")</f>
        <v/>
      </c>
      <c r="AH49" s="408" t="str">
        <f>IF($H49&lt;&gt;"",SUMIF(個別表!$E$17:$E$1231,$C49,個別表!$GT$17:$GT$1231),"")</f>
        <v/>
      </c>
      <c r="AI49" s="408" t="str">
        <f>IF($H49&lt;&gt;"",SUMIF(個別表!$E$17:$E$1231,$C49,個別表!$GW$17:$GW$1231),"")</f>
        <v/>
      </c>
      <c r="AJ49" s="408" t="str">
        <f>IF($H49&lt;&gt;"",SUMIF(個別表!$E$17:$E$1231,$C49,個別表!$GX$17:$GX$1231),"")</f>
        <v/>
      </c>
      <c r="AK49" s="408" t="str">
        <f>IF($H49&lt;&gt;"",SUMIF(個別表!$E$17:$E$1231,$C49,個別表!$HH$17:$HH$1231),"")</f>
        <v/>
      </c>
      <c r="AL49" s="408" t="str">
        <f>IF($H49&lt;&gt;"",SUMIF(個別表!$E$17:$E$1231,$C49,個別表!$HU$17:$HU$1231),"")</f>
        <v/>
      </c>
      <c r="AM49" s="408" t="str">
        <f>IF($H49&lt;&gt;"",SUMIF(個別表!$E$17:$E$1231,$C49,個別表!$HX$17:$HX$1231),"")</f>
        <v/>
      </c>
      <c r="AN49" s="408" t="str">
        <f>IF($H49&lt;&gt;"",SUMIF(個別表!$E$17:$E$1231,$C49,個別表!$ID$17:$ID$1231),"")</f>
        <v/>
      </c>
      <c r="AO49" s="408" t="str">
        <f>IF($H49&lt;&gt;"",SUMIF(個別表!$E$17:$E$1231,$C49,個別表!$IJ$17:$IJ$1231),"")</f>
        <v/>
      </c>
      <c r="AP49" s="408" t="str">
        <f>IF($H49&lt;&gt;"",SUMIF(個別表!$E$17:$E$1231,$C49,個別表!$IP$17:$IP$1231),"")</f>
        <v/>
      </c>
      <c r="AQ49" s="408" t="str">
        <f>IF($H49&lt;&gt;"",SUMIF(個別表!$E$17:$E$1231,$C49,個別表!$IS$17:$IS$1231),"")</f>
        <v/>
      </c>
      <c r="AR49" s="407" t="str">
        <f>IF($H49&lt;&gt;"",SUMIF(個別表!$E$17:$E$1231,$C49,個別表!$IV$17:$IV$1231),"")</f>
        <v/>
      </c>
      <c r="AS49" s="416" t="str">
        <f t="shared" si="1"/>
        <v/>
      </c>
      <c r="AT49" s="194" t="str">
        <f t="shared" si="2"/>
        <v/>
      </c>
      <c r="AU49" s="414"/>
      <c r="AV49" s="194" t="str">
        <f t="shared" si="3"/>
        <v/>
      </c>
      <c r="AW49" s="416" t="str">
        <f>IF($H49&lt;&gt;"",VLOOKUP($C49,個別表!$E$17:$ES$1241,33,FALSE),"")</f>
        <v/>
      </c>
      <c r="AX49" s="417" t="s">
        <v>55</v>
      </c>
      <c r="AY49" s="168"/>
      <c r="AZ49" s="482" t="str">
        <f t="shared" si="4"/>
        <v/>
      </c>
      <c r="BA49" s="186"/>
    </row>
    <row r="50" spans="2:53" s="169" customFormat="1" ht="19.899999999999999" customHeight="1" x14ac:dyDescent="0.2">
      <c r="B50" s="170"/>
      <c r="C50" s="187">
        <f>IF((ROW()-15)&lt;=個別表!N51,ROW()-15,"")</f>
        <v>35</v>
      </c>
      <c r="D50" s="188" t="str">
        <f>IFERROR(VLOOKUP($C50,個別表!$E$17:$Y$1231,11,FALSE),"")</f>
        <v/>
      </c>
      <c r="E50" s="188" t="str">
        <f>IFERROR(VLOOKUP($C50,個別表!$E$17:$Y$1231,12,FALSE),"")</f>
        <v/>
      </c>
      <c r="F50" s="225" t="str">
        <f>IFERROR(VLOOKUP($C50,個別表!$E$17:$Y$1231,16,FALSE),"")</f>
        <v/>
      </c>
      <c r="G50" s="384" t="str">
        <f>IFERROR(VLOOKUP($C50,個別表!$E$17:$Y$1231,17,FALSE),"")</f>
        <v/>
      </c>
      <c r="H50" s="189" t="str">
        <f>IFERROR(VLOOKUP($C50,個別表!$E$17:$Y$1231,20,FALSE),"")</f>
        <v/>
      </c>
      <c r="I50" s="238" t="str">
        <f>IF($H50&lt;&gt;"",SUMIF(個別表!$E$17:$E$1231,$C50,個別表!$JM$17:$JM$1231),"")</f>
        <v/>
      </c>
      <c r="J50" s="192" t="str">
        <f>IF($H50&lt;&gt;"",SUMIF(個別表!$E$17:$E$1231,$C50,個別表!$JN$17:$JN$1231),"")</f>
        <v/>
      </c>
      <c r="K50" s="193" t="str">
        <f>IF($H50&lt;&gt;"",SUMIF(個別表!$E$17:$E$1231,$C50,個別表!$JO$17:$JO$1231),"")</f>
        <v/>
      </c>
      <c r="L50" s="239" t="str">
        <f>IF($H50&lt;&gt;"",SUMIF(個別表!$E$17:$E$1231,$C50,個別表!$JP$17:$JP$1231),"")</f>
        <v/>
      </c>
      <c r="M50" s="392"/>
      <c r="N50" s="393"/>
      <c r="O50" s="190"/>
      <c r="P50" s="191"/>
      <c r="Q50" s="402" t="str">
        <f>IF($H50&lt;&gt;"",SUMIF(個別表!$E$17:$E$1231,$C50,個別表!$JZ$17:$JZ$1231),"")</f>
        <v/>
      </c>
      <c r="R50" s="403" t="str">
        <f>IF($H50&lt;&gt;"",SUMIF(個別表!$E$17:$E$1231,$C50,個別表!$KA$17:$KA$1231),"")</f>
        <v/>
      </c>
      <c r="S50" s="407" t="str">
        <f>IF($H50&lt;&gt;"",SUMIF(個別表!$E$17:$E$1231,$C50,個別表!$KB$17:$KB$1231),"")</f>
        <v/>
      </c>
      <c r="T50" s="403" t="str">
        <f>IF($H50&lt;&gt;"",SUMIF(個別表!$E$17:$E$1231,$C50,個別表!$KC$17:$KC$1231),"")</f>
        <v/>
      </c>
      <c r="U50" s="408" t="str">
        <f>IF($H50&lt;&gt;"",SUMIF(個別表!$E$17:$E$1231,$C50,個別表!$KD$17:$KD$1231),"")</f>
        <v/>
      </c>
      <c r="V50" s="408" t="str">
        <f>IF($H50&lt;&gt;"",SUMIF(個別表!$E$17:$E$1231,$C50,個別表!$KE$17:$KE$1231),"")</f>
        <v/>
      </c>
      <c r="W50" s="408" t="str">
        <f>IF($H50&lt;&gt;"",SUMIF(個別表!$E$17:$E$1231,$C50,個別表!$KF$17:$KF$1231),"")</f>
        <v/>
      </c>
      <c r="X50" s="408" t="str">
        <f>IF($H50&lt;&gt;"",SUMIF(個別表!$E$17:$E$1231,$C50,個別表!$KG$17:$KG$1231),"")</f>
        <v/>
      </c>
      <c r="Y50" s="408" t="str">
        <f>IF($H50&lt;&gt;"",SUMIF(個別表!$E$17:$E$1231,$C50,個別表!$KH$17:$KH$1231),"")</f>
        <v/>
      </c>
      <c r="Z50" s="408" t="str">
        <f>IF($H50&lt;&gt;"",SUMIF(個別表!$E$17:$E$1231,$C50,個別表!$KI$17:$KI$1231),"")</f>
        <v/>
      </c>
      <c r="AA50" s="408" t="str">
        <f>IF($H50&lt;&gt;"",SUMIF(個別表!$E$17:$E$1231,$C50,個別表!$KJ$17:$KJ$1231),"")</f>
        <v/>
      </c>
      <c r="AB50" s="409" t="str">
        <f>IF($H50&lt;&gt;"",SUMIF(個別表!$E$17:$E$1231,$C50,個別表!$KK$17:$KK$1231),"")</f>
        <v/>
      </c>
      <c r="AC50" s="407" t="str">
        <f>IF($H50&lt;&gt;"",SUMIF(個別表!$E$17:$E$1231,$C50,個別表!$GO$17:$GO$1231),"")</f>
        <v/>
      </c>
      <c r="AD50" s="403" t="str">
        <f>IF($H50&lt;&gt;"",SUMIF(個別表!$E$17:$E$1231,$C50,個別表!$GP$17:$GP$1231),"")</f>
        <v/>
      </c>
      <c r="AE50" s="403" t="str">
        <f>IF($H50&lt;&gt;"",SUMIF(個別表!$E$17:$E$1231,$C50,個別表!$GQ$17:$GQ$1231),"")</f>
        <v/>
      </c>
      <c r="AF50" s="403" t="str">
        <f>IF($H50&lt;&gt;"",SUMIF(個別表!$E$17:$E$1231,$C50,個別表!$GR$17:$GR$1231),"")</f>
        <v/>
      </c>
      <c r="AG50" s="408" t="str">
        <f>IF($H50&lt;&gt;"",SUMIF(個別表!$E$17:$E$1231,$C50,個別表!$GS$17:$GS$1231),"")</f>
        <v/>
      </c>
      <c r="AH50" s="408" t="str">
        <f>IF($H50&lt;&gt;"",SUMIF(個別表!$E$17:$E$1231,$C50,個別表!$GT$17:$GT$1231),"")</f>
        <v/>
      </c>
      <c r="AI50" s="408" t="str">
        <f>IF($H50&lt;&gt;"",SUMIF(個別表!$E$17:$E$1231,$C50,個別表!$GW$17:$GW$1231),"")</f>
        <v/>
      </c>
      <c r="AJ50" s="408" t="str">
        <f>IF($H50&lt;&gt;"",SUMIF(個別表!$E$17:$E$1231,$C50,個別表!$GX$17:$GX$1231),"")</f>
        <v/>
      </c>
      <c r="AK50" s="408" t="str">
        <f>IF($H50&lt;&gt;"",SUMIF(個別表!$E$17:$E$1231,$C50,個別表!$HH$17:$HH$1231),"")</f>
        <v/>
      </c>
      <c r="AL50" s="408" t="str">
        <f>IF($H50&lt;&gt;"",SUMIF(個別表!$E$17:$E$1231,$C50,個別表!$HU$17:$HU$1231),"")</f>
        <v/>
      </c>
      <c r="AM50" s="408" t="str">
        <f>IF($H50&lt;&gt;"",SUMIF(個別表!$E$17:$E$1231,$C50,個別表!$HX$17:$HX$1231),"")</f>
        <v/>
      </c>
      <c r="AN50" s="408" t="str">
        <f>IF($H50&lt;&gt;"",SUMIF(個別表!$E$17:$E$1231,$C50,個別表!$ID$17:$ID$1231),"")</f>
        <v/>
      </c>
      <c r="AO50" s="408" t="str">
        <f>IF($H50&lt;&gt;"",SUMIF(個別表!$E$17:$E$1231,$C50,個別表!$IJ$17:$IJ$1231),"")</f>
        <v/>
      </c>
      <c r="AP50" s="408" t="str">
        <f>IF($H50&lt;&gt;"",SUMIF(個別表!$E$17:$E$1231,$C50,個別表!$IP$17:$IP$1231),"")</f>
        <v/>
      </c>
      <c r="AQ50" s="408" t="str">
        <f>IF($H50&lt;&gt;"",SUMIF(個別表!$E$17:$E$1231,$C50,個別表!$IS$17:$IS$1231),"")</f>
        <v/>
      </c>
      <c r="AR50" s="407" t="str">
        <f>IF($H50&lt;&gt;"",SUMIF(個別表!$E$17:$E$1231,$C50,個別表!$IV$17:$IV$1231),"")</f>
        <v/>
      </c>
      <c r="AS50" s="416" t="str">
        <f t="shared" si="1"/>
        <v/>
      </c>
      <c r="AT50" s="194" t="str">
        <f t="shared" si="2"/>
        <v/>
      </c>
      <c r="AU50" s="414"/>
      <c r="AV50" s="194" t="str">
        <f t="shared" si="3"/>
        <v/>
      </c>
      <c r="AW50" s="416" t="str">
        <f>IF($H50&lt;&gt;"",VLOOKUP($C50,個別表!$E$17:$ES$1241,33,FALSE),"")</f>
        <v/>
      </c>
      <c r="AX50" s="417" t="s">
        <v>55</v>
      </c>
      <c r="AY50" s="168"/>
      <c r="AZ50" s="482" t="str">
        <f t="shared" si="4"/>
        <v/>
      </c>
      <c r="BA50" s="186"/>
    </row>
    <row r="51" spans="2:53" s="169" customFormat="1" ht="19.899999999999999" customHeight="1" x14ac:dyDescent="0.2">
      <c r="B51" s="170"/>
      <c r="C51" s="187">
        <f>IF((ROW()-15)&lt;=個別表!N52,ROW()-15,"")</f>
        <v>36</v>
      </c>
      <c r="D51" s="188" t="str">
        <f>IFERROR(VLOOKUP($C51,個別表!$E$17:$Y$1231,11,FALSE),"")</f>
        <v/>
      </c>
      <c r="E51" s="188" t="str">
        <f>IFERROR(VLOOKUP($C51,個別表!$E$17:$Y$1231,12,FALSE),"")</f>
        <v/>
      </c>
      <c r="F51" s="225" t="str">
        <f>IFERROR(VLOOKUP($C51,個別表!$E$17:$Y$1231,16,FALSE),"")</f>
        <v/>
      </c>
      <c r="G51" s="384" t="str">
        <f>IFERROR(VLOOKUP($C51,個別表!$E$17:$Y$1231,17,FALSE),"")</f>
        <v/>
      </c>
      <c r="H51" s="189" t="str">
        <f>IFERROR(VLOOKUP($C51,個別表!$E$17:$Y$1231,20,FALSE),"")</f>
        <v/>
      </c>
      <c r="I51" s="238" t="str">
        <f>IF($H51&lt;&gt;"",SUMIF(個別表!$E$17:$E$1231,$C51,個別表!$JM$17:$JM$1231),"")</f>
        <v/>
      </c>
      <c r="J51" s="192" t="str">
        <f>IF($H51&lt;&gt;"",SUMIF(個別表!$E$17:$E$1231,$C51,個別表!$JN$17:$JN$1231),"")</f>
        <v/>
      </c>
      <c r="K51" s="193" t="str">
        <f>IF($H51&lt;&gt;"",SUMIF(個別表!$E$17:$E$1231,$C51,個別表!$JO$17:$JO$1231),"")</f>
        <v/>
      </c>
      <c r="L51" s="239" t="str">
        <f>IF($H51&lt;&gt;"",SUMIF(個別表!$E$17:$E$1231,$C51,個別表!$JP$17:$JP$1231),"")</f>
        <v/>
      </c>
      <c r="M51" s="392"/>
      <c r="N51" s="393"/>
      <c r="O51" s="190"/>
      <c r="P51" s="191"/>
      <c r="Q51" s="402" t="str">
        <f>IF($H51&lt;&gt;"",SUMIF(個別表!$E$17:$E$1231,$C51,個別表!$JZ$17:$JZ$1231),"")</f>
        <v/>
      </c>
      <c r="R51" s="403" t="str">
        <f>IF($H51&lt;&gt;"",SUMIF(個別表!$E$17:$E$1231,$C51,個別表!$KA$17:$KA$1231),"")</f>
        <v/>
      </c>
      <c r="S51" s="407" t="str">
        <f>IF($H51&lt;&gt;"",SUMIF(個別表!$E$17:$E$1231,$C51,個別表!$KB$17:$KB$1231),"")</f>
        <v/>
      </c>
      <c r="T51" s="403" t="str">
        <f>IF($H51&lt;&gt;"",SUMIF(個別表!$E$17:$E$1231,$C51,個別表!$KC$17:$KC$1231),"")</f>
        <v/>
      </c>
      <c r="U51" s="408" t="str">
        <f>IF($H51&lt;&gt;"",SUMIF(個別表!$E$17:$E$1231,$C51,個別表!$KD$17:$KD$1231),"")</f>
        <v/>
      </c>
      <c r="V51" s="408" t="str">
        <f>IF($H51&lt;&gt;"",SUMIF(個別表!$E$17:$E$1231,$C51,個別表!$KE$17:$KE$1231),"")</f>
        <v/>
      </c>
      <c r="W51" s="408" t="str">
        <f>IF($H51&lt;&gt;"",SUMIF(個別表!$E$17:$E$1231,$C51,個別表!$KF$17:$KF$1231),"")</f>
        <v/>
      </c>
      <c r="X51" s="408" t="str">
        <f>IF($H51&lt;&gt;"",SUMIF(個別表!$E$17:$E$1231,$C51,個別表!$KG$17:$KG$1231),"")</f>
        <v/>
      </c>
      <c r="Y51" s="408" t="str">
        <f>IF($H51&lt;&gt;"",SUMIF(個別表!$E$17:$E$1231,$C51,個別表!$KH$17:$KH$1231),"")</f>
        <v/>
      </c>
      <c r="Z51" s="408" t="str">
        <f>IF($H51&lt;&gt;"",SUMIF(個別表!$E$17:$E$1231,$C51,個別表!$KI$17:$KI$1231),"")</f>
        <v/>
      </c>
      <c r="AA51" s="408" t="str">
        <f>IF($H51&lt;&gt;"",SUMIF(個別表!$E$17:$E$1231,$C51,個別表!$KJ$17:$KJ$1231),"")</f>
        <v/>
      </c>
      <c r="AB51" s="409" t="str">
        <f>IF($H51&lt;&gt;"",SUMIF(個別表!$E$17:$E$1231,$C51,個別表!$KK$17:$KK$1231),"")</f>
        <v/>
      </c>
      <c r="AC51" s="407" t="str">
        <f>IF($H51&lt;&gt;"",SUMIF(個別表!$E$17:$E$1231,$C51,個別表!$GO$17:$GO$1231),"")</f>
        <v/>
      </c>
      <c r="AD51" s="403" t="str">
        <f>IF($H51&lt;&gt;"",SUMIF(個別表!$E$17:$E$1231,$C51,個別表!$GP$17:$GP$1231),"")</f>
        <v/>
      </c>
      <c r="AE51" s="403" t="str">
        <f>IF($H51&lt;&gt;"",SUMIF(個別表!$E$17:$E$1231,$C51,個別表!$GQ$17:$GQ$1231),"")</f>
        <v/>
      </c>
      <c r="AF51" s="403" t="str">
        <f>IF($H51&lt;&gt;"",SUMIF(個別表!$E$17:$E$1231,$C51,個別表!$GR$17:$GR$1231),"")</f>
        <v/>
      </c>
      <c r="AG51" s="408" t="str">
        <f>IF($H51&lt;&gt;"",SUMIF(個別表!$E$17:$E$1231,$C51,個別表!$GS$17:$GS$1231),"")</f>
        <v/>
      </c>
      <c r="AH51" s="408" t="str">
        <f>IF($H51&lt;&gt;"",SUMIF(個別表!$E$17:$E$1231,$C51,個別表!$GT$17:$GT$1231),"")</f>
        <v/>
      </c>
      <c r="AI51" s="408" t="str">
        <f>IF($H51&lt;&gt;"",SUMIF(個別表!$E$17:$E$1231,$C51,個別表!$GW$17:$GW$1231),"")</f>
        <v/>
      </c>
      <c r="AJ51" s="408" t="str">
        <f>IF($H51&lt;&gt;"",SUMIF(個別表!$E$17:$E$1231,$C51,個別表!$GX$17:$GX$1231),"")</f>
        <v/>
      </c>
      <c r="AK51" s="408" t="str">
        <f>IF($H51&lt;&gt;"",SUMIF(個別表!$E$17:$E$1231,$C51,個別表!$HH$17:$HH$1231),"")</f>
        <v/>
      </c>
      <c r="AL51" s="408" t="str">
        <f>IF($H51&lt;&gt;"",SUMIF(個別表!$E$17:$E$1231,$C51,個別表!$HU$17:$HU$1231),"")</f>
        <v/>
      </c>
      <c r="AM51" s="408" t="str">
        <f>IF($H51&lt;&gt;"",SUMIF(個別表!$E$17:$E$1231,$C51,個別表!$HX$17:$HX$1231),"")</f>
        <v/>
      </c>
      <c r="AN51" s="408" t="str">
        <f>IF($H51&lt;&gt;"",SUMIF(個別表!$E$17:$E$1231,$C51,個別表!$ID$17:$ID$1231),"")</f>
        <v/>
      </c>
      <c r="AO51" s="408" t="str">
        <f>IF($H51&lt;&gt;"",SUMIF(個別表!$E$17:$E$1231,$C51,個別表!$IJ$17:$IJ$1231),"")</f>
        <v/>
      </c>
      <c r="AP51" s="408" t="str">
        <f>IF($H51&lt;&gt;"",SUMIF(個別表!$E$17:$E$1231,$C51,個別表!$IP$17:$IP$1231),"")</f>
        <v/>
      </c>
      <c r="AQ51" s="408" t="str">
        <f>IF($H51&lt;&gt;"",SUMIF(個別表!$E$17:$E$1231,$C51,個別表!$IS$17:$IS$1231),"")</f>
        <v/>
      </c>
      <c r="AR51" s="407" t="str">
        <f>IF($H51&lt;&gt;"",SUMIF(個別表!$E$17:$E$1231,$C51,個別表!$IV$17:$IV$1231),"")</f>
        <v/>
      </c>
      <c r="AS51" s="416" t="str">
        <f t="shared" si="1"/>
        <v/>
      </c>
      <c r="AT51" s="194" t="str">
        <f t="shared" si="2"/>
        <v/>
      </c>
      <c r="AU51" s="414"/>
      <c r="AV51" s="194" t="str">
        <f t="shared" si="3"/>
        <v/>
      </c>
      <c r="AW51" s="416" t="str">
        <f>IF($H51&lt;&gt;"",VLOOKUP($C51,個別表!$E$17:$ES$1241,33,FALSE),"")</f>
        <v/>
      </c>
      <c r="AX51" s="417" t="s">
        <v>55</v>
      </c>
      <c r="AY51" s="168"/>
      <c r="AZ51" s="482" t="str">
        <f t="shared" si="4"/>
        <v/>
      </c>
      <c r="BA51" s="186"/>
    </row>
    <row r="52" spans="2:53" s="169" customFormat="1" ht="19.899999999999999" customHeight="1" x14ac:dyDescent="0.2">
      <c r="B52" s="170"/>
      <c r="C52" s="187">
        <f>IF((ROW()-15)&lt;=個別表!N53,ROW()-15,"")</f>
        <v>37</v>
      </c>
      <c r="D52" s="188" t="str">
        <f>IFERROR(VLOOKUP($C52,個別表!$E$17:$Y$1231,11,FALSE),"")</f>
        <v/>
      </c>
      <c r="E52" s="188" t="str">
        <f>IFERROR(VLOOKUP($C52,個別表!$E$17:$Y$1231,12,FALSE),"")</f>
        <v/>
      </c>
      <c r="F52" s="225" t="str">
        <f>IFERROR(VLOOKUP($C52,個別表!$E$17:$Y$1231,16,FALSE),"")</f>
        <v/>
      </c>
      <c r="G52" s="384" t="str">
        <f>IFERROR(VLOOKUP($C52,個別表!$E$17:$Y$1231,17,FALSE),"")</f>
        <v/>
      </c>
      <c r="H52" s="189" t="str">
        <f>IFERROR(VLOOKUP($C52,個別表!$E$17:$Y$1231,20,FALSE),"")</f>
        <v/>
      </c>
      <c r="I52" s="238" t="str">
        <f>IF($H52&lt;&gt;"",SUMIF(個別表!$E$17:$E$1231,$C52,個別表!$JM$17:$JM$1231),"")</f>
        <v/>
      </c>
      <c r="J52" s="192" t="str">
        <f>IF($H52&lt;&gt;"",SUMIF(個別表!$E$17:$E$1231,$C52,個別表!$JN$17:$JN$1231),"")</f>
        <v/>
      </c>
      <c r="K52" s="193" t="str">
        <f>IF($H52&lt;&gt;"",SUMIF(個別表!$E$17:$E$1231,$C52,個別表!$JO$17:$JO$1231),"")</f>
        <v/>
      </c>
      <c r="L52" s="239" t="str">
        <f>IF($H52&lt;&gt;"",SUMIF(個別表!$E$17:$E$1231,$C52,個別表!$JP$17:$JP$1231),"")</f>
        <v/>
      </c>
      <c r="M52" s="392"/>
      <c r="N52" s="393"/>
      <c r="O52" s="190"/>
      <c r="P52" s="191"/>
      <c r="Q52" s="402" t="str">
        <f>IF($H52&lt;&gt;"",SUMIF(個別表!$E$17:$E$1231,$C52,個別表!$JZ$17:$JZ$1231),"")</f>
        <v/>
      </c>
      <c r="R52" s="403" t="str">
        <f>IF($H52&lt;&gt;"",SUMIF(個別表!$E$17:$E$1231,$C52,個別表!$KA$17:$KA$1231),"")</f>
        <v/>
      </c>
      <c r="S52" s="407" t="str">
        <f>IF($H52&lt;&gt;"",SUMIF(個別表!$E$17:$E$1231,$C52,個別表!$KB$17:$KB$1231),"")</f>
        <v/>
      </c>
      <c r="T52" s="403" t="str">
        <f>IF($H52&lt;&gt;"",SUMIF(個別表!$E$17:$E$1231,$C52,個別表!$KC$17:$KC$1231),"")</f>
        <v/>
      </c>
      <c r="U52" s="408" t="str">
        <f>IF($H52&lt;&gt;"",SUMIF(個別表!$E$17:$E$1231,$C52,個別表!$KD$17:$KD$1231),"")</f>
        <v/>
      </c>
      <c r="V52" s="408" t="str">
        <f>IF($H52&lt;&gt;"",SUMIF(個別表!$E$17:$E$1231,$C52,個別表!$KE$17:$KE$1231),"")</f>
        <v/>
      </c>
      <c r="W52" s="408" t="str">
        <f>IF($H52&lt;&gt;"",SUMIF(個別表!$E$17:$E$1231,$C52,個別表!$KF$17:$KF$1231),"")</f>
        <v/>
      </c>
      <c r="X52" s="408" t="str">
        <f>IF($H52&lt;&gt;"",SUMIF(個別表!$E$17:$E$1231,$C52,個別表!$KG$17:$KG$1231),"")</f>
        <v/>
      </c>
      <c r="Y52" s="408" t="str">
        <f>IF($H52&lt;&gt;"",SUMIF(個別表!$E$17:$E$1231,$C52,個別表!$KH$17:$KH$1231),"")</f>
        <v/>
      </c>
      <c r="Z52" s="408" t="str">
        <f>IF($H52&lt;&gt;"",SUMIF(個別表!$E$17:$E$1231,$C52,個別表!$KI$17:$KI$1231),"")</f>
        <v/>
      </c>
      <c r="AA52" s="408" t="str">
        <f>IF($H52&lt;&gt;"",SUMIF(個別表!$E$17:$E$1231,$C52,個別表!$KJ$17:$KJ$1231),"")</f>
        <v/>
      </c>
      <c r="AB52" s="409" t="str">
        <f>IF($H52&lt;&gt;"",SUMIF(個別表!$E$17:$E$1231,$C52,個別表!$KK$17:$KK$1231),"")</f>
        <v/>
      </c>
      <c r="AC52" s="407" t="str">
        <f>IF($H52&lt;&gt;"",SUMIF(個別表!$E$17:$E$1231,$C52,個別表!$GO$17:$GO$1231),"")</f>
        <v/>
      </c>
      <c r="AD52" s="403" t="str">
        <f>IF($H52&lt;&gt;"",SUMIF(個別表!$E$17:$E$1231,$C52,個別表!$GP$17:$GP$1231),"")</f>
        <v/>
      </c>
      <c r="AE52" s="403" t="str">
        <f>IF($H52&lt;&gt;"",SUMIF(個別表!$E$17:$E$1231,$C52,個別表!$GQ$17:$GQ$1231),"")</f>
        <v/>
      </c>
      <c r="AF52" s="403" t="str">
        <f>IF($H52&lt;&gt;"",SUMIF(個別表!$E$17:$E$1231,$C52,個別表!$GR$17:$GR$1231),"")</f>
        <v/>
      </c>
      <c r="AG52" s="408" t="str">
        <f>IF($H52&lt;&gt;"",SUMIF(個別表!$E$17:$E$1231,$C52,個別表!$GS$17:$GS$1231),"")</f>
        <v/>
      </c>
      <c r="AH52" s="408" t="str">
        <f>IF($H52&lt;&gt;"",SUMIF(個別表!$E$17:$E$1231,$C52,個別表!$GT$17:$GT$1231),"")</f>
        <v/>
      </c>
      <c r="AI52" s="408" t="str">
        <f>IF($H52&lt;&gt;"",SUMIF(個別表!$E$17:$E$1231,$C52,個別表!$GW$17:$GW$1231),"")</f>
        <v/>
      </c>
      <c r="AJ52" s="408" t="str">
        <f>IF($H52&lt;&gt;"",SUMIF(個別表!$E$17:$E$1231,$C52,個別表!$GX$17:$GX$1231),"")</f>
        <v/>
      </c>
      <c r="AK52" s="408" t="str">
        <f>IF($H52&lt;&gt;"",SUMIF(個別表!$E$17:$E$1231,$C52,個別表!$HH$17:$HH$1231),"")</f>
        <v/>
      </c>
      <c r="AL52" s="408" t="str">
        <f>IF($H52&lt;&gt;"",SUMIF(個別表!$E$17:$E$1231,$C52,個別表!$HU$17:$HU$1231),"")</f>
        <v/>
      </c>
      <c r="AM52" s="408" t="str">
        <f>IF($H52&lt;&gt;"",SUMIF(個別表!$E$17:$E$1231,$C52,個別表!$HX$17:$HX$1231),"")</f>
        <v/>
      </c>
      <c r="AN52" s="408" t="str">
        <f>IF($H52&lt;&gt;"",SUMIF(個別表!$E$17:$E$1231,$C52,個別表!$ID$17:$ID$1231),"")</f>
        <v/>
      </c>
      <c r="AO52" s="408" t="str">
        <f>IF($H52&lt;&gt;"",SUMIF(個別表!$E$17:$E$1231,$C52,個別表!$IJ$17:$IJ$1231),"")</f>
        <v/>
      </c>
      <c r="AP52" s="408" t="str">
        <f>IF($H52&lt;&gt;"",SUMIF(個別表!$E$17:$E$1231,$C52,個別表!$IP$17:$IP$1231),"")</f>
        <v/>
      </c>
      <c r="AQ52" s="408" t="str">
        <f>IF($H52&lt;&gt;"",SUMIF(個別表!$E$17:$E$1231,$C52,個別表!$IS$17:$IS$1231),"")</f>
        <v/>
      </c>
      <c r="AR52" s="407" t="str">
        <f>IF($H52&lt;&gt;"",SUMIF(個別表!$E$17:$E$1231,$C52,個別表!$IV$17:$IV$1231),"")</f>
        <v/>
      </c>
      <c r="AS52" s="416" t="str">
        <f t="shared" si="1"/>
        <v/>
      </c>
      <c r="AT52" s="194" t="str">
        <f t="shared" si="2"/>
        <v/>
      </c>
      <c r="AU52" s="414"/>
      <c r="AV52" s="194" t="str">
        <f t="shared" si="3"/>
        <v/>
      </c>
      <c r="AW52" s="416" t="str">
        <f>IF($H52&lt;&gt;"",VLOOKUP($C52,個別表!$E$17:$ES$1241,33,FALSE),"")</f>
        <v/>
      </c>
      <c r="AX52" s="417" t="s">
        <v>55</v>
      </c>
      <c r="AY52" s="168"/>
      <c r="AZ52" s="482" t="str">
        <f t="shared" si="4"/>
        <v/>
      </c>
      <c r="BA52" s="186"/>
    </row>
    <row r="53" spans="2:53" s="169" customFormat="1" ht="19.899999999999999" customHeight="1" x14ac:dyDescent="0.2">
      <c r="B53" s="170"/>
      <c r="C53" s="187">
        <f>IF((ROW()-15)&lt;=個別表!N54,ROW()-15,"")</f>
        <v>38</v>
      </c>
      <c r="D53" s="188" t="str">
        <f>IFERROR(VLOOKUP($C53,個別表!$E$17:$Y$1231,11,FALSE),"")</f>
        <v/>
      </c>
      <c r="E53" s="188" t="str">
        <f>IFERROR(VLOOKUP($C53,個別表!$E$17:$Y$1231,12,FALSE),"")</f>
        <v/>
      </c>
      <c r="F53" s="225" t="str">
        <f>IFERROR(VLOOKUP($C53,個別表!$E$17:$Y$1231,16,FALSE),"")</f>
        <v/>
      </c>
      <c r="G53" s="384" t="str">
        <f>IFERROR(VLOOKUP($C53,個別表!$E$17:$Y$1231,17,FALSE),"")</f>
        <v/>
      </c>
      <c r="H53" s="189" t="str">
        <f>IFERROR(VLOOKUP($C53,個別表!$E$17:$Y$1231,20,FALSE),"")</f>
        <v/>
      </c>
      <c r="I53" s="238" t="str">
        <f>IF($H53&lt;&gt;"",SUMIF(個別表!$E$17:$E$1231,$C53,個別表!$JM$17:$JM$1231),"")</f>
        <v/>
      </c>
      <c r="J53" s="192" t="str">
        <f>IF($H53&lt;&gt;"",SUMIF(個別表!$E$17:$E$1231,$C53,個別表!$JN$17:$JN$1231),"")</f>
        <v/>
      </c>
      <c r="K53" s="193" t="str">
        <f>IF($H53&lt;&gt;"",SUMIF(個別表!$E$17:$E$1231,$C53,個別表!$JO$17:$JO$1231),"")</f>
        <v/>
      </c>
      <c r="L53" s="239" t="str">
        <f>IF($H53&lt;&gt;"",SUMIF(個別表!$E$17:$E$1231,$C53,個別表!$JP$17:$JP$1231),"")</f>
        <v/>
      </c>
      <c r="M53" s="392"/>
      <c r="N53" s="393"/>
      <c r="O53" s="190"/>
      <c r="P53" s="191"/>
      <c r="Q53" s="402" t="str">
        <f>IF($H53&lt;&gt;"",SUMIF(個別表!$E$17:$E$1231,$C53,個別表!$JZ$17:$JZ$1231),"")</f>
        <v/>
      </c>
      <c r="R53" s="403" t="str">
        <f>IF($H53&lt;&gt;"",SUMIF(個別表!$E$17:$E$1231,$C53,個別表!$KA$17:$KA$1231),"")</f>
        <v/>
      </c>
      <c r="S53" s="407" t="str">
        <f>IF($H53&lt;&gt;"",SUMIF(個別表!$E$17:$E$1231,$C53,個別表!$KB$17:$KB$1231),"")</f>
        <v/>
      </c>
      <c r="T53" s="403" t="str">
        <f>IF($H53&lt;&gt;"",SUMIF(個別表!$E$17:$E$1231,$C53,個別表!$KC$17:$KC$1231),"")</f>
        <v/>
      </c>
      <c r="U53" s="408" t="str">
        <f>IF($H53&lt;&gt;"",SUMIF(個別表!$E$17:$E$1231,$C53,個別表!$KD$17:$KD$1231),"")</f>
        <v/>
      </c>
      <c r="V53" s="408" t="str">
        <f>IF($H53&lt;&gt;"",SUMIF(個別表!$E$17:$E$1231,$C53,個別表!$KE$17:$KE$1231),"")</f>
        <v/>
      </c>
      <c r="W53" s="408" t="str">
        <f>IF($H53&lt;&gt;"",SUMIF(個別表!$E$17:$E$1231,$C53,個別表!$KF$17:$KF$1231),"")</f>
        <v/>
      </c>
      <c r="X53" s="408" t="str">
        <f>IF($H53&lt;&gt;"",SUMIF(個別表!$E$17:$E$1231,$C53,個別表!$KG$17:$KG$1231),"")</f>
        <v/>
      </c>
      <c r="Y53" s="408" t="str">
        <f>IF($H53&lt;&gt;"",SUMIF(個別表!$E$17:$E$1231,$C53,個別表!$KH$17:$KH$1231),"")</f>
        <v/>
      </c>
      <c r="Z53" s="408" t="str">
        <f>IF($H53&lt;&gt;"",SUMIF(個別表!$E$17:$E$1231,$C53,個別表!$KI$17:$KI$1231),"")</f>
        <v/>
      </c>
      <c r="AA53" s="408" t="str">
        <f>IF($H53&lt;&gt;"",SUMIF(個別表!$E$17:$E$1231,$C53,個別表!$KJ$17:$KJ$1231),"")</f>
        <v/>
      </c>
      <c r="AB53" s="409" t="str">
        <f>IF($H53&lt;&gt;"",SUMIF(個別表!$E$17:$E$1231,$C53,個別表!$KK$17:$KK$1231),"")</f>
        <v/>
      </c>
      <c r="AC53" s="407" t="str">
        <f>IF($H53&lt;&gt;"",SUMIF(個別表!$E$17:$E$1231,$C53,個別表!$GO$17:$GO$1231),"")</f>
        <v/>
      </c>
      <c r="AD53" s="403" t="str">
        <f>IF($H53&lt;&gt;"",SUMIF(個別表!$E$17:$E$1231,$C53,個別表!$GP$17:$GP$1231),"")</f>
        <v/>
      </c>
      <c r="AE53" s="403" t="str">
        <f>IF($H53&lt;&gt;"",SUMIF(個別表!$E$17:$E$1231,$C53,個別表!$GQ$17:$GQ$1231),"")</f>
        <v/>
      </c>
      <c r="AF53" s="403" t="str">
        <f>IF($H53&lt;&gt;"",SUMIF(個別表!$E$17:$E$1231,$C53,個別表!$GR$17:$GR$1231),"")</f>
        <v/>
      </c>
      <c r="AG53" s="408" t="str">
        <f>IF($H53&lt;&gt;"",SUMIF(個別表!$E$17:$E$1231,$C53,個別表!$GS$17:$GS$1231),"")</f>
        <v/>
      </c>
      <c r="AH53" s="408" t="str">
        <f>IF($H53&lt;&gt;"",SUMIF(個別表!$E$17:$E$1231,$C53,個別表!$GT$17:$GT$1231),"")</f>
        <v/>
      </c>
      <c r="AI53" s="408" t="str">
        <f>IF($H53&lt;&gt;"",SUMIF(個別表!$E$17:$E$1231,$C53,個別表!$GW$17:$GW$1231),"")</f>
        <v/>
      </c>
      <c r="AJ53" s="408" t="str">
        <f>IF($H53&lt;&gt;"",SUMIF(個別表!$E$17:$E$1231,$C53,個別表!$GX$17:$GX$1231),"")</f>
        <v/>
      </c>
      <c r="AK53" s="408" t="str">
        <f>IF($H53&lt;&gt;"",SUMIF(個別表!$E$17:$E$1231,$C53,個別表!$HH$17:$HH$1231),"")</f>
        <v/>
      </c>
      <c r="AL53" s="408" t="str">
        <f>IF($H53&lt;&gt;"",SUMIF(個別表!$E$17:$E$1231,$C53,個別表!$HU$17:$HU$1231),"")</f>
        <v/>
      </c>
      <c r="AM53" s="408" t="str">
        <f>IF($H53&lt;&gt;"",SUMIF(個別表!$E$17:$E$1231,$C53,個別表!$HX$17:$HX$1231),"")</f>
        <v/>
      </c>
      <c r="AN53" s="408" t="str">
        <f>IF($H53&lt;&gt;"",SUMIF(個別表!$E$17:$E$1231,$C53,個別表!$ID$17:$ID$1231),"")</f>
        <v/>
      </c>
      <c r="AO53" s="408" t="str">
        <f>IF($H53&lt;&gt;"",SUMIF(個別表!$E$17:$E$1231,$C53,個別表!$IJ$17:$IJ$1231),"")</f>
        <v/>
      </c>
      <c r="AP53" s="408" t="str">
        <f>IF($H53&lt;&gt;"",SUMIF(個別表!$E$17:$E$1231,$C53,個別表!$IP$17:$IP$1231),"")</f>
        <v/>
      </c>
      <c r="AQ53" s="408" t="str">
        <f>IF($H53&lt;&gt;"",SUMIF(個別表!$E$17:$E$1231,$C53,個別表!$IS$17:$IS$1231),"")</f>
        <v/>
      </c>
      <c r="AR53" s="407" t="str">
        <f>IF($H53&lt;&gt;"",SUMIF(個別表!$E$17:$E$1231,$C53,個別表!$IV$17:$IV$1231),"")</f>
        <v/>
      </c>
      <c r="AS53" s="416" t="str">
        <f t="shared" si="1"/>
        <v/>
      </c>
      <c r="AT53" s="194" t="str">
        <f t="shared" si="2"/>
        <v/>
      </c>
      <c r="AU53" s="414"/>
      <c r="AV53" s="194" t="str">
        <f t="shared" si="3"/>
        <v/>
      </c>
      <c r="AW53" s="416" t="str">
        <f>IF($H53&lt;&gt;"",VLOOKUP($C53,個別表!$E$17:$ES$1241,33,FALSE),"")</f>
        <v/>
      </c>
      <c r="AX53" s="417" t="s">
        <v>55</v>
      </c>
      <c r="AY53" s="168"/>
      <c r="AZ53" s="482" t="str">
        <f t="shared" si="4"/>
        <v/>
      </c>
      <c r="BA53" s="186"/>
    </row>
    <row r="54" spans="2:53" s="169" customFormat="1" ht="19.899999999999999" customHeight="1" x14ac:dyDescent="0.2">
      <c r="B54" s="170"/>
      <c r="C54" s="187">
        <f>IF((ROW()-15)&lt;=個別表!N55,ROW()-15,"")</f>
        <v>39</v>
      </c>
      <c r="D54" s="188" t="str">
        <f>IFERROR(VLOOKUP($C54,個別表!$E$17:$Y$1231,11,FALSE),"")</f>
        <v/>
      </c>
      <c r="E54" s="188" t="str">
        <f>IFERROR(VLOOKUP($C54,個別表!$E$17:$Y$1231,12,FALSE),"")</f>
        <v/>
      </c>
      <c r="F54" s="225" t="str">
        <f>IFERROR(VLOOKUP($C54,個別表!$E$17:$Y$1231,16,FALSE),"")</f>
        <v/>
      </c>
      <c r="G54" s="384" t="str">
        <f>IFERROR(VLOOKUP($C54,個別表!$E$17:$Y$1231,17,FALSE),"")</f>
        <v/>
      </c>
      <c r="H54" s="189" t="str">
        <f>IFERROR(VLOOKUP($C54,個別表!$E$17:$Y$1231,20,FALSE),"")</f>
        <v/>
      </c>
      <c r="I54" s="238" t="str">
        <f>IF($H54&lt;&gt;"",SUMIF(個別表!$E$17:$E$1231,$C54,個別表!$JM$17:$JM$1231),"")</f>
        <v/>
      </c>
      <c r="J54" s="192" t="str">
        <f>IF($H54&lt;&gt;"",SUMIF(個別表!$E$17:$E$1231,$C54,個別表!$JN$17:$JN$1231),"")</f>
        <v/>
      </c>
      <c r="K54" s="193" t="str">
        <f>IF($H54&lt;&gt;"",SUMIF(個別表!$E$17:$E$1231,$C54,個別表!$JO$17:$JO$1231),"")</f>
        <v/>
      </c>
      <c r="L54" s="239" t="str">
        <f>IF($H54&lt;&gt;"",SUMIF(個別表!$E$17:$E$1231,$C54,個別表!$JP$17:$JP$1231),"")</f>
        <v/>
      </c>
      <c r="M54" s="392"/>
      <c r="N54" s="393"/>
      <c r="O54" s="190"/>
      <c r="P54" s="191"/>
      <c r="Q54" s="402" t="str">
        <f>IF($H54&lt;&gt;"",SUMIF(個別表!$E$17:$E$1231,$C54,個別表!$JZ$17:$JZ$1231),"")</f>
        <v/>
      </c>
      <c r="R54" s="403" t="str">
        <f>IF($H54&lt;&gt;"",SUMIF(個別表!$E$17:$E$1231,$C54,個別表!$KA$17:$KA$1231),"")</f>
        <v/>
      </c>
      <c r="S54" s="407" t="str">
        <f>IF($H54&lt;&gt;"",SUMIF(個別表!$E$17:$E$1231,$C54,個別表!$KB$17:$KB$1231),"")</f>
        <v/>
      </c>
      <c r="T54" s="403" t="str">
        <f>IF($H54&lt;&gt;"",SUMIF(個別表!$E$17:$E$1231,$C54,個別表!$KC$17:$KC$1231),"")</f>
        <v/>
      </c>
      <c r="U54" s="408" t="str">
        <f>IF($H54&lt;&gt;"",SUMIF(個別表!$E$17:$E$1231,$C54,個別表!$KD$17:$KD$1231),"")</f>
        <v/>
      </c>
      <c r="V54" s="408" t="str">
        <f>IF($H54&lt;&gt;"",SUMIF(個別表!$E$17:$E$1231,$C54,個別表!$KE$17:$KE$1231),"")</f>
        <v/>
      </c>
      <c r="W54" s="408" t="str">
        <f>IF($H54&lt;&gt;"",SUMIF(個別表!$E$17:$E$1231,$C54,個別表!$KF$17:$KF$1231),"")</f>
        <v/>
      </c>
      <c r="X54" s="408" t="str">
        <f>IF($H54&lt;&gt;"",SUMIF(個別表!$E$17:$E$1231,$C54,個別表!$KG$17:$KG$1231),"")</f>
        <v/>
      </c>
      <c r="Y54" s="408" t="str">
        <f>IF($H54&lt;&gt;"",SUMIF(個別表!$E$17:$E$1231,$C54,個別表!$KH$17:$KH$1231),"")</f>
        <v/>
      </c>
      <c r="Z54" s="408" t="str">
        <f>IF($H54&lt;&gt;"",SUMIF(個別表!$E$17:$E$1231,$C54,個別表!$KI$17:$KI$1231),"")</f>
        <v/>
      </c>
      <c r="AA54" s="408" t="str">
        <f>IF($H54&lt;&gt;"",SUMIF(個別表!$E$17:$E$1231,$C54,個別表!$KJ$17:$KJ$1231),"")</f>
        <v/>
      </c>
      <c r="AB54" s="409" t="str">
        <f>IF($H54&lt;&gt;"",SUMIF(個別表!$E$17:$E$1231,$C54,個別表!$KK$17:$KK$1231),"")</f>
        <v/>
      </c>
      <c r="AC54" s="407" t="str">
        <f>IF($H54&lt;&gt;"",SUMIF(個別表!$E$17:$E$1231,$C54,個別表!$GO$17:$GO$1231),"")</f>
        <v/>
      </c>
      <c r="AD54" s="403" t="str">
        <f>IF($H54&lt;&gt;"",SUMIF(個別表!$E$17:$E$1231,$C54,個別表!$GP$17:$GP$1231),"")</f>
        <v/>
      </c>
      <c r="AE54" s="403" t="str">
        <f>IF($H54&lt;&gt;"",SUMIF(個別表!$E$17:$E$1231,$C54,個別表!$GQ$17:$GQ$1231),"")</f>
        <v/>
      </c>
      <c r="AF54" s="403" t="str">
        <f>IF($H54&lt;&gt;"",SUMIF(個別表!$E$17:$E$1231,$C54,個別表!$GR$17:$GR$1231),"")</f>
        <v/>
      </c>
      <c r="AG54" s="408" t="str">
        <f>IF($H54&lt;&gt;"",SUMIF(個別表!$E$17:$E$1231,$C54,個別表!$GS$17:$GS$1231),"")</f>
        <v/>
      </c>
      <c r="AH54" s="408" t="str">
        <f>IF($H54&lt;&gt;"",SUMIF(個別表!$E$17:$E$1231,$C54,個別表!$GT$17:$GT$1231),"")</f>
        <v/>
      </c>
      <c r="AI54" s="408" t="str">
        <f>IF($H54&lt;&gt;"",SUMIF(個別表!$E$17:$E$1231,$C54,個別表!$GW$17:$GW$1231),"")</f>
        <v/>
      </c>
      <c r="AJ54" s="408" t="str">
        <f>IF($H54&lt;&gt;"",SUMIF(個別表!$E$17:$E$1231,$C54,個別表!$GX$17:$GX$1231),"")</f>
        <v/>
      </c>
      <c r="AK54" s="408" t="str">
        <f>IF($H54&lt;&gt;"",SUMIF(個別表!$E$17:$E$1231,$C54,個別表!$HH$17:$HH$1231),"")</f>
        <v/>
      </c>
      <c r="AL54" s="408" t="str">
        <f>IF($H54&lt;&gt;"",SUMIF(個別表!$E$17:$E$1231,$C54,個別表!$HU$17:$HU$1231),"")</f>
        <v/>
      </c>
      <c r="AM54" s="408" t="str">
        <f>IF($H54&lt;&gt;"",SUMIF(個別表!$E$17:$E$1231,$C54,個別表!$HX$17:$HX$1231),"")</f>
        <v/>
      </c>
      <c r="AN54" s="408" t="str">
        <f>IF($H54&lt;&gt;"",SUMIF(個別表!$E$17:$E$1231,$C54,個別表!$ID$17:$ID$1231),"")</f>
        <v/>
      </c>
      <c r="AO54" s="408" t="str">
        <f>IF($H54&lt;&gt;"",SUMIF(個別表!$E$17:$E$1231,$C54,個別表!$IJ$17:$IJ$1231),"")</f>
        <v/>
      </c>
      <c r="AP54" s="408" t="str">
        <f>IF($H54&lt;&gt;"",SUMIF(個別表!$E$17:$E$1231,$C54,個別表!$IP$17:$IP$1231),"")</f>
        <v/>
      </c>
      <c r="AQ54" s="408" t="str">
        <f>IF($H54&lt;&gt;"",SUMIF(個別表!$E$17:$E$1231,$C54,個別表!$IS$17:$IS$1231),"")</f>
        <v/>
      </c>
      <c r="AR54" s="407" t="str">
        <f>IF($H54&lt;&gt;"",SUMIF(個別表!$E$17:$E$1231,$C54,個別表!$IV$17:$IV$1231),"")</f>
        <v/>
      </c>
      <c r="AS54" s="416" t="str">
        <f t="shared" si="1"/>
        <v/>
      </c>
      <c r="AT54" s="194" t="str">
        <f t="shared" si="2"/>
        <v/>
      </c>
      <c r="AU54" s="414"/>
      <c r="AV54" s="194" t="str">
        <f t="shared" si="3"/>
        <v/>
      </c>
      <c r="AW54" s="416" t="str">
        <f>IF($H54&lt;&gt;"",VLOOKUP($C54,個別表!$E$17:$ES$1241,33,FALSE),"")</f>
        <v/>
      </c>
      <c r="AX54" s="417" t="s">
        <v>55</v>
      </c>
      <c r="AY54" s="168"/>
      <c r="AZ54" s="482" t="str">
        <f t="shared" si="4"/>
        <v/>
      </c>
      <c r="BA54" s="186"/>
    </row>
    <row r="55" spans="2:53" s="169" customFormat="1" ht="19.899999999999999" customHeight="1" x14ac:dyDescent="0.2">
      <c r="B55" s="170"/>
      <c r="C55" s="187">
        <f>IF((ROW()-15)&lt;=個別表!N56,ROW()-15,"")</f>
        <v>40</v>
      </c>
      <c r="D55" s="188" t="str">
        <f>IFERROR(VLOOKUP($C55,個別表!$E$17:$Y$1231,11,FALSE),"")</f>
        <v/>
      </c>
      <c r="E55" s="188" t="str">
        <f>IFERROR(VLOOKUP($C55,個別表!$E$17:$Y$1231,12,FALSE),"")</f>
        <v/>
      </c>
      <c r="F55" s="225" t="str">
        <f>IFERROR(VLOOKUP($C55,個別表!$E$17:$Y$1231,16,FALSE),"")</f>
        <v/>
      </c>
      <c r="G55" s="384" t="str">
        <f>IFERROR(VLOOKUP($C55,個別表!$E$17:$Y$1231,17,FALSE),"")</f>
        <v/>
      </c>
      <c r="H55" s="189" t="str">
        <f>IFERROR(VLOOKUP($C55,個別表!$E$17:$Y$1231,20,FALSE),"")</f>
        <v/>
      </c>
      <c r="I55" s="238" t="str">
        <f>IF($H55&lt;&gt;"",SUMIF(個別表!$E$17:$E$1231,$C55,個別表!$JM$17:$JM$1231),"")</f>
        <v/>
      </c>
      <c r="J55" s="192" t="str">
        <f>IF($H55&lt;&gt;"",SUMIF(個別表!$E$17:$E$1231,$C55,個別表!$JN$17:$JN$1231),"")</f>
        <v/>
      </c>
      <c r="K55" s="193" t="str">
        <f>IF($H55&lt;&gt;"",SUMIF(個別表!$E$17:$E$1231,$C55,個別表!$JO$17:$JO$1231),"")</f>
        <v/>
      </c>
      <c r="L55" s="239" t="str">
        <f>IF($H55&lt;&gt;"",SUMIF(個別表!$E$17:$E$1231,$C55,個別表!$JP$17:$JP$1231),"")</f>
        <v/>
      </c>
      <c r="M55" s="392"/>
      <c r="N55" s="393"/>
      <c r="O55" s="190"/>
      <c r="P55" s="191"/>
      <c r="Q55" s="402" t="str">
        <f>IF($H55&lt;&gt;"",SUMIF(個別表!$E$17:$E$1231,$C55,個別表!$JZ$17:$JZ$1231),"")</f>
        <v/>
      </c>
      <c r="R55" s="403" t="str">
        <f>IF($H55&lt;&gt;"",SUMIF(個別表!$E$17:$E$1231,$C55,個別表!$KA$17:$KA$1231),"")</f>
        <v/>
      </c>
      <c r="S55" s="407" t="str">
        <f>IF($H55&lt;&gt;"",SUMIF(個別表!$E$17:$E$1231,$C55,個別表!$KB$17:$KB$1231),"")</f>
        <v/>
      </c>
      <c r="T55" s="403" t="str">
        <f>IF($H55&lt;&gt;"",SUMIF(個別表!$E$17:$E$1231,$C55,個別表!$KC$17:$KC$1231),"")</f>
        <v/>
      </c>
      <c r="U55" s="408" t="str">
        <f>IF($H55&lt;&gt;"",SUMIF(個別表!$E$17:$E$1231,$C55,個別表!$KD$17:$KD$1231),"")</f>
        <v/>
      </c>
      <c r="V55" s="408" t="str">
        <f>IF($H55&lt;&gt;"",SUMIF(個別表!$E$17:$E$1231,$C55,個別表!$KE$17:$KE$1231),"")</f>
        <v/>
      </c>
      <c r="W55" s="408" t="str">
        <f>IF($H55&lt;&gt;"",SUMIF(個別表!$E$17:$E$1231,$C55,個別表!$KF$17:$KF$1231),"")</f>
        <v/>
      </c>
      <c r="X55" s="408" t="str">
        <f>IF($H55&lt;&gt;"",SUMIF(個別表!$E$17:$E$1231,$C55,個別表!$KG$17:$KG$1231),"")</f>
        <v/>
      </c>
      <c r="Y55" s="408" t="str">
        <f>IF($H55&lt;&gt;"",SUMIF(個別表!$E$17:$E$1231,$C55,個別表!$KH$17:$KH$1231),"")</f>
        <v/>
      </c>
      <c r="Z55" s="408" t="str">
        <f>IF($H55&lt;&gt;"",SUMIF(個別表!$E$17:$E$1231,$C55,個別表!$KI$17:$KI$1231),"")</f>
        <v/>
      </c>
      <c r="AA55" s="408" t="str">
        <f>IF($H55&lt;&gt;"",SUMIF(個別表!$E$17:$E$1231,$C55,個別表!$KJ$17:$KJ$1231),"")</f>
        <v/>
      </c>
      <c r="AB55" s="409" t="str">
        <f>IF($H55&lt;&gt;"",SUMIF(個別表!$E$17:$E$1231,$C55,個別表!$KK$17:$KK$1231),"")</f>
        <v/>
      </c>
      <c r="AC55" s="407" t="str">
        <f>IF($H55&lt;&gt;"",SUMIF(個別表!$E$17:$E$1231,$C55,個別表!$GO$17:$GO$1231),"")</f>
        <v/>
      </c>
      <c r="AD55" s="403" t="str">
        <f>IF($H55&lt;&gt;"",SUMIF(個別表!$E$17:$E$1231,$C55,個別表!$GP$17:$GP$1231),"")</f>
        <v/>
      </c>
      <c r="AE55" s="403" t="str">
        <f>IF($H55&lt;&gt;"",SUMIF(個別表!$E$17:$E$1231,$C55,個別表!$GQ$17:$GQ$1231),"")</f>
        <v/>
      </c>
      <c r="AF55" s="403" t="str">
        <f>IF($H55&lt;&gt;"",SUMIF(個別表!$E$17:$E$1231,$C55,個別表!$GR$17:$GR$1231),"")</f>
        <v/>
      </c>
      <c r="AG55" s="408" t="str">
        <f>IF($H55&lt;&gt;"",SUMIF(個別表!$E$17:$E$1231,$C55,個別表!$GS$17:$GS$1231),"")</f>
        <v/>
      </c>
      <c r="AH55" s="408" t="str">
        <f>IF($H55&lt;&gt;"",SUMIF(個別表!$E$17:$E$1231,$C55,個別表!$GT$17:$GT$1231),"")</f>
        <v/>
      </c>
      <c r="AI55" s="408" t="str">
        <f>IF($H55&lt;&gt;"",SUMIF(個別表!$E$17:$E$1231,$C55,個別表!$GW$17:$GW$1231),"")</f>
        <v/>
      </c>
      <c r="AJ55" s="408" t="str">
        <f>IF($H55&lt;&gt;"",SUMIF(個別表!$E$17:$E$1231,$C55,個別表!$GX$17:$GX$1231),"")</f>
        <v/>
      </c>
      <c r="AK55" s="408" t="str">
        <f>IF($H55&lt;&gt;"",SUMIF(個別表!$E$17:$E$1231,$C55,個別表!$HH$17:$HH$1231),"")</f>
        <v/>
      </c>
      <c r="AL55" s="408" t="str">
        <f>IF($H55&lt;&gt;"",SUMIF(個別表!$E$17:$E$1231,$C55,個別表!$HU$17:$HU$1231),"")</f>
        <v/>
      </c>
      <c r="AM55" s="408" t="str">
        <f>IF($H55&lt;&gt;"",SUMIF(個別表!$E$17:$E$1231,$C55,個別表!$HX$17:$HX$1231),"")</f>
        <v/>
      </c>
      <c r="AN55" s="408" t="str">
        <f>IF($H55&lt;&gt;"",SUMIF(個別表!$E$17:$E$1231,$C55,個別表!$ID$17:$ID$1231),"")</f>
        <v/>
      </c>
      <c r="AO55" s="408" t="str">
        <f>IF($H55&lt;&gt;"",SUMIF(個別表!$E$17:$E$1231,$C55,個別表!$IJ$17:$IJ$1231),"")</f>
        <v/>
      </c>
      <c r="AP55" s="408" t="str">
        <f>IF($H55&lt;&gt;"",SUMIF(個別表!$E$17:$E$1231,$C55,個別表!$IP$17:$IP$1231),"")</f>
        <v/>
      </c>
      <c r="AQ55" s="408" t="str">
        <f>IF($H55&lt;&gt;"",SUMIF(個別表!$E$17:$E$1231,$C55,個別表!$IS$17:$IS$1231),"")</f>
        <v/>
      </c>
      <c r="AR55" s="407" t="str">
        <f>IF($H55&lt;&gt;"",SUMIF(個別表!$E$17:$E$1231,$C55,個別表!$IV$17:$IV$1231),"")</f>
        <v/>
      </c>
      <c r="AS55" s="416" t="str">
        <f t="shared" si="1"/>
        <v/>
      </c>
      <c r="AT55" s="194" t="str">
        <f t="shared" si="2"/>
        <v/>
      </c>
      <c r="AU55" s="414"/>
      <c r="AV55" s="194" t="str">
        <f t="shared" si="3"/>
        <v/>
      </c>
      <c r="AW55" s="416" t="str">
        <f>IF($H55&lt;&gt;"",VLOOKUP($C55,個別表!$E$17:$ES$1241,33,FALSE),"")</f>
        <v/>
      </c>
      <c r="AX55" s="417" t="s">
        <v>55</v>
      </c>
      <c r="AY55" s="168"/>
      <c r="AZ55" s="482" t="str">
        <f t="shared" si="4"/>
        <v/>
      </c>
      <c r="BA55" s="186"/>
    </row>
    <row r="56" spans="2:53" s="169" customFormat="1" ht="19.899999999999999" customHeight="1" x14ac:dyDescent="0.2">
      <c r="B56" s="170"/>
      <c r="C56" s="187">
        <f>IF((ROW()-15)&lt;=個別表!N57,ROW()-15,"")</f>
        <v>41</v>
      </c>
      <c r="D56" s="188" t="str">
        <f>IFERROR(VLOOKUP($C56,個別表!$E$17:$Y$1231,11,FALSE),"")</f>
        <v/>
      </c>
      <c r="E56" s="188" t="str">
        <f>IFERROR(VLOOKUP($C56,個別表!$E$17:$Y$1231,12,FALSE),"")</f>
        <v/>
      </c>
      <c r="F56" s="225" t="str">
        <f>IFERROR(VLOOKUP($C56,個別表!$E$17:$Y$1231,16,FALSE),"")</f>
        <v/>
      </c>
      <c r="G56" s="384" t="str">
        <f>IFERROR(VLOOKUP($C56,個別表!$E$17:$Y$1231,17,FALSE),"")</f>
        <v/>
      </c>
      <c r="H56" s="189" t="str">
        <f>IFERROR(VLOOKUP($C56,個別表!$E$17:$Y$1231,20,FALSE),"")</f>
        <v/>
      </c>
      <c r="I56" s="238" t="str">
        <f>IF($H56&lt;&gt;"",SUMIF(個別表!$E$17:$E$1231,$C56,個別表!$JM$17:$JM$1231),"")</f>
        <v/>
      </c>
      <c r="J56" s="192" t="str">
        <f>IF($H56&lt;&gt;"",SUMIF(個別表!$E$17:$E$1231,$C56,個別表!$JN$17:$JN$1231),"")</f>
        <v/>
      </c>
      <c r="K56" s="193" t="str">
        <f>IF($H56&lt;&gt;"",SUMIF(個別表!$E$17:$E$1231,$C56,個別表!$JO$17:$JO$1231),"")</f>
        <v/>
      </c>
      <c r="L56" s="239" t="str">
        <f>IF($H56&lt;&gt;"",SUMIF(個別表!$E$17:$E$1231,$C56,個別表!$JP$17:$JP$1231),"")</f>
        <v/>
      </c>
      <c r="M56" s="392"/>
      <c r="N56" s="393"/>
      <c r="O56" s="190"/>
      <c r="P56" s="191"/>
      <c r="Q56" s="402" t="str">
        <f>IF($H56&lt;&gt;"",SUMIF(個別表!$E$17:$E$1231,$C56,個別表!$JZ$17:$JZ$1231),"")</f>
        <v/>
      </c>
      <c r="R56" s="403" t="str">
        <f>IF($H56&lt;&gt;"",SUMIF(個別表!$E$17:$E$1231,$C56,個別表!$KA$17:$KA$1231),"")</f>
        <v/>
      </c>
      <c r="S56" s="407" t="str">
        <f>IF($H56&lt;&gt;"",SUMIF(個別表!$E$17:$E$1231,$C56,個別表!$KB$17:$KB$1231),"")</f>
        <v/>
      </c>
      <c r="T56" s="403" t="str">
        <f>IF($H56&lt;&gt;"",SUMIF(個別表!$E$17:$E$1231,$C56,個別表!$KC$17:$KC$1231),"")</f>
        <v/>
      </c>
      <c r="U56" s="408" t="str">
        <f>IF($H56&lt;&gt;"",SUMIF(個別表!$E$17:$E$1231,$C56,個別表!$KD$17:$KD$1231),"")</f>
        <v/>
      </c>
      <c r="V56" s="408" t="str">
        <f>IF($H56&lt;&gt;"",SUMIF(個別表!$E$17:$E$1231,$C56,個別表!$KE$17:$KE$1231),"")</f>
        <v/>
      </c>
      <c r="W56" s="408" t="str">
        <f>IF($H56&lt;&gt;"",SUMIF(個別表!$E$17:$E$1231,$C56,個別表!$KF$17:$KF$1231),"")</f>
        <v/>
      </c>
      <c r="X56" s="408" t="str">
        <f>IF($H56&lt;&gt;"",SUMIF(個別表!$E$17:$E$1231,$C56,個別表!$KG$17:$KG$1231),"")</f>
        <v/>
      </c>
      <c r="Y56" s="408" t="str">
        <f>IF($H56&lt;&gt;"",SUMIF(個別表!$E$17:$E$1231,$C56,個別表!$KH$17:$KH$1231),"")</f>
        <v/>
      </c>
      <c r="Z56" s="408" t="str">
        <f>IF($H56&lt;&gt;"",SUMIF(個別表!$E$17:$E$1231,$C56,個別表!$KI$17:$KI$1231),"")</f>
        <v/>
      </c>
      <c r="AA56" s="408" t="str">
        <f>IF($H56&lt;&gt;"",SUMIF(個別表!$E$17:$E$1231,$C56,個別表!$KJ$17:$KJ$1231),"")</f>
        <v/>
      </c>
      <c r="AB56" s="409" t="str">
        <f>IF($H56&lt;&gt;"",SUMIF(個別表!$E$17:$E$1231,$C56,個別表!$KK$17:$KK$1231),"")</f>
        <v/>
      </c>
      <c r="AC56" s="407" t="str">
        <f>IF($H56&lt;&gt;"",SUMIF(個別表!$E$17:$E$1231,$C56,個別表!$GO$17:$GO$1231),"")</f>
        <v/>
      </c>
      <c r="AD56" s="403" t="str">
        <f>IF($H56&lt;&gt;"",SUMIF(個別表!$E$17:$E$1231,$C56,個別表!$GP$17:$GP$1231),"")</f>
        <v/>
      </c>
      <c r="AE56" s="403" t="str">
        <f>IF($H56&lt;&gt;"",SUMIF(個別表!$E$17:$E$1231,$C56,個別表!$GQ$17:$GQ$1231),"")</f>
        <v/>
      </c>
      <c r="AF56" s="403" t="str">
        <f>IF($H56&lt;&gt;"",SUMIF(個別表!$E$17:$E$1231,$C56,個別表!$GR$17:$GR$1231),"")</f>
        <v/>
      </c>
      <c r="AG56" s="408" t="str">
        <f>IF($H56&lt;&gt;"",SUMIF(個別表!$E$17:$E$1231,$C56,個別表!$GS$17:$GS$1231),"")</f>
        <v/>
      </c>
      <c r="AH56" s="408" t="str">
        <f>IF($H56&lt;&gt;"",SUMIF(個別表!$E$17:$E$1231,$C56,個別表!$GT$17:$GT$1231),"")</f>
        <v/>
      </c>
      <c r="AI56" s="408" t="str">
        <f>IF($H56&lt;&gt;"",SUMIF(個別表!$E$17:$E$1231,$C56,個別表!$GW$17:$GW$1231),"")</f>
        <v/>
      </c>
      <c r="AJ56" s="408" t="str">
        <f>IF($H56&lt;&gt;"",SUMIF(個別表!$E$17:$E$1231,$C56,個別表!$GX$17:$GX$1231),"")</f>
        <v/>
      </c>
      <c r="AK56" s="408" t="str">
        <f>IF($H56&lt;&gt;"",SUMIF(個別表!$E$17:$E$1231,$C56,個別表!$HH$17:$HH$1231),"")</f>
        <v/>
      </c>
      <c r="AL56" s="408" t="str">
        <f>IF($H56&lt;&gt;"",SUMIF(個別表!$E$17:$E$1231,$C56,個別表!$HU$17:$HU$1231),"")</f>
        <v/>
      </c>
      <c r="AM56" s="408" t="str">
        <f>IF($H56&lt;&gt;"",SUMIF(個別表!$E$17:$E$1231,$C56,個別表!$HX$17:$HX$1231),"")</f>
        <v/>
      </c>
      <c r="AN56" s="408" t="str">
        <f>IF($H56&lt;&gt;"",SUMIF(個別表!$E$17:$E$1231,$C56,個別表!$ID$17:$ID$1231),"")</f>
        <v/>
      </c>
      <c r="AO56" s="408" t="str">
        <f>IF($H56&lt;&gt;"",SUMIF(個別表!$E$17:$E$1231,$C56,個別表!$IJ$17:$IJ$1231),"")</f>
        <v/>
      </c>
      <c r="AP56" s="408" t="str">
        <f>IF($H56&lt;&gt;"",SUMIF(個別表!$E$17:$E$1231,$C56,個別表!$IP$17:$IP$1231),"")</f>
        <v/>
      </c>
      <c r="AQ56" s="408" t="str">
        <f>IF($H56&lt;&gt;"",SUMIF(個別表!$E$17:$E$1231,$C56,個別表!$IS$17:$IS$1231),"")</f>
        <v/>
      </c>
      <c r="AR56" s="407" t="str">
        <f>IF($H56&lt;&gt;"",SUMIF(個別表!$E$17:$E$1231,$C56,個別表!$IV$17:$IV$1231),"")</f>
        <v/>
      </c>
      <c r="AS56" s="416" t="str">
        <f t="shared" si="1"/>
        <v/>
      </c>
      <c r="AT56" s="194" t="str">
        <f t="shared" si="2"/>
        <v/>
      </c>
      <c r="AU56" s="414"/>
      <c r="AV56" s="194" t="str">
        <f t="shared" si="3"/>
        <v/>
      </c>
      <c r="AW56" s="416" t="str">
        <f>IF($H56&lt;&gt;"",VLOOKUP($C56,個別表!$E$17:$ES$1241,33,FALSE),"")</f>
        <v/>
      </c>
      <c r="AX56" s="417" t="s">
        <v>55</v>
      </c>
      <c r="AY56" s="168"/>
      <c r="AZ56" s="482" t="str">
        <f t="shared" si="4"/>
        <v/>
      </c>
      <c r="BA56" s="186"/>
    </row>
    <row r="57" spans="2:53" s="169" customFormat="1" ht="19.899999999999999" customHeight="1" x14ac:dyDescent="0.2">
      <c r="B57" s="170"/>
      <c r="C57" s="187">
        <f>IF((ROW()-15)&lt;=個別表!N58,ROW()-15,"")</f>
        <v>42</v>
      </c>
      <c r="D57" s="188" t="str">
        <f>IFERROR(VLOOKUP($C57,個別表!$E$17:$Y$1231,11,FALSE),"")</f>
        <v/>
      </c>
      <c r="E57" s="188" t="str">
        <f>IFERROR(VLOOKUP($C57,個別表!$E$17:$Y$1231,12,FALSE),"")</f>
        <v/>
      </c>
      <c r="F57" s="225" t="str">
        <f>IFERROR(VLOOKUP($C57,個別表!$E$17:$Y$1231,16,FALSE),"")</f>
        <v/>
      </c>
      <c r="G57" s="384" t="str">
        <f>IFERROR(VLOOKUP($C57,個別表!$E$17:$Y$1231,17,FALSE),"")</f>
        <v/>
      </c>
      <c r="H57" s="189" t="str">
        <f>IFERROR(VLOOKUP($C57,個別表!$E$17:$Y$1231,20,FALSE),"")</f>
        <v/>
      </c>
      <c r="I57" s="238" t="str">
        <f>IF($H57&lt;&gt;"",SUMIF(個別表!$E$17:$E$1231,$C57,個別表!$JM$17:$JM$1231),"")</f>
        <v/>
      </c>
      <c r="J57" s="192" t="str">
        <f>IF($H57&lt;&gt;"",SUMIF(個別表!$E$17:$E$1231,$C57,個別表!$JN$17:$JN$1231),"")</f>
        <v/>
      </c>
      <c r="K57" s="193" t="str">
        <f>IF($H57&lt;&gt;"",SUMIF(個別表!$E$17:$E$1231,$C57,個別表!$JO$17:$JO$1231),"")</f>
        <v/>
      </c>
      <c r="L57" s="239" t="str">
        <f>IF($H57&lt;&gt;"",SUMIF(個別表!$E$17:$E$1231,$C57,個別表!$JP$17:$JP$1231),"")</f>
        <v/>
      </c>
      <c r="M57" s="392"/>
      <c r="N57" s="393"/>
      <c r="O57" s="190"/>
      <c r="P57" s="191"/>
      <c r="Q57" s="402" t="str">
        <f>IF($H57&lt;&gt;"",SUMIF(個別表!$E$17:$E$1231,$C57,個別表!$JZ$17:$JZ$1231),"")</f>
        <v/>
      </c>
      <c r="R57" s="403" t="str">
        <f>IF($H57&lt;&gt;"",SUMIF(個別表!$E$17:$E$1231,$C57,個別表!$KA$17:$KA$1231),"")</f>
        <v/>
      </c>
      <c r="S57" s="407" t="str">
        <f>IF($H57&lt;&gt;"",SUMIF(個別表!$E$17:$E$1231,$C57,個別表!$KB$17:$KB$1231),"")</f>
        <v/>
      </c>
      <c r="T57" s="403" t="str">
        <f>IF($H57&lt;&gt;"",SUMIF(個別表!$E$17:$E$1231,$C57,個別表!$KC$17:$KC$1231),"")</f>
        <v/>
      </c>
      <c r="U57" s="408" t="str">
        <f>IF($H57&lt;&gt;"",SUMIF(個別表!$E$17:$E$1231,$C57,個別表!$KD$17:$KD$1231),"")</f>
        <v/>
      </c>
      <c r="V57" s="408" t="str">
        <f>IF($H57&lt;&gt;"",SUMIF(個別表!$E$17:$E$1231,$C57,個別表!$KE$17:$KE$1231),"")</f>
        <v/>
      </c>
      <c r="W57" s="408" t="str">
        <f>IF($H57&lt;&gt;"",SUMIF(個別表!$E$17:$E$1231,$C57,個別表!$KF$17:$KF$1231),"")</f>
        <v/>
      </c>
      <c r="X57" s="408" t="str">
        <f>IF($H57&lt;&gt;"",SUMIF(個別表!$E$17:$E$1231,$C57,個別表!$KG$17:$KG$1231),"")</f>
        <v/>
      </c>
      <c r="Y57" s="408" t="str">
        <f>IF($H57&lt;&gt;"",SUMIF(個別表!$E$17:$E$1231,$C57,個別表!$KH$17:$KH$1231),"")</f>
        <v/>
      </c>
      <c r="Z57" s="408" t="str">
        <f>IF($H57&lt;&gt;"",SUMIF(個別表!$E$17:$E$1231,$C57,個別表!$KI$17:$KI$1231),"")</f>
        <v/>
      </c>
      <c r="AA57" s="408" t="str">
        <f>IF($H57&lt;&gt;"",SUMIF(個別表!$E$17:$E$1231,$C57,個別表!$KJ$17:$KJ$1231),"")</f>
        <v/>
      </c>
      <c r="AB57" s="409" t="str">
        <f>IF($H57&lt;&gt;"",SUMIF(個別表!$E$17:$E$1231,$C57,個別表!$KK$17:$KK$1231),"")</f>
        <v/>
      </c>
      <c r="AC57" s="407" t="str">
        <f>IF($H57&lt;&gt;"",SUMIF(個別表!$E$17:$E$1231,$C57,個別表!$GO$17:$GO$1231),"")</f>
        <v/>
      </c>
      <c r="AD57" s="403" t="str">
        <f>IF($H57&lt;&gt;"",SUMIF(個別表!$E$17:$E$1231,$C57,個別表!$GP$17:$GP$1231),"")</f>
        <v/>
      </c>
      <c r="AE57" s="403" t="str">
        <f>IF($H57&lt;&gt;"",SUMIF(個別表!$E$17:$E$1231,$C57,個別表!$GQ$17:$GQ$1231),"")</f>
        <v/>
      </c>
      <c r="AF57" s="403" t="str">
        <f>IF($H57&lt;&gt;"",SUMIF(個別表!$E$17:$E$1231,$C57,個別表!$GR$17:$GR$1231),"")</f>
        <v/>
      </c>
      <c r="AG57" s="408" t="str">
        <f>IF($H57&lt;&gt;"",SUMIF(個別表!$E$17:$E$1231,$C57,個別表!$GS$17:$GS$1231),"")</f>
        <v/>
      </c>
      <c r="AH57" s="408" t="str">
        <f>IF($H57&lt;&gt;"",SUMIF(個別表!$E$17:$E$1231,$C57,個別表!$GT$17:$GT$1231),"")</f>
        <v/>
      </c>
      <c r="AI57" s="408" t="str">
        <f>IF($H57&lt;&gt;"",SUMIF(個別表!$E$17:$E$1231,$C57,個別表!$GW$17:$GW$1231),"")</f>
        <v/>
      </c>
      <c r="AJ57" s="408" t="str">
        <f>IF($H57&lt;&gt;"",SUMIF(個別表!$E$17:$E$1231,$C57,個別表!$GX$17:$GX$1231),"")</f>
        <v/>
      </c>
      <c r="AK57" s="408" t="str">
        <f>IF($H57&lt;&gt;"",SUMIF(個別表!$E$17:$E$1231,$C57,個別表!$HH$17:$HH$1231),"")</f>
        <v/>
      </c>
      <c r="AL57" s="408" t="str">
        <f>IF($H57&lt;&gt;"",SUMIF(個別表!$E$17:$E$1231,$C57,個別表!$HU$17:$HU$1231),"")</f>
        <v/>
      </c>
      <c r="AM57" s="408" t="str">
        <f>IF($H57&lt;&gt;"",SUMIF(個別表!$E$17:$E$1231,$C57,個別表!$HX$17:$HX$1231),"")</f>
        <v/>
      </c>
      <c r="AN57" s="408" t="str">
        <f>IF($H57&lt;&gt;"",SUMIF(個別表!$E$17:$E$1231,$C57,個別表!$ID$17:$ID$1231),"")</f>
        <v/>
      </c>
      <c r="AO57" s="408" t="str">
        <f>IF($H57&lt;&gt;"",SUMIF(個別表!$E$17:$E$1231,$C57,個別表!$IJ$17:$IJ$1231),"")</f>
        <v/>
      </c>
      <c r="AP57" s="408" t="str">
        <f>IF($H57&lt;&gt;"",SUMIF(個別表!$E$17:$E$1231,$C57,個別表!$IP$17:$IP$1231),"")</f>
        <v/>
      </c>
      <c r="AQ57" s="408" t="str">
        <f>IF($H57&lt;&gt;"",SUMIF(個別表!$E$17:$E$1231,$C57,個別表!$IS$17:$IS$1231),"")</f>
        <v/>
      </c>
      <c r="AR57" s="407" t="str">
        <f>IF($H57&lt;&gt;"",SUMIF(個別表!$E$17:$E$1231,$C57,個別表!$IV$17:$IV$1231),"")</f>
        <v/>
      </c>
      <c r="AS57" s="416" t="str">
        <f t="shared" si="1"/>
        <v/>
      </c>
      <c r="AT57" s="194" t="str">
        <f t="shared" si="2"/>
        <v/>
      </c>
      <c r="AU57" s="414"/>
      <c r="AV57" s="194" t="str">
        <f t="shared" si="3"/>
        <v/>
      </c>
      <c r="AW57" s="416" t="str">
        <f>IF($H57&lt;&gt;"",VLOOKUP($C57,個別表!$E$17:$ES$1241,33,FALSE),"")</f>
        <v/>
      </c>
      <c r="AX57" s="417" t="s">
        <v>55</v>
      </c>
      <c r="AY57" s="168"/>
      <c r="AZ57" s="482" t="str">
        <f t="shared" si="4"/>
        <v/>
      </c>
      <c r="BA57" s="186"/>
    </row>
    <row r="58" spans="2:53" s="169" customFormat="1" ht="19.899999999999999" customHeight="1" x14ac:dyDescent="0.2">
      <c r="B58" s="170"/>
      <c r="C58" s="187">
        <f>IF((ROW()-15)&lt;=個別表!N59,ROW()-15,"")</f>
        <v>43</v>
      </c>
      <c r="D58" s="188" t="str">
        <f>IFERROR(VLOOKUP($C58,個別表!$E$17:$Y$1231,11,FALSE),"")</f>
        <v/>
      </c>
      <c r="E58" s="188" t="str">
        <f>IFERROR(VLOOKUP($C58,個別表!$E$17:$Y$1231,12,FALSE),"")</f>
        <v/>
      </c>
      <c r="F58" s="225" t="str">
        <f>IFERROR(VLOOKUP($C58,個別表!$E$17:$Y$1231,16,FALSE),"")</f>
        <v/>
      </c>
      <c r="G58" s="384" t="str">
        <f>IFERROR(VLOOKUP($C58,個別表!$E$17:$Y$1231,17,FALSE),"")</f>
        <v/>
      </c>
      <c r="H58" s="189" t="str">
        <f>IFERROR(VLOOKUP($C58,個別表!$E$17:$Y$1231,20,FALSE),"")</f>
        <v/>
      </c>
      <c r="I58" s="238" t="str">
        <f>IF($H58&lt;&gt;"",SUMIF(個別表!$E$17:$E$1231,$C58,個別表!$JM$17:$JM$1231),"")</f>
        <v/>
      </c>
      <c r="J58" s="192" t="str">
        <f>IF($H58&lt;&gt;"",SUMIF(個別表!$E$17:$E$1231,$C58,個別表!$JN$17:$JN$1231),"")</f>
        <v/>
      </c>
      <c r="K58" s="193" t="str">
        <f>IF($H58&lt;&gt;"",SUMIF(個別表!$E$17:$E$1231,$C58,個別表!$JO$17:$JO$1231),"")</f>
        <v/>
      </c>
      <c r="L58" s="239" t="str">
        <f>IF($H58&lt;&gt;"",SUMIF(個別表!$E$17:$E$1231,$C58,個別表!$JP$17:$JP$1231),"")</f>
        <v/>
      </c>
      <c r="M58" s="392"/>
      <c r="N58" s="393"/>
      <c r="O58" s="190"/>
      <c r="P58" s="191"/>
      <c r="Q58" s="402" t="str">
        <f>IF($H58&lt;&gt;"",SUMIF(個別表!$E$17:$E$1231,$C58,個別表!$JZ$17:$JZ$1231),"")</f>
        <v/>
      </c>
      <c r="R58" s="403" t="str">
        <f>IF($H58&lt;&gt;"",SUMIF(個別表!$E$17:$E$1231,$C58,個別表!$KA$17:$KA$1231),"")</f>
        <v/>
      </c>
      <c r="S58" s="407" t="str">
        <f>IF($H58&lt;&gt;"",SUMIF(個別表!$E$17:$E$1231,$C58,個別表!$KB$17:$KB$1231),"")</f>
        <v/>
      </c>
      <c r="T58" s="403" t="str">
        <f>IF($H58&lt;&gt;"",SUMIF(個別表!$E$17:$E$1231,$C58,個別表!$KC$17:$KC$1231),"")</f>
        <v/>
      </c>
      <c r="U58" s="408" t="str">
        <f>IF($H58&lt;&gt;"",SUMIF(個別表!$E$17:$E$1231,$C58,個別表!$KD$17:$KD$1231),"")</f>
        <v/>
      </c>
      <c r="V58" s="408" t="str">
        <f>IF($H58&lt;&gt;"",SUMIF(個別表!$E$17:$E$1231,$C58,個別表!$KE$17:$KE$1231),"")</f>
        <v/>
      </c>
      <c r="W58" s="408" t="str">
        <f>IF($H58&lt;&gt;"",SUMIF(個別表!$E$17:$E$1231,$C58,個別表!$KF$17:$KF$1231),"")</f>
        <v/>
      </c>
      <c r="X58" s="408" t="str">
        <f>IF($H58&lt;&gt;"",SUMIF(個別表!$E$17:$E$1231,$C58,個別表!$KG$17:$KG$1231),"")</f>
        <v/>
      </c>
      <c r="Y58" s="408" t="str">
        <f>IF($H58&lt;&gt;"",SUMIF(個別表!$E$17:$E$1231,$C58,個別表!$KH$17:$KH$1231),"")</f>
        <v/>
      </c>
      <c r="Z58" s="408" t="str">
        <f>IF($H58&lt;&gt;"",SUMIF(個別表!$E$17:$E$1231,$C58,個別表!$KI$17:$KI$1231),"")</f>
        <v/>
      </c>
      <c r="AA58" s="408" t="str">
        <f>IF($H58&lt;&gt;"",SUMIF(個別表!$E$17:$E$1231,$C58,個別表!$KJ$17:$KJ$1231),"")</f>
        <v/>
      </c>
      <c r="AB58" s="409" t="str">
        <f>IF($H58&lt;&gt;"",SUMIF(個別表!$E$17:$E$1231,$C58,個別表!$KK$17:$KK$1231),"")</f>
        <v/>
      </c>
      <c r="AC58" s="407" t="str">
        <f>IF($H58&lt;&gt;"",SUMIF(個別表!$E$17:$E$1231,$C58,個別表!$GO$17:$GO$1231),"")</f>
        <v/>
      </c>
      <c r="AD58" s="403" t="str">
        <f>IF($H58&lt;&gt;"",SUMIF(個別表!$E$17:$E$1231,$C58,個別表!$GP$17:$GP$1231),"")</f>
        <v/>
      </c>
      <c r="AE58" s="403" t="str">
        <f>IF($H58&lt;&gt;"",SUMIF(個別表!$E$17:$E$1231,$C58,個別表!$GQ$17:$GQ$1231),"")</f>
        <v/>
      </c>
      <c r="AF58" s="403" t="str">
        <f>IF($H58&lt;&gt;"",SUMIF(個別表!$E$17:$E$1231,$C58,個別表!$GR$17:$GR$1231),"")</f>
        <v/>
      </c>
      <c r="AG58" s="408" t="str">
        <f>IF($H58&lt;&gt;"",SUMIF(個別表!$E$17:$E$1231,$C58,個別表!$GS$17:$GS$1231),"")</f>
        <v/>
      </c>
      <c r="AH58" s="408" t="str">
        <f>IF($H58&lt;&gt;"",SUMIF(個別表!$E$17:$E$1231,$C58,個別表!$GT$17:$GT$1231),"")</f>
        <v/>
      </c>
      <c r="AI58" s="408" t="str">
        <f>IF($H58&lt;&gt;"",SUMIF(個別表!$E$17:$E$1231,$C58,個別表!$GW$17:$GW$1231),"")</f>
        <v/>
      </c>
      <c r="AJ58" s="408" t="str">
        <f>IF($H58&lt;&gt;"",SUMIF(個別表!$E$17:$E$1231,$C58,個別表!$GX$17:$GX$1231),"")</f>
        <v/>
      </c>
      <c r="AK58" s="408" t="str">
        <f>IF($H58&lt;&gt;"",SUMIF(個別表!$E$17:$E$1231,$C58,個別表!$HH$17:$HH$1231),"")</f>
        <v/>
      </c>
      <c r="AL58" s="408" t="str">
        <f>IF($H58&lt;&gt;"",SUMIF(個別表!$E$17:$E$1231,$C58,個別表!$HU$17:$HU$1231),"")</f>
        <v/>
      </c>
      <c r="AM58" s="408" t="str">
        <f>IF($H58&lt;&gt;"",SUMIF(個別表!$E$17:$E$1231,$C58,個別表!$HX$17:$HX$1231),"")</f>
        <v/>
      </c>
      <c r="AN58" s="408" t="str">
        <f>IF($H58&lt;&gt;"",SUMIF(個別表!$E$17:$E$1231,$C58,個別表!$ID$17:$ID$1231),"")</f>
        <v/>
      </c>
      <c r="AO58" s="408" t="str">
        <f>IF($H58&lt;&gt;"",SUMIF(個別表!$E$17:$E$1231,$C58,個別表!$IJ$17:$IJ$1231),"")</f>
        <v/>
      </c>
      <c r="AP58" s="408" t="str">
        <f>IF($H58&lt;&gt;"",SUMIF(個別表!$E$17:$E$1231,$C58,個別表!$IP$17:$IP$1231),"")</f>
        <v/>
      </c>
      <c r="AQ58" s="408" t="str">
        <f>IF($H58&lt;&gt;"",SUMIF(個別表!$E$17:$E$1231,$C58,個別表!$IS$17:$IS$1231),"")</f>
        <v/>
      </c>
      <c r="AR58" s="407" t="str">
        <f>IF($H58&lt;&gt;"",SUMIF(個別表!$E$17:$E$1231,$C58,個別表!$IV$17:$IV$1231),"")</f>
        <v/>
      </c>
      <c r="AS58" s="416" t="str">
        <f t="shared" si="1"/>
        <v/>
      </c>
      <c r="AT58" s="194" t="str">
        <f t="shared" si="2"/>
        <v/>
      </c>
      <c r="AU58" s="414"/>
      <c r="AV58" s="194" t="str">
        <f t="shared" si="3"/>
        <v/>
      </c>
      <c r="AW58" s="416" t="str">
        <f>IF($H58&lt;&gt;"",VLOOKUP($C58,個別表!$E$17:$ES$1241,33,FALSE),"")</f>
        <v/>
      </c>
      <c r="AX58" s="417" t="s">
        <v>55</v>
      </c>
      <c r="AY58" s="168"/>
      <c r="AZ58" s="482" t="str">
        <f t="shared" si="4"/>
        <v/>
      </c>
      <c r="BA58" s="186"/>
    </row>
    <row r="59" spans="2:53" s="169" customFormat="1" ht="19.899999999999999" customHeight="1" x14ac:dyDescent="0.2">
      <c r="B59" s="170"/>
      <c r="C59" s="187">
        <f>IF((ROW()-15)&lt;=個別表!N60,ROW()-15,"")</f>
        <v>44</v>
      </c>
      <c r="D59" s="188" t="str">
        <f>IFERROR(VLOOKUP($C59,個別表!$E$17:$Y$1231,11,FALSE),"")</f>
        <v/>
      </c>
      <c r="E59" s="188" t="str">
        <f>IFERROR(VLOOKUP($C59,個別表!$E$17:$Y$1231,12,FALSE),"")</f>
        <v/>
      </c>
      <c r="F59" s="225" t="str">
        <f>IFERROR(VLOOKUP($C59,個別表!$E$17:$Y$1231,16,FALSE),"")</f>
        <v/>
      </c>
      <c r="G59" s="384" t="str">
        <f>IFERROR(VLOOKUP($C59,個別表!$E$17:$Y$1231,17,FALSE),"")</f>
        <v/>
      </c>
      <c r="H59" s="189" t="str">
        <f>IFERROR(VLOOKUP($C59,個別表!$E$17:$Y$1231,20,FALSE),"")</f>
        <v/>
      </c>
      <c r="I59" s="238" t="str">
        <f>IF($H59&lt;&gt;"",SUMIF(個別表!$E$17:$E$1231,$C59,個別表!$JM$17:$JM$1231),"")</f>
        <v/>
      </c>
      <c r="J59" s="192" t="str">
        <f>IF($H59&lt;&gt;"",SUMIF(個別表!$E$17:$E$1231,$C59,個別表!$JN$17:$JN$1231),"")</f>
        <v/>
      </c>
      <c r="K59" s="193" t="str">
        <f>IF($H59&lt;&gt;"",SUMIF(個別表!$E$17:$E$1231,$C59,個別表!$JO$17:$JO$1231),"")</f>
        <v/>
      </c>
      <c r="L59" s="239" t="str">
        <f>IF($H59&lt;&gt;"",SUMIF(個別表!$E$17:$E$1231,$C59,個別表!$JP$17:$JP$1231),"")</f>
        <v/>
      </c>
      <c r="M59" s="392"/>
      <c r="N59" s="393"/>
      <c r="O59" s="190"/>
      <c r="P59" s="191"/>
      <c r="Q59" s="402" t="str">
        <f>IF($H59&lt;&gt;"",SUMIF(個別表!$E$17:$E$1231,$C59,個別表!$JZ$17:$JZ$1231),"")</f>
        <v/>
      </c>
      <c r="R59" s="403" t="str">
        <f>IF($H59&lt;&gt;"",SUMIF(個別表!$E$17:$E$1231,$C59,個別表!$KA$17:$KA$1231),"")</f>
        <v/>
      </c>
      <c r="S59" s="407" t="str">
        <f>IF($H59&lt;&gt;"",SUMIF(個別表!$E$17:$E$1231,$C59,個別表!$KB$17:$KB$1231),"")</f>
        <v/>
      </c>
      <c r="T59" s="403" t="str">
        <f>IF($H59&lt;&gt;"",SUMIF(個別表!$E$17:$E$1231,$C59,個別表!$KC$17:$KC$1231),"")</f>
        <v/>
      </c>
      <c r="U59" s="408" t="str">
        <f>IF($H59&lt;&gt;"",SUMIF(個別表!$E$17:$E$1231,$C59,個別表!$KD$17:$KD$1231),"")</f>
        <v/>
      </c>
      <c r="V59" s="408" t="str">
        <f>IF($H59&lt;&gt;"",SUMIF(個別表!$E$17:$E$1231,$C59,個別表!$KE$17:$KE$1231),"")</f>
        <v/>
      </c>
      <c r="W59" s="408" t="str">
        <f>IF($H59&lt;&gt;"",SUMIF(個別表!$E$17:$E$1231,$C59,個別表!$KF$17:$KF$1231),"")</f>
        <v/>
      </c>
      <c r="X59" s="408" t="str">
        <f>IF($H59&lt;&gt;"",SUMIF(個別表!$E$17:$E$1231,$C59,個別表!$KG$17:$KG$1231),"")</f>
        <v/>
      </c>
      <c r="Y59" s="408" t="str">
        <f>IF($H59&lt;&gt;"",SUMIF(個別表!$E$17:$E$1231,$C59,個別表!$KH$17:$KH$1231),"")</f>
        <v/>
      </c>
      <c r="Z59" s="408" t="str">
        <f>IF($H59&lt;&gt;"",SUMIF(個別表!$E$17:$E$1231,$C59,個別表!$KI$17:$KI$1231),"")</f>
        <v/>
      </c>
      <c r="AA59" s="408" t="str">
        <f>IF($H59&lt;&gt;"",SUMIF(個別表!$E$17:$E$1231,$C59,個別表!$KJ$17:$KJ$1231),"")</f>
        <v/>
      </c>
      <c r="AB59" s="409" t="str">
        <f>IF($H59&lt;&gt;"",SUMIF(個別表!$E$17:$E$1231,$C59,個別表!$KK$17:$KK$1231),"")</f>
        <v/>
      </c>
      <c r="AC59" s="407" t="str">
        <f>IF($H59&lt;&gt;"",SUMIF(個別表!$E$17:$E$1231,$C59,個別表!$GO$17:$GO$1231),"")</f>
        <v/>
      </c>
      <c r="AD59" s="403" t="str">
        <f>IF($H59&lt;&gt;"",SUMIF(個別表!$E$17:$E$1231,$C59,個別表!$GP$17:$GP$1231),"")</f>
        <v/>
      </c>
      <c r="AE59" s="403" t="str">
        <f>IF($H59&lt;&gt;"",SUMIF(個別表!$E$17:$E$1231,$C59,個別表!$GQ$17:$GQ$1231),"")</f>
        <v/>
      </c>
      <c r="AF59" s="403" t="str">
        <f>IF($H59&lt;&gt;"",SUMIF(個別表!$E$17:$E$1231,$C59,個別表!$GR$17:$GR$1231),"")</f>
        <v/>
      </c>
      <c r="AG59" s="408" t="str">
        <f>IF($H59&lt;&gt;"",SUMIF(個別表!$E$17:$E$1231,$C59,個別表!$GS$17:$GS$1231),"")</f>
        <v/>
      </c>
      <c r="AH59" s="408" t="str">
        <f>IF($H59&lt;&gt;"",SUMIF(個別表!$E$17:$E$1231,$C59,個別表!$GT$17:$GT$1231),"")</f>
        <v/>
      </c>
      <c r="AI59" s="408" t="str">
        <f>IF($H59&lt;&gt;"",SUMIF(個別表!$E$17:$E$1231,$C59,個別表!$GW$17:$GW$1231),"")</f>
        <v/>
      </c>
      <c r="AJ59" s="408" t="str">
        <f>IF($H59&lt;&gt;"",SUMIF(個別表!$E$17:$E$1231,$C59,個別表!$GX$17:$GX$1231),"")</f>
        <v/>
      </c>
      <c r="AK59" s="408" t="str">
        <f>IF($H59&lt;&gt;"",SUMIF(個別表!$E$17:$E$1231,$C59,個別表!$HH$17:$HH$1231),"")</f>
        <v/>
      </c>
      <c r="AL59" s="408" t="str">
        <f>IF($H59&lt;&gt;"",SUMIF(個別表!$E$17:$E$1231,$C59,個別表!$HU$17:$HU$1231),"")</f>
        <v/>
      </c>
      <c r="AM59" s="408" t="str">
        <f>IF($H59&lt;&gt;"",SUMIF(個別表!$E$17:$E$1231,$C59,個別表!$HX$17:$HX$1231),"")</f>
        <v/>
      </c>
      <c r="AN59" s="408" t="str">
        <f>IF($H59&lt;&gt;"",SUMIF(個別表!$E$17:$E$1231,$C59,個別表!$ID$17:$ID$1231),"")</f>
        <v/>
      </c>
      <c r="AO59" s="408" t="str">
        <f>IF($H59&lt;&gt;"",SUMIF(個別表!$E$17:$E$1231,$C59,個別表!$IJ$17:$IJ$1231),"")</f>
        <v/>
      </c>
      <c r="AP59" s="408" t="str">
        <f>IF($H59&lt;&gt;"",SUMIF(個別表!$E$17:$E$1231,$C59,個別表!$IP$17:$IP$1231),"")</f>
        <v/>
      </c>
      <c r="AQ59" s="408" t="str">
        <f>IF($H59&lt;&gt;"",SUMIF(個別表!$E$17:$E$1231,$C59,個別表!$IS$17:$IS$1231),"")</f>
        <v/>
      </c>
      <c r="AR59" s="407" t="str">
        <f>IF($H59&lt;&gt;"",SUMIF(個別表!$E$17:$E$1231,$C59,個別表!$IV$17:$IV$1231),"")</f>
        <v/>
      </c>
      <c r="AS59" s="416" t="str">
        <f t="shared" si="1"/>
        <v/>
      </c>
      <c r="AT59" s="194" t="str">
        <f t="shared" si="2"/>
        <v/>
      </c>
      <c r="AU59" s="414"/>
      <c r="AV59" s="194" t="str">
        <f t="shared" si="3"/>
        <v/>
      </c>
      <c r="AW59" s="416" t="str">
        <f>IF($H59&lt;&gt;"",VLOOKUP($C59,個別表!$E$17:$ES$1241,33,FALSE),"")</f>
        <v/>
      </c>
      <c r="AX59" s="417" t="s">
        <v>55</v>
      </c>
      <c r="AY59" s="168"/>
      <c r="AZ59" s="482" t="str">
        <f t="shared" si="4"/>
        <v/>
      </c>
      <c r="BA59" s="186"/>
    </row>
    <row r="60" spans="2:53" s="169" customFormat="1" ht="19.899999999999999" customHeight="1" x14ac:dyDescent="0.2">
      <c r="B60" s="170"/>
      <c r="C60" s="187">
        <f>IF((ROW()-15)&lt;=個別表!N61,ROW()-15,"")</f>
        <v>45</v>
      </c>
      <c r="D60" s="188" t="str">
        <f>IFERROR(VLOOKUP($C60,個別表!$E$17:$Y$1231,11,FALSE),"")</f>
        <v/>
      </c>
      <c r="E60" s="188" t="str">
        <f>IFERROR(VLOOKUP($C60,個別表!$E$17:$Y$1231,12,FALSE),"")</f>
        <v/>
      </c>
      <c r="F60" s="225" t="str">
        <f>IFERROR(VLOOKUP($C60,個別表!$E$17:$Y$1231,16,FALSE),"")</f>
        <v/>
      </c>
      <c r="G60" s="384" t="str">
        <f>IFERROR(VLOOKUP($C60,個別表!$E$17:$Y$1231,17,FALSE),"")</f>
        <v/>
      </c>
      <c r="H60" s="189" t="str">
        <f>IFERROR(VLOOKUP($C60,個別表!$E$17:$Y$1231,20,FALSE),"")</f>
        <v/>
      </c>
      <c r="I60" s="238" t="str">
        <f>IF($H60&lt;&gt;"",SUMIF(個別表!$E$17:$E$1231,$C60,個別表!$JM$17:$JM$1231),"")</f>
        <v/>
      </c>
      <c r="J60" s="192" t="str">
        <f>IF($H60&lt;&gt;"",SUMIF(個別表!$E$17:$E$1231,$C60,個別表!$JN$17:$JN$1231),"")</f>
        <v/>
      </c>
      <c r="K60" s="193" t="str">
        <f>IF($H60&lt;&gt;"",SUMIF(個別表!$E$17:$E$1231,$C60,個別表!$JO$17:$JO$1231),"")</f>
        <v/>
      </c>
      <c r="L60" s="239" t="str">
        <f>IF($H60&lt;&gt;"",SUMIF(個別表!$E$17:$E$1231,$C60,個別表!$JP$17:$JP$1231),"")</f>
        <v/>
      </c>
      <c r="M60" s="392"/>
      <c r="N60" s="393"/>
      <c r="O60" s="190"/>
      <c r="P60" s="191"/>
      <c r="Q60" s="402" t="str">
        <f>IF($H60&lt;&gt;"",SUMIF(個別表!$E$17:$E$1231,$C60,個別表!$JZ$17:$JZ$1231),"")</f>
        <v/>
      </c>
      <c r="R60" s="403" t="str">
        <f>IF($H60&lt;&gt;"",SUMIF(個別表!$E$17:$E$1231,$C60,個別表!$KA$17:$KA$1231),"")</f>
        <v/>
      </c>
      <c r="S60" s="407" t="str">
        <f>IF($H60&lt;&gt;"",SUMIF(個別表!$E$17:$E$1231,$C60,個別表!$KB$17:$KB$1231),"")</f>
        <v/>
      </c>
      <c r="T60" s="403" t="str">
        <f>IF($H60&lt;&gt;"",SUMIF(個別表!$E$17:$E$1231,$C60,個別表!$KC$17:$KC$1231),"")</f>
        <v/>
      </c>
      <c r="U60" s="408" t="str">
        <f>IF($H60&lt;&gt;"",SUMIF(個別表!$E$17:$E$1231,$C60,個別表!$KD$17:$KD$1231),"")</f>
        <v/>
      </c>
      <c r="V60" s="408" t="str">
        <f>IF($H60&lt;&gt;"",SUMIF(個別表!$E$17:$E$1231,$C60,個別表!$KE$17:$KE$1231),"")</f>
        <v/>
      </c>
      <c r="W60" s="408" t="str">
        <f>IF($H60&lt;&gt;"",SUMIF(個別表!$E$17:$E$1231,$C60,個別表!$KF$17:$KF$1231),"")</f>
        <v/>
      </c>
      <c r="X60" s="408" t="str">
        <f>IF($H60&lt;&gt;"",SUMIF(個別表!$E$17:$E$1231,$C60,個別表!$KG$17:$KG$1231),"")</f>
        <v/>
      </c>
      <c r="Y60" s="408" t="str">
        <f>IF($H60&lt;&gt;"",SUMIF(個別表!$E$17:$E$1231,$C60,個別表!$KH$17:$KH$1231),"")</f>
        <v/>
      </c>
      <c r="Z60" s="408" t="str">
        <f>IF($H60&lt;&gt;"",SUMIF(個別表!$E$17:$E$1231,$C60,個別表!$KI$17:$KI$1231),"")</f>
        <v/>
      </c>
      <c r="AA60" s="408" t="str">
        <f>IF($H60&lt;&gt;"",SUMIF(個別表!$E$17:$E$1231,$C60,個別表!$KJ$17:$KJ$1231),"")</f>
        <v/>
      </c>
      <c r="AB60" s="409" t="str">
        <f>IF($H60&lt;&gt;"",SUMIF(個別表!$E$17:$E$1231,$C60,個別表!$KK$17:$KK$1231),"")</f>
        <v/>
      </c>
      <c r="AC60" s="407" t="str">
        <f>IF($H60&lt;&gt;"",SUMIF(個別表!$E$17:$E$1231,$C60,個別表!$GO$17:$GO$1231),"")</f>
        <v/>
      </c>
      <c r="AD60" s="403" t="str">
        <f>IF($H60&lt;&gt;"",SUMIF(個別表!$E$17:$E$1231,$C60,個別表!$GP$17:$GP$1231),"")</f>
        <v/>
      </c>
      <c r="AE60" s="403" t="str">
        <f>IF($H60&lt;&gt;"",SUMIF(個別表!$E$17:$E$1231,$C60,個別表!$GQ$17:$GQ$1231),"")</f>
        <v/>
      </c>
      <c r="AF60" s="403" t="str">
        <f>IF($H60&lt;&gt;"",SUMIF(個別表!$E$17:$E$1231,$C60,個別表!$GR$17:$GR$1231),"")</f>
        <v/>
      </c>
      <c r="AG60" s="408" t="str">
        <f>IF($H60&lt;&gt;"",SUMIF(個別表!$E$17:$E$1231,$C60,個別表!$GS$17:$GS$1231),"")</f>
        <v/>
      </c>
      <c r="AH60" s="408" t="str">
        <f>IF($H60&lt;&gt;"",SUMIF(個別表!$E$17:$E$1231,$C60,個別表!$GT$17:$GT$1231),"")</f>
        <v/>
      </c>
      <c r="AI60" s="408" t="str">
        <f>IF($H60&lt;&gt;"",SUMIF(個別表!$E$17:$E$1231,$C60,個別表!$GW$17:$GW$1231),"")</f>
        <v/>
      </c>
      <c r="AJ60" s="408" t="str">
        <f>IF($H60&lt;&gt;"",SUMIF(個別表!$E$17:$E$1231,$C60,個別表!$GX$17:$GX$1231),"")</f>
        <v/>
      </c>
      <c r="AK60" s="408" t="str">
        <f>IF($H60&lt;&gt;"",SUMIF(個別表!$E$17:$E$1231,$C60,個別表!$HH$17:$HH$1231),"")</f>
        <v/>
      </c>
      <c r="AL60" s="408" t="str">
        <f>IF($H60&lt;&gt;"",SUMIF(個別表!$E$17:$E$1231,$C60,個別表!$HU$17:$HU$1231),"")</f>
        <v/>
      </c>
      <c r="AM60" s="408" t="str">
        <f>IF($H60&lt;&gt;"",SUMIF(個別表!$E$17:$E$1231,$C60,個別表!$HX$17:$HX$1231),"")</f>
        <v/>
      </c>
      <c r="AN60" s="408" t="str">
        <f>IF($H60&lt;&gt;"",SUMIF(個別表!$E$17:$E$1231,$C60,個別表!$ID$17:$ID$1231),"")</f>
        <v/>
      </c>
      <c r="AO60" s="408" t="str">
        <f>IF($H60&lt;&gt;"",SUMIF(個別表!$E$17:$E$1231,$C60,個別表!$IJ$17:$IJ$1231),"")</f>
        <v/>
      </c>
      <c r="AP60" s="408" t="str">
        <f>IF($H60&lt;&gt;"",SUMIF(個別表!$E$17:$E$1231,$C60,個別表!$IP$17:$IP$1231),"")</f>
        <v/>
      </c>
      <c r="AQ60" s="408" t="str">
        <f>IF($H60&lt;&gt;"",SUMIF(個別表!$E$17:$E$1231,$C60,個別表!$IS$17:$IS$1231),"")</f>
        <v/>
      </c>
      <c r="AR60" s="407" t="str">
        <f>IF($H60&lt;&gt;"",SUMIF(個別表!$E$17:$E$1231,$C60,個別表!$IV$17:$IV$1231),"")</f>
        <v/>
      </c>
      <c r="AS60" s="416" t="str">
        <f t="shared" si="1"/>
        <v/>
      </c>
      <c r="AT60" s="194" t="str">
        <f t="shared" si="2"/>
        <v/>
      </c>
      <c r="AU60" s="414"/>
      <c r="AV60" s="194" t="str">
        <f t="shared" si="3"/>
        <v/>
      </c>
      <c r="AW60" s="416" t="str">
        <f>IF($H60&lt;&gt;"",VLOOKUP($C60,個別表!$E$17:$ES$1241,33,FALSE),"")</f>
        <v/>
      </c>
      <c r="AX60" s="417" t="s">
        <v>55</v>
      </c>
      <c r="AY60" s="168"/>
      <c r="AZ60" s="482" t="str">
        <f t="shared" si="4"/>
        <v/>
      </c>
      <c r="BA60" s="186"/>
    </row>
    <row r="61" spans="2:53" s="169" customFormat="1" ht="19.899999999999999" customHeight="1" x14ac:dyDescent="0.2">
      <c r="B61" s="170"/>
      <c r="C61" s="187">
        <f>IF((ROW()-15)&lt;=個別表!N62,ROW()-15,"")</f>
        <v>46</v>
      </c>
      <c r="D61" s="188" t="str">
        <f>IFERROR(VLOOKUP($C61,個別表!$E$17:$Y$1231,11,FALSE),"")</f>
        <v/>
      </c>
      <c r="E61" s="188" t="str">
        <f>IFERROR(VLOOKUP($C61,個別表!$E$17:$Y$1231,12,FALSE),"")</f>
        <v/>
      </c>
      <c r="F61" s="225" t="str">
        <f>IFERROR(VLOOKUP($C61,個別表!$E$17:$Y$1231,16,FALSE),"")</f>
        <v/>
      </c>
      <c r="G61" s="384" t="str">
        <f>IFERROR(VLOOKUP($C61,個別表!$E$17:$Y$1231,17,FALSE),"")</f>
        <v/>
      </c>
      <c r="H61" s="189" t="str">
        <f>IFERROR(VLOOKUP($C61,個別表!$E$17:$Y$1231,20,FALSE),"")</f>
        <v/>
      </c>
      <c r="I61" s="238" t="str">
        <f>IF($H61&lt;&gt;"",SUMIF(個別表!$E$17:$E$1231,$C61,個別表!$JM$17:$JM$1231),"")</f>
        <v/>
      </c>
      <c r="J61" s="192" t="str">
        <f>IF($H61&lt;&gt;"",SUMIF(個別表!$E$17:$E$1231,$C61,個別表!$JN$17:$JN$1231),"")</f>
        <v/>
      </c>
      <c r="K61" s="193" t="str">
        <f>IF($H61&lt;&gt;"",SUMIF(個別表!$E$17:$E$1231,$C61,個別表!$JO$17:$JO$1231),"")</f>
        <v/>
      </c>
      <c r="L61" s="239" t="str">
        <f>IF($H61&lt;&gt;"",SUMIF(個別表!$E$17:$E$1231,$C61,個別表!$JP$17:$JP$1231),"")</f>
        <v/>
      </c>
      <c r="M61" s="392"/>
      <c r="N61" s="393"/>
      <c r="O61" s="190"/>
      <c r="P61" s="191"/>
      <c r="Q61" s="402" t="str">
        <f>IF($H61&lt;&gt;"",SUMIF(個別表!$E$17:$E$1231,$C61,個別表!$JZ$17:$JZ$1231),"")</f>
        <v/>
      </c>
      <c r="R61" s="403" t="str">
        <f>IF($H61&lt;&gt;"",SUMIF(個別表!$E$17:$E$1231,$C61,個別表!$KA$17:$KA$1231),"")</f>
        <v/>
      </c>
      <c r="S61" s="407" t="str">
        <f>IF($H61&lt;&gt;"",SUMIF(個別表!$E$17:$E$1231,$C61,個別表!$KB$17:$KB$1231),"")</f>
        <v/>
      </c>
      <c r="T61" s="403" t="str">
        <f>IF($H61&lt;&gt;"",SUMIF(個別表!$E$17:$E$1231,$C61,個別表!$KC$17:$KC$1231),"")</f>
        <v/>
      </c>
      <c r="U61" s="408" t="str">
        <f>IF($H61&lt;&gt;"",SUMIF(個別表!$E$17:$E$1231,$C61,個別表!$KD$17:$KD$1231),"")</f>
        <v/>
      </c>
      <c r="V61" s="408" t="str">
        <f>IF($H61&lt;&gt;"",SUMIF(個別表!$E$17:$E$1231,$C61,個別表!$KE$17:$KE$1231),"")</f>
        <v/>
      </c>
      <c r="W61" s="408" t="str">
        <f>IF($H61&lt;&gt;"",SUMIF(個別表!$E$17:$E$1231,$C61,個別表!$KF$17:$KF$1231),"")</f>
        <v/>
      </c>
      <c r="X61" s="408" t="str">
        <f>IF($H61&lt;&gt;"",SUMIF(個別表!$E$17:$E$1231,$C61,個別表!$KG$17:$KG$1231),"")</f>
        <v/>
      </c>
      <c r="Y61" s="408" t="str">
        <f>IF($H61&lt;&gt;"",SUMIF(個別表!$E$17:$E$1231,$C61,個別表!$KH$17:$KH$1231),"")</f>
        <v/>
      </c>
      <c r="Z61" s="408" t="str">
        <f>IF($H61&lt;&gt;"",SUMIF(個別表!$E$17:$E$1231,$C61,個別表!$KI$17:$KI$1231),"")</f>
        <v/>
      </c>
      <c r="AA61" s="408" t="str">
        <f>IF($H61&lt;&gt;"",SUMIF(個別表!$E$17:$E$1231,$C61,個別表!$KJ$17:$KJ$1231),"")</f>
        <v/>
      </c>
      <c r="AB61" s="409" t="str">
        <f>IF($H61&lt;&gt;"",SUMIF(個別表!$E$17:$E$1231,$C61,個別表!$KK$17:$KK$1231),"")</f>
        <v/>
      </c>
      <c r="AC61" s="407" t="str">
        <f>IF($H61&lt;&gt;"",SUMIF(個別表!$E$17:$E$1231,$C61,個別表!$GO$17:$GO$1231),"")</f>
        <v/>
      </c>
      <c r="AD61" s="403" t="str">
        <f>IF($H61&lt;&gt;"",SUMIF(個別表!$E$17:$E$1231,$C61,個別表!$GP$17:$GP$1231),"")</f>
        <v/>
      </c>
      <c r="AE61" s="403" t="str">
        <f>IF($H61&lt;&gt;"",SUMIF(個別表!$E$17:$E$1231,$C61,個別表!$GQ$17:$GQ$1231),"")</f>
        <v/>
      </c>
      <c r="AF61" s="403" t="str">
        <f>IF($H61&lt;&gt;"",SUMIF(個別表!$E$17:$E$1231,$C61,個別表!$GR$17:$GR$1231),"")</f>
        <v/>
      </c>
      <c r="AG61" s="408" t="str">
        <f>IF($H61&lt;&gt;"",SUMIF(個別表!$E$17:$E$1231,$C61,個別表!$GS$17:$GS$1231),"")</f>
        <v/>
      </c>
      <c r="AH61" s="408" t="str">
        <f>IF($H61&lt;&gt;"",SUMIF(個別表!$E$17:$E$1231,$C61,個別表!$GT$17:$GT$1231),"")</f>
        <v/>
      </c>
      <c r="AI61" s="408" t="str">
        <f>IF($H61&lt;&gt;"",SUMIF(個別表!$E$17:$E$1231,$C61,個別表!$GW$17:$GW$1231),"")</f>
        <v/>
      </c>
      <c r="AJ61" s="408" t="str">
        <f>IF($H61&lt;&gt;"",SUMIF(個別表!$E$17:$E$1231,$C61,個別表!$GX$17:$GX$1231),"")</f>
        <v/>
      </c>
      <c r="AK61" s="408" t="str">
        <f>IF($H61&lt;&gt;"",SUMIF(個別表!$E$17:$E$1231,$C61,個別表!$HH$17:$HH$1231),"")</f>
        <v/>
      </c>
      <c r="AL61" s="408" t="str">
        <f>IF($H61&lt;&gt;"",SUMIF(個別表!$E$17:$E$1231,$C61,個別表!$HU$17:$HU$1231),"")</f>
        <v/>
      </c>
      <c r="AM61" s="408" t="str">
        <f>IF($H61&lt;&gt;"",SUMIF(個別表!$E$17:$E$1231,$C61,個別表!$HX$17:$HX$1231),"")</f>
        <v/>
      </c>
      <c r="AN61" s="408" t="str">
        <f>IF($H61&lt;&gt;"",SUMIF(個別表!$E$17:$E$1231,$C61,個別表!$ID$17:$ID$1231),"")</f>
        <v/>
      </c>
      <c r="AO61" s="408" t="str">
        <f>IF($H61&lt;&gt;"",SUMIF(個別表!$E$17:$E$1231,$C61,個別表!$IJ$17:$IJ$1231),"")</f>
        <v/>
      </c>
      <c r="AP61" s="408" t="str">
        <f>IF($H61&lt;&gt;"",SUMIF(個別表!$E$17:$E$1231,$C61,個別表!$IP$17:$IP$1231),"")</f>
        <v/>
      </c>
      <c r="AQ61" s="408" t="str">
        <f>IF($H61&lt;&gt;"",SUMIF(個別表!$E$17:$E$1231,$C61,個別表!$IS$17:$IS$1231),"")</f>
        <v/>
      </c>
      <c r="AR61" s="407" t="str">
        <f>IF($H61&lt;&gt;"",SUMIF(個別表!$E$17:$E$1231,$C61,個別表!$IV$17:$IV$1231),"")</f>
        <v/>
      </c>
      <c r="AS61" s="416" t="str">
        <f t="shared" si="1"/>
        <v/>
      </c>
      <c r="AT61" s="194" t="str">
        <f t="shared" si="2"/>
        <v/>
      </c>
      <c r="AU61" s="414"/>
      <c r="AV61" s="194" t="str">
        <f t="shared" si="3"/>
        <v/>
      </c>
      <c r="AW61" s="416" t="str">
        <f>IF($H61&lt;&gt;"",VLOOKUP($C61,個別表!$E$17:$ES$1241,33,FALSE),"")</f>
        <v/>
      </c>
      <c r="AX61" s="417" t="s">
        <v>55</v>
      </c>
      <c r="AY61" s="168"/>
      <c r="AZ61" s="482" t="str">
        <f t="shared" si="4"/>
        <v/>
      </c>
      <c r="BA61" s="186"/>
    </row>
    <row r="62" spans="2:53" s="169" customFormat="1" ht="19.899999999999999" customHeight="1" x14ac:dyDescent="0.2">
      <c r="B62" s="170"/>
      <c r="C62" s="187">
        <f>IF((ROW()-15)&lt;=個別表!N63,ROW()-15,"")</f>
        <v>47</v>
      </c>
      <c r="D62" s="188" t="str">
        <f>IFERROR(VLOOKUP($C62,個別表!$E$17:$Y$1231,11,FALSE),"")</f>
        <v/>
      </c>
      <c r="E62" s="188" t="str">
        <f>IFERROR(VLOOKUP($C62,個別表!$E$17:$Y$1231,12,FALSE),"")</f>
        <v/>
      </c>
      <c r="F62" s="225" t="str">
        <f>IFERROR(VLOOKUP($C62,個別表!$E$17:$Y$1231,16,FALSE),"")</f>
        <v/>
      </c>
      <c r="G62" s="384" t="str">
        <f>IFERROR(VLOOKUP($C62,個別表!$E$17:$Y$1231,17,FALSE),"")</f>
        <v/>
      </c>
      <c r="H62" s="189" t="str">
        <f>IFERROR(VLOOKUP($C62,個別表!$E$17:$Y$1231,20,FALSE),"")</f>
        <v/>
      </c>
      <c r="I62" s="238" t="str">
        <f>IF($H62&lt;&gt;"",SUMIF(個別表!$E$17:$E$1231,$C62,個別表!$JM$17:$JM$1231),"")</f>
        <v/>
      </c>
      <c r="J62" s="192" t="str">
        <f>IF($H62&lt;&gt;"",SUMIF(個別表!$E$17:$E$1231,$C62,個別表!$JN$17:$JN$1231),"")</f>
        <v/>
      </c>
      <c r="K62" s="193" t="str">
        <f>IF($H62&lt;&gt;"",SUMIF(個別表!$E$17:$E$1231,$C62,個別表!$JO$17:$JO$1231),"")</f>
        <v/>
      </c>
      <c r="L62" s="239" t="str">
        <f>IF($H62&lt;&gt;"",SUMIF(個別表!$E$17:$E$1231,$C62,個別表!$JP$17:$JP$1231),"")</f>
        <v/>
      </c>
      <c r="M62" s="392"/>
      <c r="N62" s="393"/>
      <c r="O62" s="190"/>
      <c r="P62" s="191"/>
      <c r="Q62" s="402" t="str">
        <f>IF($H62&lt;&gt;"",SUMIF(個別表!$E$17:$E$1231,$C62,個別表!$JZ$17:$JZ$1231),"")</f>
        <v/>
      </c>
      <c r="R62" s="403" t="str">
        <f>IF($H62&lt;&gt;"",SUMIF(個別表!$E$17:$E$1231,$C62,個別表!$KA$17:$KA$1231),"")</f>
        <v/>
      </c>
      <c r="S62" s="407" t="str">
        <f>IF($H62&lt;&gt;"",SUMIF(個別表!$E$17:$E$1231,$C62,個別表!$KB$17:$KB$1231),"")</f>
        <v/>
      </c>
      <c r="T62" s="403" t="str">
        <f>IF($H62&lt;&gt;"",SUMIF(個別表!$E$17:$E$1231,$C62,個別表!$KC$17:$KC$1231),"")</f>
        <v/>
      </c>
      <c r="U62" s="408" t="str">
        <f>IF($H62&lt;&gt;"",SUMIF(個別表!$E$17:$E$1231,$C62,個別表!$KD$17:$KD$1231),"")</f>
        <v/>
      </c>
      <c r="V62" s="408" t="str">
        <f>IF($H62&lt;&gt;"",SUMIF(個別表!$E$17:$E$1231,$C62,個別表!$KE$17:$KE$1231),"")</f>
        <v/>
      </c>
      <c r="W62" s="408" t="str">
        <f>IF($H62&lt;&gt;"",SUMIF(個別表!$E$17:$E$1231,$C62,個別表!$KF$17:$KF$1231),"")</f>
        <v/>
      </c>
      <c r="X62" s="408" t="str">
        <f>IF($H62&lt;&gt;"",SUMIF(個別表!$E$17:$E$1231,$C62,個別表!$KG$17:$KG$1231),"")</f>
        <v/>
      </c>
      <c r="Y62" s="408" t="str">
        <f>IF($H62&lt;&gt;"",SUMIF(個別表!$E$17:$E$1231,$C62,個別表!$KH$17:$KH$1231),"")</f>
        <v/>
      </c>
      <c r="Z62" s="408" t="str">
        <f>IF($H62&lt;&gt;"",SUMIF(個別表!$E$17:$E$1231,$C62,個別表!$KI$17:$KI$1231),"")</f>
        <v/>
      </c>
      <c r="AA62" s="408" t="str">
        <f>IF($H62&lt;&gt;"",SUMIF(個別表!$E$17:$E$1231,$C62,個別表!$KJ$17:$KJ$1231),"")</f>
        <v/>
      </c>
      <c r="AB62" s="409" t="str">
        <f>IF($H62&lt;&gt;"",SUMIF(個別表!$E$17:$E$1231,$C62,個別表!$KK$17:$KK$1231),"")</f>
        <v/>
      </c>
      <c r="AC62" s="407" t="str">
        <f>IF($H62&lt;&gt;"",SUMIF(個別表!$E$17:$E$1231,$C62,個別表!$GO$17:$GO$1231),"")</f>
        <v/>
      </c>
      <c r="AD62" s="403" t="str">
        <f>IF($H62&lt;&gt;"",SUMIF(個別表!$E$17:$E$1231,$C62,個別表!$GP$17:$GP$1231),"")</f>
        <v/>
      </c>
      <c r="AE62" s="403" t="str">
        <f>IF($H62&lt;&gt;"",SUMIF(個別表!$E$17:$E$1231,$C62,個別表!$GQ$17:$GQ$1231),"")</f>
        <v/>
      </c>
      <c r="AF62" s="403" t="str">
        <f>IF($H62&lt;&gt;"",SUMIF(個別表!$E$17:$E$1231,$C62,個別表!$GR$17:$GR$1231),"")</f>
        <v/>
      </c>
      <c r="AG62" s="408" t="str">
        <f>IF($H62&lt;&gt;"",SUMIF(個別表!$E$17:$E$1231,$C62,個別表!$GS$17:$GS$1231),"")</f>
        <v/>
      </c>
      <c r="AH62" s="408" t="str">
        <f>IF($H62&lt;&gt;"",SUMIF(個別表!$E$17:$E$1231,$C62,個別表!$GT$17:$GT$1231),"")</f>
        <v/>
      </c>
      <c r="AI62" s="408" t="str">
        <f>IF($H62&lt;&gt;"",SUMIF(個別表!$E$17:$E$1231,$C62,個別表!$GW$17:$GW$1231),"")</f>
        <v/>
      </c>
      <c r="AJ62" s="408" t="str">
        <f>IF($H62&lt;&gt;"",SUMIF(個別表!$E$17:$E$1231,$C62,個別表!$GX$17:$GX$1231),"")</f>
        <v/>
      </c>
      <c r="AK62" s="408" t="str">
        <f>IF($H62&lt;&gt;"",SUMIF(個別表!$E$17:$E$1231,$C62,個別表!$HH$17:$HH$1231),"")</f>
        <v/>
      </c>
      <c r="AL62" s="408" t="str">
        <f>IF($H62&lt;&gt;"",SUMIF(個別表!$E$17:$E$1231,$C62,個別表!$HU$17:$HU$1231),"")</f>
        <v/>
      </c>
      <c r="AM62" s="408" t="str">
        <f>IF($H62&lt;&gt;"",SUMIF(個別表!$E$17:$E$1231,$C62,個別表!$HX$17:$HX$1231),"")</f>
        <v/>
      </c>
      <c r="AN62" s="408" t="str">
        <f>IF($H62&lt;&gt;"",SUMIF(個別表!$E$17:$E$1231,$C62,個別表!$ID$17:$ID$1231),"")</f>
        <v/>
      </c>
      <c r="AO62" s="408" t="str">
        <f>IF($H62&lt;&gt;"",SUMIF(個別表!$E$17:$E$1231,$C62,個別表!$IJ$17:$IJ$1231),"")</f>
        <v/>
      </c>
      <c r="AP62" s="408" t="str">
        <f>IF($H62&lt;&gt;"",SUMIF(個別表!$E$17:$E$1231,$C62,個別表!$IP$17:$IP$1231),"")</f>
        <v/>
      </c>
      <c r="AQ62" s="408" t="str">
        <f>IF($H62&lt;&gt;"",SUMIF(個別表!$E$17:$E$1231,$C62,個別表!$IS$17:$IS$1231),"")</f>
        <v/>
      </c>
      <c r="AR62" s="407" t="str">
        <f>IF($H62&lt;&gt;"",SUMIF(個別表!$E$17:$E$1231,$C62,個別表!$IV$17:$IV$1231),"")</f>
        <v/>
      </c>
      <c r="AS62" s="416" t="str">
        <f t="shared" si="1"/>
        <v/>
      </c>
      <c r="AT62" s="194" t="str">
        <f t="shared" si="2"/>
        <v/>
      </c>
      <c r="AU62" s="414"/>
      <c r="AV62" s="194" t="str">
        <f t="shared" si="3"/>
        <v/>
      </c>
      <c r="AW62" s="416" t="str">
        <f>IF($H62&lt;&gt;"",VLOOKUP($C62,個別表!$E$17:$ES$1241,33,FALSE),"")</f>
        <v/>
      </c>
      <c r="AX62" s="417" t="s">
        <v>55</v>
      </c>
      <c r="AY62" s="168"/>
      <c r="AZ62" s="482" t="str">
        <f t="shared" si="4"/>
        <v/>
      </c>
      <c r="BA62" s="186"/>
    </row>
    <row r="63" spans="2:53" s="169" customFormat="1" ht="19.899999999999999" customHeight="1" x14ac:dyDescent="0.2">
      <c r="B63" s="170"/>
      <c r="C63" s="187">
        <f>IF((ROW()-15)&lt;=個別表!N64,ROW()-15,"")</f>
        <v>48</v>
      </c>
      <c r="D63" s="188" t="str">
        <f>IFERROR(VLOOKUP($C63,個別表!$E$17:$Y$1231,11,FALSE),"")</f>
        <v/>
      </c>
      <c r="E63" s="188" t="str">
        <f>IFERROR(VLOOKUP($C63,個別表!$E$17:$Y$1231,12,FALSE),"")</f>
        <v/>
      </c>
      <c r="F63" s="225" t="str">
        <f>IFERROR(VLOOKUP($C63,個別表!$E$17:$Y$1231,16,FALSE),"")</f>
        <v/>
      </c>
      <c r="G63" s="384" t="str">
        <f>IFERROR(VLOOKUP($C63,個別表!$E$17:$Y$1231,17,FALSE),"")</f>
        <v/>
      </c>
      <c r="H63" s="189" t="str">
        <f>IFERROR(VLOOKUP($C63,個別表!$E$17:$Y$1231,20,FALSE),"")</f>
        <v/>
      </c>
      <c r="I63" s="238" t="str">
        <f>IF($H63&lt;&gt;"",SUMIF(個別表!$E$17:$E$1231,$C63,個別表!$JM$17:$JM$1231),"")</f>
        <v/>
      </c>
      <c r="J63" s="192" t="str">
        <f>IF($H63&lt;&gt;"",SUMIF(個別表!$E$17:$E$1231,$C63,個別表!$JN$17:$JN$1231),"")</f>
        <v/>
      </c>
      <c r="K63" s="193" t="str">
        <f>IF($H63&lt;&gt;"",SUMIF(個別表!$E$17:$E$1231,$C63,個別表!$JO$17:$JO$1231),"")</f>
        <v/>
      </c>
      <c r="L63" s="239" t="str">
        <f>IF($H63&lt;&gt;"",SUMIF(個別表!$E$17:$E$1231,$C63,個別表!$JP$17:$JP$1231),"")</f>
        <v/>
      </c>
      <c r="M63" s="392"/>
      <c r="N63" s="393"/>
      <c r="O63" s="190"/>
      <c r="P63" s="191"/>
      <c r="Q63" s="402" t="str">
        <f>IF($H63&lt;&gt;"",SUMIF(個別表!$E$17:$E$1231,$C63,個別表!$JZ$17:$JZ$1231),"")</f>
        <v/>
      </c>
      <c r="R63" s="403" t="str">
        <f>IF($H63&lt;&gt;"",SUMIF(個別表!$E$17:$E$1231,$C63,個別表!$KA$17:$KA$1231),"")</f>
        <v/>
      </c>
      <c r="S63" s="407" t="str">
        <f>IF($H63&lt;&gt;"",SUMIF(個別表!$E$17:$E$1231,$C63,個別表!$KB$17:$KB$1231),"")</f>
        <v/>
      </c>
      <c r="T63" s="403" t="str">
        <f>IF($H63&lt;&gt;"",SUMIF(個別表!$E$17:$E$1231,$C63,個別表!$KC$17:$KC$1231),"")</f>
        <v/>
      </c>
      <c r="U63" s="408" t="str">
        <f>IF($H63&lt;&gt;"",SUMIF(個別表!$E$17:$E$1231,$C63,個別表!$KD$17:$KD$1231),"")</f>
        <v/>
      </c>
      <c r="V63" s="408" t="str">
        <f>IF($H63&lt;&gt;"",SUMIF(個別表!$E$17:$E$1231,$C63,個別表!$KE$17:$KE$1231),"")</f>
        <v/>
      </c>
      <c r="W63" s="408" t="str">
        <f>IF($H63&lt;&gt;"",SUMIF(個別表!$E$17:$E$1231,$C63,個別表!$KF$17:$KF$1231),"")</f>
        <v/>
      </c>
      <c r="X63" s="408" t="str">
        <f>IF($H63&lt;&gt;"",SUMIF(個別表!$E$17:$E$1231,$C63,個別表!$KG$17:$KG$1231),"")</f>
        <v/>
      </c>
      <c r="Y63" s="408" t="str">
        <f>IF($H63&lt;&gt;"",SUMIF(個別表!$E$17:$E$1231,$C63,個別表!$KH$17:$KH$1231),"")</f>
        <v/>
      </c>
      <c r="Z63" s="408" t="str">
        <f>IF($H63&lt;&gt;"",SUMIF(個別表!$E$17:$E$1231,$C63,個別表!$KI$17:$KI$1231),"")</f>
        <v/>
      </c>
      <c r="AA63" s="408" t="str">
        <f>IF($H63&lt;&gt;"",SUMIF(個別表!$E$17:$E$1231,$C63,個別表!$KJ$17:$KJ$1231),"")</f>
        <v/>
      </c>
      <c r="AB63" s="409" t="str">
        <f>IF($H63&lt;&gt;"",SUMIF(個別表!$E$17:$E$1231,$C63,個別表!$KK$17:$KK$1231),"")</f>
        <v/>
      </c>
      <c r="AC63" s="407" t="str">
        <f>IF($H63&lt;&gt;"",SUMIF(個別表!$E$17:$E$1231,$C63,個別表!$GO$17:$GO$1231),"")</f>
        <v/>
      </c>
      <c r="AD63" s="403" t="str">
        <f>IF($H63&lt;&gt;"",SUMIF(個別表!$E$17:$E$1231,$C63,個別表!$GP$17:$GP$1231),"")</f>
        <v/>
      </c>
      <c r="AE63" s="403" t="str">
        <f>IF($H63&lt;&gt;"",SUMIF(個別表!$E$17:$E$1231,$C63,個別表!$GQ$17:$GQ$1231),"")</f>
        <v/>
      </c>
      <c r="AF63" s="403" t="str">
        <f>IF($H63&lt;&gt;"",SUMIF(個別表!$E$17:$E$1231,$C63,個別表!$GR$17:$GR$1231),"")</f>
        <v/>
      </c>
      <c r="AG63" s="408" t="str">
        <f>IF($H63&lt;&gt;"",SUMIF(個別表!$E$17:$E$1231,$C63,個別表!$GS$17:$GS$1231),"")</f>
        <v/>
      </c>
      <c r="AH63" s="408" t="str">
        <f>IF($H63&lt;&gt;"",SUMIF(個別表!$E$17:$E$1231,$C63,個別表!$GT$17:$GT$1231),"")</f>
        <v/>
      </c>
      <c r="AI63" s="408" t="str">
        <f>IF($H63&lt;&gt;"",SUMIF(個別表!$E$17:$E$1231,$C63,個別表!$GW$17:$GW$1231),"")</f>
        <v/>
      </c>
      <c r="AJ63" s="408" t="str">
        <f>IF($H63&lt;&gt;"",SUMIF(個別表!$E$17:$E$1231,$C63,個別表!$GX$17:$GX$1231),"")</f>
        <v/>
      </c>
      <c r="AK63" s="408" t="str">
        <f>IF($H63&lt;&gt;"",SUMIF(個別表!$E$17:$E$1231,$C63,個別表!$HH$17:$HH$1231),"")</f>
        <v/>
      </c>
      <c r="AL63" s="408" t="str">
        <f>IF($H63&lt;&gt;"",SUMIF(個別表!$E$17:$E$1231,$C63,個別表!$HU$17:$HU$1231),"")</f>
        <v/>
      </c>
      <c r="AM63" s="408" t="str">
        <f>IF($H63&lt;&gt;"",SUMIF(個別表!$E$17:$E$1231,$C63,個別表!$HX$17:$HX$1231),"")</f>
        <v/>
      </c>
      <c r="AN63" s="408" t="str">
        <f>IF($H63&lt;&gt;"",SUMIF(個別表!$E$17:$E$1231,$C63,個別表!$ID$17:$ID$1231),"")</f>
        <v/>
      </c>
      <c r="AO63" s="408" t="str">
        <f>IF($H63&lt;&gt;"",SUMIF(個別表!$E$17:$E$1231,$C63,個別表!$IJ$17:$IJ$1231),"")</f>
        <v/>
      </c>
      <c r="AP63" s="408" t="str">
        <f>IF($H63&lt;&gt;"",SUMIF(個別表!$E$17:$E$1231,$C63,個別表!$IP$17:$IP$1231),"")</f>
        <v/>
      </c>
      <c r="AQ63" s="408" t="str">
        <f>IF($H63&lt;&gt;"",SUMIF(個別表!$E$17:$E$1231,$C63,個別表!$IS$17:$IS$1231),"")</f>
        <v/>
      </c>
      <c r="AR63" s="407" t="str">
        <f>IF($H63&lt;&gt;"",SUMIF(個別表!$E$17:$E$1231,$C63,個別表!$IV$17:$IV$1231),"")</f>
        <v/>
      </c>
      <c r="AS63" s="416" t="str">
        <f t="shared" si="1"/>
        <v/>
      </c>
      <c r="AT63" s="194" t="str">
        <f t="shared" si="2"/>
        <v/>
      </c>
      <c r="AU63" s="414"/>
      <c r="AV63" s="194" t="str">
        <f t="shared" si="3"/>
        <v/>
      </c>
      <c r="AW63" s="416" t="str">
        <f>IF($H63&lt;&gt;"",VLOOKUP($C63,個別表!$E$17:$ES$1241,33,FALSE),"")</f>
        <v/>
      </c>
      <c r="AX63" s="417" t="s">
        <v>55</v>
      </c>
      <c r="AY63" s="168"/>
      <c r="AZ63" s="482" t="str">
        <f t="shared" si="4"/>
        <v/>
      </c>
      <c r="BA63" s="186"/>
    </row>
    <row r="64" spans="2:53" s="169" customFormat="1" ht="19.899999999999999" customHeight="1" x14ac:dyDescent="0.2">
      <c r="B64" s="170"/>
      <c r="C64" s="187">
        <f>IF((ROW()-15)&lt;=個別表!N65,ROW()-15,"")</f>
        <v>49</v>
      </c>
      <c r="D64" s="188" t="str">
        <f>IFERROR(VLOOKUP($C64,個別表!$E$17:$Y$1231,11,FALSE),"")</f>
        <v/>
      </c>
      <c r="E64" s="188" t="str">
        <f>IFERROR(VLOOKUP($C64,個別表!$E$17:$Y$1231,12,FALSE),"")</f>
        <v/>
      </c>
      <c r="F64" s="225" t="str">
        <f>IFERROR(VLOOKUP($C64,個別表!$E$17:$Y$1231,16,FALSE),"")</f>
        <v/>
      </c>
      <c r="G64" s="384" t="str">
        <f>IFERROR(VLOOKUP($C64,個別表!$E$17:$Y$1231,17,FALSE),"")</f>
        <v/>
      </c>
      <c r="H64" s="189" t="str">
        <f>IFERROR(VLOOKUP($C64,個別表!$E$17:$Y$1231,20,FALSE),"")</f>
        <v/>
      </c>
      <c r="I64" s="238" t="str">
        <f>IF($H64&lt;&gt;"",SUMIF(個別表!$E$17:$E$1231,$C64,個別表!$JM$17:$JM$1231),"")</f>
        <v/>
      </c>
      <c r="J64" s="192" t="str">
        <f>IF($H64&lt;&gt;"",SUMIF(個別表!$E$17:$E$1231,$C64,個別表!$JN$17:$JN$1231),"")</f>
        <v/>
      </c>
      <c r="K64" s="193" t="str">
        <f>IF($H64&lt;&gt;"",SUMIF(個別表!$E$17:$E$1231,$C64,個別表!$JO$17:$JO$1231),"")</f>
        <v/>
      </c>
      <c r="L64" s="239" t="str">
        <f>IF($H64&lt;&gt;"",SUMIF(個別表!$E$17:$E$1231,$C64,個別表!$JP$17:$JP$1231),"")</f>
        <v/>
      </c>
      <c r="M64" s="392"/>
      <c r="N64" s="393"/>
      <c r="O64" s="190"/>
      <c r="P64" s="191"/>
      <c r="Q64" s="402" t="str">
        <f>IF($H64&lt;&gt;"",SUMIF(個別表!$E$17:$E$1231,$C64,個別表!$JZ$17:$JZ$1231),"")</f>
        <v/>
      </c>
      <c r="R64" s="403" t="str">
        <f>IF($H64&lt;&gt;"",SUMIF(個別表!$E$17:$E$1231,$C64,個別表!$KA$17:$KA$1231),"")</f>
        <v/>
      </c>
      <c r="S64" s="407" t="str">
        <f>IF($H64&lt;&gt;"",SUMIF(個別表!$E$17:$E$1231,$C64,個別表!$KB$17:$KB$1231),"")</f>
        <v/>
      </c>
      <c r="T64" s="403" t="str">
        <f>IF($H64&lt;&gt;"",SUMIF(個別表!$E$17:$E$1231,$C64,個別表!$KC$17:$KC$1231),"")</f>
        <v/>
      </c>
      <c r="U64" s="408" t="str">
        <f>IF($H64&lt;&gt;"",SUMIF(個別表!$E$17:$E$1231,$C64,個別表!$KD$17:$KD$1231),"")</f>
        <v/>
      </c>
      <c r="V64" s="408" t="str">
        <f>IF($H64&lt;&gt;"",SUMIF(個別表!$E$17:$E$1231,$C64,個別表!$KE$17:$KE$1231),"")</f>
        <v/>
      </c>
      <c r="W64" s="408" t="str">
        <f>IF($H64&lt;&gt;"",SUMIF(個別表!$E$17:$E$1231,$C64,個別表!$KF$17:$KF$1231),"")</f>
        <v/>
      </c>
      <c r="X64" s="408" t="str">
        <f>IF($H64&lt;&gt;"",SUMIF(個別表!$E$17:$E$1231,$C64,個別表!$KG$17:$KG$1231),"")</f>
        <v/>
      </c>
      <c r="Y64" s="408" t="str">
        <f>IF($H64&lt;&gt;"",SUMIF(個別表!$E$17:$E$1231,$C64,個別表!$KH$17:$KH$1231),"")</f>
        <v/>
      </c>
      <c r="Z64" s="408" t="str">
        <f>IF($H64&lt;&gt;"",SUMIF(個別表!$E$17:$E$1231,$C64,個別表!$KI$17:$KI$1231),"")</f>
        <v/>
      </c>
      <c r="AA64" s="408" t="str">
        <f>IF($H64&lt;&gt;"",SUMIF(個別表!$E$17:$E$1231,$C64,個別表!$KJ$17:$KJ$1231),"")</f>
        <v/>
      </c>
      <c r="AB64" s="409" t="str">
        <f>IF($H64&lt;&gt;"",SUMIF(個別表!$E$17:$E$1231,$C64,個別表!$KK$17:$KK$1231),"")</f>
        <v/>
      </c>
      <c r="AC64" s="407" t="str">
        <f>IF($H64&lt;&gt;"",SUMIF(個別表!$E$17:$E$1231,$C64,個別表!$GO$17:$GO$1231),"")</f>
        <v/>
      </c>
      <c r="AD64" s="403" t="str">
        <f>IF($H64&lt;&gt;"",SUMIF(個別表!$E$17:$E$1231,$C64,個別表!$GP$17:$GP$1231),"")</f>
        <v/>
      </c>
      <c r="AE64" s="403" t="str">
        <f>IF($H64&lt;&gt;"",SUMIF(個別表!$E$17:$E$1231,$C64,個別表!$GQ$17:$GQ$1231),"")</f>
        <v/>
      </c>
      <c r="AF64" s="403" t="str">
        <f>IF($H64&lt;&gt;"",SUMIF(個別表!$E$17:$E$1231,$C64,個別表!$GR$17:$GR$1231),"")</f>
        <v/>
      </c>
      <c r="AG64" s="408" t="str">
        <f>IF($H64&lt;&gt;"",SUMIF(個別表!$E$17:$E$1231,$C64,個別表!$GS$17:$GS$1231),"")</f>
        <v/>
      </c>
      <c r="AH64" s="408" t="str">
        <f>IF($H64&lt;&gt;"",SUMIF(個別表!$E$17:$E$1231,$C64,個別表!$GT$17:$GT$1231),"")</f>
        <v/>
      </c>
      <c r="AI64" s="408" t="str">
        <f>IF($H64&lt;&gt;"",SUMIF(個別表!$E$17:$E$1231,$C64,個別表!$GW$17:$GW$1231),"")</f>
        <v/>
      </c>
      <c r="AJ64" s="408" t="str">
        <f>IF($H64&lt;&gt;"",SUMIF(個別表!$E$17:$E$1231,$C64,個別表!$GX$17:$GX$1231),"")</f>
        <v/>
      </c>
      <c r="AK64" s="408" t="str">
        <f>IF($H64&lt;&gt;"",SUMIF(個別表!$E$17:$E$1231,$C64,個別表!$HH$17:$HH$1231),"")</f>
        <v/>
      </c>
      <c r="AL64" s="408" t="str">
        <f>IF($H64&lt;&gt;"",SUMIF(個別表!$E$17:$E$1231,$C64,個別表!$HU$17:$HU$1231),"")</f>
        <v/>
      </c>
      <c r="AM64" s="408" t="str">
        <f>IF($H64&lt;&gt;"",SUMIF(個別表!$E$17:$E$1231,$C64,個別表!$HX$17:$HX$1231),"")</f>
        <v/>
      </c>
      <c r="AN64" s="408" t="str">
        <f>IF($H64&lt;&gt;"",SUMIF(個別表!$E$17:$E$1231,$C64,個別表!$ID$17:$ID$1231),"")</f>
        <v/>
      </c>
      <c r="AO64" s="408" t="str">
        <f>IF($H64&lt;&gt;"",SUMIF(個別表!$E$17:$E$1231,$C64,個別表!$IJ$17:$IJ$1231),"")</f>
        <v/>
      </c>
      <c r="AP64" s="408" t="str">
        <f>IF($H64&lt;&gt;"",SUMIF(個別表!$E$17:$E$1231,$C64,個別表!$IP$17:$IP$1231),"")</f>
        <v/>
      </c>
      <c r="AQ64" s="408" t="str">
        <f>IF($H64&lt;&gt;"",SUMIF(個別表!$E$17:$E$1231,$C64,個別表!$IS$17:$IS$1231),"")</f>
        <v/>
      </c>
      <c r="AR64" s="407" t="str">
        <f>IF($H64&lt;&gt;"",SUMIF(個別表!$E$17:$E$1231,$C64,個別表!$IV$17:$IV$1231),"")</f>
        <v/>
      </c>
      <c r="AS64" s="416" t="str">
        <f t="shared" si="1"/>
        <v/>
      </c>
      <c r="AT64" s="194" t="str">
        <f t="shared" si="2"/>
        <v/>
      </c>
      <c r="AU64" s="414"/>
      <c r="AV64" s="194" t="str">
        <f t="shared" si="3"/>
        <v/>
      </c>
      <c r="AW64" s="416" t="str">
        <f>IF($H64&lt;&gt;"",VLOOKUP($C64,個別表!$E$17:$ES$1241,33,FALSE),"")</f>
        <v/>
      </c>
      <c r="AX64" s="417" t="s">
        <v>55</v>
      </c>
      <c r="AY64" s="168"/>
      <c r="AZ64" s="482" t="str">
        <f t="shared" si="4"/>
        <v/>
      </c>
      <c r="BA64" s="186"/>
    </row>
    <row r="65" spans="2:53" s="169" customFormat="1" ht="19.899999999999999" customHeight="1" x14ac:dyDescent="0.2">
      <c r="B65" s="170"/>
      <c r="C65" s="187">
        <f>IF((ROW()-15)&lt;=個別表!N66,ROW()-15,"")</f>
        <v>50</v>
      </c>
      <c r="D65" s="188" t="str">
        <f>IFERROR(VLOOKUP($C65,個別表!$E$17:$Y$1231,11,FALSE),"")</f>
        <v/>
      </c>
      <c r="E65" s="188" t="str">
        <f>IFERROR(VLOOKUP($C65,個別表!$E$17:$Y$1231,12,FALSE),"")</f>
        <v/>
      </c>
      <c r="F65" s="225" t="str">
        <f>IFERROR(VLOOKUP($C65,個別表!$E$17:$Y$1231,16,FALSE),"")</f>
        <v/>
      </c>
      <c r="G65" s="384" t="str">
        <f>IFERROR(VLOOKUP($C65,個別表!$E$17:$Y$1231,17,FALSE),"")</f>
        <v/>
      </c>
      <c r="H65" s="189" t="str">
        <f>IFERROR(VLOOKUP($C65,個別表!$E$17:$Y$1231,20,FALSE),"")</f>
        <v/>
      </c>
      <c r="I65" s="238" t="str">
        <f>IF($H65&lt;&gt;"",SUMIF(個別表!$E$17:$E$1231,$C65,個別表!$JM$17:$JM$1231),"")</f>
        <v/>
      </c>
      <c r="J65" s="192" t="str">
        <f>IF($H65&lt;&gt;"",SUMIF(個別表!$E$17:$E$1231,$C65,個別表!$JN$17:$JN$1231),"")</f>
        <v/>
      </c>
      <c r="K65" s="193" t="str">
        <f>IF($H65&lt;&gt;"",SUMIF(個別表!$E$17:$E$1231,$C65,個別表!$JO$17:$JO$1231),"")</f>
        <v/>
      </c>
      <c r="L65" s="239" t="str">
        <f>IF($H65&lt;&gt;"",SUMIF(個別表!$E$17:$E$1231,$C65,個別表!$JP$17:$JP$1231),"")</f>
        <v/>
      </c>
      <c r="M65" s="392"/>
      <c r="N65" s="393"/>
      <c r="O65" s="190"/>
      <c r="P65" s="191"/>
      <c r="Q65" s="402" t="str">
        <f>IF($H65&lt;&gt;"",SUMIF(個別表!$E$17:$E$1231,$C65,個別表!$JZ$17:$JZ$1231),"")</f>
        <v/>
      </c>
      <c r="R65" s="403" t="str">
        <f>IF($H65&lt;&gt;"",SUMIF(個別表!$E$17:$E$1231,$C65,個別表!$KA$17:$KA$1231),"")</f>
        <v/>
      </c>
      <c r="S65" s="407" t="str">
        <f>IF($H65&lt;&gt;"",SUMIF(個別表!$E$17:$E$1231,$C65,個別表!$KB$17:$KB$1231),"")</f>
        <v/>
      </c>
      <c r="T65" s="403" t="str">
        <f>IF($H65&lt;&gt;"",SUMIF(個別表!$E$17:$E$1231,$C65,個別表!$KC$17:$KC$1231),"")</f>
        <v/>
      </c>
      <c r="U65" s="408" t="str">
        <f>IF($H65&lt;&gt;"",SUMIF(個別表!$E$17:$E$1231,$C65,個別表!$KD$17:$KD$1231),"")</f>
        <v/>
      </c>
      <c r="V65" s="408" t="str">
        <f>IF($H65&lt;&gt;"",SUMIF(個別表!$E$17:$E$1231,$C65,個別表!$KE$17:$KE$1231),"")</f>
        <v/>
      </c>
      <c r="W65" s="408" t="str">
        <f>IF($H65&lt;&gt;"",SUMIF(個別表!$E$17:$E$1231,$C65,個別表!$KF$17:$KF$1231),"")</f>
        <v/>
      </c>
      <c r="X65" s="408" t="str">
        <f>IF($H65&lt;&gt;"",SUMIF(個別表!$E$17:$E$1231,$C65,個別表!$KG$17:$KG$1231),"")</f>
        <v/>
      </c>
      <c r="Y65" s="408" t="str">
        <f>IF($H65&lt;&gt;"",SUMIF(個別表!$E$17:$E$1231,$C65,個別表!$KH$17:$KH$1231),"")</f>
        <v/>
      </c>
      <c r="Z65" s="408" t="str">
        <f>IF($H65&lt;&gt;"",SUMIF(個別表!$E$17:$E$1231,$C65,個別表!$KI$17:$KI$1231),"")</f>
        <v/>
      </c>
      <c r="AA65" s="408" t="str">
        <f>IF($H65&lt;&gt;"",SUMIF(個別表!$E$17:$E$1231,$C65,個別表!$KJ$17:$KJ$1231),"")</f>
        <v/>
      </c>
      <c r="AB65" s="409" t="str">
        <f>IF($H65&lt;&gt;"",SUMIF(個別表!$E$17:$E$1231,$C65,個別表!$KK$17:$KK$1231),"")</f>
        <v/>
      </c>
      <c r="AC65" s="407" t="str">
        <f>IF($H65&lt;&gt;"",SUMIF(個別表!$E$17:$E$1231,$C65,個別表!$GO$17:$GO$1231),"")</f>
        <v/>
      </c>
      <c r="AD65" s="403" t="str">
        <f>IF($H65&lt;&gt;"",SUMIF(個別表!$E$17:$E$1231,$C65,個別表!$GP$17:$GP$1231),"")</f>
        <v/>
      </c>
      <c r="AE65" s="403" t="str">
        <f>IF($H65&lt;&gt;"",SUMIF(個別表!$E$17:$E$1231,$C65,個別表!$GQ$17:$GQ$1231),"")</f>
        <v/>
      </c>
      <c r="AF65" s="403" t="str">
        <f>IF($H65&lt;&gt;"",SUMIF(個別表!$E$17:$E$1231,$C65,個別表!$GR$17:$GR$1231),"")</f>
        <v/>
      </c>
      <c r="AG65" s="408" t="str">
        <f>IF($H65&lt;&gt;"",SUMIF(個別表!$E$17:$E$1231,$C65,個別表!$GS$17:$GS$1231),"")</f>
        <v/>
      </c>
      <c r="AH65" s="408" t="str">
        <f>IF($H65&lt;&gt;"",SUMIF(個別表!$E$17:$E$1231,$C65,個別表!$GT$17:$GT$1231),"")</f>
        <v/>
      </c>
      <c r="AI65" s="408" t="str">
        <f>IF($H65&lt;&gt;"",SUMIF(個別表!$E$17:$E$1231,$C65,個別表!$GW$17:$GW$1231),"")</f>
        <v/>
      </c>
      <c r="AJ65" s="408" t="str">
        <f>IF($H65&lt;&gt;"",SUMIF(個別表!$E$17:$E$1231,$C65,個別表!$GX$17:$GX$1231),"")</f>
        <v/>
      </c>
      <c r="AK65" s="408" t="str">
        <f>IF($H65&lt;&gt;"",SUMIF(個別表!$E$17:$E$1231,$C65,個別表!$HH$17:$HH$1231),"")</f>
        <v/>
      </c>
      <c r="AL65" s="408" t="str">
        <f>IF($H65&lt;&gt;"",SUMIF(個別表!$E$17:$E$1231,$C65,個別表!$HU$17:$HU$1231),"")</f>
        <v/>
      </c>
      <c r="AM65" s="408" t="str">
        <f>IF($H65&lt;&gt;"",SUMIF(個別表!$E$17:$E$1231,$C65,個別表!$HX$17:$HX$1231),"")</f>
        <v/>
      </c>
      <c r="AN65" s="408" t="str">
        <f>IF($H65&lt;&gt;"",SUMIF(個別表!$E$17:$E$1231,$C65,個別表!$ID$17:$ID$1231),"")</f>
        <v/>
      </c>
      <c r="AO65" s="408" t="str">
        <f>IF($H65&lt;&gt;"",SUMIF(個別表!$E$17:$E$1231,$C65,個別表!$IJ$17:$IJ$1231),"")</f>
        <v/>
      </c>
      <c r="AP65" s="408" t="str">
        <f>IF($H65&lt;&gt;"",SUMIF(個別表!$E$17:$E$1231,$C65,個別表!$IP$17:$IP$1231),"")</f>
        <v/>
      </c>
      <c r="AQ65" s="408" t="str">
        <f>IF($H65&lt;&gt;"",SUMIF(個別表!$E$17:$E$1231,$C65,個別表!$IS$17:$IS$1231),"")</f>
        <v/>
      </c>
      <c r="AR65" s="407" t="str">
        <f>IF($H65&lt;&gt;"",SUMIF(個別表!$E$17:$E$1231,$C65,個別表!$IV$17:$IV$1231),"")</f>
        <v/>
      </c>
      <c r="AS65" s="416" t="str">
        <f t="shared" si="1"/>
        <v/>
      </c>
      <c r="AT65" s="194" t="str">
        <f t="shared" si="2"/>
        <v/>
      </c>
      <c r="AU65" s="414"/>
      <c r="AV65" s="194" t="str">
        <f t="shared" si="3"/>
        <v/>
      </c>
      <c r="AW65" s="416" t="str">
        <f>IF($H65&lt;&gt;"",VLOOKUP($C65,個別表!$E$17:$ES$1241,33,FALSE),"")</f>
        <v/>
      </c>
      <c r="AX65" s="417" t="s">
        <v>55</v>
      </c>
      <c r="AY65" s="168"/>
      <c r="AZ65" s="482" t="str">
        <f t="shared" si="4"/>
        <v/>
      </c>
      <c r="BA65" s="186"/>
    </row>
    <row r="66" spans="2:53" s="169" customFormat="1" ht="19.899999999999999" customHeight="1" x14ac:dyDescent="0.2">
      <c r="B66" s="170"/>
      <c r="C66" s="187">
        <f>IF((ROW()-15)&lt;=個別表!N67,ROW()-15,"")</f>
        <v>51</v>
      </c>
      <c r="D66" s="188" t="str">
        <f>IFERROR(VLOOKUP($C66,個別表!$E$17:$Y$1231,11,FALSE),"")</f>
        <v/>
      </c>
      <c r="E66" s="188" t="str">
        <f>IFERROR(VLOOKUP($C66,個別表!$E$17:$Y$1231,12,FALSE),"")</f>
        <v/>
      </c>
      <c r="F66" s="225" t="str">
        <f>IFERROR(VLOOKUP($C66,個別表!$E$17:$Y$1231,16,FALSE),"")</f>
        <v/>
      </c>
      <c r="G66" s="384" t="str">
        <f>IFERROR(VLOOKUP($C66,個別表!$E$17:$Y$1231,17,FALSE),"")</f>
        <v/>
      </c>
      <c r="H66" s="189" t="str">
        <f>IFERROR(VLOOKUP($C66,個別表!$E$17:$Y$1231,20,FALSE),"")</f>
        <v/>
      </c>
      <c r="I66" s="238" t="str">
        <f>IF($H66&lt;&gt;"",SUMIF(個別表!$E$17:$E$1231,$C66,個別表!$JM$17:$JM$1231),"")</f>
        <v/>
      </c>
      <c r="J66" s="192" t="str">
        <f>IF($H66&lt;&gt;"",SUMIF(個別表!$E$17:$E$1231,$C66,個別表!$JN$17:$JN$1231),"")</f>
        <v/>
      </c>
      <c r="K66" s="193" t="str">
        <f>IF($H66&lt;&gt;"",SUMIF(個別表!$E$17:$E$1231,$C66,個別表!$JO$17:$JO$1231),"")</f>
        <v/>
      </c>
      <c r="L66" s="239" t="str">
        <f>IF($H66&lt;&gt;"",SUMIF(個別表!$E$17:$E$1231,$C66,個別表!$JP$17:$JP$1231),"")</f>
        <v/>
      </c>
      <c r="M66" s="392"/>
      <c r="N66" s="393"/>
      <c r="O66" s="190"/>
      <c r="P66" s="191"/>
      <c r="Q66" s="402" t="str">
        <f>IF($H66&lt;&gt;"",SUMIF(個別表!$E$17:$E$1231,$C66,個別表!$JZ$17:$JZ$1231),"")</f>
        <v/>
      </c>
      <c r="R66" s="403" t="str">
        <f>IF($H66&lt;&gt;"",SUMIF(個別表!$E$17:$E$1231,$C66,個別表!$KA$17:$KA$1231),"")</f>
        <v/>
      </c>
      <c r="S66" s="407" t="str">
        <f>IF($H66&lt;&gt;"",SUMIF(個別表!$E$17:$E$1231,$C66,個別表!$KB$17:$KB$1231),"")</f>
        <v/>
      </c>
      <c r="T66" s="403" t="str">
        <f>IF($H66&lt;&gt;"",SUMIF(個別表!$E$17:$E$1231,$C66,個別表!$KC$17:$KC$1231),"")</f>
        <v/>
      </c>
      <c r="U66" s="408" t="str">
        <f>IF($H66&lt;&gt;"",SUMIF(個別表!$E$17:$E$1231,$C66,個別表!$KD$17:$KD$1231),"")</f>
        <v/>
      </c>
      <c r="V66" s="408" t="str">
        <f>IF($H66&lt;&gt;"",SUMIF(個別表!$E$17:$E$1231,$C66,個別表!$KE$17:$KE$1231),"")</f>
        <v/>
      </c>
      <c r="W66" s="408" t="str">
        <f>IF($H66&lt;&gt;"",SUMIF(個別表!$E$17:$E$1231,$C66,個別表!$KF$17:$KF$1231),"")</f>
        <v/>
      </c>
      <c r="X66" s="408" t="str">
        <f>IF($H66&lt;&gt;"",SUMIF(個別表!$E$17:$E$1231,$C66,個別表!$KG$17:$KG$1231),"")</f>
        <v/>
      </c>
      <c r="Y66" s="408" t="str">
        <f>IF($H66&lt;&gt;"",SUMIF(個別表!$E$17:$E$1231,$C66,個別表!$KH$17:$KH$1231),"")</f>
        <v/>
      </c>
      <c r="Z66" s="408" t="str">
        <f>IF($H66&lt;&gt;"",SUMIF(個別表!$E$17:$E$1231,$C66,個別表!$KI$17:$KI$1231),"")</f>
        <v/>
      </c>
      <c r="AA66" s="408" t="str">
        <f>IF($H66&lt;&gt;"",SUMIF(個別表!$E$17:$E$1231,$C66,個別表!$KJ$17:$KJ$1231),"")</f>
        <v/>
      </c>
      <c r="AB66" s="409" t="str">
        <f>IF($H66&lt;&gt;"",SUMIF(個別表!$E$17:$E$1231,$C66,個別表!$KK$17:$KK$1231),"")</f>
        <v/>
      </c>
      <c r="AC66" s="407" t="str">
        <f>IF($H66&lt;&gt;"",SUMIF(個別表!$E$17:$E$1231,$C66,個別表!$GO$17:$GO$1231),"")</f>
        <v/>
      </c>
      <c r="AD66" s="403" t="str">
        <f>IF($H66&lt;&gt;"",SUMIF(個別表!$E$17:$E$1231,$C66,個別表!$GP$17:$GP$1231),"")</f>
        <v/>
      </c>
      <c r="AE66" s="403" t="str">
        <f>IF($H66&lt;&gt;"",SUMIF(個別表!$E$17:$E$1231,$C66,個別表!$GQ$17:$GQ$1231),"")</f>
        <v/>
      </c>
      <c r="AF66" s="403" t="str">
        <f>IF($H66&lt;&gt;"",SUMIF(個別表!$E$17:$E$1231,$C66,個別表!$GR$17:$GR$1231),"")</f>
        <v/>
      </c>
      <c r="AG66" s="408" t="str">
        <f>IF($H66&lt;&gt;"",SUMIF(個別表!$E$17:$E$1231,$C66,個別表!$GS$17:$GS$1231),"")</f>
        <v/>
      </c>
      <c r="AH66" s="408" t="str">
        <f>IF($H66&lt;&gt;"",SUMIF(個別表!$E$17:$E$1231,$C66,個別表!$GT$17:$GT$1231),"")</f>
        <v/>
      </c>
      <c r="AI66" s="408" t="str">
        <f>IF($H66&lt;&gt;"",SUMIF(個別表!$E$17:$E$1231,$C66,個別表!$GW$17:$GW$1231),"")</f>
        <v/>
      </c>
      <c r="AJ66" s="408" t="str">
        <f>IF($H66&lt;&gt;"",SUMIF(個別表!$E$17:$E$1231,$C66,個別表!$GX$17:$GX$1231),"")</f>
        <v/>
      </c>
      <c r="AK66" s="408" t="str">
        <f>IF($H66&lt;&gt;"",SUMIF(個別表!$E$17:$E$1231,$C66,個別表!$HH$17:$HH$1231),"")</f>
        <v/>
      </c>
      <c r="AL66" s="408" t="str">
        <f>IF($H66&lt;&gt;"",SUMIF(個別表!$E$17:$E$1231,$C66,個別表!$HU$17:$HU$1231),"")</f>
        <v/>
      </c>
      <c r="AM66" s="408" t="str">
        <f>IF($H66&lt;&gt;"",SUMIF(個別表!$E$17:$E$1231,$C66,個別表!$HX$17:$HX$1231),"")</f>
        <v/>
      </c>
      <c r="AN66" s="408" t="str">
        <f>IF($H66&lt;&gt;"",SUMIF(個別表!$E$17:$E$1231,$C66,個別表!$ID$17:$ID$1231),"")</f>
        <v/>
      </c>
      <c r="AO66" s="408" t="str">
        <f>IF($H66&lt;&gt;"",SUMIF(個別表!$E$17:$E$1231,$C66,個別表!$IJ$17:$IJ$1231),"")</f>
        <v/>
      </c>
      <c r="AP66" s="408" t="str">
        <f>IF($H66&lt;&gt;"",SUMIF(個別表!$E$17:$E$1231,$C66,個別表!$IP$17:$IP$1231),"")</f>
        <v/>
      </c>
      <c r="AQ66" s="408" t="str">
        <f>IF($H66&lt;&gt;"",SUMIF(個別表!$E$17:$E$1231,$C66,個別表!$IS$17:$IS$1231),"")</f>
        <v/>
      </c>
      <c r="AR66" s="407" t="str">
        <f>IF($H66&lt;&gt;"",SUMIF(個別表!$E$17:$E$1231,$C66,個別表!$IV$17:$IV$1231),"")</f>
        <v/>
      </c>
      <c r="AS66" s="416" t="str">
        <f t="shared" si="1"/>
        <v/>
      </c>
      <c r="AT66" s="194" t="str">
        <f t="shared" si="2"/>
        <v/>
      </c>
      <c r="AU66" s="414"/>
      <c r="AV66" s="194" t="str">
        <f t="shared" si="3"/>
        <v/>
      </c>
      <c r="AW66" s="416" t="str">
        <f>IF($H66&lt;&gt;"",VLOOKUP($C66,個別表!$E$17:$ES$1241,33,FALSE),"")</f>
        <v/>
      </c>
      <c r="AX66" s="417" t="s">
        <v>55</v>
      </c>
      <c r="AY66" s="168"/>
      <c r="AZ66" s="482" t="str">
        <f t="shared" si="4"/>
        <v/>
      </c>
      <c r="BA66" s="186"/>
    </row>
    <row r="67" spans="2:53" s="169" customFormat="1" ht="19.899999999999999" customHeight="1" x14ac:dyDescent="0.2">
      <c r="B67" s="170"/>
      <c r="C67" s="187">
        <f>IF((ROW()-15)&lt;=個別表!N68,ROW()-15,"")</f>
        <v>52</v>
      </c>
      <c r="D67" s="188" t="str">
        <f>IFERROR(VLOOKUP($C67,個別表!$E$17:$Y$1231,11,FALSE),"")</f>
        <v/>
      </c>
      <c r="E67" s="188" t="str">
        <f>IFERROR(VLOOKUP($C67,個別表!$E$17:$Y$1231,12,FALSE),"")</f>
        <v/>
      </c>
      <c r="F67" s="225" t="str">
        <f>IFERROR(VLOOKUP($C67,個別表!$E$17:$Y$1231,16,FALSE),"")</f>
        <v/>
      </c>
      <c r="G67" s="384" t="str">
        <f>IFERROR(VLOOKUP($C67,個別表!$E$17:$Y$1231,17,FALSE),"")</f>
        <v/>
      </c>
      <c r="H67" s="189" t="str">
        <f>IFERROR(VLOOKUP($C67,個別表!$E$17:$Y$1231,20,FALSE),"")</f>
        <v/>
      </c>
      <c r="I67" s="238" t="str">
        <f>IF($H67&lt;&gt;"",SUMIF(個別表!$E$17:$E$1231,$C67,個別表!$JM$17:$JM$1231),"")</f>
        <v/>
      </c>
      <c r="J67" s="192" t="str">
        <f>IF($H67&lt;&gt;"",SUMIF(個別表!$E$17:$E$1231,$C67,個別表!$JN$17:$JN$1231),"")</f>
        <v/>
      </c>
      <c r="K67" s="193" t="str">
        <f>IF($H67&lt;&gt;"",SUMIF(個別表!$E$17:$E$1231,$C67,個別表!$JO$17:$JO$1231),"")</f>
        <v/>
      </c>
      <c r="L67" s="239" t="str">
        <f>IF($H67&lt;&gt;"",SUMIF(個別表!$E$17:$E$1231,$C67,個別表!$JP$17:$JP$1231),"")</f>
        <v/>
      </c>
      <c r="M67" s="392"/>
      <c r="N67" s="393"/>
      <c r="O67" s="190"/>
      <c r="P67" s="191"/>
      <c r="Q67" s="402" t="str">
        <f>IF($H67&lt;&gt;"",SUMIF(個別表!$E$17:$E$1231,$C67,個別表!$JZ$17:$JZ$1231),"")</f>
        <v/>
      </c>
      <c r="R67" s="403" t="str">
        <f>IF($H67&lt;&gt;"",SUMIF(個別表!$E$17:$E$1231,$C67,個別表!$KA$17:$KA$1231),"")</f>
        <v/>
      </c>
      <c r="S67" s="407" t="str">
        <f>IF($H67&lt;&gt;"",SUMIF(個別表!$E$17:$E$1231,$C67,個別表!$KB$17:$KB$1231),"")</f>
        <v/>
      </c>
      <c r="T67" s="403" t="str">
        <f>IF($H67&lt;&gt;"",SUMIF(個別表!$E$17:$E$1231,$C67,個別表!$KC$17:$KC$1231),"")</f>
        <v/>
      </c>
      <c r="U67" s="408" t="str">
        <f>IF($H67&lt;&gt;"",SUMIF(個別表!$E$17:$E$1231,$C67,個別表!$KD$17:$KD$1231),"")</f>
        <v/>
      </c>
      <c r="V67" s="408" t="str">
        <f>IF($H67&lt;&gt;"",SUMIF(個別表!$E$17:$E$1231,$C67,個別表!$KE$17:$KE$1231),"")</f>
        <v/>
      </c>
      <c r="W67" s="408" t="str">
        <f>IF($H67&lt;&gt;"",SUMIF(個別表!$E$17:$E$1231,$C67,個別表!$KF$17:$KF$1231),"")</f>
        <v/>
      </c>
      <c r="X67" s="408" t="str">
        <f>IF($H67&lt;&gt;"",SUMIF(個別表!$E$17:$E$1231,$C67,個別表!$KG$17:$KG$1231),"")</f>
        <v/>
      </c>
      <c r="Y67" s="408" t="str">
        <f>IF($H67&lt;&gt;"",SUMIF(個別表!$E$17:$E$1231,$C67,個別表!$KH$17:$KH$1231),"")</f>
        <v/>
      </c>
      <c r="Z67" s="408" t="str">
        <f>IF($H67&lt;&gt;"",SUMIF(個別表!$E$17:$E$1231,$C67,個別表!$KI$17:$KI$1231),"")</f>
        <v/>
      </c>
      <c r="AA67" s="408" t="str">
        <f>IF($H67&lt;&gt;"",SUMIF(個別表!$E$17:$E$1231,$C67,個別表!$KJ$17:$KJ$1231),"")</f>
        <v/>
      </c>
      <c r="AB67" s="409" t="str">
        <f>IF($H67&lt;&gt;"",SUMIF(個別表!$E$17:$E$1231,$C67,個別表!$KK$17:$KK$1231),"")</f>
        <v/>
      </c>
      <c r="AC67" s="407" t="str">
        <f>IF($H67&lt;&gt;"",SUMIF(個別表!$E$17:$E$1231,$C67,個別表!$GO$17:$GO$1231),"")</f>
        <v/>
      </c>
      <c r="AD67" s="403" t="str">
        <f>IF($H67&lt;&gt;"",SUMIF(個別表!$E$17:$E$1231,$C67,個別表!$GP$17:$GP$1231),"")</f>
        <v/>
      </c>
      <c r="AE67" s="403" t="str">
        <f>IF($H67&lt;&gt;"",SUMIF(個別表!$E$17:$E$1231,$C67,個別表!$GQ$17:$GQ$1231),"")</f>
        <v/>
      </c>
      <c r="AF67" s="403" t="str">
        <f>IF($H67&lt;&gt;"",SUMIF(個別表!$E$17:$E$1231,$C67,個別表!$GR$17:$GR$1231),"")</f>
        <v/>
      </c>
      <c r="AG67" s="408" t="str">
        <f>IF($H67&lt;&gt;"",SUMIF(個別表!$E$17:$E$1231,$C67,個別表!$GS$17:$GS$1231),"")</f>
        <v/>
      </c>
      <c r="AH67" s="408" t="str">
        <f>IF($H67&lt;&gt;"",SUMIF(個別表!$E$17:$E$1231,$C67,個別表!$GT$17:$GT$1231),"")</f>
        <v/>
      </c>
      <c r="AI67" s="408" t="str">
        <f>IF($H67&lt;&gt;"",SUMIF(個別表!$E$17:$E$1231,$C67,個別表!$GW$17:$GW$1231),"")</f>
        <v/>
      </c>
      <c r="AJ67" s="408" t="str">
        <f>IF($H67&lt;&gt;"",SUMIF(個別表!$E$17:$E$1231,$C67,個別表!$GX$17:$GX$1231),"")</f>
        <v/>
      </c>
      <c r="AK67" s="408" t="str">
        <f>IF($H67&lt;&gt;"",SUMIF(個別表!$E$17:$E$1231,$C67,個別表!$HH$17:$HH$1231),"")</f>
        <v/>
      </c>
      <c r="AL67" s="408" t="str">
        <f>IF($H67&lt;&gt;"",SUMIF(個別表!$E$17:$E$1231,$C67,個別表!$HU$17:$HU$1231),"")</f>
        <v/>
      </c>
      <c r="AM67" s="408" t="str">
        <f>IF($H67&lt;&gt;"",SUMIF(個別表!$E$17:$E$1231,$C67,個別表!$HX$17:$HX$1231),"")</f>
        <v/>
      </c>
      <c r="AN67" s="408" t="str">
        <f>IF($H67&lt;&gt;"",SUMIF(個別表!$E$17:$E$1231,$C67,個別表!$ID$17:$ID$1231),"")</f>
        <v/>
      </c>
      <c r="AO67" s="408" t="str">
        <f>IF($H67&lt;&gt;"",SUMIF(個別表!$E$17:$E$1231,$C67,個別表!$IJ$17:$IJ$1231),"")</f>
        <v/>
      </c>
      <c r="AP67" s="408" t="str">
        <f>IF($H67&lt;&gt;"",SUMIF(個別表!$E$17:$E$1231,$C67,個別表!$IP$17:$IP$1231),"")</f>
        <v/>
      </c>
      <c r="AQ67" s="408" t="str">
        <f>IF($H67&lt;&gt;"",SUMIF(個別表!$E$17:$E$1231,$C67,個別表!$IS$17:$IS$1231),"")</f>
        <v/>
      </c>
      <c r="AR67" s="407" t="str">
        <f>IF($H67&lt;&gt;"",SUMIF(個別表!$E$17:$E$1231,$C67,個別表!$IV$17:$IV$1231),"")</f>
        <v/>
      </c>
      <c r="AS67" s="416" t="str">
        <f t="shared" si="1"/>
        <v/>
      </c>
      <c r="AT67" s="194" t="str">
        <f t="shared" si="2"/>
        <v/>
      </c>
      <c r="AU67" s="414"/>
      <c r="AV67" s="194" t="str">
        <f t="shared" si="3"/>
        <v/>
      </c>
      <c r="AW67" s="416" t="str">
        <f>IF($H67&lt;&gt;"",VLOOKUP($C67,個別表!$E$17:$ES$1241,33,FALSE),"")</f>
        <v/>
      </c>
      <c r="AX67" s="417" t="s">
        <v>55</v>
      </c>
      <c r="AY67" s="168"/>
      <c r="AZ67" s="482" t="str">
        <f t="shared" si="4"/>
        <v/>
      </c>
      <c r="BA67" s="186"/>
    </row>
    <row r="68" spans="2:53" s="169" customFormat="1" ht="19.899999999999999" customHeight="1" x14ac:dyDescent="0.2">
      <c r="B68" s="170"/>
      <c r="C68" s="187">
        <f>IF((ROW()-15)&lt;=個別表!N69,ROW()-15,"")</f>
        <v>53</v>
      </c>
      <c r="D68" s="188" t="str">
        <f>IFERROR(VLOOKUP($C68,個別表!$E$17:$Y$1231,11,FALSE),"")</f>
        <v/>
      </c>
      <c r="E68" s="188" t="str">
        <f>IFERROR(VLOOKUP($C68,個別表!$E$17:$Y$1231,12,FALSE),"")</f>
        <v/>
      </c>
      <c r="F68" s="225" t="str">
        <f>IFERROR(VLOOKUP($C68,個別表!$E$17:$Y$1231,16,FALSE),"")</f>
        <v/>
      </c>
      <c r="G68" s="384" t="str">
        <f>IFERROR(VLOOKUP($C68,個別表!$E$17:$Y$1231,17,FALSE),"")</f>
        <v/>
      </c>
      <c r="H68" s="189" t="str">
        <f>IFERROR(VLOOKUP($C68,個別表!$E$17:$Y$1231,20,FALSE),"")</f>
        <v/>
      </c>
      <c r="I68" s="238" t="str">
        <f>IF($H68&lt;&gt;"",SUMIF(個別表!$E$17:$E$1231,$C68,個別表!$JM$17:$JM$1231),"")</f>
        <v/>
      </c>
      <c r="J68" s="192" t="str">
        <f>IF($H68&lt;&gt;"",SUMIF(個別表!$E$17:$E$1231,$C68,個別表!$JN$17:$JN$1231),"")</f>
        <v/>
      </c>
      <c r="K68" s="193" t="str">
        <f>IF($H68&lt;&gt;"",SUMIF(個別表!$E$17:$E$1231,$C68,個別表!$JO$17:$JO$1231),"")</f>
        <v/>
      </c>
      <c r="L68" s="239" t="str">
        <f>IF($H68&lt;&gt;"",SUMIF(個別表!$E$17:$E$1231,$C68,個別表!$JP$17:$JP$1231),"")</f>
        <v/>
      </c>
      <c r="M68" s="392"/>
      <c r="N68" s="393"/>
      <c r="O68" s="190"/>
      <c r="P68" s="191"/>
      <c r="Q68" s="402" t="str">
        <f>IF($H68&lt;&gt;"",SUMIF(個別表!$E$17:$E$1231,$C68,個別表!$JZ$17:$JZ$1231),"")</f>
        <v/>
      </c>
      <c r="R68" s="403" t="str">
        <f>IF($H68&lt;&gt;"",SUMIF(個別表!$E$17:$E$1231,$C68,個別表!$KA$17:$KA$1231),"")</f>
        <v/>
      </c>
      <c r="S68" s="407" t="str">
        <f>IF($H68&lt;&gt;"",SUMIF(個別表!$E$17:$E$1231,$C68,個別表!$KB$17:$KB$1231),"")</f>
        <v/>
      </c>
      <c r="T68" s="403" t="str">
        <f>IF($H68&lt;&gt;"",SUMIF(個別表!$E$17:$E$1231,$C68,個別表!$KC$17:$KC$1231),"")</f>
        <v/>
      </c>
      <c r="U68" s="408" t="str">
        <f>IF($H68&lt;&gt;"",SUMIF(個別表!$E$17:$E$1231,$C68,個別表!$KD$17:$KD$1231),"")</f>
        <v/>
      </c>
      <c r="V68" s="408" t="str">
        <f>IF($H68&lt;&gt;"",SUMIF(個別表!$E$17:$E$1231,$C68,個別表!$KE$17:$KE$1231),"")</f>
        <v/>
      </c>
      <c r="W68" s="408" t="str">
        <f>IF($H68&lt;&gt;"",SUMIF(個別表!$E$17:$E$1231,$C68,個別表!$KF$17:$KF$1231),"")</f>
        <v/>
      </c>
      <c r="X68" s="408" t="str">
        <f>IF($H68&lt;&gt;"",SUMIF(個別表!$E$17:$E$1231,$C68,個別表!$KG$17:$KG$1231),"")</f>
        <v/>
      </c>
      <c r="Y68" s="408" t="str">
        <f>IF($H68&lt;&gt;"",SUMIF(個別表!$E$17:$E$1231,$C68,個別表!$KH$17:$KH$1231),"")</f>
        <v/>
      </c>
      <c r="Z68" s="408" t="str">
        <f>IF($H68&lt;&gt;"",SUMIF(個別表!$E$17:$E$1231,$C68,個別表!$KI$17:$KI$1231),"")</f>
        <v/>
      </c>
      <c r="AA68" s="408" t="str">
        <f>IF($H68&lt;&gt;"",SUMIF(個別表!$E$17:$E$1231,$C68,個別表!$KJ$17:$KJ$1231),"")</f>
        <v/>
      </c>
      <c r="AB68" s="409" t="str">
        <f>IF($H68&lt;&gt;"",SUMIF(個別表!$E$17:$E$1231,$C68,個別表!$KK$17:$KK$1231),"")</f>
        <v/>
      </c>
      <c r="AC68" s="407" t="str">
        <f>IF($H68&lt;&gt;"",SUMIF(個別表!$E$17:$E$1231,$C68,個別表!$GO$17:$GO$1231),"")</f>
        <v/>
      </c>
      <c r="AD68" s="403" t="str">
        <f>IF($H68&lt;&gt;"",SUMIF(個別表!$E$17:$E$1231,$C68,個別表!$GP$17:$GP$1231),"")</f>
        <v/>
      </c>
      <c r="AE68" s="403" t="str">
        <f>IF($H68&lt;&gt;"",SUMIF(個別表!$E$17:$E$1231,$C68,個別表!$GQ$17:$GQ$1231),"")</f>
        <v/>
      </c>
      <c r="AF68" s="403" t="str">
        <f>IF($H68&lt;&gt;"",SUMIF(個別表!$E$17:$E$1231,$C68,個別表!$GR$17:$GR$1231),"")</f>
        <v/>
      </c>
      <c r="AG68" s="408" t="str">
        <f>IF($H68&lt;&gt;"",SUMIF(個別表!$E$17:$E$1231,$C68,個別表!$GS$17:$GS$1231),"")</f>
        <v/>
      </c>
      <c r="AH68" s="408" t="str">
        <f>IF($H68&lt;&gt;"",SUMIF(個別表!$E$17:$E$1231,$C68,個別表!$GT$17:$GT$1231),"")</f>
        <v/>
      </c>
      <c r="AI68" s="408" t="str">
        <f>IF($H68&lt;&gt;"",SUMIF(個別表!$E$17:$E$1231,$C68,個別表!$GW$17:$GW$1231),"")</f>
        <v/>
      </c>
      <c r="AJ68" s="408" t="str">
        <f>IF($H68&lt;&gt;"",SUMIF(個別表!$E$17:$E$1231,$C68,個別表!$GX$17:$GX$1231),"")</f>
        <v/>
      </c>
      <c r="AK68" s="408" t="str">
        <f>IF($H68&lt;&gt;"",SUMIF(個別表!$E$17:$E$1231,$C68,個別表!$HH$17:$HH$1231),"")</f>
        <v/>
      </c>
      <c r="AL68" s="408" t="str">
        <f>IF($H68&lt;&gt;"",SUMIF(個別表!$E$17:$E$1231,$C68,個別表!$HU$17:$HU$1231),"")</f>
        <v/>
      </c>
      <c r="AM68" s="408" t="str">
        <f>IF($H68&lt;&gt;"",SUMIF(個別表!$E$17:$E$1231,$C68,個別表!$HX$17:$HX$1231),"")</f>
        <v/>
      </c>
      <c r="AN68" s="408" t="str">
        <f>IF($H68&lt;&gt;"",SUMIF(個別表!$E$17:$E$1231,$C68,個別表!$ID$17:$ID$1231),"")</f>
        <v/>
      </c>
      <c r="AO68" s="408" t="str">
        <f>IF($H68&lt;&gt;"",SUMIF(個別表!$E$17:$E$1231,$C68,個別表!$IJ$17:$IJ$1231),"")</f>
        <v/>
      </c>
      <c r="AP68" s="408" t="str">
        <f>IF($H68&lt;&gt;"",SUMIF(個別表!$E$17:$E$1231,$C68,個別表!$IP$17:$IP$1231),"")</f>
        <v/>
      </c>
      <c r="AQ68" s="408" t="str">
        <f>IF($H68&lt;&gt;"",SUMIF(個別表!$E$17:$E$1231,$C68,個別表!$IS$17:$IS$1231),"")</f>
        <v/>
      </c>
      <c r="AR68" s="407" t="str">
        <f>IF($H68&lt;&gt;"",SUMIF(個別表!$E$17:$E$1231,$C68,個別表!$IV$17:$IV$1231),"")</f>
        <v/>
      </c>
      <c r="AS68" s="416" t="str">
        <f t="shared" si="1"/>
        <v/>
      </c>
      <c r="AT68" s="194" t="str">
        <f t="shared" si="2"/>
        <v/>
      </c>
      <c r="AU68" s="414"/>
      <c r="AV68" s="194" t="str">
        <f t="shared" si="3"/>
        <v/>
      </c>
      <c r="AW68" s="416" t="str">
        <f>IF($H68&lt;&gt;"",VLOOKUP($C68,個別表!$E$17:$ES$1241,33,FALSE),"")</f>
        <v/>
      </c>
      <c r="AX68" s="417" t="s">
        <v>55</v>
      </c>
      <c r="AY68" s="168"/>
      <c r="AZ68" s="482" t="str">
        <f t="shared" si="4"/>
        <v/>
      </c>
      <c r="BA68" s="186"/>
    </row>
    <row r="69" spans="2:53" s="169" customFormat="1" ht="19.899999999999999" customHeight="1" x14ac:dyDescent="0.2">
      <c r="B69" s="170"/>
      <c r="C69" s="187">
        <f>IF((ROW()-15)&lt;=個別表!N70,ROW()-15,"")</f>
        <v>54</v>
      </c>
      <c r="D69" s="188" t="str">
        <f>IFERROR(VLOOKUP($C69,個別表!$E$17:$Y$1231,11,FALSE),"")</f>
        <v/>
      </c>
      <c r="E69" s="188" t="str">
        <f>IFERROR(VLOOKUP($C69,個別表!$E$17:$Y$1231,12,FALSE),"")</f>
        <v/>
      </c>
      <c r="F69" s="225" t="str">
        <f>IFERROR(VLOOKUP($C69,個別表!$E$17:$Y$1231,16,FALSE),"")</f>
        <v/>
      </c>
      <c r="G69" s="384" t="str">
        <f>IFERROR(VLOOKUP($C69,個別表!$E$17:$Y$1231,17,FALSE),"")</f>
        <v/>
      </c>
      <c r="H69" s="189" t="str">
        <f>IFERROR(VLOOKUP($C69,個別表!$E$17:$Y$1231,20,FALSE),"")</f>
        <v/>
      </c>
      <c r="I69" s="238" t="str">
        <f>IF($H69&lt;&gt;"",SUMIF(個別表!$E$17:$E$1231,$C69,個別表!$JM$17:$JM$1231),"")</f>
        <v/>
      </c>
      <c r="J69" s="192" t="str">
        <f>IF($H69&lt;&gt;"",SUMIF(個別表!$E$17:$E$1231,$C69,個別表!$JN$17:$JN$1231),"")</f>
        <v/>
      </c>
      <c r="K69" s="193" t="str">
        <f>IF($H69&lt;&gt;"",SUMIF(個別表!$E$17:$E$1231,$C69,個別表!$JO$17:$JO$1231),"")</f>
        <v/>
      </c>
      <c r="L69" s="239" t="str">
        <f>IF($H69&lt;&gt;"",SUMIF(個別表!$E$17:$E$1231,$C69,個別表!$JP$17:$JP$1231),"")</f>
        <v/>
      </c>
      <c r="M69" s="392"/>
      <c r="N69" s="393"/>
      <c r="O69" s="190"/>
      <c r="P69" s="191"/>
      <c r="Q69" s="402" t="str">
        <f>IF($H69&lt;&gt;"",SUMIF(個別表!$E$17:$E$1231,$C69,個別表!$JZ$17:$JZ$1231),"")</f>
        <v/>
      </c>
      <c r="R69" s="403" t="str">
        <f>IF($H69&lt;&gt;"",SUMIF(個別表!$E$17:$E$1231,$C69,個別表!$KA$17:$KA$1231),"")</f>
        <v/>
      </c>
      <c r="S69" s="407" t="str">
        <f>IF($H69&lt;&gt;"",SUMIF(個別表!$E$17:$E$1231,$C69,個別表!$KB$17:$KB$1231),"")</f>
        <v/>
      </c>
      <c r="T69" s="403" t="str">
        <f>IF($H69&lt;&gt;"",SUMIF(個別表!$E$17:$E$1231,$C69,個別表!$KC$17:$KC$1231),"")</f>
        <v/>
      </c>
      <c r="U69" s="408" t="str">
        <f>IF($H69&lt;&gt;"",SUMIF(個別表!$E$17:$E$1231,$C69,個別表!$KD$17:$KD$1231),"")</f>
        <v/>
      </c>
      <c r="V69" s="408" t="str">
        <f>IF($H69&lt;&gt;"",SUMIF(個別表!$E$17:$E$1231,$C69,個別表!$KE$17:$KE$1231),"")</f>
        <v/>
      </c>
      <c r="W69" s="408" t="str">
        <f>IF($H69&lt;&gt;"",SUMIF(個別表!$E$17:$E$1231,$C69,個別表!$KF$17:$KF$1231),"")</f>
        <v/>
      </c>
      <c r="X69" s="408" t="str">
        <f>IF($H69&lt;&gt;"",SUMIF(個別表!$E$17:$E$1231,$C69,個別表!$KG$17:$KG$1231),"")</f>
        <v/>
      </c>
      <c r="Y69" s="408" t="str">
        <f>IF($H69&lt;&gt;"",SUMIF(個別表!$E$17:$E$1231,$C69,個別表!$KH$17:$KH$1231),"")</f>
        <v/>
      </c>
      <c r="Z69" s="408" t="str">
        <f>IF($H69&lt;&gt;"",SUMIF(個別表!$E$17:$E$1231,$C69,個別表!$KI$17:$KI$1231),"")</f>
        <v/>
      </c>
      <c r="AA69" s="408" t="str">
        <f>IF($H69&lt;&gt;"",SUMIF(個別表!$E$17:$E$1231,$C69,個別表!$KJ$17:$KJ$1231),"")</f>
        <v/>
      </c>
      <c r="AB69" s="409" t="str">
        <f>IF($H69&lt;&gt;"",SUMIF(個別表!$E$17:$E$1231,$C69,個別表!$KK$17:$KK$1231),"")</f>
        <v/>
      </c>
      <c r="AC69" s="407" t="str">
        <f>IF($H69&lt;&gt;"",SUMIF(個別表!$E$17:$E$1231,$C69,個別表!$GO$17:$GO$1231),"")</f>
        <v/>
      </c>
      <c r="AD69" s="403" t="str">
        <f>IF($H69&lt;&gt;"",SUMIF(個別表!$E$17:$E$1231,$C69,個別表!$GP$17:$GP$1231),"")</f>
        <v/>
      </c>
      <c r="AE69" s="403" t="str">
        <f>IF($H69&lt;&gt;"",SUMIF(個別表!$E$17:$E$1231,$C69,個別表!$GQ$17:$GQ$1231),"")</f>
        <v/>
      </c>
      <c r="AF69" s="403" t="str">
        <f>IF($H69&lt;&gt;"",SUMIF(個別表!$E$17:$E$1231,$C69,個別表!$GR$17:$GR$1231),"")</f>
        <v/>
      </c>
      <c r="AG69" s="408" t="str">
        <f>IF($H69&lt;&gt;"",SUMIF(個別表!$E$17:$E$1231,$C69,個別表!$GS$17:$GS$1231),"")</f>
        <v/>
      </c>
      <c r="AH69" s="408" t="str">
        <f>IF($H69&lt;&gt;"",SUMIF(個別表!$E$17:$E$1231,$C69,個別表!$GT$17:$GT$1231),"")</f>
        <v/>
      </c>
      <c r="AI69" s="408" t="str">
        <f>IF($H69&lt;&gt;"",SUMIF(個別表!$E$17:$E$1231,$C69,個別表!$GW$17:$GW$1231),"")</f>
        <v/>
      </c>
      <c r="AJ69" s="408" t="str">
        <f>IF($H69&lt;&gt;"",SUMIF(個別表!$E$17:$E$1231,$C69,個別表!$GX$17:$GX$1231),"")</f>
        <v/>
      </c>
      <c r="AK69" s="408" t="str">
        <f>IF($H69&lt;&gt;"",SUMIF(個別表!$E$17:$E$1231,$C69,個別表!$HH$17:$HH$1231),"")</f>
        <v/>
      </c>
      <c r="AL69" s="408" t="str">
        <f>IF($H69&lt;&gt;"",SUMIF(個別表!$E$17:$E$1231,$C69,個別表!$HU$17:$HU$1231),"")</f>
        <v/>
      </c>
      <c r="AM69" s="408" t="str">
        <f>IF($H69&lt;&gt;"",SUMIF(個別表!$E$17:$E$1231,$C69,個別表!$HX$17:$HX$1231),"")</f>
        <v/>
      </c>
      <c r="AN69" s="408" t="str">
        <f>IF($H69&lt;&gt;"",SUMIF(個別表!$E$17:$E$1231,$C69,個別表!$ID$17:$ID$1231),"")</f>
        <v/>
      </c>
      <c r="AO69" s="408" t="str">
        <f>IF($H69&lt;&gt;"",SUMIF(個別表!$E$17:$E$1231,$C69,個別表!$IJ$17:$IJ$1231),"")</f>
        <v/>
      </c>
      <c r="AP69" s="408" t="str">
        <f>IF($H69&lt;&gt;"",SUMIF(個別表!$E$17:$E$1231,$C69,個別表!$IP$17:$IP$1231),"")</f>
        <v/>
      </c>
      <c r="AQ69" s="408" t="str">
        <f>IF($H69&lt;&gt;"",SUMIF(個別表!$E$17:$E$1231,$C69,個別表!$IS$17:$IS$1231),"")</f>
        <v/>
      </c>
      <c r="AR69" s="407" t="str">
        <f>IF($H69&lt;&gt;"",SUMIF(個別表!$E$17:$E$1231,$C69,個別表!$IV$17:$IV$1231),"")</f>
        <v/>
      </c>
      <c r="AS69" s="416" t="str">
        <f t="shared" si="1"/>
        <v/>
      </c>
      <c r="AT69" s="194" t="str">
        <f t="shared" si="2"/>
        <v/>
      </c>
      <c r="AU69" s="414"/>
      <c r="AV69" s="194" t="str">
        <f t="shared" si="3"/>
        <v/>
      </c>
      <c r="AW69" s="416" t="str">
        <f>IF($H69&lt;&gt;"",VLOOKUP($C69,個別表!$E$17:$ES$1241,33,FALSE),"")</f>
        <v/>
      </c>
      <c r="AX69" s="417" t="s">
        <v>55</v>
      </c>
      <c r="AY69" s="168"/>
      <c r="AZ69" s="482" t="str">
        <f t="shared" si="4"/>
        <v/>
      </c>
      <c r="BA69" s="186"/>
    </row>
    <row r="70" spans="2:53" s="169" customFormat="1" ht="19.899999999999999" customHeight="1" x14ac:dyDescent="0.2">
      <c r="B70" s="170"/>
      <c r="C70" s="187">
        <f>IF((ROW()-15)&lt;=個別表!N71,ROW()-15,"")</f>
        <v>55</v>
      </c>
      <c r="D70" s="188" t="str">
        <f>IFERROR(VLOOKUP($C70,個別表!$E$17:$Y$1231,11,FALSE),"")</f>
        <v/>
      </c>
      <c r="E70" s="188" t="str">
        <f>IFERROR(VLOOKUP($C70,個別表!$E$17:$Y$1231,12,FALSE),"")</f>
        <v/>
      </c>
      <c r="F70" s="225" t="str">
        <f>IFERROR(VLOOKUP($C70,個別表!$E$17:$Y$1231,16,FALSE),"")</f>
        <v/>
      </c>
      <c r="G70" s="384" t="str">
        <f>IFERROR(VLOOKUP($C70,個別表!$E$17:$Y$1231,17,FALSE),"")</f>
        <v/>
      </c>
      <c r="H70" s="189" t="str">
        <f>IFERROR(VLOOKUP($C70,個別表!$E$17:$Y$1231,20,FALSE),"")</f>
        <v/>
      </c>
      <c r="I70" s="238" t="str">
        <f>IF($H70&lt;&gt;"",SUMIF(個別表!$E$17:$E$1231,$C70,個別表!$JM$17:$JM$1231),"")</f>
        <v/>
      </c>
      <c r="J70" s="192" t="str">
        <f>IF($H70&lt;&gt;"",SUMIF(個別表!$E$17:$E$1231,$C70,個別表!$JN$17:$JN$1231),"")</f>
        <v/>
      </c>
      <c r="K70" s="193" t="str">
        <f>IF($H70&lt;&gt;"",SUMIF(個別表!$E$17:$E$1231,$C70,個別表!$JO$17:$JO$1231),"")</f>
        <v/>
      </c>
      <c r="L70" s="239" t="str">
        <f>IF($H70&lt;&gt;"",SUMIF(個別表!$E$17:$E$1231,$C70,個別表!$JP$17:$JP$1231),"")</f>
        <v/>
      </c>
      <c r="M70" s="392"/>
      <c r="N70" s="393"/>
      <c r="O70" s="190"/>
      <c r="P70" s="191"/>
      <c r="Q70" s="402" t="str">
        <f>IF($H70&lt;&gt;"",SUMIF(個別表!$E$17:$E$1231,$C70,個別表!$JZ$17:$JZ$1231),"")</f>
        <v/>
      </c>
      <c r="R70" s="403" t="str">
        <f>IF($H70&lt;&gt;"",SUMIF(個別表!$E$17:$E$1231,$C70,個別表!$KA$17:$KA$1231),"")</f>
        <v/>
      </c>
      <c r="S70" s="407" t="str">
        <f>IF($H70&lt;&gt;"",SUMIF(個別表!$E$17:$E$1231,$C70,個別表!$KB$17:$KB$1231),"")</f>
        <v/>
      </c>
      <c r="T70" s="403" t="str">
        <f>IF($H70&lt;&gt;"",SUMIF(個別表!$E$17:$E$1231,$C70,個別表!$KC$17:$KC$1231),"")</f>
        <v/>
      </c>
      <c r="U70" s="408" t="str">
        <f>IF($H70&lt;&gt;"",SUMIF(個別表!$E$17:$E$1231,$C70,個別表!$KD$17:$KD$1231),"")</f>
        <v/>
      </c>
      <c r="V70" s="408" t="str">
        <f>IF($H70&lt;&gt;"",SUMIF(個別表!$E$17:$E$1231,$C70,個別表!$KE$17:$KE$1231),"")</f>
        <v/>
      </c>
      <c r="W70" s="408" t="str">
        <f>IF($H70&lt;&gt;"",SUMIF(個別表!$E$17:$E$1231,$C70,個別表!$KF$17:$KF$1231),"")</f>
        <v/>
      </c>
      <c r="X70" s="408" t="str">
        <f>IF($H70&lt;&gt;"",SUMIF(個別表!$E$17:$E$1231,$C70,個別表!$KG$17:$KG$1231),"")</f>
        <v/>
      </c>
      <c r="Y70" s="408" t="str">
        <f>IF($H70&lt;&gt;"",SUMIF(個別表!$E$17:$E$1231,$C70,個別表!$KH$17:$KH$1231),"")</f>
        <v/>
      </c>
      <c r="Z70" s="408" t="str">
        <f>IF($H70&lt;&gt;"",SUMIF(個別表!$E$17:$E$1231,$C70,個別表!$KI$17:$KI$1231),"")</f>
        <v/>
      </c>
      <c r="AA70" s="408" t="str">
        <f>IF($H70&lt;&gt;"",SUMIF(個別表!$E$17:$E$1231,$C70,個別表!$KJ$17:$KJ$1231),"")</f>
        <v/>
      </c>
      <c r="AB70" s="409" t="str">
        <f>IF($H70&lt;&gt;"",SUMIF(個別表!$E$17:$E$1231,$C70,個別表!$KK$17:$KK$1231),"")</f>
        <v/>
      </c>
      <c r="AC70" s="407" t="str">
        <f>IF($H70&lt;&gt;"",SUMIF(個別表!$E$17:$E$1231,$C70,個別表!$GO$17:$GO$1231),"")</f>
        <v/>
      </c>
      <c r="AD70" s="403" t="str">
        <f>IF($H70&lt;&gt;"",SUMIF(個別表!$E$17:$E$1231,$C70,個別表!$GP$17:$GP$1231),"")</f>
        <v/>
      </c>
      <c r="AE70" s="403" t="str">
        <f>IF($H70&lt;&gt;"",SUMIF(個別表!$E$17:$E$1231,$C70,個別表!$GQ$17:$GQ$1231),"")</f>
        <v/>
      </c>
      <c r="AF70" s="403" t="str">
        <f>IF($H70&lt;&gt;"",SUMIF(個別表!$E$17:$E$1231,$C70,個別表!$GR$17:$GR$1231),"")</f>
        <v/>
      </c>
      <c r="AG70" s="408" t="str">
        <f>IF($H70&lt;&gt;"",SUMIF(個別表!$E$17:$E$1231,$C70,個別表!$GS$17:$GS$1231),"")</f>
        <v/>
      </c>
      <c r="AH70" s="408" t="str">
        <f>IF($H70&lt;&gt;"",SUMIF(個別表!$E$17:$E$1231,$C70,個別表!$GT$17:$GT$1231),"")</f>
        <v/>
      </c>
      <c r="AI70" s="408" t="str">
        <f>IF($H70&lt;&gt;"",SUMIF(個別表!$E$17:$E$1231,$C70,個別表!$GW$17:$GW$1231),"")</f>
        <v/>
      </c>
      <c r="AJ70" s="408" t="str">
        <f>IF($H70&lt;&gt;"",SUMIF(個別表!$E$17:$E$1231,$C70,個別表!$GX$17:$GX$1231),"")</f>
        <v/>
      </c>
      <c r="AK70" s="408" t="str">
        <f>IF($H70&lt;&gt;"",SUMIF(個別表!$E$17:$E$1231,$C70,個別表!$HH$17:$HH$1231),"")</f>
        <v/>
      </c>
      <c r="AL70" s="408" t="str">
        <f>IF($H70&lt;&gt;"",SUMIF(個別表!$E$17:$E$1231,$C70,個別表!$HU$17:$HU$1231),"")</f>
        <v/>
      </c>
      <c r="AM70" s="408" t="str">
        <f>IF($H70&lt;&gt;"",SUMIF(個別表!$E$17:$E$1231,$C70,個別表!$HX$17:$HX$1231),"")</f>
        <v/>
      </c>
      <c r="AN70" s="408" t="str">
        <f>IF($H70&lt;&gt;"",SUMIF(個別表!$E$17:$E$1231,$C70,個別表!$ID$17:$ID$1231),"")</f>
        <v/>
      </c>
      <c r="AO70" s="408" t="str">
        <f>IF($H70&lt;&gt;"",SUMIF(個別表!$E$17:$E$1231,$C70,個別表!$IJ$17:$IJ$1231),"")</f>
        <v/>
      </c>
      <c r="AP70" s="408" t="str">
        <f>IF($H70&lt;&gt;"",SUMIF(個別表!$E$17:$E$1231,$C70,個別表!$IP$17:$IP$1231),"")</f>
        <v/>
      </c>
      <c r="AQ70" s="408" t="str">
        <f>IF($H70&lt;&gt;"",SUMIF(個別表!$E$17:$E$1231,$C70,個別表!$IS$17:$IS$1231),"")</f>
        <v/>
      </c>
      <c r="AR70" s="407" t="str">
        <f>IF($H70&lt;&gt;"",SUMIF(個別表!$E$17:$E$1231,$C70,個別表!$IV$17:$IV$1231),"")</f>
        <v/>
      </c>
      <c r="AS70" s="416" t="str">
        <f t="shared" si="1"/>
        <v/>
      </c>
      <c r="AT70" s="194" t="str">
        <f t="shared" si="2"/>
        <v/>
      </c>
      <c r="AU70" s="414"/>
      <c r="AV70" s="194" t="str">
        <f t="shared" si="3"/>
        <v/>
      </c>
      <c r="AW70" s="416" t="str">
        <f>IF($H70&lt;&gt;"",VLOOKUP($C70,個別表!$E$17:$ES$1241,33,FALSE),"")</f>
        <v/>
      </c>
      <c r="AX70" s="417" t="s">
        <v>55</v>
      </c>
      <c r="AY70" s="168"/>
      <c r="AZ70" s="482" t="str">
        <f t="shared" si="4"/>
        <v/>
      </c>
      <c r="BA70" s="186"/>
    </row>
    <row r="71" spans="2:53" s="169" customFormat="1" ht="19.899999999999999" customHeight="1" x14ac:dyDescent="0.2">
      <c r="B71" s="170"/>
      <c r="C71" s="187">
        <f>IF((ROW()-15)&lt;=個別表!N72,ROW()-15,"")</f>
        <v>56</v>
      </c>
      <c r="D71" s="188" t="str">
        <f>IFERROR(VLOOKUP($C71,個別表!$E$17:$Y$1231,11,FALSE),"")</f>
        <v/>
      </c>
      <c r="E71" s="188" t="str">
        <f>IFERROR(VLOOKUP($C71,個別表!$E$17:$Y$1231,12,FALSE),"")</f>
        <v/>
      </c>
      <c r="F71" s="225" t="str">
        <f>IFERROR(VLOOKUP($C71,個別表!$E$17:$Y$1231,16,FALSE),"")</f>
        <v/>
      </c>
      <c r="G71" s="384" t="str">
        <f>IFERROR(VLOOKUP($C71,個別表!$E$17:$Y$1231,17,FALSE),"")</f>
        <v/>
      </c>
      <c r="H71" s="189" t="str">
        <f>IFERROR(VLOOKUP($C71,個別表!$E$17:$Y$1231,20,FALSE),"")</f>
        <v/>
      </c>
      <c r="I71" s="238" t="str">
        <f>IF($H71&lt;&gt;"",SUMIF(個別表!$E$17:$E$1231,$C71,個別表!$JM$17:$JM$1231),"")</f>
        <v/>
      </c>
      <c r="J71" s="192" t="str">
        <f>IF($H71&lt;&gt;"",SUMIF(個別表!$E$17:$E$1231,$C71,個別表!$JN$17:$JN$1231),"")</f>
        <v/>
      </c>
      <c r="K71" s="193" t="str">
        <f>IF($H71&lt;&gt;"",SUMIF(個別表!$E$17:$E$1231,$C71,個別表!$JO$17:$JO$1231),"")</f>
        <v/>
      </c>
      <c r="L71" s="239" t="str">
        <f>IF($H71&lt;&gt;"",SUMIF(個別表!$E$17:$E$1231,$C71,個別表!$JP$17:$JP$1231),"")</f>
        <v/>
      </c>
      <c r="M71" s="392"/>
      <c r="N71" s="393"/>
      <c r="O71" s="190"/>
      <c r="P71" s="191"/>
      <c r="Q71" s="402" t="str">
        <f>IF($H71&lt;&gt;"",SUMIF(個別表!$E$17:$E$1231,$C71,個別表!$JZ$17:$JZ$1231),"")</f>
        <v/>
      </c>
      <c r="R71" s="403" t="str">
        <f>IF($H71&lt;&gt;"",SUMIF(個別表!$E$17:$E$1231,$C71,個別表!$KA$17:$KA$1231),"")</f>
        <v/>
      </c>
      <c r="S71" s="407" t="str">
        <f>IF($H71&lt;&gt;"",SUMIF(個別表!$E$17:$E$1231,$C71,個別表!$KB$17:$KB$1231),"")</f>
        <v/>
      </c>
      <c r="T71" s="403" t="str">
        <f>IF($H71&lt;&gt;"",SUMIF(個別表!$E$17:$E$1231,$C71,個別表!$KC$17:$KC$1231),"")</f>
        <v/>
      </c>
      <c r="U71" s="408" t="str">
        <f>IF($H71&lt;&gt;"",SUMIF(個別表!$E$17:$E$1231,$C71,個別表!$KD$17:$KD$1231),"")</f>
        <v/>
      </c>
      <c r="V71" s="408" t="str">
        <f>IF($H71&lt;&gt;"",SUMIF(個別表!$E$17:$E$1231,$C71,個別表!$KE$17:$KE$1231),"")</f>
        <v/>
      </c>
      <c r="W71" s="408" t="str">
        <f>IF($H71&lt;&gt;"",SUMIF(個別表!$E$17:$E$1231,$C71,個別表!$KF$17:$KF$1231),"")</f>
        <v/>
      </c>
      <c r="X71" s="408" t="str">
        <f>IF($H71&lt;&gt;"",SUMIF(個別表!$E$17:$E$1231,$C71,個別表!$KG$17:$KG$1231),"")</f>
        <v/>
      </c>
      <c r="Y71" s="408" t="str">
        <f>IF($H71&lt;&gt;"",SUMIF(個別表!$E$17:$E$1231,$C71,個別表!$KH$17:$KH$1231),"")</f>
        <v/>
      </c>
      <c r="Z71" s="408" t="str">
        <f>IF($H71&lt;&gt;"",SUMIF(個別表!$E$17:$E$1231,$C71,個別表!$KI$17:$KI$1231),"")</f>
        <v/>
      </c>
      <c r="AA71" s="408" t="str">
        <f>IF($H71&lt;&gt;"",SUMIF(個別表!$E$17:$E$1231,$C71,個別表!$KJ$17:$KJ$1231),"")</f>
        <v/>
      </c>
      <c r="AB71" s="409" t="str">
        <f>IF($H71&lt;&gt;"",SUMIF(個別表!$E$17:$E$1231,$C71,個別表!$KK$17:$KK$1231),"")</f>
        <v/>
      </c>
      <c r="AC71" s="407" t="str">
        <f>IF($H71&lt;&gt;"",SUMIF(個別表!$E$17:$E$1231,$C71,個別表!$GO$17:$GO$1231),"")</f>
        <v/>
      </c>
      <c r="AD71" s="403" t="str">
        <f>IF($H71&lt;&gt;"",SUMIF(個別表!$E$17:$E$1231,$C71,個別表!$GP$17:$GP$1231),"")</f>
        <v/>
      </c>
      <c r="AE71" s="403" t="str">
        <f>IF($H71&lt;&gt;"",SUMIF(個別表!$E$17:$E$1231,$C71,個別表!$GQ$17:$GQ$1231),"")</f>
        <v/>
      </c>
      <c r="AF71" s="403" t="str">
        <f>IF($H71&lt;&gt;"",SUMIF(個別表!$E$17:$E$1231,$C71,個別表!$GR$17:$GR$1231),"")</f>
        <v/>
      </c>
      <c r="AG71" s="408" t="str">
        <f>IF($H71&lt;&gt;"",SUMIF(個別表!$E$17:$E$1231,$C71,個別表!$GS$17:$GS$1231),"")</f>
        <v/>
      </c>
      <c r="AH71" s="408" t="str">
        <f>IF($H71&lt;&gt;"",SUMIF(個別表!$E$17:$E$1231,$C71,個別表!$GT$17:$GT$1231),"")</f>
        <v/>
      </c>
      <c r="AI71" s="408" t="str">
        <f>IF($H71&lt;&gt;"",SUMIF(個別表!$E$17:$E$1231,$C71,個別表!$GW$17:$GW$1231),"")</f>
        <v/>
      </c>
      <c r="AJ71" s="408" t="str">
        <f>IF($H71&lt;&gt;"",SUMIF(個別表!$E$17:$E$1231,$C71,個別表!$GX$17:$GX$1231),"")</f>
        <v/>
      </c>
      <c r="AK71" s="408" t="str">
        <f>IF($H71&lt;&gt;"",SUMIF(個別表!$E$17:$E$1231,$C71,個別表!$HH$17:$HH$1231),"")</f>
        <v/>
      </c>
      <c r="AL71" s="408" t="str">
        <f>IF($H71&lt;&gt;"",SUMIF(個別表!$E$17:$E$1231,$C71,個別表!$HU$17:$HU$1231),"")</f>
        <v/>
      </c>
      <c r="AM71" s="408" t="str">
        <f>IF($H71&lt;&gt;"",SUMIF(個別表!$E$17:$E$1231,$C71,個別表!$HX$17:$HX$1231),"")</f>
        <v/>
      </c>
      <c r="AN71" s="408" t="str">
        <f>IF($H71&lt;&gt;"",SUMIF(個別表!$E$17:$E$1231,$C71,個別表!$ID$17:$ID$1231),"")</f>
        <v/>
      </c>
      <c r="AO71" s="408" t="str">
        <f>IF($H71&lt;&gt;"",SUMIF(個別表!$E$17:$E$1231,$C71,個別表!$IJ$17:$IJ$1231),"")</f>
        <v/>
      </c>
      <c r="AP71" s="408" t="str">
        <f>IF($H71&lt;&gt;"",SUMIF(個別表!$E$17:$E$1231,$C71,個別表!$IP$17:$IP$1231),"")</f>
        <v/>
      </c>
      <c r="AQ71" s="408" t="str">
        <f>IF($H71&lt;&gt;"",SUMIF(個別表!$E$17:$E$1231,$C71,個別表!$IS$17:$IS$1231),"")</f>
        <v/>
      </c>
      <c r="AR71" s="407" t="str">
        <f>IF($H71&lt;&gt;"",SUMIF(個別表!$E$17:$E$1231,$C71,個別表!$IV$17:$IV$1231),"")</f>
        <v/>
      </c>
      <c r="AS71" s="416" t="str">
        <f t="shared" si="1"/>
        <v/>
      </c>
      <c r="AT71" s="194" t="str">
        <f t="shared" si="2"/>
        <v/>
      </c>
      <c r="AU71" s="414"/>
      <c r="AV71" s="194" t="str">
        <f t="shared" si="3"/>
        <v/>
      </c>
      <c r="AW71" s="416" t="str">
        <f>IF($H71&lt;&gt;"",VLOOKUP($C71,個別表!$E$17:$ES$1241,33,FALSE),"")</f>
        <v/>
      </c>
      <c r="AX71" s="417" t="s">
        <v>55</v>
      </c>
      <c r="AY71" s="168"/>
      <c r="AZ71" s="482" t="str">
        <f t="shared" si="4"/>
        <v/>
      </c>
      <c r="BA71" s="186"/>
    </row>
    <row r="72" spans="2:53" s="169" customFormat="1" ht="19.899999999999999" customHeight="1" x14ac:dyDescent="0.2">
      <c r="B72" s="170"/>
      <c r="C72" s="187">
        <f>IF((ROW()-15)&lt;=個別表!N73,ROW()-15,"")</f>
        <v>57</v>
      </c>
      <c r="D72" s="188" t="str">
        <f>IFERROR(VLOOKUP($C72,個別表!$E$17:$Y$1231,11,FALSE),"")</f>
        <v/>
      </c>
      <c r="E72" s="188" t="str">
        <f>IFERROR(VLOOKUP($C72,個別表!$E$17:$Y$1231,12,FALSE),"")</f>
        <v/>
      </c>
      <c r="F72" s="225" t="str">
        <f>IFERROR(VLOOKUP($C72,個別表!$E$17:$Y$1231,16,FALSE),"")</f>
        <v/>
      </c>
      <c r="G72" s="384" t="str">
        <f>IFERROR(VLOOKUP($C72,個別表!$E$17:$Y$1231,17,FALSE),"")</f>
        <v/>
      </c>
      <c r="H72" s="189" t="str">
        <f>IFERROR(VLOOKUP($C72,個別表!$E$17:$Y$1231,20,FALSE),"")</f>
        <v/>
      </c>
      <c r="I72" s="238" t="str">
        <f>IF($H72&lt;&gt;"",SUMIF(個別表!$E$17:$E$1231,$C72,個別表!$JM$17:$JM$1231),"")</f>
        <v/>
      </c>
      <c r="J72" s="192" t="str">
        <f>IF($H72&lt;&gt;"",SUMIF(個別表!$E$17:$E$1231,$C72,個別表!$JN$17:$JN$1231),"")</f>
        <v/>
      </c>
      <c r="K72" s="193" t="str">
        <f>IF($H72&lt;&gt;"",SUMIF(個別表!$E$17:$E$1231,$C72,個別表!$JO$17:$JO$1231),"")</f>
        <v/>
      </c>
      <c r="L72" s="239" t="str">
        <f>IF($H72&lt;&gt;"",SUMIF(個別表!$E$17:$E$1231,$C72,個別表!$JP$17:$JP$1231),"")</f>
        <v/>
      </c>
      <c r="M72" s="392"/>
      <c r="N72" s="393"/>
      <c r="O72" s="190"/>
      <c r="P72" s="191"/>
      <c r="Q72" s="402" t="str">
        <f>IF($H72&lt;&gt;"",SUMIF(個別表!$E$17:$E$1231,$C72,個別表!$JZ$17:$JZ$1231),"")</f>
        <v/>
      </c>
      <c r="R72" s="403" t="str">
        <f>IF($H72&lt;&gt;"",SUMIF(個別表!$E$17:$E$1231,$C72,個別表!$KA$17:$KA$1231),"")</f>
        <v/>
      </c>
      <c r="S72" s="407" t="str">
        <f>IF($H72&lt;&gt;"",SUMIF(個別表!$E$17:$E$1231,$C72,個別表!$KB$17:$KB$1231),"")</f>
        <v/>
      </c>
      <c r="T72" s="403" t="str">
        <f>IF($H72&lt;&gt;"",SUMIF(個別表!$E$17:$E$1231,$C72,個別表!$KC$17:$KC$1231),"")</f>
        <v/>
      </c>
      <c r="U72" s="408" t="str">
        <f>IF($H72&lt;&gt;"",SUMIF(個別表!$E$17:$E$1231,$C72,個別表!$KD$17:$KD$1231),"")</f>
        <v/>
      </c>
      <c r="V72" s="408" t="str">
        <f>IF($H72&lt;&gt;"",SUMIF(個別表!$E$17:$E$1231,$C72,個別表!$KE$17:$KE$1231),"")</f>
        <v/>
      </c>
      <c r="W72" s="408" t="str">
        <f>IF($H72&lt;&gt;"",SUMIF(個別表!$E$17:$E$1231,$C72,個別表!$KF$17:$KF$1231),"")</f>
        <v/>
      </c>
      <c r="X72" s="408" t="str">
        <f>IF($H72&lt;&gt;"",SUMIF(個別表!$E$17:$E$1231,$C72,個別表!$KG$17:$KG$1231),"")</f>
        <v/>
      </c>
      <c r="Y72" s="408" t="str">
        <f>IF($H72&lt;&gt;"",SUMIF(個別表!$E$17:$E$1231,$C72,個別表!$KH$17:$KH$1231),"")</f>
        <v/>
      </c>
      <c r="Z72" s="408" t="str">
        <f>IF($H72&lt;&gt;"",SUMIF(個別表!$E$17:$E$1231,$C72,個別表!$KI$17:$KI$1231),"")</f>
        <v/>
      </c>
      <c r="AA72" s="408" t="str">
        <f>IF($H72&lt;&gt;"",SUMIF(個別表!$E$17:$E$1231,$C72,個別表!$KJ$17:$KJ$1231),"")</f>
        <v/>
      </c>
      <c r="AB72" s="409" t="str">
        <f>IF($H72&lt;&gt;"",SUMIF(個別表!$E$17:$E$1231,$C72,個別表!$KK$17:$KK$1231),"")</f>
        <v/>
      </c>
      <c r="AC72" s="407" t="str">
        <f>IF($H72&lt;&gt;"",SUMIF(個別表!$E$17:$E$1231,$C72,個別表!$GO$17:$GO$1231),"")</f>
        <v/>
      </c>
      <c r="AD72" s="403" t="str">
        <f>IF($H72&lt;&gt;"",SUMIF(個別表!$E$17:$E$1231,$C72,個別表!$GP$17:$GP$1231),"")</f>
        <v/>
      </c>
      <c r="AE72" s="403" t="str">
        <f>IF($H72&lt;&gt;"",SUMIF(個別表!$E$17:$E$1231,$C72,個別表!$GQ$17:$GQ$1231),"")</f>
        <v/>
      </c>
      <c r="AF72" s="403" t="str">
        <f>IF($H72&lt;&gt;"",SUMIF(個別表!$E$17:$E$1231,$C72,個別表!$GR$17:$GR$1231),"")</f>
        <v/>
      </c>
      <c r="AG72" s="408" t="str">
        <f>IF($H72&lt;&gt;"",SUMIF(個別表!$E$17:$E$1231,$C72,個別表!$GS$17:$GS$1231),"")</f>
        <v/>
      </c>
      <c r="AH72" s="408" t="str">
        <f>IF($H72&lt;&gt;"",SUMIF(個別表!$E$17:$E$1231,$C72,個別表!$GT$17:$GT$1231),"")</f>
        <v/>
      </c>
      <c r="AI72" s="408" t="str">
        <f>IF($H72&lt;&gt;"",SUMIF(個別表!$E$17:$E$1231,$C72,個別表!$GW$17:$GW$1231),"")</f>
        <v/>
      </c>
      <c r="AJ72" s="408" t="str">
        <f>IF($H72&lt;&gt;"",SUMIF(個別表!$E$17:$E$1231,$C72,個別表!$GX$17:$GX$1231),"")</f>
        <v/>
      </c>
      <c r="AK72" s="408" t="str">
        <f>IF($H72&lt;&gt;"",SUMIF(個別表!$E$17:$E$1231,$C72,個別表!$HH$17:$HH$1231),"")</f>
        <v/>
      </c>
      <c r="AL72" s="408" t="str">
        <f>IF($H72&lt;&gt;"",SUMIF(個別表!$E$17:$E$1231,$C72,個別表!$HU$17:$HU$1231),"")</f>
        <v/>
      </c>
      <c r="AM72" s="408" t="str">
        <f>IF($H72&lt;&gt;"",SUMIF(個別表!$E$17:$E$1231,$C72,個別表!$HX$17:$HX$1231),"")</f>
        <v/>
      </c>
      <c r="AN72" s="408" t="str">
        <f>IF($H72&lt;&gt;"",SUMIF(個別表!$E$17:$E$1231,$C72,個別表!$ID$17:$ID$1231),"")</f>
        <v/>
      </c>
      <c r="AO72" s="408" t="str">
        <f>IF($H72&lt;&gt;"",SUMIF(個別表!$E$17:$E$1231,$C72,個別表!$IJ$17:$IJ$1231),"")</f>
        <v/>
      </c>
      <c r="AP72" s="408" t="str">
        <f>IF($H72&lt;&gt;"",SUMIF(個別表!$E$17:$E$1231,$C72,個別表!$IP$17:$IP$1231),"")</f>
        <v/>
      </c>
      <c r="AQ72" s="408" t="str">
        <f>IF($H72&lt;&gt;"",SUMIF(個別表!$E$17:$E$1231,$C72,個別表!$IS$17:$IS$1231),"")</f>
        <v/>
      </c>
      <c r="AR72" s="407" t="str">
        <f>IF($H72&lt;&gt;"",SUMIF(個別表!$E$17:$E$1231,$C72,個別表!$IV$17:$IV$1231),"")</f>
        <v/>
      </c>
      <c r="AS72" s="416" t="str">
        <f t="shared" si="1"/>
        <v/>
      </c>
      <c r="AT72" s="194" t="str">
        <f t="shared" si="2"/>
        <v/>
      </c>
      <c r="AU72" s="414"/>
      <c r="AV72" s="194" t="str">
        <f t="shared" si="3"/>
        <v/>
      </c>
      <c r="AW72" s="416" t="str">
        <f>IF($H72&lt;&gt;"",VLOOKUP($C72,個別表!$E$17:$ES$1241,33,FALSE),"")</f>
        <v/>
      </c>
      <c r="AX72" s="417" t="s">
        <v>55</v>
      </c>
      <c r="AY72" s="168"/>
      <c r="AZ72" s="482" t="str">
        <f t="shared" si="4"/>
        <v/>
      </c>
      <c r="BA72" s="186"/>
    </row>
    <row r="73" spans="2:53" s="169" customFormat="1" ht="19.899999999999999" customHeight="1" x14ac:dyDescent="0.2">
      <c r="B73" s="170"/>
      <c r="C73" s="187">
        <f>IF((ROW()-15)&lt;=個別表!N74,ROW()-15,"")</f>
        <v>58</v>
      </c>
      <c r="D73" s="188" t="str">
        <f>IFERROR(VLOOKUP($C73,個別表!$E$17:$Y$1231,11,FALSE),"")</f>
        <v/>
      </c>
      <c r="E73" s="188" t="str">
        <f>IFERROR(VLOOKUP($C73,個別表!$E$17:$Y$1231,12,FALSE),"")</f>
        <v/>
      </c>
      <c r="F73" s="225" t="str">
        <f>IFERROR(VLOOKUP($C73,個別表!$E$17:$Y$1231,16,FALSE),"")</f>
        <v/>
      </c>
      <c r="G73" s="384" t="str">
        <f>IFERROR(VLOOKUP($C73,個別表!$E$17:$Y$1231,17,FALSE),"")</f>
        <v/>
      </c>
      <c r="H73" s="189" t="str">
        <f>IFERROR(VLOOKUP($C73,個別表!$E$17:$Y$1231,20,FALSE),"")</f>
        <v/>
      </c>
      <c r="I73" s="238" t="str">
        <f>IF($H73&lt;&gt;"",SUMIF(個別表!$E$17:$E$1231,$C73,個別表!$JM$17:$JM$1231),"")</f>
        <v/>
      </c>
      <c r="J73" s="192" t="str">
        <f>IF($H73&lt;&gt;"",SUMIF(個別表!$E$17:$E$1231,$C73,個別表!$JN$17:$JN$1231),"")</f>
        <v/>
      </c>
      <c r="K73" s="193" t="str">
        <f>IF($H73&lt;&gt;"",SUMIF(個別表!$E$17:$E$1231,$C73,個別表!$JO$17:$JO$1231),"")</f>
        <v/>
      </c>
      <c r="L73" s="239" t="str">
        <f>IF($H73&lt;&gt;"",SUMIF(個別表!$E$17:$E$1231,$C73,個別表!$JP$17:$JP$1231),"")</f>
        <v/>
      </c>
      <c r="M73" s="392"/>
      <c r="N73" s="393"/>
      <c r="O73" s="190"/>
      <c r="P73" s="191"/>
      <c r="Q73" s="402" t="str">
        <f>IF($H73&lt;&gt;"",SUMIF(個別表!$E$17:$E$1231,$C73,個別表!$JZ$17:$JZ$1231),"")</f>
        <v/>
      </c>
      <c r="R73" s="403" t="str">
        <f>IF($H73&lt;&gt;"",SUMIF(個別表!$E$17:$E$1231,$C73,個別表!$KA$17:$KA$1231),"")</f>
        <v/>
      </c>
      <c r="S73" s="407" t="str">
        <f>IF($H73&lt;&gt;"",SUMIF(個別表!$E$17:$E$1231,$C73,個別表!$KB$17:$KB$1231),"")</f>
        <v/>
      </c>
      <c r="T73" s="403" t="str">
        <f>IF($H73&lt;&gt;"",SUMIF(個別表!$E$17:$E$1231,$C73,個別表!$KC$17:$KC$1231),"")</f>
        <v/>
      </c>
      <c r="U73" s="408" t="str">
        <f>IF($H73&lt;&gt;"",SUMIF(個別表!$E$17:$E$1231,$C73,個別表!$KD$17:$KD$1231),"")</f>
        <v/>
      </c>
      <c r="V73" s="408" t="str">
        <f>IF($H73&lt;&gt;"",SUMIF(個別表!$E$17:$E$1231,$C73,個別表!$KE$17:$KE$1231),"")</f>
        <v/>
      </c>
      <c r="W73" s="408" t="str">
        <f>IF($H73&lt;&gt;"",SUMIF(個別表!$E$17:$E$1231,$C73,個別表!$KF$17:$KF$1231),"")</f>
        <v/>
      </c>
      <c r="X73" s="408" t="str">
        <f>IF($H73&lt;&gt;"",SUMIF(個別表!$E$17:$E$1231,$C73,個別表!$KG$17:$KG$1231),"")</f>
        <v/>
      </c>
      <c r="Y73" s="408" t="str">
        <f>IF($H73&lt;&gt;"",SUMIF(個別表!$E$17:$E$1231,$C73,個別表!$KH$17:$KH$1231),"")</f>
        <v/>
      </c>
      <c r="Z73" s="408" t="str">
        <f>IF($H73&lt;&gt;"",SUMIF(個別表!$E$17:$E$1231,$C73,個別表!$KI$17:$KI$1231),"")</f>
        <v/>
      </c>
      <c r="AA73" s="408" t="str">
        <f>IF($H73&lt;&gt;"",SUMIF(個別表!$E$17:$E$1231,$C73,個別表!$KJ$17:$KJ$1231),"")</f>
        <v/>
      </c>
      <c r="AB73" s="409" t="str">
        <f>IF($H73&lt;&gt;"",SUMIF(個別表!$E$17:$E$1231,$C73,個別表!$KK$17:$KK$1231),"")</f>
        <v/>
      </c>
      <c r="AC73" s="407" t="str">
        <f>IF($H73&lt;&gt;"",SUMIF(個別表!$E$17:$E$1231,$C73,個別表!$GO$17:$GO$1231),"")</f>
        <v/>
      </c>
      <c r="AD73" s="403" t="str">
        <f>IF($H73&lt;&gt;"",SUMIF(個別表!$E$17:$E$1231,$C73,個別表!$GP$17:$GP$1231),"")</f>
        <v/>
      </c>
      <c r="AE73" s="403" t="str">
        <f>IF($H73&lt;&gt;"",SUMIF(個別表!$E$17:$E$1231,$C73,個別表!$GQ$17:$GQ$1231),"")</f>
        <v/>
      </c>
      <c r="AF73" s="403" t="str">
        <f>IF($H73&lt;&gt;"",SUMIF(個別表!$E$17:$E$1231,$C73,個別表!$GR$17:$GR$1231),"")</f>
        <v/>
      </c>
      <c r="AG73" s="408" t="str">
        <f>IF($H73&lt;&gt;"",SUMIF(個別表!$E$17:$E$1231,$C73,個別表!$GS$17:$GS$1231),"")</f>
        <v/>
      </c>
      <c r="AH73" s="408" t="str">
        <f>IF($H73&lt;&gt;"",SUMIF(個別表!$E$17:$E$1231,$C73,個別表!$GT$17:$GT$1231),"")</f>
        <v/>
      </c>
      <c r="AI73" s="408" t="str">
        <f>IF($H73&lt;&gt;"",SUMIF(個別表!$E$17:$E$1231,$C73,個別表!$GW$17:$GW$1231),"")</f>
        <v/>
      </c>
      <c r="AJ73" s="408" t="str">
        <f>IF($H73&lt;&gt;"",SUMIF(個別表!$E$17:$E$1231,$C73,個別表!$GX$17:$GX$1231),"")</f>
        <v/>
      </c>
      <c r="AK73" s="408" t="str">
        <f>IF($H73&lt;&gt;"",SUMIF(個別表!$E$17:$E$1231,$C73,個別表!$HH$17:$HH$1231),"")</f>
        <v/>
      </c>
      <c r="AL73" s="408" t="str">
        <f>IF($H73&lt;&gt;"",SUMIF(個別表!$E$17:$E$1231,$C73,個別表!$HU$17:$HU$1231),"")</f>
        <v/>
      </c>
      <c r="AM73" s="408" t="str">
        <f>IF($H73&lt;&gt;"",SUMIF(個別表!$E$17:$E$1231,$C73,個別表!$HX$17:$HX$1231),"")</f>
        <v/>
      </c>
      <c r="AN73" s="408" t="str">
        <f>IF($H73&lt;&gt;"",SUMIF(個別表!$E$17:$E$1231,$C73,個別表!$ID$17:$ID$1231),"")</f>
        <v/>
      </c>
      <c r="AO73" s="408" t="str">
        <f>IF($H73&lt;&gt;"",SUMIF(個別表!$E$17:$E$1231,$C73,個別表!$IJ$17:$IJ$1231),"")</f>
        <v/>
      </c>
      <c r="AP73" s="408" t="str">
        <f>IF($H73&lt;&gt;"",SUMIF(個別表!$E$17:$E$1231,$C73,個別表!$IP$17:$IP$1231),"")</f>
        <v/>
      </c>
      <c r="AQ73" s="408" t="str">
        <f>IF($H73&lt;&gt;"",SUMIF(個別表!$E$17:$E$1231,$C73,個別表!$IS$17:$IS$1231),"")</f>
        <v/>
      </c>
      <c r="AR73" s="407" t="str">
        <f>IF($H73&lt;&gt;"",SUMIF(個別表!$E$17:$E$1231,$C73,個別表!$IV$17:$IV$1231),"")</f>
        <v/>
      </c>
      <c r="AS73" s="416" t="str">
        <f t="shared" si="1"/>
        <v/>
      </c>
      <c r="AT73" s="194" t="str">
        <f t="shared" si="2"/>
        <v/>
      </c>
      <c r="AU73" s="414"/>
      <c r="AV73" s="194" t="str">
        <f t="shared" si="3"/>
        <v/>
      </c>
      <c r="AW73" s="416" t="str">
        <f>IF($H73&lt;&gt;"",VLOOKUP($C73,個別表!$E$17:$ES$1241,33,FALSE),"")</f>
        <v/>
      </c>
      <c r="AX73" s="417" t="s">
        <v>55</v>
      </c>
      <c r="AY73" s="168"/>
      <c r="AZ73" s="482" t="str">
        <f t="shared" si="4"/>
        <v/>
      </c>
      <c r="BA73" s="186"/>
    </row>
    <row r="74" spans="2:53" s="169" customFormat="1" ht="19.899999999999999" customHeight="1" x14ac:dyDescent="0.2">
      <c r="B74" s="170"/>
      <c r="C74" s="187">
        <f>IF((ROW()-15)&lt;=個別表!N75,ROW()-15,"")</f>
        <v>59</v>
      </c>
      <c r="D74" s="188" t="str">
        <f>IFERROR(VLOOKUP($C74,個別表!$E$17:$Y$1231,11,FALSE),"")</f>
        <v/>
      </c>
      <c r="E74" s="188" t="str">
        <f>IFERROR(VLOOKUP($C74,個別表!$E$17:$Y$1231,12,FALSE),"")</f>
        <v/>
      </c>
      <c r="F74" s="225" t="str">
        <f>IFERROR(VLOOKUP($C74,個別表!$E$17:$Y$1231,16,FALSE),"")</f>
        <v/>
      </c>
      <c r="G74" s="384" t="str">
        <f>IFERROR(VLOOKUP($C74,個別表!$E$17:$Y$1231,17,FALSE),"")</f>
        <v/>
      </c>
      <c r="H74" s="189" t="str">
        <f>IFERROR(VLOOKUP($C74,個別表!$E$17:$Y$1231,20,FALSE),"")</f>
        <v/>
      </c>
      <c r="I74" s="238" t="str">
        <f>IF($H74&lt;&gt;"",SUMIF(個別表!$E$17:$E$1231,$C74,個別表!$JM$17:$JM$1231),"")</f>
        <v/>
      </c>
      <c r="J74" s="192" t="str">
        <f>IF($H74&lt;&gt;"",SUMIF(個別表!$E$17:$E$1231,$C74,個別表!$JN$17:$JN$1231),"")</f>
        <v/>
      </c>
      <c r="K74" s="193" t="str">
        <f>IF($H74&lt;&gt;"",SUMIF(個別表!$E$17:$E$1231,$C74,個別表!$JO$17:$JO$1231),"")</f>
        <v/>
      </c>
      <c r="L74" s="239" t="str">
        <f>IF($H74&lt;&gt;"",SUMIF(個別表!$E$17:$E$1231,$C74,個別表!$JP$17:$JP$1231),"")</f>
        <v/>
      </c>
      <c r="M74" s="392"/>
      <c r="N74" s="393"/>
      <c r="O74" s="190"/>
      <c r="P74" s="191"/>
      <c r="Q74" s="402" t="str">
        <f>IF($H74&lt;&gt;"",SUMIF(個別表!$E$17:$E$1231,$C74,個別表!$JZ$17:$JZ$1231),"")</f>
        <v/>
      </c>
      <c r="R74" s="403" t="str">
        <f>IF($H74&lt;&gt;"",SUMIF(個別表!$E$17:$E$1231,$C74,個別表!$KA$17:$KA$1231),"")</f>
        <v/>
      </c>
      <c r="S74" s="407" t="str">
        <f>IF($H74&lt;&gt;"",SUMIF(個別表!$E$17:$E$1231,$C74,個別表!$KB$17:$KB$1231),"")</f>
        <v/>
      </c>
      <c r="T74" s="403" t="str">
        <f>IF($H74&lt;&gt;"",SUMIF(個別表!$E$17:$E$1231,$C74,個別表!$KC$17:$KC$1231),"")</f>
        <v/>
      </c>
      <c r="U74" s="408" t="str">
        <f>IF($H74&lt;&gt;"",SUMIF(個別表!$E$17:$E$1231,$C74,個別表!$KD$17:$KD$1231),"")</f>
        <v/>
      </c>
      <c r="V74" s="408" t="str">
        <f>IF($H74&lt;&gt;"",SUMIF(個別表!$E$17:$E$1231,$C74,個別表!$KE$17:$KE$1231),"")</f>
        <v/>
      </c>
      <c r="W74" s="408" t="str">
        <f>IF($H74&lt;&gt;"",SUMIF(個別表!$E$17:$E$1231,$C74,個別表!$KF$17:$KF$1231),"")</f>
        <v/>
      </c>
      <c r="X74" s="408" t="str">
        <f>IF($H74&lt;&gt;"",SUMIF(個別表!$E$17:$E$1231,$C74,個別表!$KG$17:$KG$1231),"")</f>
        <v/>
      </c>
      <c r="Y74" s="408" t="str">
        <f>IF($H74&lt;&gt;"",SUMIF(個別表!$E$17:$E$1231,$C74,個別表!$KH$17:$KH$1231),"")</f>
        <v/>
      </c>
      <c r="Z74" s="408" t="str">
        <f>IF($H74&lt;&gt;"",SUMIF(個別表!$E$17:$E$1231,$C74,個別表!$KI$17:$KI$1231),"")</f>
        <v/>
      </c>
      <c r="AA74" s="408" t="str">
        <f>IF($H74&lt;&gt;"",SUMIF(個別表!$E$17:$E$1231,$C74,個別表!$KJ$17:$KJ$1231),"")</f>
        <v/>
      </c>
      <c r="AB74" s="409" t="str">
        <f>IF($H74&lt;&gt;"",SUMIF(個別表!$E$17:$E$1231,$C74,個別表!$KK$17:$KK$1231),"")</f>
        <v/>
      </c>
      <c r="AC74" s="407" t="str">
        <f>IF($H74&lt;&gt;"",SUMIF(個別表!$E$17:$E$1231,$C74,個別表!$GO$17:$GO$1231),"")</f>
        <v/>
      </c>
      <c r="AD74" s="403" t="str">
        <f>IF($H74&lt;&gt;"",SUMIF(個別表!$E$17:$E$1231,$C74,個別表!$GP$17:$GP$1231),"")</f>
        <v/>
      </c>
      <c r="AE74" s="403" t="str">
        <f>IF($H74&lt;&gt;"",SUMIF(個別表!$E$17:$E$1231,$C74,個別表!$GQ$17:$GQ$1231),"")</f>
        <v/>
      </c>
      <c r="AF74" s="403" t="str">
        <f>IF($H74&lt;&gt;"",SUMIF(個別表!$E$17:$E$1231,$C74,個別表!$GR$17:$GR$1231),"")</f>
        <v/>
      </c>
      <c r="AG74" s="408" t="str">
        <f>IF($H74&lt;&gt;"",SUMIF(個別表!$E$17:$E$1231,$C74,個別表!$GS$17:$GS$1231),"")</f>
        <v/>
      </c>
      <c r="AH74" s="408" t="str">
        <f>IF($H74&lt;&gt;"",SUMIF(個別表!$E$17:$E$1231,$C74,個別表!$GT$17:$GT$1231),"")</f>
        <v/>
      </c>
      <c r="AI74" s="408" t="str">
        <f>IF($H74&lt;&gt;"",SUMIF(個別表!$E$17:$E$1231,$C74,個別表!$GW$17:$GW$1231),"")</f>
        <v/>
      </c>
      <c r="AJ74" s="408" t="str">
        <f>IF($H74&lt;&gt;"",SUMIF(個別表!$E$17:$E$1231,$C74,個別表!$GX$17:$GX$1231),"")</f>
        <v/>
      </c>
      <c r="AK74" s="408" t="str">
        <f>IF($H74&lt;&gt;"",SUMIF(個別表!$E$17:$E$1231,$C74,個別表!$HH$17:$HH$1231),"")</f>
        <v/>
      </c>
      <c r="AL74" s="408" t="str">
        <f>IF($H74&lt;&gt;"",SUMIF(個別表!$E$17:$E$1231,$C74,個別表!$HU$17:$HU$1231),"")</f>
        <v/>
      </c>
      <c r="AM74" s="408" t="str">
        <f>IF($H74&lt;&gt;"",SUMIF(個別表!$E$17:$E$1231,$C74,個別表!$HX$17:$HX$1231),"")</f>
        <v/>
      </c>
      <c r="AN74" s="408" t="str">
        <f>IF($H74&lt;&gt;"",SUMIF(個別表!$E$17:$E$1231,$C74,個別表!$ID$17:$ID$1231),"")</f>
        <v/>
      </c>
      <c r="AO74" s="408" t="str">
        <f>IF($H74&lt;&gt;"",SUMIF(個別表!$E$17:$E$1231,$C74,個別表!$IJ$17:$IJ$1231),"")</f>
        <v/>
      </c>
      <c r="AP74" s="408" t="str">
        <f>IF($H74&lt;&gt;"",SUMIF(個別表!$E$17:$E$1231,$C74,個別表!$IP$17:$IP$1231),"")</f>
        <v/>
      </c>
      <c r="AQ74" s="408" t="str">
        <f>IF($H74&lt;&gt;"",SUMIF(個別表!$E$17:$E$1231,$C74,個別表!$IS$17:$IS$1231),"")</f>
        <v/>
      </c>
      <c r="AR74" s="407" t="str">
        <f>IF($H74&lt;&gt;"",SUMIF(個別表!$E$17:$E$1231,$C74,個別表!$IV$17:$IV$1231),"")</f>
        <v/>
      </c>
      <c r="AS74" s="416" t="str">
        <f t="shared" si="1"/>
        <v/>
      </c>
      <c r="AT74" s="194" t="str">
        <f t="shared" si="2"/>
        <v/>
      </c>
      <c r="AU74" s="414"/>
      <c r="AV74" s="194" t="str">
        <f t="shared" si="3"/>
        <v/>
      </c>
      <c r="AW74" s="416" t="str">
        <f>IF($H74&lt;&gt;"",VLOOKUP($C74,個別表!$E$17:$ES$1241,33,FALSE),"")</f>
        <v/>
      </c>
      <c r="AX74" s="417" t="s">
        <v>55</v>
      </c>
      <c r="AY74" s="168"/>
      <c r="AZ74" s="482" t="str">
        <f t="shared" si="4"/>
        <v/>
      </c>
      <c r="BA74" s="186"/>
    </row>
    <row r="75" spans="2:53" s="169" customFormat="1" ht="19.899999999999999" customHeight="1" x14ac:dyDescent="0.2">
      <c r="B75" s="170"/>
      <c r="C75" s="187">
        <f>IF((ROW()-15)&lt;=個別表!N76,ROW()-15,"")</f>
        <v>60</v>
      </c>
      <c r="D75" s="188" t="str">
        <f>IFERROR(VLOOKUP($C75,個別表!$E$17:$Y$1231,11,FALSE),"")</f>
        <v/>
      </c>
      <c r="E75" s="188" t="str">
        <f>IFERROR(VLOOKUP($C75,個別表!$E$17:$Y$1231,12,FALSE),"")</f>
        <v/>
      </c>
      <c r="F75" s="225" t="str">
        <f>IFERROR(VLOOKUP($C75,個別表!$E$17:$Y$1231,16,FALSE),"")</f>
        <v/>
      </c>
      <c r="G75" s="384" t="str">
        <f>IFERROR(VLOOKUP($C75,個別表!$E$17:$Y$1231,17,FALSE),"")</f>
        <v/>
      </c>
      <c r="H75" s="189" t="str">
        <f>IFERROR(VLOOKUP($C75,個別表!$E$17:$Y$1231,20,FALSE),"")</f>
        <v/>
      </c>
      <c r="I75" s="238" t="str">
        <f>IF($H75&lt;&gt;"",SUMIF(個別表!$E$17:$E$1231,$C75,個別表!$JM$17:$JM$1231),"")</f>
        <v/>
      </c>
      <c r="J75" s="192" t="str">
        <f>IF($H75&lt;&gt;"",SUMIF(個別表!$E$17:$E$1231,$C75,個別表!$JN$17:$JN$1231),"")</f>
        <v/>
      </c>
      <c r="K75" s="193" t="str">
        <f>IF($H75&lt;&gt;"",SUMIF(個別表!$E$17:$E$1231,$C75,個別表!$JO$17:$JO$1231),"")</f>
        <v/>
      </c>
      <c r="L75" s="239" t="str">
        <f>IF($H75&lt;&gt;"",SUMIF(個別表!$E$17:$E$1231,$C75,個別表!$JP$17:$JP$1231),"")</f>
        <v/>
      </c>
      <c r="M75" s="392"/>
      <c r="N75" s="393"/>
      <c r="O75" s="190"/>
      <c r="P75" s="191"/>
      <c r="Q75" s="402" t="str">
        <f>IF($H75&lt;&gt;"",SUMIF(個別表!$E$17:$E$1231,$C75,個別表!$JZ$17:$JZ$1231),"")</f>
        <v/>
      </c>
      <c r="R75" s="403" t="str">
        <f>IF($H75&lt;&gt;"",SUMIF(個別表!$E$17:$E$1231,$C75,個別表!$KA$17:$KA$1231),"")</f>
        <v/>
      </c>
      <c r="S75" s="407" t="str">
        <f>IF($H75&lt;&gt;"",SUMIF(個別表!$E$17:$E$1231,$C75,個別表!$KB$17:$KB$1231),"")</f>
        <v/>
      </c>
      <c r="T75" s="403" t="str">
        <f>IF($H75&lt;&gt;"",SUMIF(個別表!$E$17:$E$1231,$C75,個別表!$KC$17:$KC$1231),"")</f>
        <v/>
      </c>
      <c r="U75" s="408" t="str">
        <f>IF($H75&lt;&gt;"",SUMIF(個別表!$E$17:$E$1231,$C75,個別表!$KD$17:$KD$1231),"")</f>
        <v/>
      </c>
      <c r="V75" s="408" t="str">
        <f>IF($H75&lt;&gt;"",SUMIF(個別表!$E$17:$E$1231,$C75,個別表!$KE$17:$KE$1231),"")</f>
        <v/>
      </c>
      <c r="W75" s="408" t="str">
        <f>IF($H75&lt;&gt;"",SUMIF(個別表!$E$17:$E$1231,$C75,個別表!$KF$17:$KF$1231),"")</f>
        <v/>
      </c>
      <c r="X75" s="408" t="str">
        <f>IF($H75&lt;&gt;"",SUMIF(個別表!$E$17:$E$1231,$C75,個別表!$KG$17:$KG$1231),"")</f>
        <v/>
      </c>
      <c r="Y75" s="408" t="str">
        <f>IF($H75&lt;&gt;"",SUMIF(個別表!$E$17:$E$1231,$C75,個別表!$KH$17:$KH$1231),"")</f>
        <v/>
      </c>
      <c r="Z75" s="408" t="str">
        <f>IF($H75&lt;&gt;"",SUMIF(個別表!$E$17:$E$1231,$C75,個別表!$KI$17:$KI$1231),"")</f>
        <v/>
      </c>
      <c r="AA75" s="408" t="str">
        <f>IF($H75&lt;&gt;"",SUMIF(個別表!$E$17:$E$1231,$C75,個別表!$KJ$17:$KJ$1231),"")</f>
        <v/>
      </c>
      <c r="AB75" s="409" t="str">
        <f>IF($H75&lt;&gt;"",SUMIF(個別表!$E$17:$E$1231,$C75,個別表!$KK$17:$KK$1231),"")</f>
        <v/>
      </c>
      <c r="AC75" s="407" t="str">
        <f>IF($H75&lt;&gt;"",SUMIF(個別表!$E$17:$E$1231,$C75,個別表!$GO$17:$GO$1231),"")</f>
        <v/>
      </c>
      <c r="AD75" s="403" t="str">
        <f>IF($H75&lt;&gt;"",SUMIF(個別表!$E$17:$E$1231,$C75,個別表!$GP$17:$GP$1231),"")</f>
        <v/>
      </c>
      <c r="AE75" s="403" t="str">
        <f>IF($H75&lt;&gt;"",SUMIF(個別表!$E$17:$E$1231,$C75,個別表!$GQ$17:$GQ$1231),"")</f>
        <v/>
      </c>
      <c r="AF75" s="403" t="str">
        <f>IF($H75&lt;&gt;"",SUMIF(個別表!$E$17:$E$1231,$C75,個別表!$GR$17:$GR$1231),"")</f>
        <v/>
      </c>
      <c r="AG75" s="408" t="str">
        <f>IF($H75&lt;&gt;"",SUMIF(個別表!$E$17:$E$1231,$C75,個別表!$GS$17:$GS$1231),"")</f>
        <v/>
      </c>
      <c r="AH75" s="408" t="str">
        <f>IF($H75&lt;&gt;"",SUMIF(個別表!$E$17:$E$1231,$C75,個別表!$GT$17:$GT$1231),"")</f>
        <v/>
      </c>
      <c r="AI75" s="408" t="str">
        <f>IF($H75&lt;&gt;"",SUMIF(個別表!$E$17:$E$1231,$C75,個別表!$GW$17:$GW$1231),"")</f>
        <v/>
      </c>
      <c r="AJ75" s="408" t="str">
        <f>IF($H75&lt;&gt;"",SUMIF(個別表!$E$17:$E$1231,$C75,個別表!$GX$17:$GX$1231),"")</f>
        <v/>
      </c>
      <c r="AK75" s="408" t="str">
        <f>IF($H75&lt;&gt;"",SUMIF(個別表!$E$17:$E$1231,$C75,個別表!$HH$17:$HH$1231),"")</f>
        <v/>
      </c>
      <c r="AL75" s="408" t="str">
        <f>IF($H75&lt;&gt;"",SUMIF(個別表!$E$17:$E$1231,$C75,個別表!$HU$17:$HU$1231),"")</f>
        <v/>
      </c>
      <c r="AM75" s="408" t="str">
        <f>IF($H75&lt;&gt;"",SUMIF(個別表!$E$17:$E$1231,$C75,個別表!$HX$17:$HX$1231),"")</f>
        <v/>
      </c>
      <c r="AN75" s="408" t="str">
        <f>IF($H75&lt;&gt;"",SUMIF(個別表!$E$17:$E$1231,$C75,個別表!$ID$17:$ID$1231),"")</f>
        <v/>
      </c>
      <c r="AO75" s="408" t="str">
        <f>IF($H75&lt;&gt;"",SUMIF(個別表!$E$17:$E$1231,$C75,個別表!$IJ$17:$IJ$1231),"")</f>
        <v/>
      </c>
      <c r="AP75" s="408" t="str">
        <f>IF($H75&lt;&gt;"",SUMIF(個別表!$E$17:$E$1231,$C75,個別表!$IP$17:$IP$1231),"")</f>
        <v/>
      </c>
      <c r="AQ75" s="408" t="str">
        <f>IF($H75&lt;&gt;"",SUMIF(個別表!$E$17:$E$1231,$C75,個別表!$IS$17:$IS$1231),"")</f>
        <v/>
      </c>
      <c r="AR75" s="407" t="str">
        <f>IF($H75&lt;&gt;"",SUMIF(個別表!$E$17:$E$1231,$C75,個別表!$IV$17:$IV$1231),"")</f>
        <v/>
      </c>
      <c r="AS75" s="416" t="str">
        <f t="shared" si="1"/>
        <v/>
      </c>
      <c r="AT75" s="194" t="str">
        <f t="shared" si="2"/>
        <v/>
      </c>
      <c r="AU75" s="414"/>
      <c r="AV75" s="194" t="str">
        <f t="shared" si="3"/>
        <v/>
      </c>
      <c r="AW75" s="416" t="str">
        <f>IF($H75&lt;&gt;"",VLOOKUP($C75,個別表!$E$17:$ES$1241,33,FALSE),"")</f>
        <v/>
      </c>
      <c r="AX75" s="417" t="s">
        <v>55</v>
      </c>
      <c r="AY75" s="168"/>
      <c r="AZ75" s="482" t="str">
        <f t="shared" si="4"/>
        <v/>
      </c>
      <c r="BA75" s="186"/>
    </row>
    <row r="76" spans="2:53" s="169" customFormat="1" ht="19.899999999999999" customHeight="1" x14ac:dyDescent="0.2">
      <c r="B76" s="170"/>
      <c r="C76" s="187">
        <f>IF((ROW()-15)&lt;=個別表!N77,ROW()-15,"")</f>
        <v>61</v>
      </c>
      <c r="D76" s="188" t="str">
        <f>IFERROR(VLOOKUP($C76,個別表!$E$17:$Y$1231,11,FALSE),"")</f>
        <v/>
      </c>
      <c r="E76" s="188" t="str">
        <f>IFERROR(VLOOKUP($C76,個別表!$E$17:$Y$1231,12,FALSE),"")</f>
        <v/>
      </c>
      <c r="F76" s="225" t="str">
        <f>IFERROR(VLOOKUP($C76,個別表!$E$17:$Y$1231,16,FALSE),"")</f>
        <v/>
      </c>
      <c r="G76" s="384" t="str">
        <f>IFERROR(VLOOKUP($C76,個別表!$E$17:$Y$1231,17,FALSE),"")</f>
        <v/>
      </c>
      <c r="H76" s="189" t="str">
        <f>IFERROR(VLOOKUP($C76,個別表!$E$17:$Y$1231,20,FALSE),"")</f>
        <v/>
      </c>
      <c r="I76" s="238" t="str">
        <f>IF($H76&lt;&gt;"",SUMIF(個別表!$E$17:$E$1231,$C76,個別表!$JM$17:$JM$1231),"")</f>
        <v/>
      </c>
      <c r="J76" s="192" t="str">
        <f>IF($H76&lt;&gt;"",SUMIF(個別表!$E$17:$E$1231,$C76,個別表!$JN$17:$JN$1231),"")</f>
        <v/>
      </c>
      <c r="K76" s="193" t="str">
        <f>IF($H76&lt;&gt;"",SUMIF(個別表!$E$17:$E$1231,$C76,個別表!$JO$17:$JO$1231),"")</f>
        <v/>
      </c>
      <c r="L76" s="239" t="str">
        <f>IF($H76&lt;&gt;"",SUMIF(個別表!$E$17:$E$1231,$C76,個別表!$JP$17:$JP$1231),"")</f>
        <v/>
      </c>
      <c r="M76" s="392"/>
      <c r="N76" s="393"/>
      <c r="O76" s="190"/>
      <c r="P76" s="191"/>
      <c r="Q76" s="402" t="str">
        <f>IF($H76&lt;&gt;"",SUMIF(個別表!$E$17:$E$1231,$C76,個別表!$JZ$17:$JZ$1231),"")</f>
        <v/>
      </c>
      <c r="R76" s="403" t="str">
        <f>IF($H76&lt;&gt;"",SUMIF(個別表!$E$17:$E$1231,$C76,個別表!$KA$17:$KA$1231),"")</f>
        <v/>
      </c>
      <c r="S76" s="407" t="str">
        <f>IF($H76&lt;&gt;"",SUMIF(個別表!$E$17:$E$1231,$C76,個別表!$KB$17:$KB$1231),"")</f>
        <v/>
      </c>
      <c r="T76" s="403" t="str">
        <f>IF($H76&lt;&gt;"",SUMIF(個別表!$E$17:$E$1231,$C76,個別表!$KC$17:$KC$1231),"")</f>
        <v/>
      </c>
      <c r="U76" s="408" t="str">
        <f>IF($H76&lt;&gt;"",SUMIF(個別表!$E$17:$E$1231,$C76,個別表!$KD$17:$KD$1231),"")</f>
        <v/>
      </c>
      <c r="V76" s="408" t="str">
        <f>IF($H76&lt;&gt;"",SUMIF(個別表!$E$17:$E$1231,$C76,個別表!$KE$17:$KE$1231),"")</f>
        <v/>
      </c>
      <c r="W76" s="408" t="str">
        <f>IF($H76&lt;&gt;"",SUMIF(個別表!$E$17:$E$1231,$C76,個別表!$KF$17:$KF$1231),"")</f>
        <v/>
      </c>
      <c r="X76" s="408" t="str">
        <f>IF($H76&lt;&gt;"",SUMIF(個別表!$E$17:$E$1231,$C76,個別表!$KG$17:$KG$1231),"")</f>
        <v/>
      </c>
      <c r="Y76" s="408" t="str">
        <f>IF($H76&lt;&gt;"",SUMIF(個別表!$E$17:$E$1231,$C76,個別表!$KH$17:$KH$1231),"")</f>
        <v/>
      </c>
      <c r="Z76" s="408" t="str">
        <f>IF($H76&lt;&gt;"",SUMIF(個別表!$E$17:$E$1231,$C76,個別表!$KI$17:$KI$1231),"")</f>
        <v/>
      </c>
      <c r="AA76" s="408" t="str">
        <f>IF($H76&lt;&gt;"",SUMIF(個別表!$E$17:$E$1231,$C76,個別表!$KJ$17:$KJ$1231),"")</f>
        <v/>
      </c>
      <c r="AB76" s="409" t="str">
        <f>IF($H76&lt;&gt;"",SUMIF(個別表!$E$17:$E$1231,$C76,個別表!$KK$17:$KK$1231),"")</f>
        <v/>
      </c>
      <c r="AC76" s="407" t="str">
        <f>IF($H76&lt;&gt;"",SUMIF(個別表!$E$17:$E$1231,$C76,個別表!$GO$17:$GO$1231),"")</f>
        <v/>
      </c>
      <c r="AD76" s="403" t="str">
        <f>IF($H76&lt;&gt;"",SUMIF(個別表!$E$17:$E$1231,$C76,個別表!$GP$17:$GP$1231),"")</f>
        <v/>
      </c>
      <c r="AE76" s="403" t="str">
        <f>IF($H76&lt;&gt;"",SUMIF(個別表!$E$17:$E$1231,$C76,個別表!$GQ$17:$GQ$1231),"")</f>
        <v/>
      </c>
      <c r="AF76" s="403" t="str">
        <f>IF($H76&lt;&gt;"",SUMIF(個別表!$E$17:$E$1231,$C76,個別表!$GR$17:$GR$1231),"")</f>
        <v/>
      </c>
      <c r="AG76" s="408" t="str">
        <f>IF($H76&lt;&gt;"",SUMIF(個別表!$E$17:$E$1231,$C76,個別表!$GS$17:$GS$1231),"")</f>
        <v/>
      </c>
      <c r="AH76" s="408" t="str">
        <f>IF($H76&lt;&gt;"",SUMIF(個別表!$E$17:$E$1231,$C76,個別表!$GT$17:$GT$1231),"")</f>
        <v/>
      </c>
      <c r="AI76" s="408" t="str">
        <f>IF($H76&lt;&gt;"",SUMIF(個別表!$E$17:$E$1231,$C76,個別表!$GW$17:$GW$1231),"")</f>
        <v/>
      </c>
      <c r="AJ76" s="408" t="str">
        <f>IF($H76&lt;&gt;"",SUMIF(個別表!$E$17:$E$1231,$C76,個別表!$GX$17:$GX$1231),"")</f>
        <v/>
      </c>
      <c r="AK76" s="408" t="str">
        <f>IF($H76&lt;&gt;"",SUMIF(個別表!$E$17:$E$1231,$C76,個別表!$HH$17:$HH$1231),"")</f>
        <v/>
      </c>
      <c r="AL76" s="408" t="str">
        <f>IF($H76&lt;&gt;"",SUMIF(個別表!$E$17:$E$1231,$C76,個別表!$HU$17:$HU$1231),"")</f>
        <v/>
      </c>
      <c r="AM76" s="408" t="str">
        <f>IF($H76&lt;&gt;"",SUMIF(個別表!$E$17:$E$1231,$C76,個別表!$HX$17:$HX$1231),"")</f>
        <v/>
      </c>
      <c r="AN76" s="408" t="str">
        <f>IF($H76&lt;&gt;"",SUMIF(個別表!$E$17:$E$1231,$C76,個別表!$ID$17:$ID$1231),"")</f>
        <v/>
      </c>
      <c r="AO76" s="408" t="str">
        <f>IF($H76&lt;&gt;"",SUMIF(個別表!$E$17:$E$1231,$C76,個別表!$IJ$17:$IJ$1231),"")</f>
        <v/>
      </c>
      <c r="AP76" s="408" t="str">
        <f>IF($H76&lt;&gt;"",SUMIF(個別表!$E$17:$E$1231,$C76,個別表!$IP$17:$IP$1231),"")</f>
        <v/>
      </c>
      <c r="AQ76" s="408" t="str">
        <f>IF($H76&lt;&gt;"",SUMIF(個別表!$E$17:$E$1231,$C76,個別表!$IS$17:$IS$1231),"")</f>
        <v/>
      </c>
      <c r="AR76" s="407" t="str">
        <f>IF($H76&lt;&gt;"",SUMIF(個別表!$E$17:$E$1231,$C76,個別表!$IV$17:$IV$1231),"")</f>
        <v/>
      </c>
      <c r="AS76" s="416" t="str">
        <f t="shared" si="1"/>
        <v/>
      </c>
      <c r="AT76" s="194" t="str">
        <f t="shared" si="2"/>
        <v/>
      </c>
      <c r="AU76" s="414"/>
      <c r="AV76" s="194" t="str">
        <f t="shared" si="3"/>
        <v/>
      </c>
      <c r="AW76" s="416" t="str">
        <f>IF($H76&lt;&gt;"",VLOOKUP($C76,個別表!$E$17:$ES$1241,33,FALSE),"")</f>
        <v/>
      </c>
      <c r="AX76" s="417" t="s">
        <v>55</v>
      </c>
      <c r="AY76" s="168"/>
      <c r="AZ76" s="482" t="str">
        <f t="shared" si="4"/>
        <v/>
      </c>
      <c r="BA76" s="186"/>
    </row>
    <row r="77" spans="2:53" s="169" customFormat="1" ht="19.899999999999999" customHeight="1" x14ac:dyDescent="0.2">
      <c r="B77" s="170"/>
      <c r="C77" s="187">
        <f>IF((ROW()-15)&lt;=個別表!N78,ROW()-15,"")</f>
        <v>62</v>
      </c>
      <c r="D77" s="188" t="str">
        <f>IFERROR(VLOOKUP($C77,個別表!$E$17:$Y$1231,11,FALSE),"")</f>
        <v/>
      </c>
      <c r="E77" s="188" t="str">
        <f>IFERROR(VLOOKUP($C77,個別表!$E$17:$Y$1231,12,FALSE),"")</f>
        <v/>
      </c>
      <c r="F77" s="225" t="str">
        <f>IFERROR(VLOOKUP($C77,個別表!$E$17:$Y$1231,16,FALSE),"")</f>
        <v/>
      </c>
      <c r="G77" s="384" t="str">
        <f>IFERROR(VLOOKUP($C77,個別表!$E$17:$Y$1231,17,FALSE),"")</f>
        <v/>
      </c>
      <c r="H77" s="189" t="str">
        <f>IFERROR(VLOOKUP($C77,個別表!$E$17:$Y$1231,20,FALSE),"")</f>
        <v/>
      </c>
      <c r="I77" s="238" t="str">
        <f>IF($H77&lt;&gt;"",SUMIF(個別表!$E$17:$E$1231,$C77,個別表!$JM$17:$JM$1231),"")</f>
        <v/>
      </c>
      <c r="J77" s="192" t="str">
        <f>IF($H77&lt;&gt;"",SUMIF(個別表!$E$17:$E$1231,$C77,個別表!$JN$17:$JN$1231),"")</f>
        <v/>
      </c>
      <c r="K77" s="193" t="str">
        <f>IF($H77&lt;&gt;"",SUMIF(個別表!$E$17:$E$1231,$C77,個別表!$JO$17:$JO$1231),"")</f>
        <v/>
      </c>
      <c r="L77" s="239" t="str">
        <f>IF($H77&lt;&gt;"",SUMIF(個別表!$E$17:$E$1231,$C77,個別表!$JP$17:$JP$1231),"")</f>
        <v/>
      </c>
      <c r="M77" s="392"/>
      <c r="N77" s="393"/>
      <c r="O77" s="190"/>
      <c r="P77" s="191"/>
      <c r="Q77" s="402" t="str">
        <f>IF($H77&lt;&gt;"",SUMIF(個別表!$E$17:$E$1231,$C77,個別表!$JZ$17:$JZ$1231),"")</f>
        <v/>
      </c>
      <c r="R77" s="403" t="str">
        <f>IF($H77&lt;&gt;"",SUMIF(個別表!$E$17:$E$1231,$C77,個別表!$KA$17:$KA$1231),"")</f>
        <v/>
      </c>
      <c r="S77" s="407" t="str">
        <f>IF($H77&lt;&gt;"",SUMIF(個別表!$E$17:$E$1231,$C77,個別表!$KB$17:$KB$1231),"")</f>
        <v/>
      </c>
      <c r="T77" s="403" t="str">
        <f>IF($H77&lt;&gt;"",SUMIF(個別表!$E$17:$E$1231,$C77,個別表!$KC$17:$KC$1231),"")</f>
        <v/>
      </c>
      <c r="U77" s="408" t="str">
        <f>IF($H77&lt;&gt;"",SUMIF(個別表!$E$17:$E$1231,$C77,個別表!$KD$17:$KD$1231),"")</f>
        <v/>
      </c>
      <c r="V77" s="408" t="str">
        <f>IF($H77&lt;&gt;"",SUMIF(個別表!$E$17:$E$1231,$C77,個別表!$KE$17:$KE$1231),"")</f>
        <v/>
      </c>
      <c r="W77" s="408" t="str">
        <f>IF($H77&lt;&gt;"",SUMIF(個別表!$E$17:$E$1231,$C77,個別表!$KF$17:$KF$1231),"")</f>
        <v/>
      </c>
      <c r="X77" s="408" t="str">
        <f>IF($H77&lt;&gt;"",SUMIF(個別表!$E$17:$E$1231,$C77,個別表!$KG$17:$KG$1231),"")</f>
        <v/>
      </c>
      <c r="Y77" s="408" t="str">
        <f>IF($H77&lt;&gt;"",SUMIF(個別表!$E$17:$E$1231,$C77,個別表!$KH$17:$KH$1231),"")</f>
        <v/>
      </c>
      <c r="Z77" s="408" t="str">
        <f>IF($H77&lt;&gt;"",SUMIF(個別表!$E$17:$E$1231,$C77,個別表!$KI$17:$KI$1231),"")</f>
        <v/>
      </c>
      <c r="AA77" s="408" t="str">
        <f>IF($H77&lt;&gt;"",SUMIF(個別表!$E$17:$E$1231,$C77,個別表!$KJ$17:$KJ$1231),"")</f>
        <v/>
      </c>
      <c r="AB77" s="409" t="str">
        <f>IF($H77&lt;&gt;"",SUMIF(個別表!$E$17:$E$1231,$C77,個別表!$KK$17:$KK$1231),"")</f>
        <v/>
      </c>
      <c r="AC77" s="407" t="str">
        <f>IF($H77&lt;&gt;"",SUMIF(個別表!$E$17:$E$1231,$C77,個別表!$GO$17:$GO$1231),"")</f>
        <v/>
      </c>
      <c r="AD77" s="403" t="str">
        <f>IF($H77&lt;&gt;"",SUMIF(個別表!$E$17:$E$1231,$C77,個別表!$GP$17:$GP$1231),"")</f>
        <v/>
      </c>
      <c r="AE77" s="403" t="str">
        <f>IF($H77&lt;&gt;"",SUMIF(個別表!$E$17:$E$1231,$C77,個別表!$GQ$17:$GQ$1231),"")</f>
        <v/>
      </c>
      <c r="AF77" s="403" t="str">
        <f>IF($H77&lt;&gt;"",SUMIF(個別表!$E$17:$E$1231,$C77,個別表!$GR$17:$GR$1231),"")</f>
        <v/>
      </c>
      <c r="AG77" s="408" t="str">
        <f>IF($H77&lt;&gt;"",SUMIF(個別表!$E$17:$E$1231,$C77,個別表!$GS$17:$GS$1231),"")</f>
        <v/>
      </c>
      <c r="AH77" s="408" t="str">
        <f>IF($H77&lt;&gt;"",SUMIF(個別表!$E$17:$E$1231,$C77,個別表!$GT$17:$GT$1231),"")</f>
        <v/>
      </c>
      <c r="AI77" s="408" t="str">
        <f>IF($H77&lt;&gt;"",SUMIF(個別表!$E$17:$E$1231,$C77,個別表!$GW$17:$GW$1231),"")</f>
        <v/>
      </c>
      <c r="AJ77" s="408" t="str">
        <f>IF($H77&lt;&gt;"",SUMIF(個別表!$E$17:$E$1231,$C77,個別表!$GX$17:$GX$1231),"")</f>
        <v/>
      </c>
      <c r="AK77" s="408" t="str">
        <f>IF($H77&lt;&gt;"",SUMIF(個別表!$E$17:$E$1231,$C77,個別表!$HH$17:$HH$1231),"")</f>
        <v/>
      </c>
      <c r="AL77" s="408" t="str">
        <f>IF($H77&lt;&gt;"",SUMIF(個別表!$E$17:$E$1231,$C77,個別表!$HU$17:$HU$1231),"")</f>
        <v/>
      </c>
      <c r="AM77" s="408" t="str">
        <f>IF($H77&lt;&gt;"",SUMIF(個別表!$E$17:$E$1231,$C77,個別表!$HX$17:$HX$1231),"")</f>
        <v/>
      </c>
      <c r="AN77" s="408" t="str">
        <f>IF($H77&lt;&gt;"",SUMIF(個別表!$E$17:$E$1231,$C77,個別表!$ID$17:$ID$1231),"")</f>
        <v/>
      </c>
      <c r="AO77" s="408" t="str">
        <f>IF($H77&lt;&gt;"",SUMIF(個別表!$E$17:$E$1231,$C77,個別表!$IJ$17:$IJ$1231),"")</f>
        <v/>
      </c>
      <c r="AP77" s="408" t="str">
        <f>IF($H77&lt;&gt;"",SUMIF(個別表!$E$17:$E$1231,$C77,個別表!$IP$17:$IP$1231),"")</f>
        <v/>
      </c>
      <c r="AQ77" s="408" t="str">
        <f>IF($H77&lt;&gt;"",SUMIF(個別表!$E$17:$E$1231,$C77,個別表!$IS$17:$IS$1231),"")</f>
        <v/>
      </c>
      <c r="AR77" s="407" t="str">
        <f>IF($H77&lt;&gt;"",SUMIF(個別表!$E$17:$E$1231,$C77,個別表!$IV$17:$IV$1231),"")</f>
        <v/>
      </c>
      <c r="AS77" s="416" t="str">
        <f t="shared" si="1"/>
        <v/>
      </c>
      <c r="AT77" s="194" t="str">
        <f t="shared" si="2"/>
        <v/>
      </c>
      <c r="AU77" s="414"/>
      <c r="AV77" s="194" t="str">
        <f t="shared" si="3"/>
        <v/>
      </c>
      <c r="AW77" s="416" t="str">
        <f>IF($H77&lt;&gt;"",VLOOKUP($C77,個別表!$E$17:$ES$1241,33,FALSE),"")</f>
        <v/>
      </c>
      <c r="AX77" s="417" t="s">
        <v>55</v>
      </c>
      <c r="AY77" s="168"/>
      <c r="AZ77" s="482" t="str">
        <f t="shared" si="4"/>
        <v/>
      </c>
      <c r="BA77" s="186"/>
    </row>
    <row r="78" spans="2:53" s="169" customFormat="1" ht="19.899999999999999" customHeight="1" x14ac:dyDescent="0.2">
      <c r="B78" s="170"/>
      <c r="C78" s="187">
        <f>IF((ROW()-15)&lt;=個別表!N79,ROW()-15,"")</f>
        <v>63</v>
      </c>
      <c r="D78" s="188" t="str">
        <f>IFERROR(VLOOKUP($C78,個別表!$E$17:$Y$1231,11,FALSE),"")</f>
        <v/>
      </c>
      <c r="E78" s="188" t="str">
        <f>IFERROR(VLOOKUP($C78,個別表!$E$17:$Y$1231,12,FALSE),"")</f>
        <v/>
      </c>
      <c r="F78" s="225" t="str">
        <f>IFERROR(VLOOKUP($C78,個別表!$E$17:$Y$1231,16,FALSE),"")</f>
        <v/>
      </c>
      <c r="G78" s="384" t="str">
        <f>IFERROR(VLOOKUP($C78,個別表!$E$17:$Y$1231,17,FALSE),"")</f>
        <v/>
      </c>
      <c r="H78" s="189" t="str">
        <f>IFERROR(VLOOKUP($C78,個別表!$E$17:$Y$1231,20,FALSE),"")</f>
        <v/>
      </c>
      <c r="I78" s="238" t="str">
        <f>IF($H78&lt;&gt;"",SUMIF(個別表!$E$17:$E$1231,$C78,個別表!$JM$17:$JM$1231),"")</f>
        <v/>
      </c>
      <c r="J78" s="192" t="str">
        <f>IF($H78&lt;&gt;"",SUMIF(個別表!$E$17:$E$1231,$C78,個別表!$JN$17:$JN$1231),"")</f>
        <v/>
      </c>
      <c r="K78" s="193" t="str">
        <f>IF($H78&lt;&gt;"",SUMIF(個別表!$E$17:$E$1231,$C78,個別表!$JO$17:$JO$1231),"")</f>
        <v/>
      </c>
      <c r="L78" s="239" t="str">
        <f>IF($H78&lt;&gt;"",SUMIF(個別表!$E$17:$E$1231,$C78,個別表!$JP$17:$JP$1231),"")</f>
        <v/>
      </c>
      <c r="M78" s="392"/>
      <c r="N78" s="393"/>
      <c r="O78" s="190"/>
      <c r="P78" s="191"/>
      <c r="Q78" s="402" t="str">
        <f>IF($H78&lt;&gt;"",SUMIF(個別表!$E$17:$E$1231,$C78,個別表!$JZ$17:$JZ$1231),"")</f>
        <v/>
      </c>
      <c r="R78" s="403" t="str">
        <f>IF($H78&lt;&gt;"",SUMIF(個別表!$E$17:$E$1231,$C78,個別表!$KA$17:$KA$1231),"")</f>
        <v/>
      </c>
      <c r="S78" s="407" t="str">
        <f>IF($H78&lt;&gt;"",SUMIF(個別表!$E$17:$E$1231,$C78,個別表!$KB$17:$KB$1231),"")</f>
        <v/>
      </c>
      <c r="T78" s="403" t="str">
        <f>IF($H78&lt;&gt;"",SUMIF(個別表!$E$17:$E$1231,$C78,個別表!$KC$17:$KC$1231),"")</f>
        <v/>
      </c>
      <c r="U78" s="408" t="str">
        <f>IF($H78&lt;&gt;"",SUMIF(個別表!$E$17:$E$1231,$C78,個別表!$KD$17:$KD$1231),"")</f>
        <v/>
      </c>
      <c r="V78" s="408" t="str">
        <f>IF($H78&lt;&gt;"",SUMIF(個別表!$E$17:$E$1231,$C78,個別表!$KE$17:$KE$1231),"")</f>
        <v/>
      </c>
      <c r="W78" s="408" t="str">
        <f>IF($H78&lt;&gt;"",SUMIF(個別表!$E$17:$E$1231,$C78,個別表!$KF$17:$KF$1231),"")</f>
        <v/>
      </c>
      <c r="X78" s="408" t="str">
        <f>IF($H78&lt;&gt;"",SUMIF(個別表!$E$17:$E$1231,$C78,個別表!$KG$17:$KG$1231),"")</f>
        <v/>
      </c>
      <c r="Y78" s="408" t="str">
        <f>IF($H78&lt;&gt;"",SUMIF(個別表!$E$17:$E$1231,$C78,個別表!$KH$17:$KH$1231),"")</f>
        <v/>
      </c>
      <c r="Z78" s="408" t="str">
        <f>IF($H78&lt;&gt;"",SUMIF(個別表!$E$17:$E$1231,$C78,個別表!$KI$17:$KI$1231),"")</f>
        <v/>
      </c>
      <c r="AA78" s="408" t="str">
        <f>IF($H78&lt;&gt;"",SUMIF(個別表!$E$17:$E$1231,$C78,個別表!$KJ$17:$KJ$1231),"")</f>
        <v/>
      </c>
      <c r="AB78" s="409" t="str">
        <f>IF($H78&lt;&gt;"",SUMIF(個別表!$E$17:$E$1231,$C78,個別表!$KK$17:$KK$1231),"")</f>
        <v/>
      </c>
      <c r="AC78" s="407" t="str">
        <f>IF($H78&lt;&gt;"",SUMIF(個別表!$E$17:$E$1231,$C78,個別表!$GO$17:$GO$1231),"")</f>
        <v/>
      </c>
      <c r="AD78" s="403" t="str">
        <f>IF($H78&lt;&gt;"",SUMIF(個別表!$E$17:$E$1231,$C78,個別表!$GP$17:$GP$1231),"")</f>
        <v/>
      </c>
      <c r="AE78" s="403" t="str">
        <f>IF($H78&lt;&gt;"",SUMIF(個別表!$E$17:$E$1231,$C78,個別表!$GQ$17:$GQ$1231),"")</f>
        <v/>
      </c>
      <c r="AF78" s="403" t="str">
        <f>IF($H78&lt;&gt;"",SUMIF(個別表!$E$17:$E$1231,$C78,個別表!$GR$17:$GR$1231),"")</f>
        <v/>
      </c>
      <c r="AG78" s="408" t="str">
        <f>IF($H78&lt;&gt;"",SUMIF(個別表!$E$17:$E$1231,$C78,個別表!$GS$17:$GS$1231),"")</f>
        <v/>
      </c>
      <c r="AH78" s="408" t="str">
        <f>IF($H78&lt;&gt;"",SUMIF(個別表!$E$17:$E$1231,$C78,個別表!$GT$17:$GT$1231),"")</f>
        <v/>
      </c>
      <c r="AI78" s="408" t="str">
        <f>IF($H78&lt;&gt;"",SUMIF(個別表!$E$17:$E$1231,$C78,個別表!$GW$17:$GW$1231),"")</f>
        <v/>
      </c>
      <c r="AJ78" s="408" t="str">
        <f>IF($H78&lt;&gt;"",SUMIF(個別表!$E$17:$E$1231,$C78,個別表!$GX$17:$GX$1231),"")</f>
        <v/>
      </c>
      <c r="AK78" s="408" t="str">
        <f>IF($H78&lt;&gt;"",SUMIF(個別表!$E$17:$E$1231,$C78,個別表!$HH$17:$HH$1231),"")</f>
        <v/>
      </c>
      <c r="AL78" s="408" t="str">
        <f>IF($H78&lt;&gt;"",SUMIF(個別表!$E$17:$E$1231,$C78,個別表!$HU$17:$HU$1231),"")</f>
        <v/>
      </c>
      <c r="AM78" s="408" t="str">
        <f>IF($H78&lt;&gt;"",SUMIF(個別表!$E$17:$E$1231,$C78,個別表!$HX$17:$HX$1231),"")</f>
        <v/>
      </c>
      <c r="AN78" s="408" t="str">
        <f>IF($H78&lt;&gt;"",SUMIF(個別表!$E$17:$E$1231,$C78,個別表!$ID$17:$ID$1231),"")</f>
        <v/>
      </c>
      <c r="AO78" s="408" t="str">
        <f>IF($H78&lt;&gt;"",SUMIF(個別表!$E$17:$E$1231,$C78,個別表!$IJ$17:$IJ$1231),"")</f>
        <v/>
      </c>
      <c r="AP78" s="408" t="str">
        <f>IF($H78&lt;&gt;"",SUMIF(個別表!$E$17:$E$1231,$C78,個別表!$IP$17:$IP$1231),"")</f>
        <v/>
      </c>
      <c r="AQ78" s="408" t="str">
        <f>IF($H78&lt;&gt;"",SUMIF(個別表!$E$17:$E$1231,$C78,個別表!$IS$17:$IS$1231),"")</f>
        <v/>
      </c>
      <c r="AR78" s="407" t="str">
        <f>IF($H78&lt;&gt;"",SUMIF(個別表!$E$17:$E$1231,$C78,個別表!$IV$17:$IV$1231),"")</f>
        <v/>
      </c>
      <c r="AS78" s="416" t="str">
        <f t="shared" si="1"/>
        <v/>
      </c>
      <c r="AT78" s="194" t="str">
        <f t="shared" si="2"/>
        <v/>
      </c>
      <c r="AU78" s="414"/>
      <c r="AV78" s="194" t="str">
        <f t="shared" si="3"/>
        <v/>
      </c>
      <c r="AW78" s="416" t="str">
        <f>IF($H78&lt;&gt;"",VLOOKUP($C78,個別表!$E$17:$ES$1241,33,FALSE),"")</f>
        <v/>
      </c>
      <c r="AX78" s="417" t="s">
        <v>55</v>
      </c>
      <c r="AY78" s="168"/>
      <c r="AZ78" s="482" t="str">
        <f t="shared" si="4"/>
        <v/>
      </c>
      <c r="BA78" s="186"/>
    </row>
    <row r="79" spans="2:53" s="169" customFormat="1" ht="19.899999999999999" customHeight="1" x14ac:dyDescent="0.2">
      <c r="B79" s="170"/>
      <c r="C79" s="187">
        <f>IF((ROW()-15)&lt;=個別表!N80,ROW()-15,"")</f>
        <v>64</v>
      </c>
      <c r="D79" s="188" t="str">
        <f>IFERROR(VLOOKUP($C79,個別表!$E$17:$Y$1231,11,FALSE),"")</f>
        <v/>
      </c>
      <c r="E79" s="188" t="str">
        <f>IFERROR(VLOOKUP($C79,個別表!$E$17:$Y$1231,12,FALSE),"")</f>
        <v/>
      </c>
      <c r="F79" s="225" t="str">
        <f>IFERROR(VLOOKUP($C79,個別表!$E$17:$Y$1231,16,FALSE),"")</f>
        <v/>
      </c>
      <c r="G79" s="384" t="str">
        <f>IFERROR(VLOOKUP($C79,個別表!$E$17:$Y$1231,17,FALSE),"")</f>
        <v/>
      </c>
      <c r="H79" s="189" t="str">
        <f>IFERROR(VLOOKUP($C79,個別表!$E$17:$Y$1231,20,FALSE),"")</f>
        <v/>
      </c>
      <c r="I79" s="238" t="str">
        <f>IF($H79&lt;&gt;"",SUMIF(個別表!$E$17:$E$1231,$C79,個別表!$JM$17:$JM$1231),"")</f>
        <v/>
      </c>
      <c r="J79" s="192" t="str">
        <f>IF($H79&lt;&gt;"",SUMIF(個別表!$E$17:$E$1231,$C79,個別表!$JN$17:$JN$1231),"")</f>
        <v/>
      </c>
      <c r="K79" s="193" t="str">
        <f>IF($H79&lt;&gt;"",SUMIF(個別表!$E$17:$E$1231,$C79,個別表!$JO$17:$JO$1231),"")</f>
        <v/>
      </c>
      <c r="L79" s="239" t="str">
        <f>IF($H79&lt;&gt;"",SUMIF(個別表!$E$17:$E$1231,$C79,個別表!$JP$17:$JP$1231),"")</f>
        <v/>
      </c>
      <c r="M79" s="392"/>
      <c r="N79" s="393"/>
      <c r="O79" s="190"/>
      <c r="P79" s="191"/>
      <c r="Q79" s="402" t="str">
        <f>IF($H79&lt;&gt;"",SUMIF(個別表!$E$17:$E$1231,$C79,個別表!$JZ$17:$JZ$1231),"")</f>
        <v/>
      </c>
      <c r="R79" s="403" t="str">
        <f>IF($H79&lt;&gt;"",SUMIF(個別表!$E$17:$E$1231,$C79,個別表!$KA$17:$KA$1231),"")</f>
        <v/>
      </c>
      <c r="S79" s="407" t="str">
        <f>IF($H79&lt;&gt;"",SUMIF(個別表!$E$17:$E$1231,$C79,個別表!$KB$17:$KB$1231),"")</f>
        <v/>
      </c>
      <c r="T79" s="403" t="str">
        <f>IF($H79&lt;&gt;"",SUMIF(個別表!$E$17:$E$1231,$C79,個別表!$KC$17:$KC$1231),"")</f>
        <v/>
      </c>
      <c r="U79" s="408" t="str">
        <f>IF($H79&lt;&gt;"",SUMIF(個別表!$E$17:$E$1231,$C79,個別表!$KD$17:$KD$1231),"")</f>
        <v/>
      </c>
      <c r="V79" s="408" t="str">
        <f>IF($H79&lt;&gt;"",SUMIF(個別表!$E$17:$E$1231,$C79,個別表!$KE$17:$KE$1231),"")</f>
        <v/>
      </c>
      <c r="W79" s="408" t="str">
        <f>IF($H79&lt;&gt;"",SUMIF(個別表!$E$17:$E$1231,$C79,個別表!$KF$17:$KF$1231),"")</f>
        <v/>
      </c>
      <c r="X79" s="408" t="str">
        <f>IF($H79&lt;&gt;"",SUMIF(個別表!$E$17:$E$1231,$C79,個別表!$KG$17:$KG$1231),"")</f>
        <v/>
      </c>
      <c r="Y79" s="408" t="str">
        <f>IF($H79&lt;&gt;"",SUMIF(個別表!$E$17:$E$1231,$C79,個別表!$KH$17:$KH$1231),"")</f>
        <v/>
      </c>
      <c r="Z79" s="408" t="str">
        <f>IF($H79&lt;&gt;"",SUMIF(個別表!$E$17:$E$1231,$C79,個別表!$KI$17:$KI$1231),"")</f>
        <v/>
      </c>
      <c r="AA79" s="408" t="str">
        <f>IF($H79&lt;&gt;"",SUMIF(個別表!$E$17:$E$1231,$C79,個別表!$KJ$17:$KJ$1231),"")</f>
        <v/>
      </c>
      <c r="AB79" s="409" t="str">
        <f>IF($H79&lt;&gt;"",SUMIF(個別表!$E$17:$E$1231,$C79,個別表!$KK$17:$KK$1231),"")</f>
        <v/>
      </c>
      <c r="AC79" s="407" t="str">
        <f>IF($H79&lt;&gt;"",SUMIF(個別表!$E$17:$E$1231,$C79,個別表!$GO$17:$GO$1231),"")</f>
        <v/>
      </c>
      <c r="AD79" s="403" t="str">
        <f>IF($H79&lt;&gt;"",SUMIF(個別表!$E$17:$E$1231,$C79,個別表!$GP$17:$GP$1231),"")</f>
        <v/>
      </c>
      <c r="AE79" s="403" t="str">
        <f>IF($H79&lt;&gt;"",SUMIF(個別表!$E$17:$E$1231,$C79,個別表!$GQ$17:$GQ$1231),"")</f>
        <v/>
      </c>
      <c r="AF79" s="403" t="str">
        <f>IF($H79&lt;&gt;"",SUMIF(個別表!$E$17:$E$1231,$C79,個別表!$GR$17:$GR$1231),"")</f>
        <v/>
      </c>
      <c r="AG79" s="408" t="str">
        <f>IF($H79&lt;&gt;"",SUMIF(個別表!$E$17:$E$1231,$C79,個別表!$GS$17:$GS$1231),"")</f>
        <v/>
      </c>
      <c r="AH79" s="408" t="str">
        <f>IF($H79&lt;&gt;"",SUMIF(個別表!$E$17:$E$1231,$C79,個別表!$GT$17:$GT$1231),"")</f>
        <v/>
      </c>
      <c r="AI79" s="408" t="str">
        <f>IF($H79&lt;&gt;"",SUMIF(個別表!$E$17:$E$1231,$C79,個別表!$GW$17:$GW$1231),"")</f>
        <v/>
      </c>
      <c r="AJ79" s="408" t="str">
        <f>IF($H79&lt;&gt;"",SUMIF(個別表!$E$17:$E$1231,$C79,個別表!$GX$17:$GX$1231),"")</f>
        <v/>
      </c>
      <c r="AK79" s="408" t="str">
        <f>IF($H79&lt;&gt;"",SUMIF(個別表!$E$17:$E$1231,$C79,個別表!$HH$17:$HH$1231),"")</f>
        <v/>
      </c>
      <c r="AL79" s="408" t="str">
        <f>IF($H79&lt;&gt;"",SUMIF(個別表!$E$17:$E$1231,$C79,個別表!$HU$17:$HU$1231),"")</f>
        <v/>
      </c>
      <c r="AM79" s="408" t="str">
        <f>IF($H79&lt;&gt;"",SUMIF(個別表!$E$17:$E$1231,$C79,個別表!$HX$17:$HX$1231),"")</f>
        <v/>
      </c>
      <c r="AN79" s="408" t="str">
        <f>IF($H79&lt;&gt;"",SUMIF(個別表!$E$17:$E$1231,$C79,個別表!$ID$17:$ID$1231),"")</f>
        <v/>
      </c>
      <c r="AO79" s="408" t="str">
        <f>IF($H79&lt;&gt;"",SUMIF(個別表!$E$17:$E$1231,$C79,個別表!$IJ$17:$IJ$1231),"")</f>
        <v/>
      </c>
      <c r="AP79" s="408" t="str">
        <f>IF($H79&lt;&gt;"",SUMIF(個別表!$E$17:$E$1231,$C79,個別表!$IP$17:$IP$1231),"")</f>
        <v/>
      </c>
      <c r="AQ79" s="408" t="str">
        <f>IF($H79&lt;&gt;"",SUMIF(個別表!$E$17:$E$1231,$C79,個別表!$IS$17:$IS$1231),"")</f>
        <v/>
      </c>
      <c r="AR79" s="407" t="str">
        <f>IF($H79&lt;&gt;"",SUMIF(個別表!$E$17:$E$1231,$C79,個別表!$IV$17:$IV$1231),"")</f>
        <v/>
      </c>
      <c r="AS79" s="416" t="str">
        <f t="shared" si="1"/>
        <v/>
      </c>
      <c r="AT79" s="194" t="str">
        <f t="shared" si="2"/>
        <v/>
      </c>
      <c r="AU79" s="414"/>
      <c r="AV79" s="194" t="str">
        <f t="shared" si="3"/>
        <v/>
      </c>
      <c r="AW79" s="416" t="str">
        <f>IF($H79&lt;&gt;"",VLOOKUP($C79,個別表!$E$17:$ES$1241,33,FALSE),"")</f>
        <v/>
      </c>
      <c r="AX79" s="417" t="s">
        <v>55</v>
      </c>
      <c r="AY79" s="168"/>
      <c r="AZ79" s="482" t="str">
        <f t="shared" si="4"/>
        <v/>
      </c>
      <c r="BA79" s="186"/>
    </row>
    <row r="80" spans="2:53" s="169" customFormat="1" ht="19.899999999999999" customHeight="1" x14ac:dyDescent="0.2">
      <c r="B80" s="170"/>
      <c r="C80" s="187">
        <f>IF((ROW()-15)&lt;=個別表!N81,ROW()-15,"")</f>
        <v>65</v>
      </c>
      <c r="D80" s="188" t="str">
        <f>IFERROR(VLOOKUP($C80,個別表!$E$17:$Y$1231,11,FALSE),"")</f>
        <v/>
      </c>
      <c r="E80" s="188" t="str">
        <f>IFERROR(VLOOKUP($C80,個別表!$E$17:$Y$1231,12,FALSE),"")</f>
        <v/>
      </c>
      <c r="F80" s="225" t="str">
        <f>IFERROR(VLOOKUP($C80,個別表!$E$17:$Y$1231,16,FALSE),"")</f>
        <v/>
      </c>
      <c r="G80" s="384" t="str">
        <f>IFERROR(VLOOKUP($C80,個別表!$E$17:$Y$1231,17,FALSE),"")</f>
        <v/>
      </c>
      <c r="H80" s="189" t="str">
        <f>IFERROR(VLOOKUP($C80,個別表!$E$17:$Y$1231,20,FALSE),"")</f>
        <v/>
      </c>
      <c r="I80" s="238" t="str">
        <f>IF($H80&lt;&gt;"",SUMIF(個別表!$E$17:$E$1231,$C80,個別表!$JM$17:$JM$1231),"")</f>
        <v/>
      </c>
      <c r="J80" s="192" t="str">
        <f>IF($H80&lt;&gt;"",SUMIF(個別表!$E$17:$E$1231,$C80,個別表!$JN$17:$JN$1231),"")</f>
        <v/>
      </c>
      <c r="K80" s="193" t="str">
        <f>IF($H80&lt;&gt;"",SUMIF(個別表!$E$17:$E$1231,$C80,個別表!$JO$17:$JO$1231),"")</f>
        <v/>
      </c>
      <c r="L80" s="239" t="str">
        <f>IF($H80&lt;&gt;"",SUMIF(個別表!$E$17:$E$1231,$C80,個別表!$JP$17:$JP$1231),"")</f>
        <v/>
      </c>
      <c r="M80" s="392"/>
      <c r="N80" s="393"/>
      <c r="O80" s="190"/>
      <c r="P80" s="191"/>
      <c r="Q80" s="402" t="str">
        <f>IF($H80&lt;&gt;"",SUMIF(個別表!$E$17:$E$1231,$C80,個別表!$JZ$17:$JZ$1231),"")</f>
        <v/>
      </c>
      <c r="R80" s="403" t="str">
        <f>IF($H80&lt;&gt;"",SUMIF(個別表!$E$17:$E$1231,$C80,個別表!$KA$17:$KA$1231),"")</f>
        <v/>
      </c>
      <c r="S80" s="407" t="str">
        <f>IF($H80&lt;&gt;"",SUMIF(個別表!$E$17:$E$1231,$C80,個別表!$KB$17:$KB$1231),"")</f>
        <v/>
      </c>
      <c r="T80" s="403" t="str">
        <f>IF($H80&lt;&gt;"",SUMIF(個別表!$E$17:$E$1231,$C80,個別表!$KC$17:$KC$1231),"")</f>
        <v/>
      </c>
      <c r="U80" s="408" t="str">
        <f>IF($H80&lt;&gt;"",SUMIF(個別表!$E$17:$E$1231,$C80,個別表!$KD$17:$KD$1231),"")</f>
        <v/>
      </c>
      <c r="V80" s="408" t="str">
        <f>IF($H80&lt;&gt;"",SUMIF(個別表!$E$17:$E$1231,$C80,個別表!$KE$17:$KE$1231),"")</f>
        <v/>
      </c>
      <c r="W80" s="408" t="str">
        <f>IF($H80&lt;&gt;"",SUMIF(個別表!$E$17:$E$1231,$C80,個別表!$KF$17:$KF$1231),"")</f>
        <v/>
      </c>
      <c r="X80" s="408" t="str">
        <f>IF($H80&lt;&gt;"",SUMIF(個別表!$E$17:$E$1231,$C80,個別表!$KG$17:$KG$1231),"")</f>
        <v/>
      </c>
      <c r="Y80" s="408" t="str">
        <f>IF($H80&lt;&gt;"",SUMIF(個別表!$E$17:$E$1231,$C80,個別表!$KH$17:$KH$1231),"")</f>
        <v/>
      </c>
      <c r="Z80" s="408" t="str">
        <f>IF($H80&lt;&gt;"",SUMIF(個別表!$E$17:$E$1231,$C80,個別表!$KI$17:$KI$1231),"")</f>
        <v/>
      </c>
      <c r="AA80" s="408" t="str">
        <f>IF($H80&lt;&gt;"",SUMIF(個別表!$E$17:$E$1231,$C80,個別表!$KJ$17:$KJ$1231),"")</f>
        <v/>
      </c>
      <c r="AB80" s="409" t="str">
        <f>IF($H80&lt;&gt;"",SUMIF(個別表!$E$17:$E$1231,$C80,個別表!$KK$17:$KK$1231),"")</f>
        <v/>
      </c>
      <c r="AC80" s="407" t="str">
        <f>IF($H80&lt;&gt;"",SUMIF(個別表!$E$17:$E$1231,$C80,個別表!$GO$17:$GO$1231),"")</f>
        <v/>
      </c>
      <c r="AD80" s="403" t="str">
        <f>IF($H80&lt;&gt;"",SUMIF(個別表!$E$17:$E$1231,$C80,個別表!$GP$17:$GP$1231),"")</f>
        <v/>
      </c>
      <c r="AE80" s="403" t="str">
        <f>IF($H80&lt;&gt;"",SUMIF(個別表!$E$17:$E$1231,$C80,個別表!$GQ$17:$GQ$1231),"")</f>
        <v/>
      </c>
      <c r="AF80" s="403" t="str">
        <f>IF($H80&lt;&gt;"",SUMIF(個別表!$E$17:$E$1231,$C80,個別表!$GR$17:$GR$1231),"")</f>
        <v/>
      </c>
      <c r="AG80" s="408" t="str">
        <f>IF($H80&lt;&gt;"",SUMIF(個別表!$E$17:$E$1231,$C80,個別表!$GS$17:$GS$1231),"")</f>
        <v/>
      </c>
      <c r="AH80" s="408" t="str">
        <f>IF($H80&lt;&gt;"",SUMIF(個別表!$E$17:$E$1231,$C80,個別表!$GT$17:$GT$1231),"")</f>
        <v/>
      </c>
      <c r="AI80" s="408" t="str">
        <f>IF($H80&lt;&gt;"",SUMIF(個別表!$E$17:$E$1231,$C80,個別表!$GW$17:$GW$1231),"")</f>
        <v/>
      </c>
      <c r="AJ80" s="408" t="str">
        <f>IF($H80&lt;&gt;"",SUMIF(個別表!$E$17:$E$1231,$C80,個別表!$GX$17:$GX$1231),"")</f>
        <v/>
      </c>
      <c r="AK80" s="408" t="str">
        <f>IF($H80&lt;&gt;"",SUMIF(個別表!$E$17:$E$1231,$C80,個別表!$HH$17:$HH$1231),"")</f>
        <v/>
      </c>
      <c r="AL80" s="408" t="str">
        <f>IF($H80&lt;&gt;"",SUMIF(個別表!$E$17:$E$1231,$C80,個別表!$HU$17:$HU$1231),"")</f>
        <v/>
      </c>
      <c r="AM80" s="408" t="str">
        <f>IF($H80&lt;&gt;"",SUMIF(個別表!$E$17:$E$1231,$C80,個別表!$HX$17:$HX$1231),"")</f>
        <v/>
      </c>
      <c r="AN80" s="408" t="str">
        <f>IF($H80&lt;&gt;"",SUMIF(個別表!$E$17:$E$1231,$C80,個別表!$ID$17:$ID$1231),"")</f>
        <v/>
      </c>
      <c r="AO80" s="408" t="str">
        <f>IF($H80&lt;&gt;"",SUMIF(個別表!$E$17:$E$1231,$C80,個別表!$IJ$17:$IJ$1231),"")</f>
        <v/>
      </c>
      <c r="AP80" s="408" t="str">
        <f>IF($H80&lt;&gt;"",SUMIF(個別表!$E$17:$E$1231,$C80,個別表!$IP$17:$IP$1231),"")</f>
        <v/>
      </c>
      <c r="AQ80" s="408" t="str">
        <f>IF($H80&lt;&gt;"",SUMIF(個別表!$E$17:$E$1231,$C80,個別表!$IS$17:$IS$1231),"")</f>
        <v/>
      </c>
      <c r="AR80" s="407" t="str">
        <f>IF($H80&lt;&gt;"",SUMIF(個別表!$E$17:$E$1231,$C80,個別表!$IV$17:$IV$1231),"")</f>
        <v/>
      </c>
      <c r="AS80" s="416" t="str">
        <f t="shared" si="1"/>
        <v/>
      </c>
      <c r="AT80" s="194" t="str">
        <f t="shared" si="2"/>
        <v/>
      </c>
      <c r="AU80" s="414"/>
      <c r="AV80" s="194" t="str">
        <f t="shared" si="3"/>
        <v/>
      </c>
      <c r="AW80" s="416" t="str">
        <f>IF($H80&lt;&gt;"",VLOOKUP($C80,個別表!$E$17:$ES$1241,33,FALSE),"")</f>
        <v/>
      </c>
      <c r="AX80" s="417" t="s">
        <v>55</v>
      </c>
      <c r="AY80" s="168"/>
      <c r="AZ80" s="482" t="str">
        <f t="shared" si="4"/>
        <v/>
      </c>
      <c r="BA80" s="186"/>
    </row>
    <row r="81" spans="2:53" s="169" customFormat="1" ht="19.899999999999999" customHeight="1" x14ac:dyDescent="0.2">
      <c r="B81" s="170"/>
      <c r="C81" s="187">
        <f>IF((ROW()-15)&lt;=個別表!N82,ROW()-15,"")</f>
        <v>66</v>
      </c>
      <c r="D81" s="188" t="str">
        <f>IFERROR(VLOOKUP($C81,個別表!$E$17:$Y$1231,11,FALSE),"")</f>
        <v/>
      </c>
      <c r="E81" s="188" t="str">
        <f>IFERROR(VLOOKUP($C81,個別表!$E$17:$Y$1231,12,FALSE),"")</f>
        <v/>
      </c>
      <c r="F81" s="225" t="str">
        <f>IFERROR(VLOOKUP($C81,個別表!$E$17:$Y$1231,16,FALSE),"")</f>
        <v/>
      </c>
      <c r="G81" s="384" t="str">
        <f>IFERROR(VLOOKUP($C81,個別表!$E$17:$Y$1231,17,FALSE),"")</f>
        <v/>
      </c>
      <c r="H81" s="189" t="str">
        <f>IFERROR(VLOOKUP($C81,個別表!$E$17:$Y$1231,20,FALSE),"")</f>
        <v/>
      </c>
      <c r="I81" s="238" t="str">
        <f>IF($H81&lt;&gt;"",SUMIF(個別表!$E$17:$E$1231,$C81,個別表!$JM$17:$JM$1231),"")</f>
        <v/>
      </c>
      <c r="J81" s="192" t="str">
        <f>IF($H81&lt;&gt;"",SUMIF(個別表!$E$17:$E$1231,$C81,個別表!$JN$17:$JN$1231),"")</f>
        <v/>
      </c>
      <c r="K81" s="193" t="str">
        <f>IF($H81&lt;&gt;"",SUMIF(個別表!$E$17:$E$1231,$C81,個別表!$JO$17:$JO$1231),"")</f>
        <v/>
      </c>
      <c r="L81" s="239" t="str">
        <f>IF($H81&lt;&gt;"",SUMIF(個別表!$E$17:$E$1231,$C81,個別表!$JP$17:$JP$1231),"")</f>
        <v/>
      </c>
      <c r="M81" s="392"/>
      <c r="N81" s="393"/>
      <c r="O81" s="190"/>
      <c r="P81" s="191"/>
      <c r="Q81" s="402" t="str">
        <f>IF($H81&lt;&gt;"",SUMIF(個別表!$E$17:$E$1231,$C81,個別表!$JZ$17:$JZ$1231),"")</f>
        <v/>
      </c>
      <c r="R81" s="403" t="str">
        <f>IF($H81&lt;&gt;"",SUMIF(個別表!$E$17:$E$1231,$C81,個別表!$KA$17:$KA$1231),"")</f>
        <v/>
      </c>
      <c r="S81" s="407" t="str">
        <f>IF($H81&lt;&gt;"",SUMIF(個別表!$E$17:$E$1231,$C81,個別表!$KB$17:$KB$1231),"")</f>
        <v/>
      </c>
      <c r="T81" s="403" t="str">
        <f>IF($H81&lt;&gt;"",SUMIF(個別表!$E$17:$E$1231,$C81,個別表!$KC$17:$KC$1231),"")</f>
        <v/>
      </c>
      <c r="U81" s="408" t="str">
        <f>IF($H81&lt;&gt;"",SUMIF(個別表!$E$17:$E$1231,$C81,個別表!$KD$17:$KD$1231),"")</f>
        <v/>
      </c>
      <c r="V81" s="408" t="str">
        <f>IF($H81&lt;&gt;"",SUMIF(個別表!$E$17:$E$1231,$C81,個別表!$KE$17:$KE$1231),"")</f>
        <v/>
      </c>
      <c r="W81" s="408" t="str">
        <f>IF($H81&lt;&gt;"",SUMIF(個別表!$E$17:$E$1231,$C81,個別表!$KF$17:$KF$1231),"")</f>
        <v/>
      </c>
      <c r="X81" s="408" t="str">
        <f>IF($H81&lt;&gt;"",SUMIF(個別表!$E$17:$E$1231,$C81,個別表!$KG$17:$KG$1231),"")</f>
        <v/>
      </c>
      <c r="Y81" s="408" t="str">
        <f>IF($H81&lt;&gt;"",SUMIF(個別表!$E$17:$E$1231,$C81,個別表!$KH$17:$KH$1231),"")</f>
        <v/>
      </c>
      <c r="Z81" s="408" t="str">
        <f>IF($H81&lt;&gt;"",SUMIF(個別表!$E$17:$E$1231,$C81,個別表!$KI$17:$KI$1231),"")</f>
        <v/>
      </c>
      <c r="AA81" s="408" t="str">
        <f>IF($H81&lt;&gt;"",SUMIF(個別表!$E$17:$E$1231,$C81,個別表!$KJ$17:$KJ$1231),"")</f>
        <v/>
      </c>
      <c r="AB81" s="409" t="str">
        <f>IF($H81&lt;&gt;"",SUMIF(個別表!$E$17:$E$1231,$C81,個別表!$KK$17:$KK$1231),"")</f>
        <v/>
      </c>
      <c r="AC81" s="407" t="str">
        <f>IF($H81&lt;&gt;"",SUMIF(個別表!$E$17:$E$1231,$C81,個別表!$GO$17:$GO$1231),"")</f>
        <v/>
      </c>
      <c r="AD81" s="403" t="str">
        <f>IF($H81&lt;&gt;"",SUMIF(個別表!$E$17:$E$1231,$C81,個別表!$GP$17:$GP$1231),"")</f>
        <v/>
      </c>
      <c r="AE81" s="403" t="str">
        <f>IF($H81&lt;&gt;"",SUMIF(個別表!$E$17:$E$1231,$C81,個別表!$GQ$17:$GQ$1231),"")</f>
        <v/>
      </c>
      <c r="AF81" s="403" t="str">
        <f>IF($H81&lt;&gt;"",SUMIF(個別表!$E$17:$E$1231,$C81,個別表!$GR$17:$GR$1231),"")</f>
        <v/>
      </c>
      <c r="AG81" s="408" t="str">
        <f>IF($H81&lt;&gt;"",SUMIF(個別表!$E$17:$E$1231,$C81,個別表!$GS$17:$GS$1231),"")</f>
        <v/>
      </c>
      <c r="AH81" s="408" t="str">
        <f>IF($H81&lt;&gt;"",SUMIF(個別表!$E$17:$E$1231,$C81,個別表!$GT$17:$GT$1231),"")</f>
        <v/>
      </c>
      <c r="AI81" s="408" t="str">
        <f>IF($H81&lt;&gt;"",SUMIF(個別表!$E$17:$E$1231,$C81,個別表!$GW$17:$GW$1231),"")</f>
        <v/>
      </c>
      <c r="AJ81" s="408" t="str">
        <f>IF($H81&lt;&gt;"",SUMIF(個別表!$E$17:$E$1231,$C81,個別表!$GX$17:$GX$1231),"")</f>
        <v/>
      </c>
      <c r="AK81" s="408" t="str">
        <f>IF($H81&lt;&gt;"",SUMIF(個別表!$E$17:$E$1231,$C81,個別表!$HH$17:$HH$1231),"")</f>
        <v/>
      </c>
      <c r="AL81" s="408" t="str">
        <f>IF($H81&lt;&gt;"",SUMIF(個別表!$E$17:$E$1231,$C81,個別表!$HU$17:$HU$1231),"")</f>
        <v/>
      </c>
      <c r="AM81" s="408" t="str">
        <f>IF($H81&lt;&gt;"",SUMIF(個別表!$E$17:$E$1231,$C81,個別表!$HX$17:$HX$1231),"")</f>
        <v/>
      </c>
      <c r="AN81" s="408" t="str">
        <f>IF($H81&lt;&gt;"",SUMIF(個別表!$E$17:$E$1231,$C81,個別表!$ID$17:$ID$1231),"")</f>
        <v/>
      </c>
      <c r="AO81" s="408" t="str">
        <f>IF($H81&lt;&gt;"",SUMIF(個別表!$E$17:$E$1231,$C81,個別表!$IJ$17:$IJ$1231),"")</f>
        <v/>
      </c>
      <c r="AP81" s="408" t="str">
        <f>IF($H81&lt;&gt;"",SUMIF(個別表!$E$17:$E$1231,$C81,個別表!$IP$17:$IP$1231),"")</f>
        <v/>
      </c>
      <c r="AQ81" s="408" t="str">
        <f>IF($H81&lt;&gt;"",SUMIF(個別表!$E$17:$E$1231,$C81,個別表!$IS$17:$IS$1231),"")</f>
        <v/>
      </c>
      <c r="AR81" s="407" t="str">
        <f>IF($H81&lt;&gt;"",SUMIF(個別表!$E$17:$E$1231,$C81,個別表!$IV$17:$IV$1231),"")</f>
        <v/>
      </c>
      <c r="AS81" s="416" t="str">
        <f t="shared" ref="AS81:AS96" si="5">IF($H81&lt;&gt;"",SUM(AC81:AR81),"")</f>
        <v/>
      </c>
      <c r="AT81" s="194" t="str">
        <f t="shared" ref="AT81:AT96" si="6">IF($H81&lt;&gt;"",IF(AS81&gt;0,AS81/L81*10000000,""),"")</f>
        <v/>
      </c>
      <c r="AU81" s="414"/>
      <c r="AV81" s="194" t="str">
        <f t="shared" ref="AV81:AV96" si="7">IF($H81&lt;&gt;"",SUM(AT81:AU81),"")</f>
        <v/>
      </c>
      <c r="AW81" s="416" t="str">
        <f>IF($H81&lt;&gt;"",VLOOKUP($C81,個別表!$E$17:$ES$1241,33,FALSE),"")</f>
        <v/>
      </c>
      <c r="AX81" s="417" t="s">
        <v>55</v>
      </c>
      <c r="AY81" s="168"/>
      <c r="AZ81" s="482" t="str">
        <f t="shared" ref="AZ81:AZ96" si="8">IF(AK81="","",IF(AK81&lt;4,"","（５）経営の高度化をご確認ください"))</f>
        <v/>
      </c>
      <c r="BA81" s="186"/>
    </row>
    <row r="82" spans="2:53" s="169" customFormat="1" ht="19.899999999999999" customHeight="1" x14ac:dyDescent="0.2">
      <c r="B82" s="170"/>
      <c r="C82" s="187">
        <f>IF((ROW()-15)&lt;=個別表!N83,ROW()-15,"")</f>
        <v>67</v>
      </c>
      <c r="D82" s="188" t="str">
        <f>IFERROR(VLOOKUP($C82,個別表!$E$17:$Y$1231,11,FALSE),"")</f>
        <v/>
      </c>
      <c r="E82" s="188" t="str">
        <f>IFERROR(VLOOKUP($C82,個別表!$E$17:$Y$1231,12,FALSE),"")</f>
        <v/>
      </c>
      <c r="F82" s="225" t="str">
        <f>IFERROR(VLOOKUP($C82,個別表!$E$17:$Y$1231,16,FALSE),"")</f>
        <v/>
      </c>
      <c r="G82" s="384" t="str">
        <f>IFERROR(VLOOKUP($C82,個別表!$E$17:$Y$1231,17,FALSE),"")</f>
        <v/>
      </c>
      <c r="H82" s="189" t="str">
        <f>IFERROR(VLOOKUP($C82,個別表!$E$17:$Y$1231,20,FALSE),"")</f>
        <v/>
      </c>
      <c r="I82" s="238" t="str">
        <f>IF($H82&lt;&gt;"",SUMIF(個別表!$E$17:$E$1231,$C82,個別表!$JM$17:$JM$1231),"")</f>
        <v/>
      </c>
      <c r="J82" s="192" t="str">
        <f>IF($H82&lt;&gt;"",SUMIF(個別表!$E$17:$E$1231,$C82,個別表!$JN$17:$JN$1231),"")</f>
        <v/>
      </c>
      <c r="K82" s="193" t="str">
        <f>IF($H82&lt;&gt;"",SUMIF(個別表!$E$17:$E$1231,$C82,個別表!$JO$17:$JO$1231),"")</f>
        <v/>
      </c>
      <c r="L82" s="239" t="str">
        <f>IF($H82&lt;&gt;"",SUMIF(個別表!$E$17:$E$1231,$C82,個別表!$JP$17:$JP$1231),"")</f>
        <v/>
      </c>
      <c r="M82" s="392"/>
      <c r="N82" s="393"/>
      <c r="O82" s="190"/>
      <c r="P82" s="191"/>
      <c r="Q82" s="402" t="str">
        <f>IF($H82&lt;&gt;"",SUMIF(個別表!$E$17:$E$1231,$C82,個別表!$JZ$17:$JZ$1231),"")</f>
        <v/>
      </c>
      <c r="R82" s="403" t="str">
        <f>IF($H82&lt;&gt;"",SUMIF(個別表!$E$17:$E$1231,$C82,個別表!$KA$17:$KA$1231),"")</f>
        <v/>
      </c>
      <c r="S82" s="407" t="str">
        <f>IF($H82&lt;&gt;"",SUMIF(個別表!$E$17:$E$1231,$C82,個別表!$KB$17:$KB$1231),"")</f>
        <v/>
      </c>
      <c r="T82" s="403" t="str">
        <f>IF($H82&lt;&gt;"",SUMIF(個別表!$E$17:$E$1231,$C82,個別表!$KC$17:$KC$1231),"")</f>
        <v/>
      </c>
      <c r="U82" s="408" t="str">
        <f>IF($H82&lt;&gt;"",SUMIF(個別表!$E$17:$E$1231,$C82,個別表!$KD$17:$KD$1231),"")</f>
        <v/>
      </c>
      <c r="V82" s="408" t="str">
        <f>IF($H82&lt;&gt;"",SUMIF(個別表!$E$17:$E$1231,$C82,個別表!$KE$17:$KE$1231),"")</f>
        <v/>
      </c>
      <c r="W82" s="408" t="str">
        <f>IF($H82&lt;&gt;"",SUMIF(個別表!$E$17:$E$1231,$C82,個別表!$KF$17:$KF$1231),"")</f>
        <v/>
      </c>
      <c r="X82" s="408" t="str">
        <f>IF($H82&lt;&gt;"",SUMIF(個別表!$E$17:$E$1231,$C82,個別表!$KG$17:$KG$1231),"")</f>
        <v/>
      </c>
      <c r="Y82" s="408" t="str">
        <f>IF($H82&lt;&gt;"",SUMIF(個別表!$E$17:$E$1231,$C82,個別表!$KH$17:$KH$1231),"")</f>
        <v/>
      </c>
      <c r="Z82" s="408" t="str">
        <f>IF($H82&lt;&gt;"",SUMIF(個別表!$E$17:$E$1231,$C82,個別表!$KI$17:$KI$1231),"")</f>
        <v/>
      </c>
      <c r="AA82" s="408" t="str">
        <f>IF($H82&lt;&gt;"",SUMIF(個別表!$E$17:$E$1231,$C82,個別表!$KJ$17:$KJ$1231),"")</f>
        <v/>
      </c>
      <c r="AB82" s="409" t="str">
        <f>IF($H82&lt;&gt;"",SUMIF(個別表!$E$17:$E$1231,$C82,個別表!$KK$17:$KK$1231),"")</f>
        <v/>
      </c>
      <c r="AC82" s="407" t="str">
        <f>IF($H82&lt;&gt;"",SUMIF(個別表!$E$17:$E$1231,$C82,個別表!$GO$17:$GO$1231),"")</f>
        <v/>
      </c>
      <c r="AD82" s="403" t="str">
        <f>IF($H82&lt;&gt;"",SUMIF(個別表!$E$17:$E$1231,$C82,個別表!$GP$17:$GP$1231),"")</f>
        <v/>
      </c>
      <c r="AE82" s="403" t="str">
        <f>IF($H82&lt;&gt;"",SUMIF(個別表!$E$17:$E$1231,$C82,個別表!$GQ$17:$GQ$1231),"")</f>
        <v/>
      </c>
      <c r="AF82" s="403" t="str">
        <f>IF($H82&lt;&gt;"",SUMIF(個別表!$E$17:$E$1231,$C82,個別表!$GR$17:$GR$1231),"")</f>
        <v/>
      </c>
      <c r="AG82" s="408" t="str">
        <f>IF($H82&lt;&gt;"",SUMIF(個別表!$E$17:$E$1231,$C82,個別表!$GS$17:$GS$1231),"")</f>
        <v/>
      </c>
      <c r="AH82" s="408" t="str">
        <f>IF($H82&lt;&gt;"",SUMIF(個別表!$E$17:$E$1231,$C82,個別表!$GT$17:$GT$1231),"")</f>
        <v/>
      </c>
      <c r="AI82" s="408" t="str">
        <f>IF($H82&lt;&gt;"",SUMIF(個別表!$E$17:$E$1231,$C82,個別表!$GW$17:$GW$1231),"")</f>
        <v/>
      </c>
      <c r="AJ82" s="408" t="str">
        <f>IF($H82&lt;&gt;"",SUMIF(個別表!$E$17:$E$1231,$C82,個別表!$GX$17:$GX$1231),"")</f>
        <v/>
      </c>
      <c r="AK82" s="408" t="str">
        <f>IF($H82&lt;&gt;"",SUMIF(個別表!$E$17:$E$1231,$C82,個別表!$HH$17:$HH$1231),"")</f>
        <v/>
      </c>
      <c r="AL82" s="408" t="str">
        <f>IF($H82&lt;&gt;"",SUMIF(個別表!$E$17:$E$1231,$C82,個別表!$HU$17:$HU$1231),"")</f>
        <v/>
      </c>
      <c r="AM82" s="408" t="str">
        <f>IF($H82&lt;&gt;"",SUMIF(個別表!$E$17:$E$1231,$C82,個別表!$HX$17:$HX$1231),"")</f>
        <v/>
      </c>
      <c r="AN82" s="408" t="str">
        <f>IF($H82&lt;&gt;"",SUMIF(個別表!$E$17:$E$1231,$C82,個別表!$ID$17:$ID$1231),"")</f>
        <v/>
      </c>
      <c r="AO82" s="408" t="str">
        <f>IF($H82&lt;&gt;"",SUMIF(個別表!$E$17:$E$1231,$C82,個別表!$IJ$17:$IJ$1231),"")</f>
        <v/>
      </c>
      <c r="AP82" s="408" t="str">
        <f>IF($H82&lt;&gt;"",SUMIF(個別表!$E$17:$E$1231,$C82,個別表!$IP$17:$IP$1231),"")</f>
        <v/>
      </c>
      <c r="AQ82" s="408" t="str">
        <f>IF($H82&lt;&gt;"",SUMIF(個別表!$E$17:$E$1231,$C82,個別表!$IS$17:$IS$1231),"")</f>
        <v/>
      </c>
      <c r="AR82" s="407" t="str">
        <f>IF($H82&lt;&gt;"",SUMIF(個別表!$E$17:$E$1231,$C82,個別表!$IV$17:$IV$1231),"")</f>
        <v/>
      </c>
      <c r="AS82" s="416" t="str">
        <f t="shared" si="5"/>
        <v/>
      </c>
      <c r="AT82" s="194" t="str">
        <f t="shared" si="6"/>
        <v/>
      </c>
      <c r="AU82" s="414"/>
      <c r="AV82" s="194" t="str">
        <f t="shared" si="7"/>
        <v/>
      </c>
      <c r="AW82" s="416" t="str">
        <f>IF($H82&lt;&gt;"",VLOOKUP($C82,個別表!$E$17:$ES$1241,33,FALSE),"")</f>
        <v/>
      </c>
      <c r="AX82" s="417" t="s">
        <v>55</v>
      </c>
      <c r="AY82" s="168"/>
      <c r="AZ82" s="482" t="str">
        <f t="shared" si="8"/>
        <v/>
      </c>
      <c r="BA82" s="186"/>
    </row>
    <row r="83" spans="2:53" s="169" customFormat="1" ht="19.899999999999999" customHeight="1" x14ac:dyDescent="0.2">
      <c r="B83" s="170"/>
      <c r="C83" s="187">
        <f>IF((ROW()-15)&lt;=個別表!N84,ROW()-15,"")</f>
        <v>68</v>
      </c>
      <c r="D83" s="188" t="str">
        <f>IFERROR(VLOOKUP($C83,個別表!$E$17:$Y$1231,11,FALSE),"")</f>
        <v/>
      </c>
      <c r="E83" s="188" t="str">
        <f>IFERROR(VLOOKUP($C83,個別表!$E$17:$Y$1231,12,FALSE),"")</f>
        <v/>
      </c>
      <c r="F83" s="225" t="str">
        <f>IFERROR(VLOOKUP($C83,個別表!$E$17:$Y$1231,16,FALSE),"")</f>
        <v/>
      </c>
      <c r="G83" s="384" t="str">
        <f>IFERROR(VLOOKUP($C83,個別表!$E$17:$Y$1231,17,FALSE),"")</f>
        <v/>
      </c>
      <c r="H83" s="189" t="str">
        <f>IFERROR(VLOOKUP($C83,個別表!$E$17:$Y$1231,20,FALSE),"")</f>
        <v/>
      </c>
      <c r="I83" s="238" t="str">
        <f>IF($H83&lt;&gt;"",SUMIF(個別表!$E$17:$E$1231,$C83,個別表!$JM$17:$JM$1231),"")</f>
        <v/>
      </c>
      <c r="J83" s="192" t="str">
        <f>IF($H83&lt;&gt;"",SUMIF(個別表!$E$17:$E$1231,$C83,個別表!$JN$17:$JN$1231),"")</f>
        <v/>
      </c>
      <c r="K83" s="193" t="str">
        <f>IF($H83&lt;&gt;"",SUMIF(個別表!$E$17:$E$1231,$C83,個別表!$JO$17:$JO$1231),"")</f>
        <v/>
      </c>
      <c r="L83" s="239" t="str">
        <f>IF($H83&lt;&gt;"",SUMIF(個別表!$E$17:$E$1231,$C83,個別表!$JP$17:$JP$1231),"")</f>
        <v/>
      </c>
      <c r="M83" s="392"/>
      <c r="N83" s="393"/>
      <c r="O83" s="190"/>
      <c r="P83" s="191"/>
      <c r="Q83" s="402" t="str">
        <f>IF($H83&lt;&gt;"",SUMIF(個別表!$E$17:$E$1231,$C83,個別表!$JZ$17:$JZ$1231),"")</f>
        <v/>
      </c>
      <c r="R83" s="403" t="str">
        <f>IF($H83&lt;&gt;"",SUMIF(個別表!$E$17:$E$1231,$C83,個別表!$KA$17:$KA$1231),"")</f>
        <v/>
      </c>
      <c r="S83" s="407" t="str">
        <f>IF($H83&lt;&gt;"",SUMIF(個別表!$E$17:$E$1231,$C83,個別表!$KB$17:$KB$1231),"")</f>
        <v/>
      </c>
      <c r="T83" s="403" t="str">
        <f>IF($H83&lt;&gt;"",SUMIF(個別表!$E$17:$E$1231,$C83,個別表!$KC$17:$KC$1231),"")</f>
        <v/>
      </c>
      <c r="U83" s="408" t="str">
        <f>IF($H83&lt;&gt;"",SUMIF(個別表!$E$17:$E$1231,$C83,個別表!$KD$17:$KD$1231),"")</f>
        <v/>
      </c>
      <c r="V83" s="408" t="str">
        <f>IF($H83&lt;&gt;"",SUMIF(個別表!$E$17:$E$1231,$C83,個別表!$KE$17:$KE$1231),"")</f>
        <v/>
      </c>
      <c r="W83" s="408" t="str">
        <f>IF($H83&lt;&gt;"",SUMIF(個別表!$E$17:$E$1231,$C83,個別表!$KF$17:$KF$1231),"")</f>
        <v/>
      </c>
      <c r="X83" s="408" t="str">
        <f>IF($H83&lt;&gt;"",SUMIF(個別表!$E$17:$E$1231,$C83,個別表!$KG$17:$KG$1231),"")</f>
        <v/>
      </c>
      <c r="Y83" s="408" t="str">
        <f>IF($H83&lt;&gt;"",SUMIF(個別表!$E$17:$E$1231,$C83,個別表!$KH$17:$KH$1231),"")</f>
        <v/>
      </c>
      <c r="Z83" s="408" t="str">
        <f>IF($H83&lt;&gt;"",SUMIF(個別表!$E$17:$E$1231,$C83,個別表!$KI$17:$KI$1231),"")</f>
        <v/>
      </c>
      <c r="AA83" s="408" t="str">
        <f>IF($H83&lt;&gt;"",SUMIF(個別表!$E$17:$E$1231,$C83,個別表!$KJ$17:$KJ$1231),"")</f>
        <v/>
      </c>
      <c r="AB83" s="409" t="str">
        <f>IF($H83&lt;&gt;"",SUMIF(個別表!$E$17:$E$1231,$C83,個別表!$KK$17:$KK$1231),"")</f>
        <v/>
      </c>
      <c r="AC83" s="407" t="str">
        <f>IF($H83&lt;&gt;"",SUMIF(個別表!$E$17:$E$1231,$C83,個別表!$GO$17:$GO$1231),"")</f>
        <v/>
      </c>
      <c r="AD83" s="403" t="str">
        <f>IF($H83&lt;&gt;"",SUMIF(個別表!$E$17:$E$1231,$C83,個別表!$GP$17:$GP$1231),"")</f>
        <v/>
      </c>
      <c r="AE83" s="403" t="str">
        <f>IF($H83&lt;&gt;"",SUMIF(個別表!$E$17:$E$1231,$C83,個別表!$GQ$17:$GQ$1231),"")</f>
        <v/>
      </c>
      <c r="AF83" s="403" t="str">
        <f>IF($H83&lt;&gt;"",SUMIF(個別表!$E$17:$E$1231,$C83,個別表!$GR$17:$GR$1231),"")</f>
        <v/>
      </c>
      <c r="AG83" s="408" t="str">
        <f>IF($H83&lt;&gt;"",SUMIF(個別表!$E$17:$E$1231,$C83,個別表!$GS$17:$GS$1231),"")</f>
        <v/>
      </c>
      <c r="AH83" s="408" t="str">
        <f>IF($H83&lt;&gt;"",SUMIF(個別表!$E$17:$E$1231,$C83,個別表!$GT$17:$GT$1231),"")</f>
        <v/>
      </c>
      <c r="AI83" s="408" t="str">
        <f>IF($H83&lt;&gt;"",SUMIF(個別表!$E$17:$E$1231,$C83,個別表!$GW$17:$GW$1231),"")</f>
        <v/>
      </c>
      <c r="AJ83" s="408" t="str">
        <f>IF($H83&lt;&gt;"",SUMIF(個別表!$E$17:$E$1231,$C83,個別表!$GX$17:$GX$1231),"")</f>
        <v/>
      </c>
      <c r="AK83" s="408" t="str">
        <f>IF($H83&lt;&gt;"",SUMIF(個別表!$E$17:$E$1231,$C83,個別表!$HH$17:$HH$1231),"")</f>
        <v/>
      </c>
      <c r="AL83" s="408" t="str">
        <f>IF($H83&lt;&gt;"",SUMIF(個別表!$E$17:$E$1231,$C83,個別表!$HU$17:$HU$1231),"")</f>
        <v/>
      </c>
      <c r="AM83" s="408" t="str">
        <f>IF($H83&lt;&gt;"",SUMIF(個別表!$E$17:$E$1231,$C83,個別表!$HX$17:$HX$1231),"")</f>
        <v/>
      </c>
      <c r="AN83" s="408" t="str">
        <f>IF($H83&lt;&gt;"",SUMIF(個別表!$E$17:$E$1231,$C83,個別表!$ID$17:$ID$1231),"")</f>
        <v/>
      </c>
      <c r="AO83" s="408" t="str">
        <f>IF($H83&lt;&gt;"",SUMIF(個別表!$E$17:$E$1231,$C83,個別表!$IJ$17:$IJ$1231),"")</f>
        <v/>
      </c>
      <c r="AP83" s="408" t="str">
        <f>IF($H83&lt;&gt;"",SUMIF(個別表!$E$17:$E$1231,$C83,個別表!$IP$17:$IP$1231),"")</f>
        <v/>
      </c>
      <c r="AQ83" s="408" t="str">
        <f>IF($H83&lt;&gt;"",SUMIF(個別表!$E$17:$E$1231,$C83,個別表!$IS$17:$IS$1231),"")</f>
        <v/>
      </c>
      <c r="AR83" s="407" t="str">
        <f>IF($H83&lt;&gt;"",SUMIF(個別表!$E$17:$E$1231,$C83,個別表!$IV$17:$IV$1231),"")</f>
        <v/>
      </c>
      <c r="AS83" s="416" t="str">
        <f t="shared" si="5"/>
        <v/>
      </c>
      <c r="AT83" s="194" t="str">
        <f t="shared" si="6"/>
        <v/>
      </c>
      <c r="AU83" s="414"/>
      <c r="AV83" s="194" t="str">
        <f t="shared" si="7"/>
        <v/>
      </c>
      <c r="AW83" s="416" t="str">
        <f>IF($H83&lt;&gt;"",VLOOKUP($C83,個別表!$E$17:$ES$1241,33,FALSE),"")</f>
        <v/>
      </c>
      <c r="AX83" s="417" t="s">
        <v>55</v>
      </c>
      <c r="AY83" s="168"/>
      <c r="AZ83" s="482" t="str">
        <f t="shared" si="8"/>
        <v/>
      </c>
      <c r="BA83" s="186"/>
    </row>
    <row r="84" spans="2:53" s="169" customFormat="1" ht="19.899999999999999" customHeight="1" x14ac:dyDescent="0.2">
      <c r="B84" s="170"/>
      <c r="C84" s="187">
        <f>IF((ROW()-15)&lt;=個別表!N85,ROW()-15,"")</f>
        <v>69</v>
      </c>
      <c r="D84" s="188" t="str">
        <f>IFERROR(VLOOKUP($C84,個別表!$E$17:$Y$1231,11,FALSE),"")</f>
        <v/>
      </c>
      <c r="E84" s="188" t="str">
        <f>IFERROR(VLOOKUP($C84,個別表!$E$17:$Y$1231,12,FALSE),"")</f>
        <v/>
      </c>
      <c r="F84" s="225" t="str">
        <f>IFERROR(VLOOKUP($C84,個別表!$E$17:$Y$1231,16,FALSE),"")</f>
        <v/>
      </c>
      <c r="G84" s="384" t="str">
        <f>IFERROR(VLOOKUP($C84,個別表!$E$17:$Y$1231,17,FALSE),"")</f>
        <v/>
      </c>
      <c r="H84" s="189" t="str">
        <f>IFERROR(VLOOKUP($C84,個別表!$E$17:$Y$1231,20,FALSE),"")</f>
        <v/>
      </c>
      <c r="I84" s="238" t="str">
        <f>IF($H84&lt;&gt;"",SUMIF(個別表!$E$17:$E$1231,$C84,個別表!$JM$17:$JM$1231),"")</f>
        <v/>
      </c>
      <c r="J84" s="192" t="str">
        <f>IF($H84&lt;&gt;"",SUMIF(個別表!$E$17:$E$1231,$C84,個別表!$JN$17:$JN$1231),"")</f>
        <v/>
      </c>
      <c r="K84" s="193" t="str">
        <f>IF($H84&lt;&gt;"",SUMIF(個別表!$E$17:$E$1231,$C84,個別表!$JO$17:$JO$1231),"")</f>
        <v/>
      </c>
      <c r="L84" s="239" t="str">
        <f>IF($H84&lt;&gt;"",SUMIF(個別表!$E$17:$E$1231,$C84,個別表!$JP$17:$JP$1231),"")</f>
        <v/>
      </c>
      <c r="M84" s="392"/>
      <c r="N84" s="393"/>
      <c r="O84" s="190"/>
      <c r="P84" s="191"/>
      <c r="Q84" s="402" t="str">
        <f>IF($H84&lt;&gt;"",SUMIF(個別表!$E$17:$E$1231,$C84,個別表!$JZ$17:$JZ$1231),"")</f>
        <v/>
      </c>
      <c r="R84" s="403" t="str">
        <f>IF($H84&lt;&gt;"",SUMIF(個別表!$E$17:$E$1231,$C84,個別表!$KA$17:$KA$1231),"")</f>
        <v/>
      </c>
      <c r="S84" s="407" t="str">
        <f>IF($H84&lt;&gt;"",SUMIF(個別表!$E$17:$E$1231,$C84,個別表!$KB$17:$KB$1231),"")</f>
        <v/>
      </c>
      <c r="T84" s="403" t="str">
        <f>IF($H84&lt;&gt;"",SUMIF(個別表!$E$17:$E$1231,$C84,個別表!$KC$17:$KC$1231),"")</f>
        <v/>
      </c>
      <c r="U84" s="408" t="str">
        <f>IF($H84&lt;&gt;"",SUMIF(個別表!$E$17:$E$1231,$C84,個別表!$KD$17:$KD$1231),"")</f>
        <v/>
      </c>
      <c r="V84" s="408" t="str">
        <f>IF($H84&lt;&gt;"",SUMIF(個別表!$E$17:$E$1231,$C84,個別表!$KE$17:$KE$1231),"")</f>
        <v/>
      </c>
      <c r="W84" s="408" t="str">
        <f>IF($H84&lt;&gt;"",SUMIF(個別表!$E$17:$E$1231,$C84,個別表!$KF$17:$KF$1231),"")</f>
        <v/>
      </c>
      <c r="X84" s="408" t="str">
        <f>IF($H84&lt;&gt;"",SUMIF(個別表!$E$17:$E$1231,$C84,個別表!$KG$17:$KG$1231),"")</f>
        <v/>
      </c>
      <c r="Y84" s="408" t="str">
        <f>IF($H84&lt;&gt;"",SUMIF(個別表!$E$17:$E$1231,$C84,個別表!$KH$17:$KH$1231),"")</f>
        <v/>
      </c>
      <c r="Z84" s="408" t="str">
        <f>IF($H84&lt;&gt;"",SUMIF(個別表!$E$17:$E$1231,$C84,個別表!$KI$17:$KI$1231),"")</f>
        <v/>
      </c>
      <c r="AA84" s="408" t="str">
        <f>IF($H84&lt;&gt;"",SUMIF(個別表!$E$17:$E$1231,$C84,個別表!$KJ$17:$KJ$1231),"")</f>
        <v/>
      </c>
      <c r="AB84" s="409" t="str">
        <f>IF($H84&lt;&gt;"",SUMIF(個別表!$E$17:$E$1231,$C84,個別表!$KK$17:$KK$1231),"")</f>
        <v/>
      </c>
      <c r="AC84" s="407" t="str">
        <f>IF($H84&lt;&gt;"",SUMIF(個別表!$E$17:$E$1231,$C84,個別表!$GO$17:$GO$1231),"")</f>
        <v/>
      </c>
      <c r="AD84" s="403" t="str">
        <f>IF($H84&lt;&gt;"",SUMIF(個別表!$E$17:$E$1231,$C84,個別表!$GP$17:$GP$1231),"")</f>
        <v/>
      </c>
      <c r="AE84" s="403" t="str">
        <f>IF($H84&lt;&gt;"",SUMIF(個別表!$E$17:$E$1231,$C84,個別表!$GQ$17:$GQ$1231),"")</f>
        <v/>
      </c>
      <c r="AF84" s="403" t="str">
        <f>IF($H84&lt;&gt;"",SUMIF(個別表!$E$17:$E$1231,$C84,個別表!$GR$17:$GR$1231),"")</f>
        <v/>
      </c>
      <c r="AG84" s="408" t="str">
        <f>IF($H84&lt;&gt;"",SUMIF(個別表!$E$17:$E$1231,$C84,個別表!$GS$17:$GS$1231),"")</f>
        <v/>
      </c>
      <c r="AH84" s="408" t="str">
        <f>IF($H84&lt;&gt;"",SUMIF(個別表!$E$17:$E$1231,$C84,個別表!$GT$17:$GT$1231),"")</f>
        <v/>
      </c>
      <c r="AI84" s="408" t="str">
        <f>IF($H84&lt;&gt;"",SUMIF(個別表!$E$17:$E$1231,$C84,個別表!$GW$17:$GW$1231),"")</f>
        <v/>
      </c>
      <c r="AJ84" s="408" t="str">
        <f>IF($H84&lt;&gt;"",SUMIF(個別表!$E$17:$E$1231,$C84,個別表!$GX$17:$GX$1231),"")</f>
        <v/>
      </c>
      <c r="AK84" s="408" t="str">
        <f>IF($H84&lt;&gt;"",SUMIF(個別表!$E$17:$E$1231,$C84,個別表!$HH$17:$HH$1231),"")</f>
        <v/>
      </c>
      <c r="AL84" s="408" t="str">
        <f>IF($H84&lt;&gt;"",SUMIF(個別表!$E$17:$E$1231,$C84,個別表!$HU$17:$HU$1231),"")</f>
        <v/>
      </c>
      <c r="AM84" s="408" t="str">
        <f>IF($H84&lt;&gt;"",SUMIF(個別表!$E$17:$E$1231,$C84,個別表!$HX$17:$HX$1231),"")</f>
        <v/>
      </c>
      <c r="AN84" s="408" t="str">
        <f>IF($H84&lt;&gt;"",SUMIF(個別表!$E$17:$E$1231,$C84,個別表!$ID$17:$ID$1231),"")</f>
        <v/>
      </c>
      <c r="AO84" s="408" t="str">
        <f>IF($H84&lt;&gt;"",SUMIF(個別表!$E$17:$E$1231,$C84,個別表!$IJ$17:$IJ$1231),"")</f>
        <v/>
      </c>
      <c r="AP84" s="408" t="str">
        <f>IF($H84&lt;&gt;"",SUMIF(個別表!$E$17:$E$1231,$C84,個別表!$IP$17:$IP$1231),"")</f>
        <v/>
      </c>
      <c r="AQ84" s="408" t="str">
        <f>IF($H84&lt;&gt;"",SUMIF(個別表!$E$17:$E$1231,$C84,個別表!$IS$17:$IS$1231),"")</f>
        <v/>
      </c>
      <c r="AR84" s="407" t="str">
        <f>IF($H84&lt;&gt;"",SUMIF(個別表!$E$17:$E$1231,$C84,個別表!$IV$17:$IV$1231),"")</f>
        <v/>
      </c>
      <c r="AS84" s="416" t="str">
        <f t="shared" si="5"/>
        <v/>
      </c>
      <c r="AT84" s="194" t="str">
        <f t="shared" si="6"/>
        <v/>
      </c>
      <c r="AU84" s="414"/>
      <c r="AV84" s="194" t="str">
        <f t="shared" si="7"/>
        <v/>
      </c>
      <c r="AW84" s="416" t="str">
        <f>IF($H84&lt;&gt;"",VLOOKUP($C84,個別表!$E$17:$ES$1241,33,FALSE),"")</f>
        <v/>
      </c>
      <c r="AX84" s="417" t="s">
        <v>55</v>
      </c>
      <c r="AY84" s="168"/>
      <c r="AZ84" s="482" t="str">
        <f t="shared" si="8"/>
        <v/>
      </c>
      <c r="BA84" s="186"/>
    </row>
    <row r="85" spans="2:53" s="169" customFormat="1" ht="19.899999999999999" customHeight="1" x14ac:dyDescent="0.2">
      <c r="B85" s="170"/>
      <c r="C85" s="187">
        <f>IF((ROW()-15)&lt;=個別表!N86,ROW()-15,"")</f>
        <v>70</v>
      </c>
      <c r="D85" s="188" t="str">
        <f>IFERROR(VLOOKUP($C85,個別表!$E$17:$Y$1231,11,FALSE),"")</f>
        <v/>
      </c>
      <c r="E85" s="188" t="str">
        <f>IFERROR(VLOOKUP($C85,個別表!$E$17:$Y$1231,12,FALSE),"")</f>
        <v/>
      </c>
      <c r="F85" s="225" t="str">
        <f>IFERROR(VLOOKUP($C85,個別表!$E$17:$Y$1231,16,FALSE),"")</f>
        <v/>
      </c>
      <c r="G85" s="384" t="str">
        <f>IFERROR(VLOOKUP($C85,個別表!$E$17:$Y$1231,17,FALSE),"")</f>
        <v/>
      </c>
      <c r="H85" s="189" t="str">
        <f>IFERROR(VLOOKUP($C85,個別表!$E$17:$Y$1231,20,FALSE),"")</f>
        <v/>
      </c>
      <c r="I85" s="238" t="str">
        <f>IF($H85&lt;&gt;"",SUMIF(個別表!$E$17:$E$1231,$C85,個別表!$JM$17:$JM$1231),"")</f>
        <v/>
      </c>
      <c r="J85" s="192" t="str">
        <f>IF($H85&lt;&gt;"",SUMIF(個別表!$E$17:$E$1231,$C85,個別表!$JN$17:$JN$1231),"")</f>
        <v/>
      </c>
      <c r="K85" s="193" t="str">
        <f>IF($H85&lt;&gt;"",SUMIF(個別表!$E$17:$E$1231,$C85,個別表!$JO$17:$JO$1231),"")</f>
        <v/>
      </c>
      <c r="L85" s="239" t="str">
        <f>IF($H85&lt;&gt;"",SUMIF(個別表!$E$17:$E$1231,$C85,個別表!$JP$17:$JP$1231),"")</f>
        <v/>
      </c>
      <c r="M85" s="392"/>
      <c r="N85" s="393"/>
      <c r="O85" s="190"/>
      <c r="P85" s="191"/>
      <c r="Q85" s="402" t="str">
        <f>IF($H85&lt;&gt;"",SUMIF(個別表!$E$17:$E$1231,$C85,個別表!$JZ$17:$JZ$1231),"")</f>
        <v/>
      </c>
      <c r="R85" s="403" t="str">
        <f>IF($H85&lt;&gt;"",SUMIF(個別表!$E$17:$E$1231,$C85,個別表!$KA$17:$KA$1231),"")</f>
        <v/>
      </c>
      <c r="S85" s="407" t="str">
        <f>IF($H85&lt;&gt;"",SUMIF(個別表!$E$17:$E$1231,$C85,個別表!$KB$17:$KB$1231),"")</f>
        <v/>
      </c>
      <c r="T85" s="403" t="str">
        <f>IF($H85&lt;&gt;"",SUMIF(個別表!$E$17:$E$1231,$C85,個別表!$KC$17:$KC$1231),"")</f>
        <v/>
      </c>
      <c r="U85" s="408" t="str">
        <f>IF($H85&lt;&gt;"",SUMIF(個別表!$E$17:$E$1231,$C85,個別表!$KD$17:$KD$1231),"")</f>
        <v/>
      </c>
      <c r="V85" s="408" t="str">
        <f>IF($H85&lt;&gt;"",SUMIF(個別表!$E$17:$E$1231,$C85,個別表!$KE$17:$KE$1231),"")</f>
        <v/>
      </c>
      <c r="W85" s="408" t="str">
        <f>IF($H85&lt;&gt;"",SUMIF(個別表!$E$17:$E$1231,$C85,個別表!$KF$17:$KF$1231),"")</f>
        <v/>
      </c>
      <c r="X85" s="408" t="str">
        <f>IF($H85&lt;&gt;"",SUMIF(個別表!$E$17:$E$1231,$C85,個別表!$KG$17:$KG$1231),"")</f>
        <v/>
      </c>
      <c r="Y85" s="408" t="str">
        <f>IF($H85&lt;&gt;"",SUMIF(個別表!$E$17:$E$1231,$C85,個別表!$KH$17:$KH$1231),"")</f>
        <v/>
      </c>
      <c r="Z85" s="408" t="str">
        <f>IF($H85&lt;&gt;"",SUMIF(個別表!$E$17:$E$1231,$C85,個別表!$KI$17:$KI$1231),"")</f>
        <v/>
      </c>
      <c r="AA85" s="408" t="str">
        <f>IF($H85&lt;&gt;"",SUMIF(個別表!$E$17:$E$1231,$C85,個別表!$KJ$17:$KJ$1231),"")</f>
        <v/>
      </c>
      <c r="AB85" s="409" t="str">
        <f>IF($H85&lt;&gt;"",SUMIF(個別表!$E$17:$E$1231,$C85,個別表!$KK$17:$KK$1231),"")</f>
        <v/>
      </c>
      <c r="AC85" s="407" t="str">
        <f>IF($H85&lt;&gt;"",SUMIF(個別表!$E$17:$E$1231,$C85,個別表!$GO$17:$GO$1231),"")</f>
        <v/>
      </c>
      <c r="AD85" s="403" t="str">
        <f>IF($H85&lt;&gt;"",SUMIF(個別表!$E$17:$E$1231,$C85,個別表!$GP$17:$GP$1231),"")</f>
        <v/>
      </c>
      <c r="AE85" s="403" t="str">
        <f>IF($H85&lt;&gt;"",SUMIF(個別表!$E$17:$E$1231,$C85,個別表!$GQ$17:$GQ$1231),"")</f>
        <v/>
      </c>
      <c r="AF85" s="403" t="str">
        <f>IF($H85&lt;&gt;"",SUMIF(個別表!$E$17:$E$1231,$C85,個別表!$GR$17:$GR$1231),"")</f>
        <v/>
      </c>
      <c r="AG85" s="408" t="str">
        <f>IF($H85&lt;&gt;"",SUMIF(個別表!$E$17:$E$1231,$C85,個別表!$GS$17:$GS$1231),"")</f>
        <v/>
      </c>
      <c r="AH85" s="408" t="str">
        <f>IF($H85&lt;&gt;"",SUMIF(個別表!$E$17:$E$1231,$C85,個別表!$GT$17:$GT$1231),"")</f>
        <v/>
      </c>
      <c r="AI85" s="408" t="str">
        <f>IF($H85&lt;&gt;"",SUMIF(個別表!$E$17:$E$1231,$C85,個別表!$GW$17:$GW$1231),"")</f>
        <v/>
      </c>
      <c r="AJ85" s="408" t="str">
        <f>IF($H85&lt;&gt;"",SUMIF(個別表!$E$17:$E$1231,$C85,個別表!$GX$17:$GX$1231),"")</f>
        <v/>
      </c>
      <c r="AK85" s="408" t="str">
        <f>IF($H85&lt;&gt;"",SUMIF(個別表!$E$17:$E$1231,$C85,個別表!$HH$17:$HH$1231),"")</f>
        <v/>
      </c>
      <c r="AL85" s="408" t="str">
        <f>IF($H85&lt;&gt;"",SUMIF(個別表!$E$17:$E$1231,$C85,個別表!$HU$17:$HU$1231),"")</f>
        <v/>
      </c>
      <c r="AM85" s="408" t="str">
        <f>IF($H85&lt;&gt;"",SUMIF(個別表!$E$17:$E$1231,$C85,個別表!$HX$17:$HX$1231),"")</f>
        <v/>
      </c>
      <c r="AN85" s="408" t="str">
        <f>IF($H85&lt;&gt;"",SUMIF(個別表!$E$17:$E$1231,$C85,個別表!$ID$17:$ID$1231),"")</f>
        <v/>
      </c>
      <c r="AO85" s="408" t="str">
        <f>IF($H85&lt;&gt;"",SUMIF(個別表!$E$17:$E$1231,$C85,個別表!$IJ$17:$IJ$1231),"")</f>
        <v/>
      </c>
      <c r="AP85" s="408" t="str">
        <f>IF($H85&lt;&gt;"",SUMIF(個別表!$E$17:$E$1231,$C85,個別表!$IP$17:$IP$1231),"")</f>
        <v/>
      </c>
      <c r="AQ85" s="408" t="str">
        <f>IF($H85&lt;&gt;"",SUMIF(個別表!$E$17:$E$1231,$C85,個別表!$IS$17:$IS$1231),"")</f>
        <v/>
      </c>
      <c r="AR85" s="407" t="str">
        <f>IF($H85&lt;&gt;"",SUMIF(個別表!$E$17:$E$1231,$C85,個別表!$IV$17:$IV$1231),"")</f>
        <v/>
      </c>
      <c r="AS85" s="416" t="str">
        <f t="shared" si="5"/>
        <v/>
      </c>
      <c r="AT85" s="194" t="str">
        <f t="shared" si="6"/>
        <v/>
      </c>
      <c r="AU85" s="414"/>
      <c r="AV85" s="194" t="str">
        <f t="shared" si="7"/>
        <v/>
      </c>
      <c r="AW85" s="416" t="str">
        <f>IF($H85&lt;&gt;"",VLOOKUP($C85,個別表!$E$17:$ES$1241,33,FALSE),"")</f>
        <v/>
      </c>
      <c r="AX85" s="417" t="s">
        <v>55</v>
      </c>
      <c r="AY85" s="168"/>
      <c r="AZ85" s="482" t="str">
        <f t="shared" si="8"/>
        <v/>
      </c>
      <c r="BA85" s="186"/>
    </row>
    <row r="86" spans="2:53" s="169" customFormat="1" ht="19.899999999999999" customHeight="1" x14ac:dyDescent="0.2">
      <c r="B86" s="170"/>
      <c r="C86" s="187">
        <f>IF((ROW()-15)&lt;=個別表!N87,ROW()-15,"")</f>
        <v>71</v>
      </c>
      <c r="D86" s="188" t="str">
        <f>IFERROR(VLOOKUP($C86,個別表!$E$17:$Y$1231,11,FALSE),"")</f>
        <v/>
      </c>
      <c r="E86" s="188" t="str">
        <f>IFERROR(VLOOKUP($C86,個別表!$E$17:$Y$1231,12,FALSE),"")</f>
        <v/>
      </c>
      <c r="F86" s="225" t="str">
        <f>IFERROR(VLOOKUP($C86,個別表!$E$17:$Y$1231,16,FALSE),"")</f>
        <v/>
      </c>
      <c r="G86" s="384" t="str">
        <f>IFERROR(VLOOKUP($C86,個別表!$E$17:$Y$1231,17,FALSE),"")</f>
        <v/>
      </c>
      <c r="H86" s="189" t="str">
        <f>IFERROR(VLOOKUP($C86,個別表!$E$17:$Y$1231,20,FALSE),"")</f>
        <v/>
      </c>
      <c r="I86" s="238" t="str">
        <f>IF($H86&lt;&gt;"",SUMIF(個別表!$E$17:$E$1231,$C86,個別表!$JM$17:$JM$1231),"")</f>
        <v/>
      </c>
      <c r="J86" s="192" t="str">
        <f>IF($H86&lt;&gt;"",SUMIF(個別表!$E$17:$E$1231,$C86,個別表!$JN$17:$JN$1231),"")</f>
        <v/>
      </c>
      <c r="K86" s="193" t="str">
        <f>IF($H86&lt;&gt;"",SUMIF(個別表!$E$17:$E$1231,$C86,個別表!$JO$17:$JO$1231),"")</f>
        <v/>
      </c>
      <c r="L86" s="239" t="str">
        <f>IF($H86&lt;&gt;"",SUMIF(個別表!$E$17:$E$1231,$C86,個別表!$JP$17:$JP$1231),"")</f>
        <v/>
      </c>
      <c r="M86" s="392"/>
      <c r="N86" s="393"/>
      <c r="O86" s="190"/>
      <c r="P86" s="191"/>
      <c r="Q86" s="402" t="str">
        <f>IF($H86&lt;&gt;"",SUMIF(個別表!$E$17:$E$1231,$C86,個別表!$JZ$17:$JZ$1231),"")</f>
        <v/>
      </c>
      <c r="R86" s="403" t="str">
        <f>IF($H86&lt;&gt;"",SUMIF(個別表!$E$17:$E$1231,$C86,個別表!$KA$17:$KA$1231),"")</f>
        <v/>
      </c>
      <c r="S86" s="407" t="str">
        <f>IF($H86&lt;&gt;"",SUMIF(個別表!$E$17:$E$1231,$C86,個別表!$KB$17:$KB$1231),"")</f>
        <v/>
      </c>
      <c r="T86" s="403" t="str">
        <f>IF($H86&lt;&gt;"",SUMIF(個別表!$E$17:$E$1231,$C86,個別表!$KC$17:$KC$1231),"")</f>
        <v/>
      </c>
      <c r="U86" s="408" t="str">
        <f>IF($H86&lt;&gt;"",SUMIF(個別表!$E$17:$E$1231,$C86,個別表!$KD$17:$KD$1231),"")</f>
        <v/>
      </c>
      <c r="V86" s="408" t="str">
        <f>IF($H86&lt;&gt;"",SUMIF(個別表!$E$17:$E$1231,$C86,個別表!$KE$17:$KE$1231),"")</f>
        <v/>
      </c>
      <c r="W86" s="408" t="str">
        <f>IF($H86&lt;&gt;"",SUMIF(個別表!$E$17:$E$1231,$C86,個別表!$KF$17:$KF$1231),"")</f>
        <v/>
      </c>
      <c r="X86" s="408" t="str">
        <f>IF($H86&lt;&gt;"",SUMIF(個別表!$E$17:$E$1231,$C86,個別表!$KG$17:$KG$1231),"")</f>
        <v/>
      </c>
      <c r="Y86" s="408" t="str">
        <f>IF($H86&lt;&gt;"",SUMIF(個別表!$E$17:$E$1231,$C86,個別表!$KH$17:$KH$1231),"")</f>
        <v/>
      </c>
      <c r="Z86" s="408" t="str">
        <f>IF($H86&lt;&gt;"",SUMIF(個別表!$E$17:$E$1231,$C86,個別表!$KI$17:$KI$1231),"")</f>
        <v/>
      </c>
      <c r="AA86" s="408" t="str">
        <f>IF($H86&lt;&gt;"",SUMIF(個別表!$E$17:$E$1231,$C86,個別表!$KJ$17:$KJ$1231),"")</f>
        <v/>
      </c>
      <c r="AB86" s="409" t="str">
        <f>IF($H86&lt;&gt;"",SUMIF(個別表!$E$17:$E$1231,$C86,個別表!$KK$17:$KK$1231),"")</f>
        <v/>
      </c>
      <c r="AC86" s="407" t="str">
        <f>IF($H86&lt;&gt;"",SUMIF(個別表!$E$17:$E$1231,$C86,個別表!$GO$17:$GO$1231),"")</f>
        <v/>
      </c>
      <c r="AD86" s="403" t="str">
        <f>IF($H86&lt;&gt;"",SUMIF(個別表!$E$17:$E$1231,$C86,個別表!$GP$17:$GP$1231),"")</f>
        <v/>
      </c>
      <c r="AE86" s="403" t="str">
        <f>IF($H86&lt;&gt;"",SUMIF(個別表!$E$17:$E$1231,$C86,個別表!$GQ$17:$GQ$1231),"")</f>
        <v/>
      </c>
      <c r="AF86" s="403" t="str">
        <f>IF($H86&lt;&gt;"",SUMIF(個別表!$E$17:$E$1231,$C86,個別表!$GR$17:$GR$1231),"")</f>
        <v/>
      </c>
      <c r="AG86" s="408" t="str">
        <f>IF($H86&lt;&gt;"",SUMIF(個別表!$E$17:$E$1231,$C86,個別表!$GS$17:$GS$1231),"")</f>
        <v/>
      </c>
      <c r="AH86" s="408" t="str">
        <f>IF($H86&lt;&gt;"",SUMIF(個別表!$E$17:$E$1231,$C86,個別表!$GT$17:$GT$1231),"")</f>
        <v/>
      </c>
      <c r="AI86" s="408" t="str">
        <f>IF($H86&lt;&gt;"",SUMIF(個別表!$E$17:$E$1231,$C86,個別表!$GW$17:$GW$1231),"")</f>
        <v/>
      </c>
      <c r="AJ86" s="408" t="str">
        <f>IF($H86&lt;&gt;"",SUMIF(個別表!$E$17:$E$1231,$C86,個別表!$GX$17:$GX$1231),"")</f>
        <v/>
      </c>
      <c r="AK86" s="408" t="str">
        <f>IF($H86&lt;&gt;"",SUMIF(個別表!$E$17:$E$1231,$C86,個別表!$HH$17:$HH$1231),"")</f>
        <v/>
      </c>
      <c r="AL86" s="408" t="str">
        <f>IF($H86&lt;&gt;"",SUMIF(個別表!$E$17:$E$1231,$C86,個別表!$HU$17:$HU$1231),"")</f>
        <v/>
      </c>
      <c r="AM86" s="408" t="str">
        <f>IF($H86&lt;&gt;"",SUMIF(個別表!$E$17:$E$1231,$C86,個別表!$HX$17:$HX$1231),"")</f>
        <v/>
      </c>
      <c r="AN86" s="408" t="str">
        <f>IF($H86&lt;&gt;"",SUMIF(個別表!$E$17:$E$1231,$C86,個別表!$ID$17:$ID$1231),"")</f>
        <v/>
      </c>
      <c r="AO86" s="408" t="str">
        <f>IF($H86&lt;&gt;"",SUMIF(個別表!$E$17:$E$1231,$C86,個別表!$IJ$17:$IJ$1231),"")</f>
        <v/>
      </c>
      <c r="AP86" s="408" t="str">
        <f>IF($H86&lt;&gt;"",SUMIF(個別表!$E$17:$E$1231,$C86,個別表!$IP$17:$IP$1231),"")</f>
        <v/>
      </c>
      <c r="AQ86" s="408" t="str">
        <f>IF($H86&lt;&gt;"",SUMIF(個別表!$E$17:$E$1231,$C86,個別表!$IS$17:$IS$1231),"")</f>
        <v/>
      </c>
      <c r="AR86" s="407" t="str">
        <f>IF($H86&lt;&gt;"",SUMIF(個別表!$E$17:$E$1231,$C86,個別表!$IV$17:$IV$1231),"")</f>
        <v/>
      </c>
      <c r="AS86" s="416" t="str">
        <f t="shared" si="5"/>
        <v/>
      </c>
      <c r="AT86" s="194" t="str">
        <f t="shared" si="6"/>
        <v/>
      </c>
      <c r="AU86" s="414"/>
      <c r="AV86" s="194" t="str">
        <f t="shared" si="7"/>
        <v/>
      </c>
      <c r="AW86" s="416" t="str">
        <f>IF($H86&lt;&gt;"",VLOOKUP($C86,個別表!$E$17:$ES$1241,33,FALSE),"")</f>
        <v/>
      </c>
      <c r="AX86" s="417" t="s">
        <v>55</v>
      </c>
      <c r="AY86" s="168"/>
      <c r="AZ86" s="482" t="str">
        <f t="shared" si="8"/>
        <v/>
      </c>
      <c r="BA86" s="186"/>
    </row>
    <row r="87" spans="2:53" s="169" customFormat="1" ht="19.899999999999999" customHeight="1" x14ac:dyDescent="0.2">
      <c r="B87" s="170"/>
      <c r="C87" s="187">
        <f>IF((ROW()-15)&lt;=個別表!N88,ROW()-15,"")</f>
        <v>72</v>
      </c>
      <c r="D87" s="188" t="str">
        <f>IFERROR(VLOOKUP($C87,個別表!$E$17:$Y$1231,11,FALSE),"")</f>
        <v/>
      </c>
      <c r="E87" s="188" t="str">
        <f>IFERROR(VLOOKUP($C87,個別表!$E$17:$Y$1231,12,FALSE),"")</f>
        <v/>
      </c>
      <c r="F87" s="225" t="str">
        <f>IFERROR(VLOOKUP($C87,個別表!$E$17:$Y$1231,16,FALSE),"")</f>
        <v/>
      </c>
      <c r="G87" s="384" t="str">
        <f>IFERROR(VLOOKUP($C87,個別表!$E$17:$Y$1231,17,FALSE),"")</f>
        <v/>
      </c>
      <c r="H87" s="189" t="str">
        <f>IFERROR(VLOOKUP($C87,個別表!$E$17:$Y$1231,20,FALSE),"")</f>
        <v/>
      </c>
      <c r="I87" s="238" t="str">
        <f>IF($H87&lt;&gt;"",SUMIF(個別表!$E$17:$E$1231,$C87,個別表!$JM$17:$JM$1231),"")</f>
        <v/>
      </c>
      <c r="J87" s="192" t="str">
        <f>IF($H87&lt;&gt;"",SUMIF(個別表!$E$17:$E$1231,$C87,個別表!$JN$17:$JN$1231),"")</f>
        <v/>
      </c>
      <c r="K87" s="193" t="str">
        <f>IF($H87&lt;&gt;"",SUMIF(個別表!$E$17:$E$1231,$C87,個別表!$JO$17:$JO$1231),"")</f>
        <v/>
      </c>
      <c r="L87" s="239" t="str">
        <f>IF($H87&lt;&gt;"",SUMIF(個別表!$E$17:$E$1231,$C87,個別表!$JP$17:$JP$1231),"")</f>
        <v/>
      </c>
      <c r="M87" s="392"/>
      <c r="N87" s="393"/>
      <c r="O87" s="190"/>
      <c r="P87" s="191"/>
      <c r="Q87" s="402" t="str">
        <f>IF($H87&lt;&gt;"",SUMIF(個別表!$E$17:$E$1231,$C87,個別表!$JZ$17:$JZ$1231),"")</f>
        <v/>
      </c>
      <c r="R87" s="403" t="str">
        <f>IF($H87&lt;&gt;"",SUMIF(個別表!$E$17:$E$1231,$C87,個別表!$KA$17:$KA$1231),"")</f>
        <v/>
      </c>
      <c r="S87" s="407" t="str">
        <f>IF($H87&lt;&gt;"",SUMIF(個別表!$E$17:$E$1231,$C87,個別表!$KB$17:$KB$1231),"")</f>
        <v/>
      </c>
      <c r="T87" s="403" t="str">
        <f>IF($H87&lt;&gt;"",SUMIF(個別表!$E$17:$E$1231,$C87,個別表!$KC$17:$KC$1231),"")</f>
        <v/>
      </c>
      <c r="U87" s="408" t="str">
        <f>IF($H87&lt;&gt;"",SUMIF(個別表!$E$17:$E$1231,$C87,個別表!$KD$17:$KD$1231),"")</f>
        <v/>
      </c>
      <c r="V87" s="408" t="str">
        <f>IF($H87&lt;&gt;"",SUMIF(個別表!$E$17:$E$1231,$C87,個別表!$KE$17:$KE$1231),"")</f>
        <v/>
      </c>
      <c r="W87" s="408" t="str">
        <f>IF($H87&lt;&gt;"",SUMIF(個別表!$E$17:$E$1231,$C87,個別表!$KF$17:$KF$1231),"")</f>
        <v/>
      </c>
      <c r="X87" s="408" t="str">
        <f>IF($H87&lt;&gt;"",SUMIF(個別表!$E$17:$E$1231,$C87,個別表!$KG$17:$KG$1231),"")</f>
        <v/>
      </c>
      <c r="Y87" s="408" t="str">
        <f>IF($H87&lt;&gt;"",SUMIF(個別表!$E$17:$E$1231,$C87,個別表!$KH$17:$KH$1231),"")</f>
        <v/>
      </c>
      <c r="Z87" s="408" t="str">
        <f>IF($H87&lt;&gt;"",SUMIF(個別表!$E$17:$E$1231,$C87,個別表!$KI$17:$KI$1231),"")</f>
        <v/>
      </c>
      <c r="AA87" s="408" t="str">
        <f>IF($H87&lt;&gt;"",SUMIF(個別表!$E$17:$E$1231,$C87,個別表!$KJ$17:$KJ$1231),"")</f>
        <v/>
      </c>
      <c r="AB87" s="409" t="str">
        <f>IF($H87&lt;&gt;"",SUMIF(個別表!$E$17:$E$1231,$C87,個別表!$KK$17:$KK$1231),"")</f>
        <v/>
      </c>
      <c r="AC87" s="407" t="str">
        <f>IF($H87&lt;&gt;"",SUMIF(個別表!$E$17:$E$1231,$C87,個別表!$GO$17:$GO$1231),"")</f>
        <v/>
      </c>
      <c r="AD87" s="403" t="str">
        <f>IF($H87&lt;&gt;"",SUMIF(個別表!$E$17:$E$1231,$C87,個別表!$GP$17:$GP$1231),"")</f>
        <v/>
      </c>
      <c r="AE87" s="403" t="str">
        <f>IF($H87&lt;&gt;"",SUMIF(個別表!$E$17:$E$1231,$C87,個別表!$GQ$17:$GQ$1231),"")</f>
        <v/>
      </c>
      <c r="AF87" s="403" t="str">
        <f>IF($H87&lt;&gt;"",SUMIF(個別表!$E$17:$E$1231,$C87,個別表!$GR$17:$GR$1231),"")</f>
        <v/>
      </c>
      <c r="AG87" s="408" t="str">
        <f>IF($H87&lt;&gt;"",SUMIF(個別表!$E$17:$E$1231,$C87,個別表!$GS$17:$GS$1231),"")</f>
        <v/>
      </c>
      <c r="AH87" s="408" t="str">
        <f>IF($H87&lt;&gt;"",SUMIF(個別表!$E$17:$E$1231,$C87,個別表!$GT$17:$GT$1231),"")</f>
        <v/>
      </c>
      <c r="AI87" s="408" t="str">
        <f>IF($H87&lt;&gt;"",SUMIF(個別表!$E$17:$E$1231,$C87,個別表!$GW$17:$GW$1231),"")</f>
        <v/>
      </c>
      <c r="AJ87" s="408" t="str">
        <f>IF($H87&lt;&gt;"",SUMIF(個別表!$E$17:$E$1231,$C87,個別表!$GX$17:$GX$1231),"")</f>
        <v/>
      </c>
      <c r="AK87" s="408" t="str">
        <f>IF($H87&lt;&gt;"",SUMIF(個別表!$E$17:$E$1231,$C87,個別表!$HH$17:$HH$1231),"")</f>
        <v/>
      </c>
      <c r="AL87" s="408" t="str">
        <f>IF($H87&lt;&gt;"",SUMIF(個別表!$E$17:$E$1231,$C87,個別表!$HU$17:$HU$1231),"")</f>
        <v/>
      </c>
      <c r="AM87" s="408" t="str">
        <f>IF($H87&lt;&gt;"",SUMIF(個別表!$E$17:$E$1231,$C87,個別表!$HX$17:$HX$1231),"")</f>
        <v/>
      </c>
      <c r="AN87" s="408" t="str">
        <f>IF($H87&lt;&gt;"",SUMIF(個別表!$E$17:$E$1231,$C87,個別表!$ID$17:$ID$1231),"")</f>
        <v/>
      </c>
      <c r="AO87" s="408" t="str">
        <f>IF($H87&lt;&gt;"",SUMIF(個別表!$E$17:$E$1231,$C87,個別表!$IJ$17:$IJ$1231),"")</f>
        <v/>
      </c>
      <c r="AP87" s="408" t="str">
        <f>IF($H87&lt;&gt;"",SUMIF(個別表!$E$17:$E$1231,$C87,個別表!$IP$17:$IP$1231),"")</f>
        <v/>
      </c>
      <c r="AQ87" s="408" t="str">
        <f>IF($H87&lt;&gt;"",SUMIF(個別表!$E$17:$E$1231,$C87,個別表!$IS$17:$IS$1231),"")</f>
        <v/>
      </c>
      <c r="AR87" s="407" t="str">
        <f>IF($H87&lt;&gt;"",SUMIF(個別表!$E$17:$E$1231,$C87,個別表!$IV$17:$IV$1231),"")</f>
        <v/>
      </c>
      <c r="AS87" s="416" t="str">
        <f t="shared" si="5"/>
        <v/>
      </c>
      <c r="AT87" s="194" t="str">
        <f t="shared" si="6"/>
        <v/>
      </c>
      <c r="AU87" s="414"/>
      <c r="AV87" s="194" t="str">
        <f t="shared" si="7"/>
        <v/>
      </c>
      <c r="AW87" s="416" t="str">
        <f>IF($H87&lt;&gt;"",VLOOKUP($C87,個別表!$E$17:$ES$1241,33,FALSE),"")</f>
        <v/>
      </c>
      <c r="AX87" s="417" t="s">
        <v>55</v>
      </c>
      <c r="AY87" s="168"/>
      <c r="AZ87" s="482" t="str">
        <f t="shared" si="8"/>
        <v/>
      </c>
      <c r="BA87" s="186"/>
    </row>
    <row r="88" spans="2:53" s="169" customFormat="1" ht="19.899999999999999" customHeight="1" x14ac:dyDescent="0.2">
      <c r="B88" s="170"/>
      <c r="C88" s="187">
        <f>IF((ROW()-15)&lt;=個別表!N89,ROW()-15,"")</f>
        <v>73</v>
      </c>
      <c r="D88" s="188" t="str">
        <f>IFERROR(VLOOKUP($C88,個別表!$E$17:$Y$1231,11,FALSE),"")</f>
        <v/>
      </c>
      <c r="E88" s="188" t="str">
        <f>IFERROR(VLOOKUP($C88,個別表!$E$17:$Y$1231,12,FALSE),"")</f>
        <v/>
      </c>
      <c r="F88" s="225" t="str">
        <f>IFERROR(VLOOKUP($C88,個別表!$E$17:$Y$1231,16,FALSE),"")</f>
        <v/>
      </c>
      <c r="G88" s="384" t="str">
        <f>IFERROR(VLOOKUP($C88,個別表!$E$17:$Y$1231,17,FALSE),"")</f>
        <v/>
      </c>
      <c r="H88" s="189" t="str">
        <f>IFERROR(VLOOKUP($C88,個別表!$E$17:$Y$1231,20,FALSE),"")</f>
        <v/>
      </c>
      <c r="I88" s="238" t="str">
        <f>IF($H88&lt;&gt;"",SUMIF(個別表!$E$17:$E$1231,$C88,個別表!$JM$17:$JM$1231),"")</f>
        <v/>
      </c>
      <c r="J88" s="192" t="str">
        <f>IF($H88&lt;&gt;"",SUMIF(個別表!$E$17:$E$1231,$C88,個別表!$JN$17:$JN$1231),"")</f>
        <v/>
      </c>
      <c r="K88" s="193" t="str">
        <f>IF($H88&lt;&gt;"",SUMIF(個別表!$E$17:$E$1231,$C88,個別表!$JO$17:$JO$1231),"")</f>
        <v/>
      </c>
      <c r="L88" s="239" t="str">
        <f>IF($H88&lt;&gt;"",SUMIF(個別表!$E$17:$E$1231,$C88,個別表!$JP$17:$JP$1231),"")</f>
        <v/>
      </c>
      <c r="M88" s="392"/>
      <c r="N88" s="393"/>
      <c r="O88" s="190"/>
      <c r="P88" s="191"/>
      <c r="Q88" s="402" t="str">
        <f>IF($H88&lt;&gt;"",SUMIF(個別表!$E$17:$E$1231,$C88,個別表!$JZ$17:$JZ$1231),"")</f>
        <v/>
      </c>
      <c r="R88" s="403" t="str">
        <f>IF($H88&lt;&gt;"",SUMIF(個別表!$E$17:$E$1231,$C88,個別表!$KA$17:$KA$1231),"")</f>
        <v/>
      </c>
      <c r="S88" s="407" t="str">
        <f>IF($H88&lt;&gt;"",SUMIF(個別表!$E$17:$E$1231,$C88,個別表!$KB$17:$KB$1231),"")</f>
        <v/>
      </c>
      <c r="T88" s="403" t="str">
        <f>IF($H88&lt;&gt;"",SUMIF(個別表!$E$17:$E$1231,$C88,個別表!$KC$17:$KC$1231),"")</f>
        <v/>
      </c>
      <c r="U88" s="408" t="str">
        <f>IF($H88&lt;&gt;"",SUMIF(個別表!$E$17:$E$1231,$C88,個別表!$KD$17:$KD$1231),"")</f>
        <v/>
      </c>
      <c r="V88" s="408" t="str">
        <f>IF($H88&lt;&gt;"",SUMIF(個別表!$E$17:$E$1231,$C88,個別表!$KE$17:$KE$1231),"")</f>
        <v/>
      </c>
      <c r="W88" s="408" t="str">
        <f>IF($H88&lt;&gt;"",SUMIF(個別表!$E$17:$E$1231,$C88,個別表!$KF$17:$KF$1231),"")</f>
        <v/>
      </c>
      <c r="X88" s="408" t="str">
        <f>IF($H88&lt;&gt;"",SUMIF(個別表!$E$17:$E$1231,$C88,個別表!$KG$17:$KG$1231),"")</f>
        <v/>
      </c>
      <c r="Y88" s="408" t="str">
        <f>IF($H88&lt;&gt;"",SUMIF(個別表!$E$17:$E$1231,$C88,個別表!$KH$17:$KH$1231),"")</f>
        <v/>
      </c>
      <c r="Z88" s="408" t="str">
        <f>IF($H88&lt;&gt;"",SUMIF(個別表!$E$17:$E$1231,$C88,個別表!$KI$17:$KI$1231),"")</f>
        <v/>
      </c>
      <c r="AA88" s="408" t="str">
        <f>IF($H88&lt;&gt;"",SUMIF(個別表!$E$17:$E$1231,$C88,個別表!$KJ$17:$KJ$1231),"")</f>
        <v/>
      </c>
      <c r="AB88" s="409" t="str">
        <f>IF($H88&lt;&gt;"",SUMIF(個別表!$E$17:$E$1231,$C88,個別表!$KK$17:$KK$1231),"")</f>
        <v/>
      </c>
      <c r="AC88" s="407" t="str">
        <f>IF($H88&lt;&gt;"",SUMIF(個別表!$E$17:$E$1231,$C88,個別表!$GO$17:$GO$1231),"")</f>
        <v/>
      </c>
      <c r="AD88" s="403" t="str">
        <f>IF($H88&lt;&gt;"",SUMIF(個別表!$E$17:$E$1231,$C88,個別表!$GP$17:$GP$1231),"")</f>
        <v/>
      </c>
      <c r="AE88" s="403" t="str">
        <f>IF($H88&lt;&gt;"",SUMIF(個別表!$E$17:$E$1231,$C88,個別表!$GQ$17:$GQ$1231),"")</f>
        <v/>
      </c>
      <c r="AF88" s="403" t="str">
        <f>IF($H88&lt;&gt;"",SUMIF(個別表!$E$17:$E$1231,$C88,個別表!$GR$17:$GR$1231),"")</f>
        <v/>
      </c>
      <c r="AG88" s="408" t="str">
        <f>IF($H88&lt;&gt;"",SUMIF(個別表!$E$17:$E$1231,$C88,個別表!$GS$17:$GS$1231),"")</f>
        <v/>
      </c>
      <c r="AH88" s="408" t="str">
        <f>IF($H88&lt;&gt;"",SUMIF(個別表!$E$17:$E$1231,$C88,個別表!$GT$17:$GT$1231),"")</f>
        <v/>
      </c>
      <c r="AI88" s="408" t="str">
        <f>IF($H88&lt;&gt;"",SUMIF(個別表!$E$17:$E$1231,$C88,個別表!$GW$17:$GW$1231),"")</f>
        <v/>
      </c>
      <c r="AJ88" s="408" t="str">
        <f>IF($H88&lt;&gt;"",SUMIF(個別表!$E$17:$E$1231,$C88,個別表!$GX$17:$GX$1231),"")</f>
        <v/>
      </c>
      <c r="AK88" s="408" t="str">
        <f>IF($H88&lt;&gt;"",SUMIF(個別表!$E$17:$E$1231,$C88,個別表!$HH$17:$HH$1231),"")</f>
        <v/>
      </c>
      <c r="AL88" s="408" t="str">
        <f>IF($H88&lt;&gt;"",SUMIF(個別表!$E$17:$E$1231,$C88,個別表!$HU$17:$HU$1231),"")</f>
        <v/>
      </c>
      <c r="AM88" s="408" t="str">
        <f>IF($H88&lt;&gt;"",SUMIF(個別表!$E$17:$E$1231,$C88,個別表!$HX$17:$HX$1231),"")</f>
        <v/>
      </c>
      <c r="AN88" s="408" t="str">
        <f>IF($H88&lt;&gt;"",SUMIF(個別表!$E$17:$E$1231,$C88,個別表!$ID$17:$ID$1231),"")</f>
        <v/>
      </c>
      <c r="AO88" s="408" t="str">
        <f>IF($H88&lt;&gt;"",SUMIF(個別表!$E$17:$E$1231,$C88,個別表!$IJ$17:$IJ$1231),"")</f>
        <v/>
      </c>
      <c r="AP88" s="408" t="str">
        <f>IF($H88&lt;&gt;"",SUMIF(個別表!$E$17:$E$1231,$C88,個別表!$IP$17:$IP$1231),"")</f>
        <v/>
      </c>
      <c r="AQ88" s="408" t="str">
        <f>IF($H88&lt;&gt;"",SUMIF(個別表!$E$17:$E$1231,$C88,個別表!$IS$17:$IS$1231),"")</f>
        <v/>
      </c>
      <c r="AR88" s="407" t="str">
        <f>IF($H88&lt;&gt;"",SUMIF(個別表!$E$17:$E$1231,$C88,個別表!$IV$17:$IV$1231),"")</f>
        <v/>
      </c>
      <c r="AS88" s="416" t="str">
        <f t="shared" si="5"/>
        <v/>
      </c>
      <c r="AT88" s="194" t="str">
        <f t="shared" si="6"/>
        <v/>
      </c>
      <c r="AU88" s="414"/>
      <c r="AV88" s="194" t="str">
        <f t="shared" si="7"/>
        <v/>
      </c>
      <c r="AW88" s="416" t="str">
        <f>IF($H88&lt;&gt;"",VLOOKUP($C88,個別表!$E$17:$ES$1241,33,FALSE),"")</f>
        <v/>
      </c>
      <c r="AX88" s="417" t="s">
        <v>55</v>
      </c>
      <c r="AY88" s="168"/>
      <c r="AZ88" s="482" t="str">
        <f t="shared" si="8"/>
        <v/>
      </c>
      <c r="BA88" s="186"/>
    </row>
    <row r="89" spans="2:53" s="169" customFormat="1" ht="19.899999999999999" customHeight="1" x14ac:dyDescent="0.2">
      <c r="B89" s="170"/>
      <c r="C89" s="187">
        <f>IF((ROW()-15)&lt;=個別表!N90,ROW()-15,"")</f>
        <v>74</v>
      </c>
      <c r="D89" s="188" t="str">
        <f>IFERROR(VLOOKUP($C89,個別表!$E$17:$Y$1231,11,FALSE),"")</f>
        <v/>
      </c>
      <c r="E89" s="188" t="str">
        <f>IFERROR(VLOOKUP($C89,個別表!$E$17:$Y$1231,12,FALSE),"")</f>
        <v/>
      </c>
      <c r="F89" s="225" t="str">
        <f>IFERROR(VLOOKUP($C89,個別表!$E$17:$Y$1231,16,FALSE),"")</f>
        <v/>
      </c>
      <c r="G89" s="384" t="str">
        <f>IFERROR(VLOOKUP($C89,個別表!$E$17:$Y$1231,17,FALSE),"")</f>
        <v/>
      </c>
      <c r="H89" s="189" t="str">
        <f>IFERROR(VLOOKUP($C89,個別表!$E$17:$Y$1231,20,FALSE),"")</f>
        <v/>
      </c>
      <c r="I89" s="238" t="str">
        <f>IF($H89&lt;&gt;"",SUMIF(個別表!$E$17:$E$1231,$C89,個別表!$JM$17:$JM$1231),"")</f>
        <v/>
      </c>
      <c r="J89" s="192" t="str">
        <f>IF($H89&lt;&gt;"",SUMIF(個別表!$E$17:$E$1231,$C89,個別表!$JN$17:$JN$1231),"")</f>
        <v/>
      </c>
      <c r="K89" s="193" t="str">
        <f>IF($H89&lt;&gt;"",SUMIF(個別表!$E$17:$E$1231,$C89,個別表!$JO$17:$JO$1231),"")</f>
        <v/>
      </c>
      <c r="L89" s="239" t="str">
        <f>IF($H89&lt;&gt;"",SUMIF(個別表!$E$17:$E$1231,$C89,個別表!$JP$17:$JP$1231),"")</f>
        <v/>
      </c>
      <c r="M89" s="392"/>
      <c r="N89" s="393"/>
      <c r="O89" s="190"/>
      <c r="P89" s="191"/>
      <c r="Q89" s="402" t="str">
        <f>IF($H89&lt;&gt;"",SUMIF(個別表!$E$17:$E$1231,$C89,個別表!$JZ$17:$JZ$1231),"")</f>
        <v/>
      </c>
      <c r="R89" s="403" t="str">
        <f>IF($H89&lt;&gt;"",SUMIF(個別表!$E$17:$E$1231,$C89,個別表!$KA$17:$KA$1231),"")</f>
        <v/>
      </c>
      <c r="S89" s="407" t="str">
        <f>IF($H89&lt;&gt;"",SUMIF(個別表!$E$17:$E$1231,$C89,個別表!$KB$17:$KB$1231),"")</f>
        <v/>
      </c>
      <c r="T89" s="403" t="str">
        <f>IF($H89&lt;&gt;"",SUMIF(個別表!$E$17:$E$1231,$C89,個別表!$KC$17:$KC$1231),"")</f>
        <v/>
      </c>
      <c r="U89" s="408" t="str">
        <f>IF($H89&lt;&gt;"",SUMIF(個別表!$E$17:$E$1231,$C89,個別表!$KD$17:$KD$1231),"")</f>
        <v/>
      </c>
      <c r="V89" s="408" t="str">
        <f>IF($H89&lt;&gt;"",SUMIF(個別表!$E$17:$E$1231,$C89,個別表!$KE$17:$KE$1231),"")</f>
        <v/>
      </c>
      <c r="W89" s="408" t="str">
        <f>IF($H89&lt;&gt;"",SUMIF(個別表!$E$17:$E$1231,$C89,個別表!$KF$17:$KF$1231),"")</f>
        <v/>
      </c>
      <c r="X89" s="408" t="str">
        <f>IF($H89&lt;&gt;"",SUMIF(個別表!$E$17:$E$1231,$C89,個別表!$KG$17:$KG$1231),"")</f>
        <v/>
      </c>
      <c r="Y89" s="408" t="str">
        <f>IF($H89&lt;&gt;"",SUMIF(個別表!$E$17:$E$1231,$C89,個別表!$KH$17:$KH$1231),"")</f>
        <v/>
      </c>
      <c r="Z89" s="408" t="str">
        <f>IF($H89&lt;&gt;"",SUMIF(個別表!$E$17:$E$1231,$C89,個別表!$KI$17:$KI$1231),"")</f>
        <v/>
      </c>
      <c r="AA89" s="408" t="str">
        <f>IF($H89&lt;&gt;"",SUMIF(個別表!$E$17:$E$1231,$C89,個別表!$KJ$17:$KJ$1231),"")</f>
        <v/>
      </c>
      <c r="AB89" s="409" t="str">
        <f>IF($H89&lt;&gt;"",SUMIF(個別表!$E$17:$E$1231,$C89,個別表!$KK$17:$KK$1231),"")</f>
        <v/>
      </c>
      <c r="AC89" s="407" t="str">
        <f>IF($H89&lt;&gt;"",SUMIF(個別表!$E$17:$E$1231,$C89,個別表!$GO$17:$GO$1231),"")</f>
        <v/>
      </c>
      <c r="AD89" s="403" t="str">
        <f>IF($H89&lt;&gt;"",SUMIF(個別表!$E$17:$E$1231,$C89,個別表!$GP$17:$GP$1231),"")</f>
        <v/>
      </c>
      <c r="AE89" s="403" t="str">
        <f>IF($H89&lt;&gt;"",SUMIF(個別表!$E$17:$E$1231,$C89,個別表!$GQ$17:$GQ$1231),"")</f>
        <v/>
      </c>
      <c r="AF89" s="403" t="str">
        <f>IF($H89&lt;&gt;"",SUMIF(個別表!$E$17:$E$1231,$C89,個別表!$GR$17:$GR$1231),"")</f>
        <v/>
      </c>
      <c r="AG89" s="408" t="str">
        <f>IF($H89&lt;&gt;"",SUMIF(個別表!$E$17:$E$1231,$C89,個別表!$GS$17:$GS$1231),"")</f>
        <v/>
      </c>
      <c r="AH89" s="408" t="str">
        <f>IF($H89&lt;&gt;"",SUMIF(個別表!$E$17:$E$1231,$C89,個別表!$GT$17:$GT$1231),"")</f>
        <v/>
      </c>
      <c r="AI89" s="408" t="str">
        <f>IF($H89&lt;&gt;"",SUMIF(個別表!$E$17:$E$1231,$C89,個別表!$GW$17:$GW$1231),"")</f>
        <v/>
      </c>
      <c r="AJ89" s="408" t="str">
        <f>IF($H89&lt;&gt;"",SUMIF(個別表!$E$17:$E$1231,$C89,個別表!$GX$17:$GX$1231),"")</f>
        <v/>
      </c>
      <c r="AK89" s="408" t="str">
        <f>IF($H89&lt;&gt;"",SUMIF(個別表!$E$17:$E$1231,$C89,個別表!$HH$17:$HH$1231),"")</f>
        <v/>
      </c>
      <c r="AL89" s="408" t="str">
        <f>IF($H89&lt;&gt;"",SUMIF(個別表!$E$17:$E$1231,$C89,個別表!$HU$17:$HU$1231),"")</f>
        <v/>
      </c>
      <c r="AM89" s="408" t="str">
        <f>IF($H89&lt;&gt;"",SUMIF(個別表!$E$17:$E$1231,$C89,個別表!$HX$17:$HX$1231),"")</f>
        <v/>
      </c>
      <c r="AN89" s="408" t="str">
        <f>IF($H89&lt;&gt;"",SUMIF(個別表!$E$17:$E$1231,$C89,個別表!$ID$17:$ID$1231),"")</f>
        <v/>
      </c>
      <c r="AO89" s="408" t="str">
        <f>IF($H89&lt;&gt;"",SUMIF(個別表!$E$17:$E$1231,$C89,個別表!$IJ$17:$IJ$1231),"")</f>
        <v/>
      </c>
      <c r="AP89" s="408" t="str">
        <f>IF($H89&lt;&gt;"",SUMIF(個別表!$E$17:$E$1231,$C89,個別表!$IP$17:$IP$1231),"")</f>
        <v/>
      </c>
      <c r="AQ89" s="408" t="str">
        <f>IF($H89&lt;&gt;"",SUMIF(個別表!$E$17:$E$1231,$C89,個別表!$IS$17:$IS$1231),"")</f>
        <v/>
      </c>
      <c r="AR89" s="407" t="str">
        <f>IF($H89&lt;&gt;"",SUMIF(個別表!$E$17:$E$1231,$C89,個別表!$IV$17:$IV$1231),"")</f>
        <v/>
      </c>
      <c r="AS89" s="416" t="str">
        <f t="shared" si="5"/>
        <v/>
      </c>
      <c r="AT89" s="194" t="str">
        <f t="shared" si="6"/>
        <v/>
      </c>
      <c r="AU89" s="414"/>
      <c r="AV89" s="194" t="str">
        <f t="shared" si="7"/>
        <v/>
      </c>
      <c r="AW89" s="416" t="str">
        <f>IF($H89&lt;&gt;"",VLOOKUP($C89,個別表!$E$17:$ES$1241,33,FALSE),"")</f>
        <v/>
      </c>
      <c r="AX89" s="417" t="s">
        <v>55</v>
      </c>
      <c r="AY89" s="168"/>
      <c r="AZ89" s="482" t="str">
        <f t="shared" si="8"/>
        <v/>
      </c>
      <c r="BA89" s="186"/>
    </row>
    <row r="90" spans="2:53" s="169" customFormat="1" ht="19.899999999999999" customHeight="1" x14ac:dyDescent="0.2">
      <c r="B90" s="170"/>
      <c r="C90" s="187">
        <f>IF((ROW()-15)&lt;=個別表!N91,ROW()-15,"")</f>
        <v>75</v>
      </c>
      <c r="D90" s="188" t="str">
        <f>IFERROR(VLOOKUP($C90,個別表!$E$17:$Y$1231,11,FALSE),"")</f>
        <v/>
      </c>
      <c r="E90" s="188" t="str">
        <f>IFERROR(VLOOKUP($C90,個別表!$E$17:$Y$1231,12,FALSE),"")</f>
        <v/>
      </c>
      <c r="F90" s="225" t="str">
        <f>IFERROR(VLOOKUP($C90,個別表!$E$17:$Y$1231,16,FALSE),"")</f>
        <v/>
      </c>
      <c r="G90" s="384" t="str">
        <f>IFERROR(VLOOKUP($C90,個別表!$E$17:$Y$1231,17,FALSE),"")</f>
        <v/>
      </c>
      <c r="H90" s="189" t="str">
        <f>IFERROR(VLOOKUP($C90,個別表!$E$17:$Y$1231,20,FALSE),"")</f>
        <v/>
      </c>
      <c r="I90" s="238" t="str">
        <f>IF($H90&lt;&gt;"",SUMIF(個別表!$E$17:$E$1231,$C90,個別表!$JM$17:$JM$1231),"")</f>
        <v/>
      </c>
      <c r="J90" s="192" t="str">
        <f>IF($H90&lt;&gt;"",SUMIF(個別表!$E$17:$E$1231,$C90,個別表!$JN$17:$JN$1231),"")</f>
        <v/>
      </c>
      <c r="K90" s="193" t="str">
        <f>IF($H90&lt;&gt;"",SUMIF(個別表!$E$17:$E$1231,$C90,個別表!$JO$17:$JO$1231),"")</f>
        <v/>
      </c>
      <c r="L90" s="239" t="str">
        <f>IF($H90&lt;&gt;"",SUMIF(個別表!$E$17:$E$1231,$C90,個別表!$JP$17:$JP$1231),"")</f>
        <v/>
      </c>
      <c r="M90" s="392"/>
      <c r="N90" s="393"/>
      <c r="O90" s="190"/>
      <c r="P90" s="191"/>
      <c r="Q90" s="402" t="str">
        <f>IF($H90&lt;&gt;"",SUMIF(個別表!$E$17:$E$1231,$C90,個別表!$JZ$17:$JZ$1231),"")</f>
        <v/>
      </c>
      <c r="R90" s="403" t="str">
        <f>IF($H90&lt;&gt;"",SUMIF(個別表!$E$17:$E$1231,$C90,個別表!$KA$17:$KA$1231),"")</f>
        <v/>
      </c>
      <c r="S90" s="407" t="str">
        <f>IF($H90&lt;&gt;"",SUMIF(個別表!$E$17:$E$1231,$C90,個別表!$KB$17:$KB$1231),"")</f>
        <v/>
      </c>
      <c r="T90" s="403" t="str">
        <f>IF($H90&lt;&gt;"",SUMIF(個別表!$E$17:$E$1231,$C90,個別表!$KC$17:$KC$1231),"")</f>
        <v/>
      </c>
      <c r="U90" s="408" t="str">
        <f>IF($H90&lt;&gt;"",SUMIF(個別表!$E$17:$E$1231,$C90,個別表!$KD$17:$KD$1231),"")</f>
        <v/>
      </c>
      <c r="V90" s="408" t="str">
        <f>IF($H90&lt;&gt;"",SUMIF(個別表!$E$17:$E$1231,$C90,個別表!$KE$17:$KE$1231),"")</f>
        <v/>
      </c>
      <c r="W90" s="408" t="str">
        <f>IF($H90&lt;&gt;"",SUMIF(個別表!$E$17:$E$1231,$C90,個別表!$KF$17:$KF$1231),"")</f>
        <v/>
      </c>
      <c r="X90" s="408" t="str">
        <f>IF($H90&lt;&gt;"",SUMIF(個別表!$E$17:$E$1231,$C90,個別表!$KG$17:$KG$1231),"")</f>
        <v/>
      </c>
      <c r="Y90" s="408" t="str">
        <f>IF($H90&lt;&gt;"",SUMIF(個別表!$E$17:$E$1231,$C90,個別表!$KH$17:$KH$1231),"")</f>
        <v/>
      </c>
      <c r="Z90" s="408" t="str">
        <f>IF($H90&lt;&gt;"",SUMIF(個別表!$E$17:$E$1231,$C90,個別表!$KI$17:$KI$1231),"")</f>
        <v/>
      </c>
      <c r="AA90" s="408" t="str">
        <f>IF($H90&lt;&gt;"",SUMIF(個別表!$E$17:$E$1231,$C90,個別表!$KJ$17:$KJ$1231),"")</f>
        <v/>
      </c>
      <c r="AB90" s="409" t="str">
        <f>IF($H90&lt;&gt;"",SUMIF(個別表!$E$17:$E$1231,$C90,個別表!$KK$17:$KK$1231),"")</f>
        <v/>
      </c>
      <c r="AC90" s="407" t="str">
        <f>IF($H90&lt;&gt;"",SUMIF(個別表!$E$17:$E$1231,$C90,個別表!$GO$17:$GO$1231),"")</f>
        <v/>
      </c>
      <c r="AD90" s="403" t="str">
        <f>IF($H90&lt;&gt;"",SUMIF(個別表!$E$17:$E$1231,$C90,個別表!$GP$17:$GP$1231),"")</f>
        <v/>
      </c>
      <c r="AE90" s="403" t="str">
        <f>IF($H90&lt;&gt;"",SUMIF(個別表!$E$17:$E$1231,$C90,個別表!$GQ$17:$GQ$1231),"")</f>
        <v/>
      </c>
      <c r="AF90" s="403" t="str">
        <f>IF($H90&lt;&gt;"",SUMIF(個別表!$E$17:$E$1231,$C90,個別表!$GR$17:$GR$1231),"")</f>
        <v/>
      </c>
      <c r="AG90" s="408" t="str">
        <f>IF($H90&lt;&gt;"",SUMIF(個別表!$E$17:$E$1231,$C90,個別表!$GS$17:$GS$1231),"")</f>
        <v/>
      </c>
      <c r="AH90" s="408" t="str">
        <f>IF($H90&lt;&gt;"",SUMIF(個別表!$E$17:$E$1231,$C90,個別表!$GT$17:$GT$1231),"")</f>
        <v/>
      </c>
      <c r="AI90" s="408" t="str">
        <f>IF($H90&lt;&gt;"",SUMIF(個別表!$E$17:$E$1231,$C90,個別表!$GW$17:$GW$1231),"")</f>
        <v/>
      </c>
      <c r="AJ90" s="408" t="str">
        <f>IF($H90&lt;&gt;"",SUMIF(個別表!$E$17:$E$1231,$C90,個別表!$GX$17:$GX$1231),"")</f>
        <v/>
      </c>
      <c r="AK90" s="408" t="str">
        <f>IF($H90&lt;&gt;"",SUMIF(個別表!$E$17:$E$1231,$C90,個別表!$HH$17:$HH$1231),"")</f>
        <v/>
      </c>
      <c r="AL90" s="408" t="str">
        <f>IF($H90&lt;&gt;"",SUMIF(個別表!$E$17:$E$1231,$C90,個別表!$HU$17:$HU$1231),"")</f>
        <v/>
      </c>
      <c r="AM90" s="408" t="str">
        <f>IF($H90&lt;&gt;"",SUMIF(個別表!$E$17:$E$1231,$C90,個別表!$HX$17:$HX$1231),"")</f>
        <v/>
      </c>
      <c r="AN90" s="408" t="str">
        <f>IF($H90&lt;&gt;"",SUMIF(個別表!$E$17:$E$1231,$C90,個別表!$ID$17:$ID$1231),"")</f>
        <v/>
      </c>
      <c r="AO90" s="408" t="str">
        <f>IF($H90&lt;&gt;"",SUMIF(個別表!$E$17:$E$1231,$C90,個別表!$IJ$17:$IJ$1231),"")</f>
        <v/>
      </c>
      <c r="AP90" s="408" t="str">
        <f>IF($H90&lt;&gt;"",SUMIF(個別表!$E$17:$E$1231,$C90,個別表!$IP$17:$IP$1231),"")</f>
        <v/>
      </c>
      <c r="AQ90" s="408" t="str">
        <f>IF($H90&lt;&gt;"",SUMIF(個別表!$E$17:$E$1231,$C90,個別表!$IS$17:$IS$1231),"")</f>
        <v/>
      </c>
      <c r="AR90" s="407" t="str">
        <f>IF($H90&lt;&gt;"",SUMIF(個別表!$E$17:$E$1231,$C90,個別表!$IV$17:$IV$1231),"")</f>
        <v/>
      </c>
      <c r="AS90" s="416" t="str">
        <f t="shared" si="5"/>
        <v/>
      </c>
      <c r="AT90" s="194" t="str">
        <f t="shared" si="6"/>
        <v/>
      </c>
      <c r="AU90" s="414"/>
      <c r="AV90" s="194" t="str">
        <f t="shared" si="7"/>
        <v/>
      </c>
      <c r="AW90" s="416" t="str">
        <f>IF($H90&lt;&gt;"",VLOOKUP($C90,個別表!$E$17:$ES$1241,33,FALSE),"")</f>
        <v/>
      </c>
      <c r="AX90" s="417" t="s">
        <v>55</v>
      </c>
      <c r="AY90" s="168"/>
      <c r="AZ90" s="482" t="str">
        <f t="shared" si="8"/>
        <v/>
      </c>
      <c r="BA90" s="186"/>
    </row>
    <row r="91" spans="2:53" s="169" customFormat="1" ht="19.899999999999999" customHeight="1" x14ac:dyDescent="0.2">
      <c r="B91" s="170"/>
      <c r="C91" s="187">
        <f>IF((ROW()-15)&lt;=個別表!N92,ROW()-15,"")</f>
        <v>76</v>
      </c>
      <c r="D91" s="188" t="str">
        <f>IFERROR(VLOOKUP($C91,個別表!$E$17:$Y$1231,11,FALSE),"")</f>
        <v/>
      </c>
      <c r="E91" s="188" t="str">
        <f>IFERROR(VLOOKUP($C91,個別表!$E$17:$Y$1231,12,FALSE),"")</f>
        <v/>
      </c>
      <c r="F91" s="225" t="str">
        <f>IFERROR(VLOOKUP($C91,個別表!$E$17:$Y$1231,16,FALSE),"")</f>
        <v/>
      </c>
      <c r="G91" s="384" t="str">
        <f>IFERROR(VLOOKUP($C91,個別表!$E$17:$Y$1231,17,FALSE),"")</f>
        <v/>
      </c>
      <c r="H91" s="189" t="str">
        <f>IFERROR(VLOOKUP($C91,個別表!$E$17:$Y$1231,20,FALSE),"")</f>
        <v/>
      </c>
      <c r="I91" s="238" t="str">
        <f>IF($H91&lt;&gt;"",SUMIF(個別表!$E$17:$E$1231,$C91,個別表!$JM$17:$JM$1231),"")</f>
        <v/>
      </c>
      <c r="J91" s="192" t="str">
        <f>IF($H91&lt;&gt;"",SUMIF(個別表!$E$17:$E$1231,$C91,個別表!$JN$17:$JN$1231),"")</f>
        <v/>
      </c>
      <c r="K91" s="193" t="str">
        <f>IF($H91&lt;&gt;"",SUMIF(個別表!$E$17:$E$1231,$C91,個別表!$JO$17:$JO$1231),"")</f>
        <v/>
      </c>
      <c r="L91" s="239" t="str">
        <f>IF($H91&lt;&gt;"",SUMIF(個別表!$E$17:$E$1231,$C91,個別表!$JP$17:$JP$1231),"")</f>
        <v/>
      </c>
      <c r="M91" s="392"/>
      <c r="N91" s="393"/>
      <c r="O91" s="190"/>
      <c r="P91" s="191"/>
      <c r="Q91" s="402" t="str">
        <f>IF($H91&lt;&gt;"",SUMIF(個別表!$E$17:$E$1231,$C91,個別表!$JZ$17:$JZ$1231),"")</f>
        <v/>
      </c>
      <c r="R91" s="403" t="str">
        <f>IF($H91&lt;&gt;"",SUMIF(個別表!$E$17:$E$1231,$C91,個別表!$KA$17:$KA$1231),"")</f>
        <v/>
      </c>
      <c r="S91" s="407" t="str">
        <f>IF($H91&lt;&gt;"",SUMIF(個別表!$E$17:$E$1231,$C91,個別表!$KB$17:$KB$1231),"")</f>
        <v/>
      </c>
      <c r="T91" s="403" t="str">
        <f>IF($H91&lt;&gt;"",SUMIF(個別表!$E$17:$E$1231,$C91,個別表!$KC$17:$KC$1231),"")</f>
        <v/>
      </c>
      <c r="U91" s="408" t="str">
        <f>IF($H91&lt;&gt;"",SUMIF(個別表!$E$17:$E$1231,$C91,個別表!$KD$17:$KD$1231),"")</f>
        <v/>
      </c>
      <c r="V91" s="408" t="str">
        <f>IF($H91&lt;&gt;"",SUMIF(個別表!$E$17:$E$1231,$C91,個別表!$KE$17:$KE$1231),"")</f>
        <v/>
      </c>
      <c r="W91" s="408" t="str">
        <f>IF($H91&lt;&gt;"",SUMIF(個別表!$E$17:$E$1231,$C91,個別表!$KF$17:$KF$1231),"")</f>
        <v/>
      </c>
      <c r="X91" s="408" t="str">
        <f>IF($H91&lt;&gt;"",SUMIF(個別表!$E$17:$E$1231,$C91,個別表!$KG$17:$KG$1231),"")</f>
        <v/>
      </c>
      <c r="Y91" s="408" t="str">
        <f>IF($H91&lt;&gt;"",SUMIF(個別表!$E$17:$E$1231,$C91,個別表!$KH$17:$KH$1231),"")</f>
        <v/>
      </c>
      <c r="Z91" s="408" t="str">
        <f>IF($H91&lt;&gt;"",SUMIF(個別表!$E$17:$E$1231,$C91,個別表!$KI$17:$KI$1231),"")</f>
        <v/>
      </c>
      <c r="AA91" s="408" t="str">
        <f>IF($H91&lt;&gt;"",SUMIF(個別表!$E$17:$E$1231,$C91,個別表!$KJ$17:$KJ$1231),"")</f>
        <v/>
      </c>
      <c r="AB91" s="409" t="str">
        <f>IF($H91&lt;&gt;"",SUMIF(個別表!$E$17:$E$1231,$C91,個別表!$KK$17:$KK$1231),"")</f>
        <v/>
      </c>
      <c r="AC91" s="407" t="str">
        <f>IF($H91&lt;&gt;"",SUMIF(個別表!$E$17:$E$1231,$C91,個別表!$GO$17:$GO$1231),"")</f>
        <v/>
      </c>
      <c r="AD91" s="403" t="str">
        <f>IF($H91&lt;&gt;"",SUMIF(個別表!$E$17:$E$1231,$C91,個別表!$GP$17:$GP$1231),"")</f>
        <v/>
      </c>
      <c r="AE91" s="403" t="str">
        <f>IF($H91&lt;&gt;"",SUMIF(個別表!$E$17:$E$1231,$C91,個別表!$GQ$17:$GQ$1231),"")</f>
        <v/>
      </c>
      <c r="AF91" s="403" t="str">
        <f>IF($H91&lt;&gt;"",SUMIF(個別表!$E$17:$E$1231,$C91,個別表!$GR$17:$GR$1231),"")</f>
        <v/>
      </c>
      <c r="AG91" s="408" t="str">
        <f>IF($H91&lt;&gt;"",SUMIF(個別表!$E$17:$E$1231,$C91,個別表!$GS$17:$GS$1231),"")</f>
        <v/>
      </c>
      <c r="AH91" s="408" t="str">
        <f>IF($H91&lt;&gt;"",SUMIF(個別表!$E$17:$E$1231,$C91,個別表!$GT$17:$GT$1231),"")</f>
        <v/>
      </c>
      <c r="AI91" s="408" t="str">
        <f>IF($H91&lt;&gt;"",SUMIF(個別表!$E$17:$E$1231,$C91,個別表!$GW$17:$GW$1231),"")</f>
        <v/>
      </c>
      <c r="AJ91" s="408" t="str">
        <f>IF($H91&lt;&gt;"",SUMIF(個別表!$E$17:$E$1231,$C91,個別表!$GX$17:$GX$1231),"")</f>
        <v/>
      </c>
      <c r="AK91" s="408" t="str">
        <f>IF($H91&lt;&gt;"",SUMIF(個別表!$E$17:$E$1231,$C91,個別表!$HH$17:$HH$1231),"")</f>
        <v/>
      </c>
      <c r="AL91" s="408" t="str">
        <f>IF($H91&lt;&gt;"",SUMIF(個別表!$E$17:$E$1231,$C91,個別表!$HU$17:$HU$1231),"")</f>
        <v/>
      </c>
      <c r="AM91" s="408" t="str">
        <f>IF($H91&lt;&gt;"",SUMIF(個別表!$E$17:$E$1231,$C91,個別表!$HX$17:$HX$1231),"")</f>
        <v/>
      </c>
      <c r="AN91" s="408" t="str">
        <f>IF($H91&lt;&gt;"",SUMIF(個別表!$E$17:$E$1231,$C91,個別表!$ID$17:$ID$1231),"")</f>
        <v/>
      </c>
      <c r="AO91" s="408" t="str">
        <f>IF($H91&lt;&gt;"",SUMIF(個別表!$E$17:$E$1231,$C91,個別表!$IJ$17:$IJ$1231),"")</f>
        <v/>
      </c>
      <c r="AP91" s="408" t="str">
        <f>IF($H91&lt;&gt;"",SUMIF(個別表!$E$17:$E$1231,$C91,個別表!$IP$17:$IP$1231),"")</f>
        <v/>
      </c>
      <c r="AQ91" s="408" t="str">
        <f>IF($H91&lt;&gt;"",SUMIF(個別表!$E$17:$E$1231,$C91,個別表!$IS$17:$IS$1231),"")</f>
        <v/>
      </c>
      <c r="AR91" s="407" t="str">
        <f>IF($H91&lt;&gt;"",SUMIF(個別表!$E$17:$E$1231,$C91,個別表!$IV$17:$IV$1231),"")</f>
        <v/>
      </c>
      <c r="AS91" s="416" t="str">
        <f t="shared" si="5"/>
        <v/>
      </c>
      <c r="AT91" s="194" t="str">
        <f t="shared" si="6"/>
        <v/>
      </c>
      <c r="AU91" s="414"/>
      <c r="AV91" s="194" t="str">
        <f t="shared" si="7"/>
        <v/>
      </c>
      <c r="AW91" s="416" t="str">
        <f>IF($H91&lt;&gt;"",VLOOKUP($C91,個別表!$E$17:$ES$1241,33,FALSE),"")</f>
        <v/>
      </c>
      <c r="AX91" s="417" t="s">
        <v>55</v>
      </c>
      <c r="AY91" s="168"/>
      <c r="AZ91" s="482" t="str">
        <f t="shared" si="8"/>
        <v/>
      </c>
      <c r="BA91" s="186"/>
    </row>
    <row r="92" spans="2:53" s="169" customFormat="1" ht="19.899999999999999" customHeight="1" x14ac:dyDescent="0.2">
      <c r="B92" s="170"/>
      <c r="C92" s="187">
        <f>IF((ROW()-15)&lt;=個別表!N93,ROW()-15,"")</f>
        <v>77</v>
      </c>
      <c r="D92" s="188" t="str">
        <f>IFERROR(VLOOKUP($C92,個別表!$E$17:$Y$1231,11,FALSE),"")</f>
        <v/>
      </c>
      <c r="E92" s="188" t="str">
        <f>IFERROR(VLOOKUP($C92,個別表!$E$17:$Y$1231,12,FALSE),"")</f>
        <v/>
      </c>
      <c r="F92" s="225" t="str">
        <f>IFERROR(VLOOKUP($C92,個別表!$E$17:$Y$1231,16,FALSE),"")</f>
        <v/>
      </c>
      <c r="G92" s="384" t="str">
        <f>IFERROR(VLOOKUP($C92,個別表!$E$17:$Y$1231,17,FALSE),"")</f>
        <v/>
      </c>
      <c r="H92" s="189" t="str">
        <f>IFERROR(VLOOKUP($C92,個別表!$E$17:$Y$1231,20,FALSE),"")</f>
        <v/>
      </c>
      <c r="I92" s="238" t="str">
        <f>IF($H92&lt;&gt;"",SUMIF(個別表!$E$17:$E$1231,$C92,個別表!$JM$17:$JM$1231),"")</f>
        <v/>
      </c>
      <c r="J92" s="192" t="str">
        <f>IF($H92&lt;&gt;"",SUMIF(個別表!$E$17:$E$1231,$C92,個別表!$JN$17:$JN$1231),"")</f>
        <v/>
      </c>
      <c r="K92" s="193" t="str">
        <f>IF($H92&lt;&gt;"",SUMIF(個別表!$E$17:$E$1231,$C92,個別表!$JO$17:$JO$1231),"")</f>
        <v/>
      </c>
      <c r="L92" s="239" t="str">
        <f>IF($H92&lt;&gt;"",SUMIF(個別表!$E$17:$E$1231,$C92,個別表!$JP$17:$JP$1231),"")</f>
        <v/>
      </c>
      <c r="M92" s="392"/>
      <c r="N92" s="393"/>
      <c r="O92" s="190"/>
      <c r="P92" s="191"/>
      <c r="Q92" s="402" t="str">
        <f>IF($H92&lt;&gt;"",SUMIF(個別表!$E$17:$E$1231,$C92,個別表!$JZ$17:$JZ$1231),"")</f>
        <v/>
      </c>
      <c r="R92" s="403" t="str">
        <f>IF($H92&lt;&gt;"",SUMIF(個別表!$E$17:$E$1231,$C92,個別表!$KA$17:$KA$1231),"")</f>
        <v/>
      </c>
      <c r="S92" s="407" t="str">
        <f>IF($H92&lt;&gt;"",SUMIF(個別表!$E$17:$E$1231,$C92,個別表!$KB$17:$KB$1231),"")</f>
        <v/>
      </c>
      <c r="T92" s="403" t="str">
        <f>IF($H92&lt;&gt;"",SUMIF(個別表!$E$17:$E$1231,$C92,個別表!$KC$17:$KC$1231),"")</f>
        <v/>
      </c>
      <c r="U92" s="408" t="str">
        <f>IF($H92&lt;&gt;"",SUMIF(個別表!$E$17:$E$1231,$C92,個別表!$KD$17:$KD$1231),"")</f>
        <v/>
      </c>
      <c r="V92" s="408" t="str">
        <f>IF($H92&lt;&gt;"",SUMIF(個別表!$E$17:$E$1231,$C92,個別表!$KE$17:$KE$1231),"")</f>
        <v/>
      </c>
      <c r="W92" s="408" t="str">
        <f>IF($H92&lt;&gt;"",SUMIF(個別表!$E$17:$E$1231,$C92,個別表!$KF$17:$KF$1231),"")</f>
        <v/>
      </c>
      <c r="X92" s="408" t="str">
        <f>IF($H92&lt;&gt;"",SUMIF(個別表!$E$17:$E$1231,$C92,個別表!$KG$17:$KG$1231),"")</f>
        <v/>
      </c>
      <c r="Y92" s="408" t="str">
        <f>IF($H92&lt;&gt;"",SUMIF(個別表!$E$17:$E$1231,$C92,個別表!$KH$17:$KH$1231),"")</f>
        <v/>
      </c>
      <c r="Z92" s="408" t="str">
        <f>IF($H92&lt;&gt;"",SUMIF(個別表!$E$17:$E$1231,$C92,個別表!$KI$17:$KI$1231),"")</f>
        <v/>
      </c>
      <c r="AA92" s="408" t="str">
        <f>IF($H92&lt;&gt;"",SUMIF(個別表!$E$17:$E$1231,$C92,個別表!$KJ$17:$KJ$1231),"")</f>
        <v/>
      </c>
      <c r="AB92" s="409" t="str">
        <f>IF($H92&lt;&gt;"",SUMIF(個別表!$E$17:$E$1231,$C92,個別表!$KK$17:$KK$1231),"")</f>
        <v/>
      </c>
      <c r="AC92" s="407" t="str">
        <f>IF($H92&lt;&gt;"",SUMIF(個別表!$E$17:$E$1231,$C92,個別表!$GO$17:$GO$1231),"")</f>
        <v/>
      </c>
      <c r="AD92" s="403" t="str">
        <f>IF($H92&lt;&gt;"",SUMIF(個別表!$E$17:$E$1231,$C92,個別表!$GP$17:$GP$1231),"")</f>
        <v/>
      </c>
      <c r="AE92" s="403" t="str">
        <f>IF($H92&lt;&gt;"",SUMIF(個別表!$E$17:$E$1231,$C92,個別表!$GQ$17:$GQ$1231),"")</f>
        <v/>
      </c>
      <c r="AF92" s="403" t="str">
        <f>IF($H92&lt;&gt;"",SUMIF(個別表!$E$17:$E$1231,$C92,個別表!$GR$17:$GR$1231),"")</f>
        <v/>
      </c>
      <c r="AG92" s="408" t="str">
        <f>IF($H92&lt;&gt;"",SUMIF(個別表!$E$17:$E$1231,$C92,個別表!$GS$17:$GS$1231),"")</f>
        <v/>
      </c>
      <c r="AH92" s="408" t="str">
        <f>IF($H92&lt;&gt;"",SUMIF(個別表!$E$17:$E$1231,$C92,個別表!$GT$17:$GT$1231),"")</f>
        <v/>
      </c>
      <c r="AI92" s="408" t="str">
        <f>IF($H92&lt;&gt;"",SUMIF(個別表!$E$17:$E$1231,$C92,個別表!$GW$17:$GW$1231),"")</f>
        <v/>
      </c>
      <c r="AJ92" s="408" t="str">
        <f>IF($H92&lt;&gt;"",SUMIF(個別表!$E$17:$E$1231,$C92,個別表!$GX$17:$GX$1231),"")</f>
        <v/>
      </c>
      <c r="AK92" s="408" t="str">
        <f>IF($H92&lt;&gt;"",SUMIF(個別表!$E$17:$E$1231,$C92,個別表!$HH$17:$HH$1231),"")</f>
        <v/>
      </c>
      <c r="AL92" s="408" t="str">
        <f>IF($H92&lt;&gt;"",SUMIF(個別表!$E$17:$E$1231,$C92,個別表!$HU$17:$HU$1231),"")</f>
        <v/>
      </c>
      <c r="AM92" s="408" t="str">
        <f>IF($H92&lt;&gt;"",SUMIF(個別表!$E$17:$E$1231,$C92,個別表!$HX$17:$HX$1231),"")</f>
        <v/>
      </c>
      <c r="AN92" s="408" t="str">
        <f>IF($H92&lt;&gt;"",SUMIF(個別表!$E$17:$E$1231,$C92,個別表!$ID$17:$ID$1231),"")</f>
        <v/>
      </c>
      <c r="AO92" s="408" t="str">
        <f>IF($H92&lt;&gt;"",SUMIF(個別表!$E$17:$E$1231,$C92,個別表!$IJ$17:$IJ$1231),"")</f>
        <v/>
      </c>
      <c r="AP92" s="408" t="str">
        <f>IF($H92&lt;&gt;"",SUMIF(個別表!$E$17:$E$1231,$C92,個別表!$IP$17:$IP$1231),"")</f>
        <v/>
      </c>
      <c r="AQ92" s="408" t="str">
        <f>IF($H92&lt;&gt;"",SUMIF(個別表!$E$17:$E$1231,$C92,個別表!$IS$17:$IS$1231),"")</f>
        <v/>
      </c>
      <c r="AR92" s="407" t="str">
        <f>IF($H92&lt;&gt;"",SUMIF(個別表!$E$17:$E$1231,$C92,個別表!$IV$17:$IV$1231),"")</f>
        <v/>
      </c>
      <c r="AS92" s="416" t="str">
        <f t="shared" si="5"/>
        <v/>
      </c>
      <c r="AT92" s="194" t="str">
        <f t="shared" si="6"/>
        <v/>
      </c>
      <c r="AU92" s="414"/>
      <c r="AV92" s="194" t="str">
        <f t="shared" si="7"/>
        <v/>
      </c>
      <c r="AW92" s="416" t="str">
        <f>IF($H92&lt;&gt;"",VLOOKUP($C92,個別表!$E$17:$ES$1241,33,FALSE),"")</f>
        <v/>
      </c>
      <c r="AX92" s="417" t="s">
        <v>55</v>
      </c>
      <c r="AY92" s="168"/>
      <c r="AZ92" s="482" t="str">
        <f t="shared" si="8"/>
        <v/>
      </c>
      <c r="BA92" s="186"/>
    </row>
    <row r="93" spans="2:53" s="169" customFormat="1" ht="19.899999999999999" customHeight="1" x14ac:dyDescent="0.2">
      <c r="B93" s="170"/>
      <c r="C93" s="187">
        <f>IF((ROW()-15)&lt;=個別表!N94,ROW()-15,"")</f>
        <v>78</v>
      </c>
      <c r="D93" s="188" t="str">
        <f>IFERROR(VLOOKUP($C93,個別表!$E$17:$Y$1231,11,FALSE),"")</f>
        <v/>
      </c>
      <c r="E93" s="188" t="str">
        <f>IFERROR(VLOOKUP($C93,個別表!$E$17:$Y$1231,12,FALSE),"")</f>
        <v/>
      </c>
      <c r="F93" s="225" t="str">
        <f>IFERROR(VLOOKUP($C93,個別表!$E$17:$Y$1231,16,FALSE),"")</f>
        <v/>
      </c>
      <c r="G93" s="384" t="str">
        <f>IFERROR(VLOOKUP($C93,個別表!$E$17:$Y$1231,17,FALSE),"")</f>
        <v/>
      </c>
      <c r="H93" s="189" t="str">
        <f>IFERROR(VLOOKUP($C93,個別表!$E$17:$Y$1231,20,FALSE),"")</f>
        <v/>
      </c>
      <c r="I93" s="238" t="str">
        <f>IF($H93&lt;&gt;"",SUMIF(個別表!$E$17:$E$1231,$C93,個別表!$JM$17:$JM$1231),"")</f>
        <v/>
      </c>
      <c r="J93" s="192" t="str">
        <f>IF($H93&lt;&gt;"",SUMIF(個別表!$E$17:$E$1231,$C93,個別表!$JN$17:$JN$1231),"")</f>
        <v/>
      </c>
      <c r="K93" s="193" t="str">
        <f>IF($H93&lt;&gt;"",SUMIF(個別表!$E$17:$E$1231,$C93,個別表!$JO$17:$JO$1231),"")</f>
        <v/>
      </c>
      <c r="L93" s="239" t="str">
        <f>IF($H93&lt;&gt;"",SUMIF(個別表!$E$17:$E$1231,$C93,個別表!$JP$17:$JP$1231),"")</f>
        <v/>
      </c>
      <c r="M93" s="392"/>
      <c r="N93" s="393"/>
      <c r="O93" s="190"/>
      <c r="P93" s="191"/>
      <c r="Q93" s="402" t="str">
        <f>IF($H93&lt;&gt;"",SUMIF(個別表!$E$17:$E$1231,$C93,個別表!$JZ$17:$JZ$1231),"")</f>
        <v/>
      </c>
      <c r="R93" s="403" t="str">
        <f>IF($H93&lt;&gt;"",SUMIF(個別表!$E$17:$E$1231,$C93,個別表!$KA$17:$KA$1231),"")</f>
        <v/>
      </c>
      <c r="S93" s="407" t="str">
        <f>IF($H93&lt;&gt;"",SUMIF(個別表!$E$17:$E$1231,$C93,個別表!$KB$17:$KB$1231),"")</f>
        <v/>
      </c>
      <c r="T93" s="403" t="str">
        <f>IF($H93&lt;&gt;"",SUMIF(個別表!$E$17:$E$1231,$C93,個別表!$KC$17:$KC$1231),"")</f>
        <v/>
      </c>
      <c r="U93" s="408" t="str">
        <f>IF($H93&lt;&gt;"",SUMIF(個別表!$E$17:$E$1231,$C93,個別表!$KD$17:$KD$1231),"")</f>
        <v/>
      </c>
      <c r="V93" s="408" t="str">
        <f>IF($H93&lt;&gt;"",SUMIF(個別表!$E$17:$E$1231,$C93,個別表!$KE$17:$KE$1231),"")</f>
        <v/>
      </c>
      <c r="W93" s="408" t="str">
        <f>IF($H93&lt;&gt;"",SUMIF(個別表!$E$17:$E$1231,$C93,個別表!$KF$17:$KF$1231),"")</f>
        <v/>
      </c>
      <c r="X93" s="408" t="str">
        <f>IF($H93&lt;&gt;"",SUMIF(個別表!$E$17:$E$1231,$C93,個別表!$KG$17:$KG$1231),"")</f>
        <v/>
      </c>
      <c r="Y93" s="408" t="str">
        <f>IF($H93&lt;&gt;"",SUMIF(個別表!$E$17:$E$1231,$C93,個別表!$KH$17:$KH$1231),"")</f>
        <v/>
      </c>
      <c r="Z93" s="408" t="str">
        <f>IF($H93&lt;&gt;"",SUMIF(個別表!$E$17:$E$1231,$C93,個別表!$KI$17:$KI$1231),"")</f>
        <v/>
      </c>
      <c r="AA93" s="408" t="str">
        <f>IF($H93&lt;&gt;"",SUMIF(個別表!$E$17:$E$1231,$C93,個別表!$KJ$17:$KJ$1231),"")</f>
        <v/>
      </c>
      <c r="AB93" s="409" t="str">
        <f>IF($H93&lt;&gt;"",SUMIF(個別表!$E$17:$E$1231,$C93,個別表!$KK$17:$KK$1231),"")</f>
        <v/>
      </c>
      <c r="AC93" s="407" t="str">
        <f>IF($H93&lt;&gt;"",SUMIF(個別表!$E$17:$E$1231,$C93,個別表!$GO$17:$GO$1231),"")</f>
        <v/>
      </c>
      <c r="AD93" s="403" t="str">
        <f>IF($H93&lt;&gt;"",SUMIF(個別表!$E$17:$E$1231,$C93,個別表!$GP$17:$GP$1231),"")</f>
        <v/>
      </c>
      <c r="AE93" s="403" t="str">
        <f>IF($H93&lt;&gt;"",SUMIF(個別表!$E$17:$E$1231,$C93,個別表!$GQ$17:$GQ$1231),"")</f>
        <v/>
      </c>
      <c r="AF93" s="403" t="str">
        <f>IF($H93&lt;&gt;"",SUMIF(個別表!$E$17:$E$1231,$C93,個別表!$GR$17:$GR$1231),"")</f>
        <v/>
      </c>
      <c r="AG93" s="408" t="str">
        <f>IF($H93&lt;&gt;"",SUMIF(個別表!$E$17:$E$1231,$C93,個別表!$GS$17:$GS$1231),"")</f>
        <v/>
      </c>
      <c r="AH93" s="408" t="str">
        <f>IF($H93&lt;&gt;"",SUMIF(個別表!$E$17:$E$1231,$C93,個別表!$GT$17:$GT$1231),"")</f>
        <v/>
      </c>
      <c r="AI93" s="408" t="str">
        <f>IF($H93&lt;&gt;"",SUMIF(個別表!$E$17:$E$1231,$C93,個別表!$GW$17:$GW$1231),"")</f>
        <v/>
      </c>
      <c r="AJ93" s="408" t="str">
        <f>IF($H93&lt;&gt;"",SUMIF(個別表!$E$17:$E$1231,$C93,個別表!$GX$17:$GX$1231),"")</f>
        <v/>
      </c>
      <c r="AK93" s="408" t="str">
        <f>IF($H93&lt;&gt;"",SUMIF(個別表!$E$17:$E$1231,$C93,個別表!$HH$17:$HH$1231),"")</f>
        <v/>
      </c>
      <c r="AL93" s="408" t="str">
        <f>IF($H93&lt;&gt;"",SUMIF(個別表!$E$17:$E$1231,$C93,個別表!$HU$17:$HU$1231),"")</f>
        <v/>
      </c>
      <c r="AM93" s="408" t="str">
        <f>IF($H93&lt;&gt;"",SUMIF(個別表!$E$17:$E$1231,$C93,個別表!$HX$17:$HX$1231),"")</f>
        <v/>
      </c>
      <c r="AN93" s="408" t="str">
        <f>IF($H93&lt;&gt;"",SUMIF(個別表!$E$17:$E$1231,$C93,個別表!$ID$17:$ID$1231),"")</f>
        <v/>
      </c>
      <c r="AO93" s="408" t="str">
        <f>IF($H93&lt;&gt;"",SUMIF(個別表!$E$17:$E$1231,$C93,個別表!$IJ$17:$IJ$1231),"")</f>
        <v/>
      </c>
      <c r="AP93" s="408" t="str">
        <f>IF($H93&lt;&gt;"",SUMIF(個別表!$E$17:$E$1231,$C93,個別表!$IP$17:$IP$1231),"")</f>
        <v/>
      </c>
      <c r="AQ93" s="408" t="str">
        <f>IF($H93&lt;&gt;"",SUMIF(個別表!$E$17:$E$1231,$C93,個別表!$IS$17:$IS$1231),"")</f>
        <v/>
      </c>
      <c r="AR93" s="407" t="str">
        <f>IF($H93&lt;&gt;"",SUMIF(個別表!$E$17:$E$1231,$C93,個別表!$IV$17:$IV$1231),"")</f>
        <v/>
      </c>
      <c r="AS93" s="416" t="str">
        <f t="shared" si="5"/>
        <v/>
      </c>
      <c r="AT93" s="194" t="str">
        <f t="shared" si="6"/>
        <v/>
      </c>
      <c r="AU93" s="414"/>
      <c r="AV93" s="194" t="str">
        <f t="shared" si="7"/>
        <v/>
      </c>
      <c r="AW93" s="416" t="str">
        <f>IF($H93&lt;&gt;"",VLOOKUP($C93,個別表!$E$17:$ES$1241,33,FALSE),"")</f>
        <v/>
      </c>
      <c r="AX93" s="417" t="s">
        <v>55</v>
      </c>
      <c r="AY93" s="168"/>
      <c r="AZ93" s="482" t="str">
        <f t="shared" si="8"/>
        <v/>
      </c>
      <c r="BA93" s="186"/>
    </row>
    <row r="94" spans="2:53" s="169" customFormat="1" ht="19.899999999999999" customHeight="1" x14ac:dyDescent="0.2">
      <c r="B94" s="170"/>
      <c r="C94" s="187">
        <f>IF((ROW()-15)&lt;=個別表!N95,ROW()-15,"")</f>
        <v>79</v>
      </c>
      <c r="D94" s="188" t="str">
        <f>IFERROR(VLOOKUP($C94,個別表!$E$17:$Y$1231,11,FALSE),"")</f>
        <v/>
      </c>
      <c r="E94" s="188" t="str">
        <f>IFERROR(VLOOKUP($C94,個別表!$E$17:$Y$1231,12,FALSE),"")</f>
        <v/>
      </c>
      <c r="F94" s="225" t="str">
        <f>IFERROR(VLOOKUP($C94,個別表!$E$17:$Y$1231,16,FALSE),"")</f>
        <v/>
      </c>
      <c r="G94" s="384" t="str">
        <f>IFERROR(VLOOKUP($C94,個別表!$E$17:$Y$1231,17,FALSE),"")</f>
        <v/>
      </c>
      <c r="H94" s="189" t="str">
        <f>IFERROR(VLOOKUP($C94,個別表!$E$17:$Y$1231,20,FALSE),"")</f>
        <v/>
      </c>
      <c r="I94" s="238" t="str">
        <f>IF($H94&lt;&gt;"",SUMIF(個別表!$E$17:$E$1231,$C94,個別表!$JM$17:$JM$1231),"")</f>
        <v/>
      </c>
      <c r="J94" s="192" t="str">
        <f>IF($H94&lt;&gt;"",SUMIF(個別表!$E$17:$E$1231,$C94,個別表!$JN$17:$JN$1231),"")</f>
        <v/>
      </c>
      <c r="K94" s="193" t="str">
        <f>IF($H94&lt;&gt;"",SUMIF(個別表!$E$17:$E$1231,$C94,個別表!$JO$17:$JO$1231),"")</f>
        <v/>
      </c>
      <c r="L94" s="239" t="str">
        <f>IF($H94&lt;&gt;"",SUMIF(個別表!$E$17:$E$1231,$C94,個別表!$JP$17:$JP$1231),"")</f>
        <v/>
      </c>
      <c r="M94" s="392"/>
      <c r="N94" s="393"/>
      <c r="O94" s="190"/>
      <c r="P94" s="191"/>
      <c r="Q94" s="402" t="str">
        <f>IF($H94&lt;&gt;"",SUMIF(個別表!$E$17:$E$1231,$C94,個別表!$JZ$17:$JZ$1231),"")</f>
        <v/>
      </c>
      <c r="R94" s="403" t="str">
        <f>IF($H94&lt;&gt;"",SUMIF(個別表!$E$17:$E$1231,$C94,個別表!$KA$17:$KA$1231),"")</f>
        <v/>
      </c>
      <c r="S94" s="407" t="str">
        <f>IF($H94&lt;&gt;"",SUMIF(個別表!$E$17:$E$1231,$C94,個別表!$KB$17:$KB$1231),"")</f>
        <v/>
      </c>
      <c r="T94" s="403" t="str">
        <f>IF($H94&lt;&gt;"",SUMIF(個別表!$E$17:$E$1231,$C94,個別表!$KC$17:$KC$1231),"")</f>
        <v/>
      </c>
      <c r="U94" s="408" t="str">
        <f>IF($H94&lt;&gt;"",SUMIF(個別表!$E$17:$E$1231,$C94,個別表!$KD$17:$KD$1231),"")</f>
        <v/>
      </c>
      <c r="V94" s="408" t="str">
        <f>IF($H94&lt;&gt;"",SUMIF(個別表!$E$17:$E$1231,$C94,個別表!$KE$17:$KE$1231),"")</f>
        <v/>
      </c>
      <c r="W94" s="408" t="str">
        <f>IF($H94&lt;&gt;"",SUMIF(個別表!$E$17:$E$1231,$C94,個別表!$KF$17:$KF$1231),"")</f>
        <v/>
      </c>
      <c r="X94" s="408" t="str">
        <f>IF($H94&lt;&gt;"",SUMIF(個別表!$E$17:$E$1231,$C94,個別表!$KG$17:$KG$1231),"")</f>
        <v/>
      </c>
      <c r="Y94" s="408" t="str">
        <f>IF($H94&lt;&gt;"",SUMIF(個別表!$E$17:$E$1231,$C94,個別表!$KH$17:$KH$1231),"")</f>
        <v/>
      </c>
      <c r="Z94" s="408" t="str">
        <f>IF($H94&lt;&gt;"",SUMIF(個別表!$E$17:$E$1231,$C94,個別表!$KI$17:$KI$1231),"")</f>
        <v/>
      </c>
      <c r="AA94" s="408" t="str">
        <f>IF($H94&lt;&gt;"",SUMIF(個別表!$E$17:$E$1231,$C94,個別表!$KJ$17:$KJ$1231),"")</f>
        <v/>
      </c>
      <c r="AB94" s="409" t="str">
        <f>IF($H94&lt;&gt;"",SUMIF(個別表!$E$17:$E$1231,$C94,個別表!$KK$17:$KK$1231),"")</f>
        <v/>
      </c>
      <c r="AC94" s="407" t="str">
        <f>IF($H94&lt;&gt;"",SUMIF(個別表!$E$17:$E$1231,$C94,個別表!$GO$17:$GO$1231),"")</f>
        <v/>
      </c>
      <c r="AD94" s="403" t="str">
        <f>IF($H94&lt;&gt;"",SUMIF(個別表!$E$17:$E$1231,$C94,個別表!$GP$17:$GP$1231),"")</f>
        <v/>
      </c>
      <c r="AE94" s="403" t="str">
        <f>IF($H94&lt;&gt;"",SUMIF(個別表!$E$17:$E$1231,$C94,個別表!$GQ$17:$GQ$1231),"")</f>
        <v/>
      </c>
      <c r="AF94" s="403" t="str">
        <f>IF($H94&lt;&gt;"",SUMIF(個別表!$E$17:$E$1231,$C94,個別表!$GR$17:$GR$1231),"")</f>
        <v/>
      </c>
      <c r="AG94" s="408" t="str">
        <f>IF($H94&lt;&gt;"",SUMIF(個別表!$E$17:$E$1231,$C94,個別表!$GS$17:$GS$1231),"")</f>
        <v/>
      </c>
      <c r="AH94" s="408" t="str">
        <f>IF($H94&lt;&gt;"",SUMIF(個別表!$E$17:$E$1231,$C94,個別表!$GT$17:$GT$1231),"")</f>
        <v/>
      </c>
      <c r="AI94" s="408" t="str">
        <f>IF($H94&lt;&gt;"",SUMIF(個別表!$E$17:$E$1231,$C94,個別表!$GW$17:$GW$1231),"")</f>
        <v/>
      </c>
      <c r="AJ94" s="408" t="str">
        <f>IF($H94&lt;&gt;"",SUMIF(個別表!$E$17:$E$1231,$C94,個別表!$GX$17:$GX$1231),"")</f>
        <v/>
      </c>
      <c r="AK94" s="408" t="str">
        <f>IF($H94&lt;&gt;"",SUMIF(個別表!$E$17:$E$1231,$C94,個別表!$HH$17:$HH$1231),"")</f>
        <v/>
      </c>
      <c r="AL94" s="408" t="str">
        <f>IF($H94&lt;&gt;"",SUMIF(個別表!$E$17:$E$1231,$C94,個別表!$HU$17:$HU$1231),"")</f>
        <v/>
      </c>
      <c r="AM94" s="408" t="str">
        <f>IF($H94&lt;&gt;"",SUMIF(個別表!$E$17:$E$1231,$C94,個別表!$HX$17:$HX$1231),"")</f>
        <v/>
      </c>
      <c r="AN94" s="408" t="str">
        <f>IF($H94&lt;&gt;"",SUMIF(個別表!$E$17:$E$1231,$C94,個別表!$ID$17:$ID$1231),"")</f>
        <v/>
      </c>
      <c r="AO94" s="408" t="str">
        <f>IF($H94&lt;&gt;"",SUMIF(個別表!$E$17:$E$1231,$C94,個別表!$IJ$17:$IJ$1231),"")</f>
        <v/>
      </c>
      <c r="AP94" s="408" t="str">
        <f>IF($H94&lt;&gt;"",SUMIF(個別表!$E$17:$E$1231,$C94,個別表!$IP$17:$IP$1231),"")</f>
        <v/>
      </c>
      <c r="AQ94" s="408" t="str">
        <f>IF($H94&lt;&gt;"",SUMIF(個別表!$E$17:$E$1231,$C94,個別表!$IS$17:$IS$1231),"")</f>
        <v/>
      </c>
      <c r="AR94" s="407" t="str">
        <f>IF($H94&lt;&gt;"",SUMIF(個別表!$E$17:$E$1231,$C94,個別表!$IV$17:$IV$1231),"")</f>
        <v/>
      </c>
      <c r="AS94" s="416" t="str">
        <f t="shared" si="5"/>
        <v/>
      </c>
      <c r="AT94" s="194" t="str">
        <f t="shared" si="6"/>
        <v/>
      </c>
      <c r="AU94" s="414"/>
      <c r="AV94" s="194" t="str">
        <f t="shared" si="7"/>
        <v/>
      </c>
      <c r="AW94" s="416" t="str">
        <f>IF($H94&lt;&gt;"",VLOOKUP($C94,個別表!$E$17:$ES$1241,33,FALSE),"")</f>
        <v/>
      </c>
      <c r="AX94" s="417" t="s">
        <v>55</v>
      </c>
      <c r="AY94" s="168"/>
      <c r="AZ94" s="482" t="str">
        <f t="shared" si="8"/>
        <v/>
      </c>
      <c r="BA94" s="186"/>
    </row>
    <row r="95" spans="2:53" s="169" customFormat="1" ht="19.899999999999999" customHeight="1" x14ac:dyDescent="0.2">
      <c r="B95" s="170"/>
      <c r="C95" s="187">
        <f>IF((ROW()-15)&lt;=個別表!N96,ROW()-15,"")</f>
        <v>80</v>
      </c>
      <c r="D95" s="188" t="str">
        <f>IFERROR(VLOOKUP($C95,個別表!$E$17:$Y$1231,11,FALSE),"")</f>
        <v/>
      </c>
      <c r="E95" s="188" t="str">
        <f>IFERROR(VLOOKUP($C95,個別表!$E$17:$Y$1231,12,FALSE),"")</f>
        <v/>
      </c>
      <c r="F95" s="225" t="str">
        <f>IFERROR(VLOOKUP($C95,個別表!$E$17:$Y$1231,16,FALSE),"")</f>
        <v/>
      </c>
      <c r="G95" s="384" t="str">
        <f>IFERROR(VLOOKUP($C95,個別表!$E$17:$Y$1231,17,FALSE),"")</f>
        <v/>
      </c>
      <c r="H95" s="189" t="str">
        <f>IFERROR(VLOOKUP($C95,個別表!$E$17:$Y$1231,20,FALSE),"")</f>
        <v/>
      </c>
      <c r="I95" s="238" t="str">
        <f>IF($H95&lt;&gt;"",SUMIF(個別表!$E$17:$E$1231,$C95,個別表!$JM$17:$JM$1231),"")</f>
        <v/>
      </c>
      <c r="J95" s="192" t="str">
        <f>IF($H95&lt;&gt;"",SUMIF(個別表!$E$17:$E$1231,$C95,個別表!$JN$17:$JN$1231),"")</f>
        <v/>
      </c>
      <c r="K95" s="193" t="str">
        <f>IF($H95&lt;&gt;"",SUMIF(個別表!$E$17:$E$1231,$C95,個別表!$JO$17:$JO$1231),"")</f>
        <v/>
      </c>
      <c r="L95" s="239" t="str">
        <f>IF($H95&lt;&gt;"",SUMIF(個別表!$E$17:$E$1231,$C95,個別表!$JP$17:$JP$1231),"")</f>
        <v/>
      </c>
      <c r="M95" s="392"/>
      <c r="N95" s="393"/>
      <c r="O95" s="190"/>
      <c r="P95" s="191"/>
      <c r="Q95" s="402" t="str">
        <f>IF($H95&lt;&gt;"",SUMIF(個別表!$E$17:$E$1231,$C95,個別表!$JZ$17:$JZ$1231),"")</f>
        <v/>
      </c>
      <c r="R95" s="403" t="str">
        <f>IF($H95&lt;&gt;"",SUMIF(個別表!$E$17:$E$1231,$C95,個別表!$KA$17:$KA$1231),"")</f>
        <v/>
      </c>
      <c r="S95" s="407" t="str">
        <f>IF($H95&lt;&gt;"",SUMIF(個別表!$E$17:$E$1231,$C95,個別表!$KB$17:$KB$1231),"")</f>
        <v/>
      </c>
      <c r="T95" s="403" t="str">
        <f>IF($H95&lt;&gt;"",SUMIF(個別表!$E$17:$E$1231,$C95,個別表!$KC$17:$KC$1231),"")</f>
        <v/>
      </c>
      <c r="U95" s="408" t="str">
        <f>IF($H95&lt;&gt;"",SUMIF(個別表!$E$17:$E$1231,$C95,個別表!$KD$17:$KD$1231),"")</f>
        <v/>
      </c>
      <c r="V95" s="408" t="str">
        <f>IF($H95&lt;&gt;"",SUMIF(個別表!$E$17:$E$1231,$C95,個別表!$KE$17:$KE$1231),"")</f>
        <v/>
      </c>
      <c r="W95" s="408" t="str">
        <f>IF($H95&lt;&gt;"",SUMIF(個別表!$E$17:$E$1231,$C95,個別表!$KF$17:$KF$1231),"")</f>
        <v/>
      </c>
      <c r="X95" s="408" t="str">
        <f>IF($H95&lt;&gt;"",SUMIF(個別表!$E$17:$E$1231,$C95,個別表!$KG$17:$KG$1231),"")</f>
        <v/>
      </c>
      <c r="Y95" s="408" t="str">
        <f>IF($H95&lt;&gt;"",SUMIF(個別表!$E$17:$E$1231,$C95,個別表!$KH$17:$KH$1231),"")</f>
        <v/>
      </c>
      <c r="Z95" s="408" t="str">
        <f>IF($H95&lt;&gt;"",SUMIF(個別表!$E$17:$E$1231,$C95,個別表!$KI$17:$KI$1231),"")</f>
        <v/>
      </c>
      <c r="AA95" s="408" t="str">
        <f>IF($H95&lt;&gt;"",SUMIF(個別表!$E$17:$E$1231,$C95,個別表!$KJ$17:$KJ$1231),"")</f>
        <v/>
      </c>
      <c r="AB95" s="409" t="str">
        <f>IF($H95&lt;&gt;"",SUMIF(個別表!$E$17:$E$1231,$C95,個別表!$KK$17:$KK$1231),"")</f>
        <v/>
      </c>
      <c r="AC95" s="407" t="str">
        <f>IF($H95&lt;&gt;"",SUMIF(個別表!$E$17:$E$1231,$C95,個別表!$GO$17:$GO$1231),"")</f>
        <v/>
      </c>
      <c r="AD95" s="403" t="str">
        <f>IF($H95&lt;&gt;"",SUMIF(個別表!$E$17:$E$1231,$C95,個別表!$GP$17:$GP$1231),"")</f>
        <v/>
      </c>
      <c r="AE95" s="403" t="str">
        <f>IF($H95&lt;&gt;"",SUMIF(個別表!$E$17:$E$1231,$C95,個別表!$GQ$17:$GQ$1231),"")</f>
        <v/>
      </c>
      <c r="AF95" s="403" t="str">
        <f>IF($H95&lt;&gt;"",SUMIF(個別表!$E$17:$E$1231,$C95,個別表!$GR$17:$GR$1231),"")</f>
        <v/>
      </c>
      <c r="AG95" s="408" t="str">
        <f>IF($H95&lt;&gt;"",SUMIF(個別表!$E$17:$E$1231,$C95,個別表!$GS$17:$GS$1231),"")</f>
        <v/>
      </c>
      <c r="AH95" s="408" t="str">
        <f>IF($H95&lt;&gt;"",SUMIF(個別表!$E$17:$E$1231,$C95,個別表!$GT$17:$GT$1231),"")</f>
        <v/>
      </c>
      <c r="AI95" s="408" t="str">
        <f>IF($H95&lt;&gt;"",SUMIF(個別表!$E$17:$E$1231,$C95,個別表!$GW$17:$GW$1231),"")</f>
        <v/>
      </c>
      <c r="AJ95" s="408" t="str">
        <f>IF($H95&lt;&gt;"",SUMIF(個別表!$E$17:$E$1231,$C95,個別表!$GX$17:$GX$1231),"")</f>
        <v/>
      </c>
      <c r="AK95" s="408" t="str">
        <f>IF($H95&lt;&gt;"",SUMIF(個別表!$E$17:$E$1231,$C95,個別表!$HH$17:$HH$1231),"")</f>
        <v/>
      </c>
      <c r="AL95" s="408" t="str">
        <f>IF($H95&lt;&gt;"",SUMIF(個別表!$E$17:$E$1231,$C95,個別表!$HU$17:$HU$1231),"")</f>
        <v/>
      </c>
      <c r="AM95" s="408" t="str">
        <f>IF($H95&lt;&gt;"",SUMIF(個別表!$E$17:$E$1231,$C95,個別表!$HX$17:$HX$1231),"")</f>
        <v/>
      </c>
      <c r="AN95" s="408" t="str">
        <f>IF($H95&lt;&gt;"",SUMIF(個別表!$E$17:$E$1231,$C95,個別表!$ID$17:$ID$1231),"")</f>
        <v/>
      </c>
      <c r="AO95" s="408" t="str">
        <f>IF($H95&lt;&gt;"",SUMIF(個別表!$E$17:$E$1231,$C95,個別表!$IJ$17:$IJ$1231),"")</f>
        <v/>
      </c>
      <c r="AP95" s="408" t="str">
        <f>IF($H95&lt;&gt;"",SUMIF(個別表!$E$17:$E$1231,$C95,個別表!$IP$17:$IP$1231),"")</f>
        <v/>
      </c>
      <c r="AQ95" s="408" t="str">
        <f>IF($H95&lt;&gt;"",SUMIF(個別表!$E$17:$E$1231,$C95,個別表!$IS$17:$IS$1231),"")</f>
        <v/>
      </c>
      <c r="AR95" s="407" t="str">
        <f>IF($H95&lt;&gt;"",SUMIF(個別表!$E$17:$E$1231,$C95,個別表!$IV$17:$IV$1231),"")</f>
        <v/>
      </c>
      <c r="AS95" s="416" t="str">
        <f t="shared" si="5"/>
        <v/>
      </c>
      <c r="AT95" s="194" t="str">
        <f t="shared" si="6"/>
        <v/>
      </c>
      <c r="AU95" s="414"/>
      <c r="AV95" s="194" t="str">
        <f t="shared" si="7"/>
        <v/>
      </c>
      <c r="AW95" s="416" t="str">
        <f>IF($H95&lt;&gt;"",VLOOKUP($C95,個別表!$E$17:$ES$1241,33,FALSE),"")</f>
        <v/>
      </c>
      <c r="AX95" s="417" t="s">
        <v>55</v>
      </c>
      <c r="AY95" s="168"/>
      <c r="AZ95" s="482" t="str">
        <f t="shared" si="8"/>
        <v/>
      </c>
      <c r="BA95" s="186"/>
    </row>
    <row r="96" spans="2:53" s="169" customFormat="1" ht="19.899999999999999" customHeight="1" thickBot="1" x14ac:dyDescent="0.25">
      <c r="B96" s="170"/>
      <c r="C96" s="187">
        <f>IF((ROW()-15)&lt;=個別表!N97,ROW()-15,"")</f>
        <v>81</v>
      </c>
      <c r="D96" s="188" t="str">
        <f>IFERROR(VLOOKUP($C96,個別表!$E$17:$Y$1231,11,FALSE),"")</f>
        <v/>
      </c>
      <c r="E96" s="188" t="str">
        <f>IFERROR(VLOOKUP($C96,個別表!$E$17:$Y$1231,12,FALSE),"")</f>
        <v/>
      </c>
      <c r="F96" s="226" t="str">
        <f>IFERROR(VLOOKUP($C96,個別表!$E$17:$Y$1231,16,FALSE),"")</f>
        <v/>
      </c>
      <c r="G96" s="384" t="str">
        <f>IFERROR(VLOOKUP($C96,個別表!$E$17:$Y$1231,17,FALSE),"")</f>
        <v/>
      </c>
      <c r="H96" s="189" t="str">
        <f>IFERROR(VLOOKUP($C96,個別表!$E$17:$Y$1231,20,FALSE),"")</f>
        <v/>
      </c>
      <c r="I96" s="238" t="str">
        <f>IF($H96&lt;&gt;"",SUMIF(個別表!$E$17:$E$1231,$C96,個別表!$JM$17:$JM$1231),"")</f>
        <v/>
      </c>
      <c r="J96" s="192" t="str">
        <f>IF($H96&lt;&gt;"",SUMIF(個別表!$E$17:$E$1231,$C96,個別表!$JN$17:$JN$1231),"")</f>
        <v/>
      </c>
      <c r="K96" s="193" t="str">
        <f>IF($H96&lt;&gt;"",SUMIF(個別表!$E$17:$E$1231,$C96,個別表!$JO$17:$JO$1231),"")</f>
        <v/>
      </c>
      <c r="L96" s="239" t="str">
        <f>IF($H96&lt;&gt;"",SUMIF(個別表!$E$17:$E$1231,$C96,個別表!$JP$17:$JP$1231),"")</f>
        <v/>
      </c>
      <c r="M96" s="392"/>
      <c r="N96" s="393"/>
      <c r="O96" s="190"/>
      <c r="P96" s="191"/>
      <c r="Q96" s="402" t="str">
        <f>IF($H96&lt;&gt;"",SUMIF(個別表!$E$17:$E$1231,$C96,個別表!$JZ$17:$JZ$1231),"")</f>
        <v/>
      </c>
      <c r="R96" s="405" t="str">
        <f>IF($H96&lt;&gt;"",SUMIF(個別表!$E$17:$E$1231,$C96,個別表!$KA$17:$KA$1231),"")</f>
        <v/>
      </c>
      <c r="S96" s="407" t="str">
        <f>IF($H96&lt;&gt;"",SUMIF(個別表!$E$17:$E$1231,$C96,個別表!$KB$17:$KB$1231),"")</f>
        <v/>
      </c>
      <c r="T96" s="403" t="str">
        <f>IF($H96&lt;&gt;"",SUMIF(個別表!$E$17:$E$1231,$C96,個別表!$KC$17:$KC$1231),"")</f>
        <v/>
      </c>
      <c r="U96" s="408" t="str">
        <f>IF($H96&lt;&gt;"",SUMIF(個別表!$E$17:$E$1231,$C96,個別表!$KD$17:$KD$1231),"")</f>
        <v/>
      </c>
      <c r="V96" s="408" t="str">
        <f>IF($H96&lt;&gt;"",SUMIF(個別表!$E$17:$E$1231,$C96,個別表!$KE$17:$KE$1231),"")</f>
        <v/>
      </c>
      <c r="W96" s="408" t="str">
        <f>IF($H96&lt;&gt;"",SUMIF(個別表!$E$17:$E$1231,$C96,個別表!$KF$17:$KF$1231),"")</f>
        <v/>
      </c>
      <c r="X96" s="408" t="str">
        <f>IF($H96&lt;&gt;"",SUMIF(個別表!$E$17:$E$1231,$C96,個別表!$KG$17:$KG$1231),"")</f>
        <v/>
      </c>
      <c r="Y96" s="408" t="str">
        <f>IF($H96&lt;&gt;"",SUMIF(個別表!$E$17:$E$1231,$C96,個別表!$KH$17:$KH$1231),"")</f>
        <v/>
      </c>
      <c r="Z96" s="408" t="str">
        <f>IF($H96&lt;&gt;"",SUMIF(個別表!$E$17:$E$1231,$C96,個別表!$KI$17:$KI$1231),"")</f>
        <v/>
      </c>
      <c r="AA96" s="408" t="str">
        <f>IF($H96&lt;&gt;"",SUMIF(個別表!$E$17:$E$1231,$C96,個別表!$KJ$17:$KJ$1231),"")</f>
        <v/>
      </c>
      <c r="AB96" s="409" t="str">
        <f>IF($H96&lt;&gt;"",SUMIF(個別表!$E$17:$E$1231,$C96,個別表!$KK$17:$KK$1231),"")</f>
        <v/>
      </c>
      <c r="AC96" s="407" t="str">
        <f>IF($H96&lt;&gt;"",SUMIF(個別表!$E$17:$E$1231,$C96,個別表!$GO$17:$GO$1231),"")</f>
        <v/>
      </c>
      <c r="AD96" s="403" t="str">
        <f>IF($H96&lt;&gt;"",SUMIF(個別表!$E$17:$E$1231,$C96,個別表!$GP$17:$GP$1231),"")</f>
        <v/>
      </c>
      <c r="AE96" s="403" t="str">
        <f>IF($H96&lt;&gt;"",SUMIF(個別表!$E$17:$E$1231,$C96,個別表!$GQ$17:$GQ$1231),"")</f>
        <v/>
      </c>
      <c r="AF96" s="403" t="str">
        <f>IF($H96&lt;&gt;"",SUMIF(個別表!$E$17:$E$1231,$C96,個別表!$GR$17:$GR$1231),"")</f>
        <v/>
      </c>
      <c r="AG96" s="408" t="str">
        <f>IF($H96&lt;&gt;"",SUMIF(個別表!$E$17:$E$1231,$C96,個別表!$GS$17:$GS$1231),"")</f>
        <v/>
      </c>
      <c r="AH96" s="408" t="str">
        <f>IF($H96&lt;&gt;"",SUMIF(個別表!$E$17:$E$1231,$C96,個別表!$GT$17:$GT$1231),"")</f>
        <v/>
      </c>
      <c r="AI96" s="408" t="str">
        <f>IF($H96&lt;&gt;"",SUMIF(個別表!$E$17:$E$1231,$C96,個別表!$GW$17:$GW$1231),"")</f>
        <v/>
      </c>
      <c r="AJ96" s="408" t="str">
        <f>IF($H96&lt;&gt;"",SUMIF(個別表!$E$17:$E$1231,$C96,個別表!$GX$17:$GX$1231),"")</f>
        <v/>
      </c>
      <c r="AK96" s="408" t="str">
        <f>IF($H96&lt;&gt;"",SUMIF(個別表!$E$17:$E$1231,$C96,個別表!$HH$17:$HH$1231),"")</f>
        <v/>
      </c>
      <c r="AL96" s="408" t="str">
        <f>IF($H96&lt;&gt;"",SUMIF(個別表!$E$17:$E$1231,$C96,個別表!$HU$17:$HU$1231),"")</f>
        <v/>
      </c>
      <c r="AM96" s="408" t="str">
        <f>IF($H96&lt;&gt;"",SUMIF(個別表!$E$17:$E$1231,$C96,個別表!$HX$17:$HX$1231),"")</f>
        <v/>
      </c>
      <c r="AN96" s="408" t="str">
        <f>IF($H96&lt;&gt;"",SUMIF(個別表!$E$17:$E$1231,$C96,個別表!$ID$17:$ID$1231),"")</f>
        <v/>
      </c>
      <c r="AO96" s="408" t="str">
        <f>IF($H96&lt;&gt;"",SUMIF(個別表!$E$17:$E$1231,$C96,個別表!$IJ$17:$IJ$1231),"")</f>
        <v/>
      </c>
      <c r="AP96" s="408" t="str">
        <f>IF($H96&lt;&gt;"",SUMIF(個別表!$E$17:$E$1231,$C96,個別表!$IP$17:$IP$1231),"")</f>
        <v/>
      </c>
      <c r="AQ96" s="408" t="str">
        <f>IF($H96&lt;&gt;"",SUMIF(個別表!$E$17:$E$1231,$C96,個別表!$IS$17:$IS$1231),"")</f>
        <v/>
      </c>
      <c r="AR96" s="407" t="str">
        <f>IF($H96&lt;&gt;"",SUMIF(個別表!$E$17:$E$1231,$C96,個別表!$IV$17:$IV$1231),"")</f>
        <v/>
      </c>
      <c r="AS96" s="416" t="str">
        <f t="shared" si="5"/>
        <v/>
      </c>
      <c r="AT96" s="194" t="str">
        <f t="shared" si="6"/>
        <v/>
      </c>
      <c r="AU96" s="414"/>
      <c r="AV96" s="194" t="str">
        <f t="shared" si="7"/>
        <v/>
      </c>
      <c r="AW96" s="416" t="str">
        <f>IF($H96&lt;&gt;"",VLOOKUP($C96,個別表!$E$17:$ES$1241,33,FALSE),"")</f>
        <v/>
      </c>
      <c r="AX96" s="417" t="s">
        <v>55</v>
      </c>
      <c r="AY96" s="168"/>
      <c r="AZ96" s="482" t="str">
        <f t="shared" si="8"/>
        <v/>
      </c>
      <c r="BA96" s="186"/>
    </row>
    <row r="97" spans="3:50" ht="19.899999999999999" customHeight="1" thickTop="1" thickBot="1" x14ac:dyDescent="0.25">
      <c r="C97" s="566" t="s">
        <v>57</v>
      </c>
      <c r="D97" s="567"/>
      <c r="E97" s="567"/>
      <c r="F97" s="211"/>
      <c r="G97" s="211"/>
      <c r="H97" s="235"/>
      <c r="I97" s="387">
        <f t="shared" ref="I97:L97" si="9">SUBTOTAL(9,I16:I96)</f>
        <v>0</v>
      </c>
      <c r="J97" s="388">
        <f t="shared" si="9"/>
        <v>0</v>
      </c>
      <c r="K97" s="490">
        <f t="shared" si="9"/>
        <v>0</v>
      </c>
      <c r="L97" s="389">
        <f t="shared" si="9"/>
        <v>0</v>
      </c>
      <c r="M97" s="394">
        <f>SUBTOTAL(9,M16:M96)</f>
        <v>0</v>
      </c>
      <c r="N97" s="395">
        <f>SUBTOTAL(9,N16:N96)</f>
        <v>0</v>
      </c>
      <c r="O97" s="195"/>
      <c r="P97" s="197"/>
      <c r="Q97" s="196"/>
      <c r="R97" s="215"/>
      <c r="S97" s="212"/>
      <c r="T97" s="199"/>
      <c r="U97" s="199"/>
      <c r="V97" s="199"/>
      <c r="W97" s="199"/>
      <c r="X97" s="199"/>
      <c r="Y97" s="199"/>
      <c r="Z97" s="199"/>
      <c r="AA97" s="199"/>
      <c r="AB97" s="214"/>
      <c r="AC97" s="213"/>
      <c r="AD97" s="199"/>
      <c r="AE97" s="199"/>
      <c r="AF97" s="199"/>
      <c r="AG97" s="198"/>
      <c r="AH97" s="198"/>
      <c r="AI97" s="198"/>
      <c r="AJ97" s="199"/>
      <c r="AK97" s="199"/>
      <c r="AL97" s="199"/>
      <c r="AM97" s="199"/>
      <c r="AN97" s="199"/>
      <c r="AO97" s="199"/>
      <c r="AP97" s="199"/>
      <c r="AQ97" s="200"/>
      <c r="AR97" s="200"/>
      <c r="AS97" s="201"/>
      <c r="AT97" s="202"/>
      <c r="AU97" s="201"/>
      <c r="AV97" s="202"/>
      <c r="AW97" s="202"/>
      <c r="AX97" s="203"/>
    </row>
    <row r="98" spans="3:50" x14ac:dyDescent="0.2">
      <c r="T98" s="204"/>
      <c r="W98" s="205"/>
      <c r="AS98" s="204"/>
      <c r="AV98" s="207"/>
      <c r="AW98" s="207"/>
      <c r="AX98" s="154"/>
    </row>
    <row r="99" spans="3:50" x14ac:dyDescent="0.2">
      <c r="C99" s="208" t="s">
        <v>58</v>
      </c>
      <c r="D99" s="208" t="s">
        <v>59</v>
      </c>
      <c r="F99" s="208"/>
      <c r="G99" s="208"/>
    </row>
    <row r="100" spans="3:50" x14ac:dyDescent="0.2">
      <c r="C100" s="208"/>
      <c r="D100" s="208" t="s">
        <v>60</v>
      </c>
      <c r="F100" s="208"/>
      <c r="G100" s="208"/>
    </row>
    <row r="101" spans="3:50" x14ac:dyDescent="0.2">
      <c r="D101" s="208" t="s">
        <v>61</v>
      </c>
    </row>
  </sheetData>
  <mergeCells count="69">
    <mergeCell ref="AN11:AN13"/>
    <mergeCell ref="AX6:AX13"/>
    <mergeCell ref="C97:E97"/>
    <mergeCell ref="I8:J8"/>
    <mergeCell ref="K8:L8"/>
    <mergeCell ref="M8:N8"/>
    <mergeCell ref="O8:P8"/>
    <mergeCell ref="N10:N13"/>
    <mergeCell ref="O10:O13"/>
    <mergeCell ref="T7:X8"/>
    <mergeCell ref="AC7:AC13"/>
    <mergeCell ref="M7:P7"/>
    <mergeCell ref="F6:F13"/>
    <mergeCell ref="Y7:AB8"/>
    <mergeCell ref="Y9:Y13"/>
    <mergeCell ref="AW6:AW13"/>
    <mergeCell ref="AC6:AV6"/>
    <mergeCell ref="AL11:AL13"/>
    <mergeCell ref="AL9:AO10"/>
    <mergeCell ref="AS7:AS13"/>
    <mergeCell ref="AT7:AT13"/>
    <mergeCell ref="AQ9:AQ13"/>
    <mergeCell ref="AU7:AU13"/>
    <mergeCell ref="AV7:AV13"/>
    <mergeCell ref="AG9:AK10"/>
    <mergeCell ref="AR9:AR13"/>
    <mergeCell ref="AP7:AR8"/>
    <mergeCell ref="AP9:AP13"/>
    <mergeCell ref="AG11:AG13"/>
    <mergeCell ref="AH11:AH13"/>
    <mergeCell ref="AJ11:AJ13"/>
    <mergeCell ref="AO11:AO13"/>
    <mergeCell ref="AB9:AB13"/>
    <mergeCell ref="AA9:AA13"/>
    <mergeCell ref="Z9:Z13"/>
    <mergeCell ref="AI11:AI13"/>
    <mergeCell ref="AK11:AK13"/>
    <mergeCell ref="C4:X4"/>
    <mergeCell ref="C6:C13"/>
    <mergeCell ref="D6:D13"/>
    <mergeCell ref="E6:E13"/>
    <mergeCell ref="H6:H13"/>
    <mergeCell ref="I6:L6"/>
    <mergeCell ref="M6:P6"/>
    <mergeCell ref="I10:I13"/>
    <mergeCell ref="J10:J13"/>
    <mergeCell ref="K10:K13"/>
    <mergeCell ref="L10:L13"/>
    <mergeCell ref="M10:M13"/>
    <mergeCell ref="I7:J7"/>
    <mergeCell ref="Q6:AB6"/>
    <mergeCell ref="K7:L7"/>
    <mergeCell ref="P10:P13"/>
    <mergeCell ref="G6:G13"/>
    <mergeCell ref="S9:S13"/>
    <mergeCell ref="R9:R13"/>
    <mergeCell ref="AD7:AO8"/>
    <mergeCell ref="AD9:AF10"/>
    <mergeCell ref="AF11:AF13"/>
    <mergeCell ref="AE11:AE13"/>
    <mergeCell ref="AD11:AD13"/>
    <mergeCell ref="X9:X13"/>
    <mergeCell ref="W9:W13"/>
    <mergeCell ref="V9:V13"/>
    <mergeCell ref="U9:U13"/>
    <mergeCell ref="T9:T13"/>
    <mergeCell ref="AM11:AM13"/>
    <mergeCell ref="Q7:S8"/>
    <mergeCell ref="Q9:Q13"/>
  </mergeCells>
  <phoneticPr fontId="10"/>
  <conditionalFormatting sqref="J16:J96">
    <cfRule type="cellIs" dxfId="22" priority="1" operator="greaterThan">
      <formula>10000000</formula>
    </cfRule>
  </conditionalFormatting>
  <pageMargins left="0.59055118110236227" right="0.19685039370078741" top="0.59055118110236227" bottom="0.19685039370078741" header="0.31496062992125984" footer="0.31496062992125984"/>
  <pageSetup paperSize="9" scale="48" pageOrder="overThenDown"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0CD7-7DBB-4F53-855A-572DED38298A}">
  <sheetPr>
    <tabColor rgb="FFFFFF00"/>
  </sheetPr>
  <dimension ref="A1:KK255"/>
  <sheetViews>
    <sheetView tabSelected="1" topLeftCell="N8" zoomScale="80" zoomScaleNormal="80" workbookViewId="0">
      <pane xSplit="11" ySplit="9" topLeftCell="CM20" activePane="bottomRight" state="frozen"/>
      <selection activeCell="N8" sqref="N8"/>
      <selection pane="topRight" activeCell="Y8" sqref="Y8"/>
      <selection pane="bottomLeft" activeCell="N17" sqref="N17"/>
      <selection pane="bottomRight" activeCell="DH12" sqref="DH12:DH15"/>
    </sheetView>
  </sheetViews>
  <sheetFormatPr defaultColWidth="9" defaultRowHeight="11" x14ac:dyDescent="0.2"/>
  <cols>
    <col min="1" max="1" width="3.453125" style="5" hidden="1" customWidth="1"/>
    <col min="2" max="2" width="8.453125" style="5" hidden="1" customWidth="1"/>
    <col min="3" max="12" width="3.453125" style="5" hidden="1" customWidth="1"/>
    <col min="13" max="13" width="2.453125" style="5" hidden="1" customWidth="1"/>
    <col min="14" max="14" width="2.90625" style="5" customWidth="1"/>
    <col min="15" max="15" width="7.453125" style="5" bestFit="1" customWidth="1"/>
    <col min="16" max="17" width="12.453125" style="5" customWidth="1"/>
    <col min="18" max="18" width="2.453125" style="5" customWidth="1"/>
    <col min="19" max="19" width="12.90625" style="5" customWidth="1"/>
    <col min="20" max="20" width="12.453125" style="5" customWidth="1"/>
    <col min="21" max="21" width="4.36328125" style="5" customWidth="1"/>
    <col min="22" max="22" width="11" style="5" customWidth="1"/>
    <col min="23" max="23" width="2.90625" style="5" customWidth="1"/>
    <col min="24" max="24" width="18.453125" style="5" customWidth="1"/>
    <col min="25" max="25" width="2.453125" style="6" customWidth="1"/>
    <col min="26" max="26" width="16.453125" style="5" customWidth="1"/>
    <col min="27" max="27" width="11.90625" style="5" customWidth="1"/>
    <col min="28" max="28" width="2.453125" style="5" customWidth="1"/>
    <col min="29" max="29" width="10.26953125" style="5" customWidth="1"/>
    <col min="30" max="30" width="2.453125" style="6" customWidth="1"/>
    <col min="31" max="31" width="21.26953125" style="5" customWidth="1"/>
    <col min="32" max="32" width="2.6328125" style="6" customWidth="1"/>
    <col min="33" max="33" width="8.453125" style="5" customWidth="1"/>
    <col min="34" max="34" width="3.453125" style="5" customWidth="1"/>
    <col min="35" max="36" width="8.453125" style="5" customWidth="1"/>
    <col min="37" max="37" width="4.36328125" style="7" customWidth="1"/>
    <col min="38" max="40" width="4.36328125" style="6" customWidth="1"/>
    <col min="41" max="41" width="2.6328125" style="6" customWidth="1"/>
    <col min="42" max="42" width="14.81640625" style="5" customWidth="1"/>
    <col min="43" max="43" width="3.90625" style="5" customWidth="1"/>
    <col min="44" max="44" width="26" style="5" customWidth="1"/>
    <col min="45" max="47" width="4.08984375" style="5" customWidth="1"/>
    <col min="48" max="48" width="5.36328125" style="6" customWidth="1"/>
    <col min="49" max="49" width="4.90625" style="6" customWidth="1"/>
    <col min="50" max="50" width="10.453125" style="5" customWidth="1"/>
    <col min="51" max="59" width="9.54296875" style="5" customWidth="1"/>
    <col min="60" max="61" width="3.453125" style="5" customWidth="1"/>
    <col min="62" max="66" width="4.453125" style="5" customWidth="1"/>
    <col min="67" max="67" width="20.453125" style="5" customWidth="1"/>
    <col min="68" max="68" width="4.453125" style="5" customWidth="1"/>
    <col min="69" max="70" width="3.453125" style="5" customWidth="1"/>
    <col min="71" max="75" width="4.453125" style="5" customWidth="1"/>
    <col min="76" max="76" width="20.453125" style="5" customWidth="1"/>
    <col min="77" max="77" width="4.453125" style="5" customWidth="1"/>
    <col min="78" max="79" width="3.453125" style="5" customWidth="1"/>
    <col min="80" max="84" width="4.453125" style="5" customWidth="1"/>
    <col min="85" max="85" width="20.453125" style="5" customWidth="1"/>
    <col min="86" max="86" width="4.453125" style="5" customWidth="1"/>
    <col min="87" max="88" width="3.453125" style="5" customWidth="1"/>
    <col min="89" max="95" width="4.453125" style="5" customWidth="1"/>
    <col min="96" max="97" width="3.453125" style="5" customWidth="1"/>
    <col min="98" max="101" width="4.453125" style="9" customWidth="1"/>
    <col min="102" max="103" width="4.453125" style="5" customWidth="1"/>
    <col min="104" max="105" width="3.453125" style="5" customWidth="1"/>
    <col min="106" max="109" width="4.453125" style="9" customWidth="1"/>
    <col min="110" max="112" width="4.453125" style="5" customWidth="1"/>
    <col min="113" max="113" width="8.90625" style="5" customWidth="1"/>
    <col min="114" max="114" width="3.453125" style="5" customWidth="1"/>
    <col min="115" max="118" width="4.453125" style="9" customWidth="1"/>
    <col min="119" max="120" width="4.453125" style="5" customWidth="1"/>
    <col min="121" max="121" width="6.90625" style="5" customWidth="1"/>
    <col min="122" max="122" width="4.453125" style="5" customWidth="1"/>
    <col min="123" max="124" width="3.453125" style="5" customWidth="1"/>
    <col min="125" max="128" width="4.453125" style="9" customWidth="1"/>
    <col min="129" max="129" width="4.453125" style="5" customWidth="1"/>
    <col min="130" max="130" width="3.453125" style="5" customWidth="1"/>
    <col min="131" max="131" width="3.453125" style="10" customWidth="1"/>
    <col min="132" max="136" width="4.453125" style="10" customWidth="1"/>
    <col min="137" max="138" width="3.453125" style="10" customWidth="1"/>
    <col min="139" max="143" width="4.453125" style="10" customWidth="1"/>
    <col min="144" max="145" width="3.453125" style="10" customWidth="1"/>
    <col min="146" max="151" width="4.453125" style="10" customWidth="1"/>
    <col min="152" max="153" width="3.453125" style="10" customWidth="1"/>
    <col min="154" max="159" width="4.453125" style="10" customWidth="1"/>
    <col min="160" max="161" width="3.453125" style="10" customWidth="1"/>
    <col min="162" max="166" width="4.453125" style="11" customWidth="1"/>
    <col min="167" max="167" width="4.90625" style="11" customWidth="1"/>
    <col min="168" max="168" width="4.453125" style="5" customWidth="1"/>
    <col min="169" max="170" width="3.453125" style="5" customWidth="1"/>
    <col min="171" max="174" width="4.453125" style="9" customWidth="1"/>
    <col min="175" max="177" width="4.453125" style="5" customWidth="1"/>
    <col min="178" max="179" width="3.453125" style="5" customWidth="1"/>
    <col min="180" max="183" width="4.453125" style="9" customWidth="1"/>
    <col min="184" max="184" width="4.453125" style="5" customWidth="1"/>
    <col min="185" max="185" width="7.36328125" style="5" customWidth="1"/>
    <col min="186" max="186" width="4.453125" style="5" customWidth="1"/>
    <col min="187" max="187" width="4" style="5" customWidth="1"/>
    <col min="188" max="190" width="2.453125" style="5" customWidth="1"/>
    <col min="191" max="191" width="6" style="5" customWidth="1"/>
    <col min="192" max="196" width="2.453125" style="5" customWidth="1"/>
    <col min="197" max="197" width="3.08984375" style="320" customWidth="1"/>
    <col min="198" max="200" width="3.08984375" style="98" customWidth="1"/>
    <col min="201" max="259" width="3.08984375" style="5" customWidth="1"/>
    <col min="260" max="260" width="4.453125" style="5" customWidth="1"/>
    <col min="261" max="262" width="2.453125" style="5" customWidth="1"/>
    <col min="263" max="264" width="3.453125" style="5" customWidth="1"/>
    <col min="265" max="269" width="11.453125" style="5" customWidth="1"/>
    <col min="270" max="270" width="3.453125" style="5" customWidth="1"/>
    <col min="271" max="271" width="11.453125" style="5" customWidth="1"/>
    <col min="272" max="272" width="3.453125" style="6" customWidth="1"/>
    <col min="273" max="276" width="11.453125" style="5" customWidth="1"/>
    <col min="277" max="277" width="4.453125" style="5" customWidth="1"/>
    <col min="278" max="284" width="3.453125" style="5" customWidth="1"/>
    <col min="285" max="285" width="4" style="5" customWidth="1"/>
    <col min="286" max="297" width="5.453125" style="6" customWidth="1"/>
    <col min="298" max="16384" width="9" style="5"/>
  </cols>
  <sheetData>
    <row r="1" spans="2:297" hidden="1" x14ac:dyDescent="0.2">
      <c r="BH1" s="8"/>
      <c r="BI1" s="8"/>
      <c r="BQ1" s="8"/>
      <c r="BR1" s="8"/>
      <c r="BZ1" s="8"/>
      <c r="CA1" s="8"/>
      <c r="CI1" s="8"/>
      <c r="CJ1" s="8"/>
    </row>
    <row r="2" spans="2:297" hidden="1" x14ac:dyDescent="0.2">
      <c r="BH2" s="8"/>
      <c r="BI2" s="8"/>
      <c r="BQ2" s="8"/>
      <c r="BR2" s="8"/>
      <c r="BZ2" s="8"/>
      <c r="CA2" s="8"/>
      <c r="CI2" s="8"/>
      <c r="CJ2" s="8"/>
    </row>
    <row r="3" spans="2:297" hidden="1" x14ac:dyDescent="0.2">
      <c r="BH3" s="8"/>
      <c r="BI3" s="8"/>
      <c r="BQ3" s="8"/>
      <c r="BR3" s="8"/>
      <c r="BZ3" s="8"/>
      <c r="CA3" s="8"/>
      <c r="CI3" s="8"/>
      <c r="CJ3" s="8"/>
    </row>
    <row r="4" spans="2:297" hidden="1" x14ac:dyDescent="0.2">
      <c r="B4" s="135" t="s">
        <v>62</v>
      </c>
      <c r="BH4" s="8"/>
      <c r="BI4" s="8"/>
      <c r="BQ4" s="8"/>
      <c r="BR4" s="8"/>
      <c r="BZ4" s="8"/>
      <c r="CA4" s="8"/>
      <c r="CI4" s="8"/>
      <c r="CJ4" s="8"/>
    </row>
    <row r="5" spans="2:297" ht="36.75" hidden="1" customHeight="1" x14ac:dyDescent="0.2">
      <c r="J5" s="5">
        <f>COLUMN(J5)</f>
        <v>10</v>
      </c>
      <c r="N5" s="5">
        <f t="shared" ref="N5:CY5" si="0">COLUMN(N5)</f>
        <v>14</v>
      </c>
      <c r="O5" s="5">
        <f t="shared" si="0"/>
        <v>15</v>
      </c>
      <c r="P5" s="5">
        <f t="shared" si="0"/>
        <v>16</v>
      </c>
      <c r="Q5" s="5">
        <f t="shared" si="0"/>
        <v>17</v>
      </c>
      <c r="T5" s="5">
        <f t="shared" si="0"/>
        <v>20</v>
      </c>
      <c r="W5" s="5">
        <f t="shared" si="0"/>
        <v>23</v>
      </c>
      <c r="X5" s="5">
        <f t="shared" si="0"/>
        <v>24</v>
      </c>
      <c r="Y5" s="5">
        <f t="shared" si="0"/>
        <v>25</v>
      </c>
      <c r="Z5" s="5">
        <f t="shared" si="0"/>
        <v>26</v>
      </c>
      <c r="AD5" s="5">
        <f t="shared" si="0"/>
        <v>30</v>
      </c>
      <c r="AE5" s="5">
        <f t="shared" si="0"/>
        <v>31</v>
      </c>
      <c r="AF5" s="5">
        <f t="shared" si="0"/>
        <v>32</v>
      </c>
      <c r="AG5" s="5">
        <f t="shared" si="0"/>
        <v>33</v>
      </c>
      <c r="AK5" s="5">
        <f t="shared" si="0"/>
        <v>37</v>
      </c>
      <c r="AO5" s="5">
        <f t="shared" si="0"/>
        <v>41</v>
      </c>
      <c r="AP5" s="5">
        <f t="shared" si="0"/>
        <v>42</v>
      </c>
      <c r="AQ5" s="5">
        <f t="shared" si="0"/>
        <v>43</v>
      </c>
      <c r="AR5" s="5">
        <f t="shared" si="0"/>
        <v>44</v>
      </c>
      <c r="AS5" s="5">
        <f t="shared" si="0"/>
        <v>45</v>
      </c>
      <c r="AT5" s="5">
        <f t="shared" si="0"/>
        <v>46</v>
      </c>
      <c r="AU5" s="5">
        <f t="shared" si="0"/>
        <v>47</v>
      </c>
      <c r="AV5" s="5">
        <f t="shared" si="0"/>
        <v>48</v>
      </c>
      <c r="AW5" s="5">
        <f t="shared" si="0"/>
        <v>49</v>
      </c>
      <c r="AX5" s="5">
        <f t="shared" si="0"/>
        <v>50</v>
      </c>
      <c r="AY5" s="5">
        <f t="shared" si="0"/>
        <v>51</v>
      </c>
      <c r="AZ5" s="5">
        <f t="shared" si="0"/>
        <v>52</v>
      </c>
      <c r="BA5" s="5">
        <f t="shared" si="0"/>
        <v>53</v>
      </c>
      <c r="BB5" s="5">
        <f t="shared" si="0"/>
        <v>54</v>
      </c>
      <c r="BC5" s="5">
        <f t="shared" si="0"/>
        <v>55</v>
      </c>
      <c r="BD5" s="5">
        <f t="shared" si="0"/>
        <v>56</v>
      </c>
      <c r="BE5" s="5">
        <f t="shared" si="0"/>
        <v>57</v>
      </c>
      <c r="BF5" s="5">
        <f t="shared" si="0"/>
        <v>58</v>
      </c>
      <c r="BG5" s="5">
        <f t="shared" si="0"/>
        <v>59</v>
      </c>
      <c r="BH5" s="5">
        <f t="shared" si="0"/>
        <v>60</v>
      </c>
      <c r="BI5" s="5">
        <f t="shared" si="0"/>
        <v>61</v>
      </c>
      <c r="BJ5" s="5">
        <f t="shared" si="0"/>
        <v>62</v>
      </c>
      <c r="BK5" s="5">
        <f t="shared" si="0"/>
        <v>63</v>
      </c>
      <c r="BL5" s="5">
        <f t="shared" si="0"/>
        <v>64</v>
      </c>
      <c r="BM5" s="5">
        <f t="shared" si="0"/>
        <v>65</v>
      </c>
      <c r="BN5" s="5">
        <f t="shared" si="0"/>
        <v>66</v>
      </c>
      <c r="BO5" s="5">
        <f t="shared" si="0"/>
        <v>67</v>
      </c>
      <c r="BP5" s="5">
        <f t="shared" si="0"/>
        <v>68</v>
      </c>
      <c r="BQ5" s="5">
        <f t="shared" si="0"/>
        <v>69</v>
      </c>
      <c r="BR5" s="5">
        <f t="shared" si="0"/>
        <v>70</v>
      </c>
      <c r="BS5" s="5">
        <f t="shared" si="0"/>
        <v>71</v>
      </c>
      <c r="BT5" s="5">
        <f t="shared" si="0"/>
        <v>72</v>
      </c>
      <c r="BU5" s="5">
        <f t="shared" si="0"/>
        <v>73</v>
      </c>
      <c r="BV5" s="5">
        <f t="shared" si="0"/>
        <v>74</v>
      </c>
      <c r="BW5" s="5">
        <f t="shared" si="0"/>
        <v>75</v>
      </c>
      <c r="BX5" s="5">
        <f t="shared" si="0"/>
        <v>76</v>
      </c>
      <c r="BY5" s="5">
        <f t="shared" si="0"/>
        <v>77</v>
      </c>
      <c r="BZ5" s="5">
        <f t="shared" si="0"/>
        <v>78</v>
      </c>
      <c r="CA5" s="5">
        <f t="shared" si="0"/>
        <v>79</v>
      </c>
      <c r="CB5" s="5">
        <f t="shared" si="0"/>
        <v>80</v>
      </c>
      <c r="CC5" s="5">
        <f t="shared" si="0"/>
        <v>81</v>
      </c>
      <c r="CD5" s="5">
        <f t="shared" si="0"/>
        <v>82</v>
      </c>
      <c r="CE5" s="5">
        <f t="shared" si="0"/>
        <v>83</v>
      </c>
      <c r="CF5" s="5">
        <f t="shared" si="0"/>
        <v>84</v>
      </c>
      <c r="CG5" s="5">
        <f t="shared" si="0"/>
        <v>85</v>
      </c>
      <c r="CH5" s="5">
        <f t="shared" si="0"/>
        <v>86</v>
      </c>
      <c r="CI5" s="5">
        <f t="shared" si="0"/>
        <v>87</v>
      </c>
      <c r="CJ5" s="5">
        <f t="shared" si="0"/>
        <v>88</v>
      </c>
      <c r="CK5" s="5">
        <f t="shared" si="0"/>
        <v>89</v>
      </c>
      <c r="CL5" s="5">
        <f t="shared" si="0"/>
        <v>90</v>
      </c>
      <c r="CM5" s="5">
        <f t="shared" si="0"/>
        <v>91</v>
      </c>
      <c r="CN5" s="5">
        <f t="shared" si="0"/>
        <v>92</v>
      </c>
      <c r="CO5" s="5">
        <f t="shared" si="0"/>
        <v>93</v>
      </c>
      <c r="CP5" s="5">
        <f t="shared" si="0"/>
        <v>94</v>
      </c>
      <c r="CQ5" s="5">
        <f t="shared" si="0"/>
        <v>95</v>
      </c>
      <c r="CR5" s="5">
        <f t="shared" si="0"/>
        <v>96</v>
      </c>
      <c r="CS5" s="5">
        <f t="shared" si="0"/>
        <v>97</v>
      </c>
      <c r="CT5" s="5">
        <f t="shared" si="0"/>
        <v>98</v>
      </c>
      <c r="CU5" s="5">
        <f t="shared" si="0"/>
        <v>99</v>
      </c>
      <c r="CV5" s="5">
        <f t="shared" si="0"/>
        <v>100</v>
      </c>
      <c r="CW5" s="5">
        <f t="shared" si="0"/>
        <v>101</v>
      </c>
      <c r="CX5" s="5">
        <f t="shared" si="0"/>
        <v>102</v>
      </c>
      <c r="CY5" s="5">
        <f t="shared" si="0"/>
        <v>103</v>
      </c>
      <c r="CZ5" s="5">
        <f t="shared" ref="CZ5:FK5" si="1">COLUMN(CZ5)</f>
        <v>104</v>
      </c>
      <c r="DA5" s="5">
        <f t="shared" si="1"/>
        <v>105</v>
      </c>
      <c r="DB5" s="5">
        <f t="shared" si="1"/>
        <v>106</v>
      </c>
      <c r="DC5" s="5">
        <f t="shared" si="1"/>
        <v>107</v>
      </c>
      <c r="DD5" s="5">
        <f t="shared" si="1"/>
        <v>108</v>
      </c>
      <c r="DE5" s="5">
        <f t="shared" si="1"/>
        <v>109</v>
      </c>
      <c r="DF5" s="5">
        <f t="shared" si="1"/>
        <v>110</v>
      </c>
      <c r="DG5" s="5">
        <f t="shared" si="1"/>
        <v>111</v>
      </c>
      <c r="DH5" s="5">
        <f t="shared" si="1"/>
        <v>112</v>
      </c>
      <c r="DI5" s="5">
        <f t="shared" si="1"/>
        <v>113</v>
      </c>
      <c r="DJ5" s="5">
        <f t="shared" si="1"/>
        <v>114</v>
      </c>
      <c r="DK5" s="5">
        <f t="shared" si="1"/>
        <v>115</v>
      </c>
      <c r="DL5" s="5">
        <f t="shared" si="1"/>
        <v>116</v>
      </c>
      <c r="DM5" s="5">
        <f t="shared" si="1"/>
        <v>117</v>
      </c>
      <c r="DN5" s="5">
        <f t="shared" si="1"/>
        <v>118</v>
      </c>
      <c r="DO5" s="5">
        <f t="shared" si="1"/>
        <v>119</v>
      </c>
      <c r="DP5" s="5">
        <f t="shared" si="1"/>
        <v>120</v>
      </c>
      <c r="DQ5" s="5">
        <f t="shared" si="1"/>
        <v>121</v>
      </c>
      <c r="DR5" s="5">
        <f t="shared" si="1"/>
        <v>122</v>
      </c>
      <c r="DS5" s="5">
        <f t="shared" si="1"/>
        <v>123</v>
      </c>
      <c r="DT5" s="5">
        <f t="shared" si="1"/>
        <v>124</v>
      </c>
      <c r="DU5" s="5">
        <f t="shared" si="1"/>
        <v>125</v>
      </c>
      <c r="DV5" s="5">
        <f t="shared" si="1"/>
        <v>126</v>
      </c>
      <c r="DW5" s="5">
        <f t="shared" si="1"/>
        <v>127</v>
      </c>
      <c r="DX5" s="5">
        <f t="shared" si="1"/>
        <v>128</v>
      </c>
      <c r="DY5" s="5">
        <f t="shared" si="1"/>
        <v>129</v>
      </c>
      <c r="DZ5" s="5">
        <f t="shared" si="1"/>
        <v>130</v>
      </c>
      <c r="EA5" s="5">
        <f t="shared" si="1"/>
        <v>131</v>
      </c>
      <c r="EB5" s="5">
        <f t="shared" si="1"/>
        <v>132</v>
      </c>
      <c r="EC5" s="5">
        <f t="shared" si="1"/>
        <v>133</v>
      </c>
      <c r="ED5" s="5">
        <f t="shared" si="1"/>
        <v>134</v>
      </c>
      <c r="EE5" s="5">
        <f t="shared" si="1"/>
        <v>135</v>
      </c>
      <c r="EF5" s="5">
        <f t="shared" si="1"/>
        <v>136</v>
      </c>
      <c r="EG5" s="5">
        <f t="shared" si="1"/>
        <v>137</v>
      </c>
      <c r="EH5" s="5">
        <f t="shared" si="1"/>
        <v>138</v>
      </c>
      <c r="EI5" s="5">
        <f t="shared" si="1"/>
        <v>139</v>
      </c>
      <c r="EJ5" s="5">
        <f t="shared" si="1"/>
        <v>140</v>
      </c>
      <c r="EK5" s="5">
        <f t="shared" si="1"/>
        <v>141</v>
      </c>
      <c r="EL5" s="5">
        <f t="shared" si="1"/>
        <v>142</v>
      </c>
      <c r="EM5" s="5">
        <f t="shared" si="1"/>
        <v>143</v>
      </c>
      <c r="EN5" s="5">
        <f t="shared" si="1"/>
        <v>144</v>
      </c>
      <c r="EO5" s="5">
        <f t="shared" si="1"/>
        <v>145</v>
      </c>
      <c r="EP5" s="5">
        <f t="shared" si="1"/>
        <v>146</v>
      </c>
      <c r="EQ5" s="5">
        <f t="shared" si="1"/>
        <v>147</v>
      </c>
      <c r="ER5" s="5">
        <f t="shared" si="1"/>
        <v>148</v>
      </c>
      <c r="ES5" s="5">
        <f t="shared" si="1"/>
        <v>149</v>
      </c>
      <c r="ET5" s="5">
        <f t="shared" si="1"/>
        <v>150</v>
      </c>
      <c r="EU5" s="5">
        <f t="shared" si="1"/>
        <v>151</v>
      </c>
      <c r="EV5" s="5"/>
      <c r="EW5" s="5">
        <f t="shared" si="1"/>
        <v>153</v>
      </c>
      <c r="EX5" s="5">
        <f t="shared" si="1"/>
        <v>154</v>
      </c>
      <c r="EY5" s="5">
        <f t="shared" si="1"/>
        <v>155</v>
      </c>
      <c r="EZ5" s="5">
        <f t="shared" si="1"/>
        <v>156</v>
      </c>
      <c r="FA5" s="5">
        <f t="shared" si="1"/>
        <v>157</v>
      </c>
      <c r="FB5" s="5">
        <f t="shared" si="1"/>
        <v>158</v>
      </c>
      <c r="FC5" s="5">
        <f t="shared" si="1"/>
        <v>159</v>
      </c>
      <c r="FD5" s="5"/>
      <c r="FE5" s="5">
        <f t="shared" si="1"/>
        <v>161</v>
      </c>
      <c r="FF5" s="5">
        <f t="shared" si="1"/>
        <v>162</v>
      </c>
      <c r="FG5" s="5">
        <f t="shared" si="1"/>
        <v>163</v>
      </c>
      <c r="FH5" s="5">
        <f t="shared" si="1"/>
        <v>164</v>
      </c>
      <c r="FI5" s="5">
        <f t="shared" si="1"/>
        <v>165</v>
      </c>
      <c r="FJ5" s="5">
        <f t="shared" si="1"/>
        <v>166</v>
      </c>
      <c r="FK5" s="5">
        <f t="shared" si="1"/>
        <v>167</v>
      </c>
      <c r="FL5" s="5">
        <f t="shared" ref="FL5:IT5" si="2">COLUMN(FL5)</f>
        <v>168</v>
      </c>
      <c r="FN5" s="5">
        <f t="shared" si="2"/>
        <v>170</v>
      </c>
      <c r="FO5" s="5">
        <f t="shared" si="2"/>
        <v>171</v>
      </c>
      <c r="FP5" s="5">
        <f t="shared" si="2"/>
        <v>172</v>
      </c>
      <c r="FQ5" s="5">
        <f t="shared" si="2"/>
        <v>173</v>
      </c>
      <c r="FR5" s="5">
        <f t="shared" si="2"/>
        <v>174</v>
      </c>
      <c r="FS5" s="5">
        <f t="shared" si="2"/>
        <v>175</v>
      </c>
      <c r="FT5" s="5">
        <f t="shared" si="2"/>
        <v>176</v>
      </c>
      <c r="FU5" s="5">
        <f t="shared" si="2"/>
        <v>177</v>
      </c>
      <c r="FW5" s="5">
        <f t="shared" si="2"/>
        <v>179</v>
      </c>
      <c r="FX5" s="5">
        <f t="shared" si="2"/>
        <v>180</v>
      </c>
      <c r="FY5" s="5">
        <f t="shared" si="2"/>
        <v>181</v>
      </c>
      <c r="FZ5" s="5">
        <f t="shared" si="2"/>
        <v>182</v>
      </c>
      <c r="GA5" s="5">
        <f t="shared" si="2"/>
        <v>183</v>
      </c>
      <c r="GB5" s="5">
        <f t="shared" si="2"/>
        <v>184</v>
      </c>
      <c r="GC5" s="5">
        <f t="shared" si="2"/>
        <v>185</v>
      </c>
      <c r="GD5" s="5">
        <f t="shared" si="2"/>
        <v>186</v>
      </c>
      <c r="GE5" s="5">
        <f t="shared" si="2"/>
        <v>187</v>
      </c>
      <c r="GF5" s="5">
        <f t="shared" si="2"/>
        <v>188</v>
      </c>
      <c r="GG5" s="5">
        <f t="shared" si="2"/>
        <v>189</v>
      </c>
      <c r="GH5" s="5">
        <f t="shared" si="2"/>
        <v>190</v>
      </c>
      <c r="GI5" s="5">
        <f t="shared" si="2"/>
        <v>191</v>
      </c>
      <c r="GJ5" s="5">
        <f t="shared" si="2"/>
        <v>192</v>
      </c>
      <c r="GK5" s="5">
        <f t="shared" si="2"/>
        <v>193</v>
      </c>
      <c r="GM5" s="5">
        <f t="shared" si="2"/>
        <v>195</v>
      </c>
      <c r="GN5" s="5">
        <f t="shared" si="2"/>
        <v>196</v>
      </c>
      <c r="GO5" s="13">
        <f t="shared" si="2"/>
        <v>197</v>
      </c>
      <c r="GP5" s="5"/>
      <c r="GQ5" s="5"/>
      <c r="GR5" s="5"/>
      <c r="GS5" s="5">
        <f t="shared" si="2"/>
        <v>201</v>
      </c>
      <c r="GT5" s="5">
        <f t="shared" si="2"/>
        <v>202</v>
      </c>
      <c r="GW5" s="5">
        <f t="shared" si="2"/>
        <v>205</v>
      </c>
      <c r="GY5" s="5">
        <f t="shared" si="2"/>
        <v>207</v>
      </c>
      <c r="GZ5" s="5">
        <f t="shared" si="2"/>
        <v>208</v>
      </c>
      <c r="HA5" s="5">
        <f t="shared" si="2"/>
        <v>209</v>
      </c>
      <c r="HI5" s="5">
        <f t="shared" si="2"/>
        <v>217</v>
      </c>
      <c r="HL5" s="5">
        <f t="shared" si="2"/>
        <v>220</v>
      </c>
      <c r="HQ5" s="5">
        <f t="shared" si="2"/>
        <v>225</v>
      </c>
      <c r="HT5" s="5">
        <f t="shared" si="2"/>
        <v>228</v>
      </c>
      <c r="HU5" s="5">
        <f t="shared" si="2"/>
        <v>229</v>
      </c>
      <c r="HY5" s="5">
        <f t="shared" si="2"/>
        <v>233</v>
      </c>
      <c r="HZ5" s="5">
        <f t="shared" si="2"/>
        <v>234</v>
      </c>
      <c r="IA5" s="5">
        <f t="shared" si="2"/>
        <v>235</v>
      </c>
      <c r="IB5" s="5">
        <f t="shared" si="2"/>
        <v>236</v>
      </c>
      <c r="IC5" s="5">
        <f t="shared" si="2"/>
        <v>237</v>
      </c>
      <c r="IE5" s="5">
        <f t="shared" si="2"/>
        <v>239</v>
      </c>
      <c r="IF5" s="5">
        <f t="shared" si="2"/>
        <v>240</v>
      </c>
      <c r="IG5" s="5">
        <f t="shared" si="2"/>
        <v>241</v>
      </c>
      <c r="IH5" s="5">
        <f t="shared" si="2"/>
        <v>242</v>
      </c>
      <c r="II5" s="5">
        <f t="shared" si="2"/>
        <v>243</v>
      </c>
      <c r="IK5" s="5">
        <f t="shared" si="2"/>
        <v>245</v>
      </c>
      <c r="IN5" s="5">
        <f t="shared" si="2"/>
        <v>248</v>
      </c>
      <c r="IO5" s="5">
        <f t="shared" si="2"/>
        <v>249</v>
      </c>
      <c r="IP5" s="5">
        <f t="shared" si="2"/>
        <v>250</v>
      </c>
      <c r="IQ5" s="5">
        <f t="shared" si="2"/>
        <v>251</v>
      </c>
      <c r="IR5" s="5">
        <f t="shared" si="2"/>
        <v>252</v>
      </c>
      <c r="IS5" s="5">
        <f t="shared" si="2"/>
        <v>253</v>
      </c>
      <c r="IT5" s="5">
        <f t="shared" si="2"/>
        <v>254</v>
      </c>
      <c r="IU5" s="5">
        <f t="shared" ref="IU5:IY5" si="3">COLUMN(IU5)</f>
        <v>255</v>
      </c>
      <c r="IV5" s="5">
        <f t="shared" si="3"/>
        <v>256</v>
      </c>
      <c r="IX5" s="5">
        <f t="shared" si="3"/>
        <v>258</v>
      </c>
      <c r="IY5" s="5">
        <f t="shared" si="3"/>
        <v>259</v>
      </c>
    </row>
    <row r="6" spans="2:297" hidden="1" x14ac:dyDescent="0.2">
      <c r="Y6" s="5"/>
      <c r="AD6" s="5"/>
      <c r="AF6" s="5"/>
      <c r="AK6" s="5"/>
      <c r="AO6" s="5"/>
      <c r="AV6" s="5"/>
      <c r="AW6" s="5"/>
      <c r="CT6" s="5"/>
      <c r="CU6" s="5"/>
      <c r="CV6" s="5"/>
      <c r="CW6" s="5"/>
      <c r="DB6" s="5"/>
      <c r="DC6" s="5"/>
      <c r="DD6" s="5"/>
      <c r="DE6" s="5"/>
      <c r="DK6" s="5"/>
      <c r="DL6" s="5"/>
      <c r="DM6" s="5"/>
      <c r="DN6" s="5"/>
      <c r="DU6" s="5"/>
      <c r="DV6" s="5"/>
      <c r="DW6" s="5"/>
      <c r="DX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O6" s="5"/>
      <c r="FP6" s="5"/>
      <c r="FQ6" s="5"/>
      <c r="FR6" s="5"/>
      <c r="FX6" s="5"/>
      <c r="FY6" s="5"/>
      <c r="FZ6" s="5"/>
      <c r="GA6" s="5"/>
    </row>
    <row r="7" spans="2:297" s="12" customFormat="1" ht="15" hidden="1" customHeight="1" x14ac:dyDescent="0.2">
      <c r="C7" s="135"/>
      <c r="O7" s="13"/>
      <c r="Y7" s="15"/>
      <c r="AD7" s="15"/>
      <c r="AF7" s="15"/>
      <c r="AK7" s="14"/>
      <c r="AL7" s="15"/>
      <c r="AM7" s="15"/>
      <c r="AN7" s="15"/>
      <c r="AO7" s="15"/>
      <c r="AV7" s="6"/>
      <c r="AW7" s="6"/>
      <c r="BF7" s="6"/>
      <c r="BG7" s="6"/>
      <c r="BH7" s="16"/>
      <c r="BI7" s="16"/>
      <c r="BQ7" s="16"/>
      <c r="BR7" s="16"/>
      <c r="BZ7" s="16"/>
      <c r="CA7" s="16"/>
      <c r="CI7" s="16"/>
      <c r="CJ7" s="16"/>
      <c r="CT7" s="17"/>
      <c r="CU7" s="17"/>
      <c r="CV7" s="17"/>
      <c r="CW7" s="17"/>
      <c r="DB7" s="17"/>
      <c r="DC7" s="17"/>
      <c r="DD7" s="17"/>
      <c r="DE7" s="17"/>
      <c r="DK7" s="17"/>
      <c r="DL7" s="17"/>
      <c r="DM7" s="17"/>
      <c r="DN7" s="17"/>
      <c r="DU7" s="17"/>
      <c r="DV7" s="17"/>
      <c r="DW7" s="17"/>
      <c r="DX7" s="17"/>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9"/>
      <c r="FG7" s="19"/>
      <c r="FH7" s="19"/>
      <c r="FI7" s="19"/>
      <c r="FJ7" s="19"/>
      <c r="FK7" s="19"/>
      <c r="FO7" s="17"/>
      <c r="FP7" s="17"/>
      <c r="FQ7" s="17"/>
      <c r="FR7" s="17"/>
      <c r="FX7" s="17"/>
      <c r="FY7" s="17"/>
      <c r="FZ7" s="17"/>
      <c r="GA7" s="17"/>
      <c r="GE7" s="6"/>
      <c r="GF7" s="6"/>
      <c r="GG7" s="6"/>
      <c r="GH7" s="6"/>
      <c r="GI7" s="6"/>
      <c r="GJ7" s="6"/>
      <c r="GK7" s="6"/>
      <c r="GL7" s="6"/>
      <c r="GM7" s="6"/>
      <c r="GN7" s="6"/>
      <c r="GO7" s="321"/>
      <c r="GP7" s="99"/>
      <c r="GQ7" s="99"/>
      <c r="GR7" s="99"/>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L7" s="15"/>
      <c r="JZ7" s="15"/>
      <c r="KA7" s="15"/>
      <c r="KB7" s="15"/>
      <c r="KC7" s="15"/>
      <c r="KD7" s="15"/>
      <c r="KE7" s="15"/>
      <c r="KF7" s="15"/>
      <c r="KG7" s="15"/>
      <c r="KH7" s="15"/>
      <c r="KI7" s="15"/>
      <c r="KJ7" s="15"/>
      <c r="KK7" s="15"/>
    </row>
    <row r="8" spans="2:297" ht="20.149999999999999" customHeight="1" thickBot="1" x14ac:dyDescent="0.25">
      <c r="N8" s="163" t="s">
        <v>63</v>
      </c>
      <c r="O8" s="13"/>
      <c r="P8" s="20"/>
      <c r="Q8" s="20"/>
      <c r="R8" s="20"/>
      <c r="S8" s="20"/>
      <c r="T8" s="20"/>
      <c r="U8" s="20"/>
      <c r="V8" s="20"/>
      <c r="AX8" s="21"/>
      <c r="AY8" s="21"/>
      <c r="BH8" s="16"/>
      <c r="BI8" s="16"/>
      <c r="BJ8" s="6"/>
      <c r="BK8" s="6"/>
      <c r="BL8" s="6"/>
      <c r="BM8" s="6"/>
      <c r="BN8" s="6"/>
      <c r="BO8" s="6"/>
      <c r="BP8" s="6"/>
      <c r="BQ8" s="16"/>
      <c r="BR8" s="16"/>
      <c r="BS8" s="6"/>
      <c r="BT8" s="6"/>
      <c r="BU8" s="6"/>
      <c r="BV8" s="6"/>
      <c r="BW8" s="6"/>
      <c r="BX8" s="6"/>
      <c r="BY8" s="6"/>
      <c r="BZ8" s="16"/>
      <c r="CA8" s="16"/>
      <c r="CB8" s="6"/>
      <c r="CC8" s="6"/>
      <c r="CD8" s="6"/>
      <c r="CE8" s="6"/>
      <c r="CF8" s="6"/>
      <c r="CG8" s="6"/>
      <c r="CH8" s="6"/>
      <c r="CI8" s="16"/>
      <c r="CJ8" s="16"/>
      <c r="CK8" s="6"/>
      <c r="CL8" s="6"/>
      <c r="CM8" s="6"/>
      <c r="CN8" s="6"/>
      <c r="CO8" s="6"/>
      <c r="CP8" s="6"/>
      <c r="CQ8" s="6"/>
      <c r="CR8" s="6"/>
      <c r="CS8" s="6"/>
      <c r="CT8" s="22"/>
      <c r="CU8" s="22"/>
      <c r="CV8" s="22"/>
      <c r="CW8" s="22"/>
      <c r="CX8" s="6"/>
      <c r="CY8" s="6"/>
      <c r="CZ8" s="6"/>
      <c r="DA8" s="6"/>
      <c r="DB8" s="22"/>
      <c r="DC8" s="22"/>
      <c r="DD8" s="22"/>
      <c r="DE8" s="22"/>
      <c r="DF8" s="6"/>
      <c r="DG8" s="6"/>
      <c r="DH8" s="6"/>
      <c r="DI8" s="6"/>
      <c r="DJ8" s="6"/>
      <c r="DK8" s="22"/>
      <c r="DL8" s="22"/>
      <c r="DM8" s="22"/>
      <c r="DN8" s="22"/>
      <c r="DO8" s="6"/>
      <c r="DP8" s="6"/>
      <c r="DQ8" s="6"/>
      <c r="DR8" s="6"/>
      <c r="DS8" s="6"/>
      <c r="DT8" s="6"/>
      <c r="DU8" s="22"/>
      <c r="DV8" s="22"/>
      <c r="DW8" s="22"/>
      <c r="DX8" s="22"/>
      <c r="DY8" s="6"/>
      <c r="DZ8" s="6"/>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4"/>
      <c r="FG8" s="24"/>
      <c r="FH8" s="24"/>
      <c r="FI8" s="24"/>
      <c r="FJ8" s="24"/>
      <c r="FK8" s="24"/>
      <c r="FL8" s="6"/>
      <c r="FM8" s="6"/>
      <c r="FN8" s="6"/>
      <c r="FO8" s="22"/>
      <c r="FP8" s="22"/>
      <c r="FQ8" s="22"/>
      <c r="FR8" s="22"/>
      <c r="FS8" s="6"/>
      <c r="FT8" s="6"/>
      <c r="FU8" s="6"/>
      <c r="FV8" s="6"/>
      <c r="FW8" s="6"/>
      <c r="FX8" s="22"/>
      <c r="FY8" s="22"/>
      <c r="FZ8" s="22"/>
      <c r="GA8" s="22"/>
      <c r="GB8" s="6"/>
      <c r="GC8" s="6"/>
      <c r="GD8" s="6"/>
      <c r="GE8" s="6"/>
      <c r="GF8" s="6"/>
      <c r="GG8" s="6"/>
      <c r="GH8" s="6"/>
      <c r="GI8" s="6"/>
      <c r="GJ8" s="6"/>
      <c r="GK8" s="6"/>
      <c r="GL8" s="6"/>
      <c r="GM8" s="6"/>
      <c r="GN8" s="6"/>
      <c r="GO8" s="150"/>
      <c r="GP8" s="150"/>
      <c r="GQ8" s="150"/>
      <c r="GR8" s="150"/>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C8" s="13" t="s">
        <v>64</v>
      </c>
      <c r="JR8" s="13" t="s">
        <v>65</v>
      </c>
      <c r="JZ8" s="380" t="s">
        <v>66</v>
      </c>
      <c r="KA8" s="380"/>
      <c r="KB8" s="380"/>
    </row>
    <row r="9" spans="2:297" ht="30.75" customHeight="1" thickBot="1" x14ac:dyDescent="0.25">
      <c r="N9" s="831" t="s">
        <v>3</v>
      </c>
      <c r="O9" s="606" t="s">
        <v>4</v>
      </c>
      <c r="P9" s="606" t="s">
        <v>67</v>
      </c>
      <c r="Q9" s="834" t="s">
        <v>68</v>
      </c>
      <c r="R9" s="841" t="s">
        <v>69</v>
      </c>
      <c r="S9" s="757"/>
      <c r="T9" s="757"/>
      <c r="U9" s="757"/>
      <c r="V9" s="842"/>
      <c r="W9" s="717" t="s">
        <v>70</v>
      </c>
      <c r="X9" s="717"/>
      <c r="Y9" s="717"/>
      <c r="Z9" s="717"/>
      <c r="AA9" s="717"/>
      <c r="AB9" s="717"/>
      <c r="AC9" s="717"/>
      <c r="AD9" s="717"/>
      <c r="AE9" s="717"/>
      <c r="AF9" s="717"/>
      <c r="AG9" s="717"/>
      <c r="AH9" s="717"/>
      <c r="AI9" s="717"/>
      <c r="AJ9" s="717"/>
      <c r="AK9" s="718"/>
      <c r="AL9" s="810" t="s">
        <v>71</v>
      </c>
      <c r="AM9" s="811"/>
      <c r="AN9" s="812"/>
      <c r="AO9" s="615" t="s">
        <v>72</v>
      </c>
      <c r="AP9" s="608"/>
      <c r="AQ9" s="716" t="s">
        <v>73</v>
      </c>
      <c r="AR9" s="717"/>
      <c r="AS9" s="717"/>
      <c r="AT9" s="717"/>
      <c r="AU9" s="717"/>
      <c r="AV9" s="718"/>
      <c r="AW9" s="820" t="s">
        <v>74</v>
      </c>
      <c r="AX9" s="821"/>
      <c r="AY9" s="821"/>
      <c r="AZ9" s="821"/>
      <c r="BA9" s="821"/>
      <c r="BB9" s="821"/>
      <c r="BC9" s="821"/>
      <c r="BD9" s="821"/>
      <c r="BE9" s="821"/>
      <c r="BF9" s="821"/>
      <c r="BG9" s="822"/>
      <c r="BH9" s="231" t="s">
        <v>75</v>
      </c>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32"/>
      <c r="DL9" s="232"/>
      <c r="DM9" s="232"/>
      <c r="DN9" s="232"/>
      <c r="DO9" s="232"/>
      <c r="DP9" s="232"/>
      <c r="DQ9" s="232"/>
      <c r="DR9" s="232"/>
      <c r="DS9" s="232"/>
      <c r="DT9" s="232"/>
      <c r="DU9" s="232"/>
      <c r="DV9" s="232"/>
      <c r="DW9" s="232"/>
      <c r="DX9" s="232"/>
      <c r="DY9" s="232"/>
      <c r="DZ9" s="232"/>
      <c r="EA9" s="232"/>
      <c r="EB9" s="232"/>
      <c r="EC9" s="232"/>
      <c r="ED9" s="232"/>
      <c r="EE9" s="232"/>
      <c r="EF9" s="232"/>
      <c r="EG9" s="232"/>
      <c r="EH9" s="232"/>
      <c r="EI9" s="232"/>
      <c r="EJ9" s="232"/>
      <c r="EK9" s="232"/>
      <c r="EL9" s="232"/>
      <c r="EM9" s="232"/>
      <c r="EN9" s="232"/>
      <c r="EO9" s="232"/>
      <c r="EP9" s="232"/>
      <c r="EQ9" s="232"/>
      <c r="ER9" s="232"/>
      <c r="ES9" s="232"/>
      <c r="ET9" s="232"/>
      <c r="EU9" s="232"/>
      <c r="EV9" s="232"/>
      <c r="EW9" s="232"/>
      <c r="EX9" s="232"/>
      <c r="EY9" s="232"/>
      <c r="EZ9" s="232"/>
      <c r="FA9" s="232"/>
      <c r="FB9" s="232"/>
      <c r="FC9" s="232"/>
      <c r="FD9" s="232"/>
      <c r="FE9" s="232"/>
      <c r="FF9" s="232"/>
      <c r="FG9" s="232"/>
      <c r="FH9" s="232"/>
      <c r="FI9" s="232"/>
      <c r="FJ9" s="232"/>
      <c r="FK9" s="232"/>
      <c r="FL9" s="232"/>
      <c r="FM9" s="232"/>
      <c r="FN9" s="232"/>
      <c r="FO9" s="232"/>
      <c r="FP9" s="232"/>
      <c r="FQ9" s="232"/>
      <c r="FR9" s="232"/>
      <c r="FS9" s="232"/>
      <c r="FT9" s="232"/>
      <c r="FU9" s="232"/>
      <c r="FV9" s="232"/>
      <c r="FW9" s="232"/>
      <c r="FX9" s="232"/>
      <c r="FY9" s="232"/>
      <c r="FZ9" s="232"/>
      <c r="GA9" s="232"/>
      <c r="GB9" s="232"/>
      <c r="GC9" s="232"/>
      <c r="GD9" s="233"/>
      <c r="GE9" s="823" t="s">
        <v>76</v>
      </c>
      <c r="GF9" s="824"/>
      <c r="GG9" s="824"/>
      <c r="GH9" s="824"/>
      <c r="GI9" s="824"/>
      <c r="GJ9" s="824"/>
      <c r="GK9" s="824"/>
      <c r="GL9" s="824"/>
      <c r="GM9" s="824"/>
      <c r="GN9" s="825"/>
      <c r="GO9" s="826" t="s">
        <v>77</v>
      </c>
      <c r="GP9" s="772"/>
      <c r="GQ9" s="772"/>
      <c r="GR9" s="772"/>
      <c r="GS9" s="772"/>
      <c r="GT9" s="772"/>
      <c r="GU9" s="772"/>
      <c r="GV9" s="772"/>
      <c r="GW9" s="772"/>
      <c r="GX9" s="772"/>
      <c r="GY9" s="772"/>
      <c r="GZ9" s="772"/>
      <c r="HA9" s="772"/>
      <c r="HB9" s="772"/>
      <c r="HC9" s="772"/>
      <c r="HD9" s="772"/>
      <c r="HE9" s="772"/>
      <c r="HF9" s="772"/>
      <c r="HG9" s="772"/>
      <c r="HH9" s="772"/>
      <c r="HI9" s="772"/>
      <c r="HJ9" s="772"/>
      <c r="HK9" s="772"/>
      <c r="HL9" s="772"/>
      <c r="HM9" s="772"/>
      <c r="HN9" s="772"/>
      <c r="HO9" s="772"/>
      <c r="HP9" s="772"/>
      <c r="HQ9" s="772"/>
      <c r="HR9" s="772"/>
      <c r="HS9" s="772"/>
      <c r="HT9" s="772"/>
      <c r="HU9" s="772"/>
      <c r="HV9" s="772"/>
      <c r="HW9" s="772"/>
      <c r="HX9" s="772"/>
      <c r="HY9" s="772"/>
      <c r="HZ9" s="772"/>
      <c r="IA9" s="772"/>
      <c r="IB9" s="772"/>
      <c r="IC9" s="772"/>
      <c r="ID9" s="772"/>
      <c r="IE9" s="772"/>
      <c r="IF9" s="772"/>
      <c r="IG9" s="772"/>
      <c r="IH9" s="772"/>
      <c r="II9" s="772"/>
      <c r="IJ9" s="772"/>
      <c r="IK9" s="772"/>
      <c r="IL9" s="772"/>
      <c r="IM9" s="772"/>
      <c r="IN9" s="772"/>
      <c r="IO9" s="772"/>
      <c r="IP9" s="772"/>
      <c r="IQ9" s="772"/>
      <c r="IR9" s="772"/>
      <c r="IS9" s="772"/>
      <c r="IT9" s="772"/>
      <c r="IU9" s="772"/>
      <c r="IV9" s="772"/>
      <c r="IW9" s="772"/>
      <c r="IX9" s="772"/>
      <c r="IY9" s="773"/>
      <c r="IZ9" s="603" t="s">
        <v>78</v>
      </c>
      <c r="JC9" s="618" t="s">
        <v>79</v>
      </c>
      <c r="JD9" s="606" t="s">
        <v>80</v>
      </c>
      <c r="JE9" s="606" t="s">
        <v>81</v>
      </c>
      <c r="JF9" s="606" t="s">
        <v>82</v>
      </c>
      <c r="JG9" s="606" t="s">
        <v>83</v>
      </c>
      <c r="JH9" s="606" t="s">
        <v>84</v>
      </c>
      <c r="JI9" s="606" t="s">
        <v>85</v>
      </c>
      <c r="JJ9" s="606" t="s">
        <v>86</v>
      </c>
      <c r="JK9" s="606" t="s">
        <v>87</v>
      </c>
      <c r="JL9" s="606" t="s">
        <v>88</v>
      </c>
      <c r="JM9" s="607" t="s">
        <v>89</v>
      </c>
      <c r="JN9" s="607"/>
      <c r="JO9" s="607" t="s">
        <v>90</v>
      </c>
      <c r="JP9" s="608"/>
      <c r="JQ9" s="145"/>
      <c r="JR9" s="615" t="s">
        <v>91</v>
      </c>
      <c r="JS9" s="607"/>
      <c r="JT9" s="756" t="s">
        <v>92</v>
      </c>
      <c r="JU9" s="757"/>
      <c r="JV9" s="758"/>
      <c r="JW9" s="585" t="s">
        <v>93</v>
      </c>
      <c r="JX9" s="582" t="s">
        <v>94</v>
      </c>
      <c r="JZ9" s="841" t="s">
        <v>95</v>
      </c>
      <c r="KA9" s="757"/>
      <c r="KB9" s="758"/>
      <c r="KC9" s="607" t="s">
        <v>96</v>
      </c>
      <c r="KD9" s="607"/>
      <c r="KE9" s="607"/>
      <c r="KF9" s="607"/>
      <c r="KG9" s="607"/>
      <c r="KH9" s="607" t="s">
        <v>97</v>
      </c>
      <c r="KI9" s="607"/>
      <c r="KJ9" s="607"/>
      <c r="KK9" s="608"/>
    </row>
    <row r="10" spans="2:297" ht="18.75" customHeight="1" thickBot="1" x14ac:dyDescent="0.25">
      <c r="N10" s="832"/>
      <c r="O10" s="592"/>
      <c r="P10" s="592"/>
      <c r="Q10" s="697"/>
      <c r="R10" s="789" t="s">
        <v>98</v>
      </c>
      <c r="S10" s="790" t="s">
        <v>99</v>
      </c>
      <c r="T10" s="792" t="s">
        <v>100</v>
      </c>
      <c r="U10" s="793" t="s">
        <v>101</v>
      </c>
      <c r="V10" s="843" t="s">
        <v>102</v>
      </c>
      <c r="W10" s="796" t="s">
        <v>103</v>
      </c>
      <c r="X10" s="799" t="s">
        <v>104</v>
      </c>
      <c r="Y10" s="615" t="s">
        <v>105</v>
      </c>
      <c r="Z10" s="607"/>
      <c r="AA10" s="607"/>
      <c r="AB10" s="607"/>
      <c r="AC10" s="607"/>
      <c r="AD10" s="607"/>
      <c r="AE10" s="608"/>
      <c r="AF10" s="804" t="s">
        <v>106</v>
      </c>
      <c r="AG10" s="805"/>
      <c r="AH10" s="805"/>
      <c r="AI10" s="805"/>
      <c r="AJ10" s="805"/>
      <c r="AK10" s="806"/>
      <c r="AL10" s="813"/>
      <c r="AM10" s="814"/>
      <c r="AN10" s="815"/>
      <c r="AO10" s="819"/>
      <c r="AP10" s="610"/>
      <c r="AQ10" s="827" t="s">
        <v>107</v>
      </c>
      <c r="AR10" s="755" t="s">
        <v>108</v>
      </c>
      <c r="AS10" s="755" t="s">
        <v>109</v>
      </c>
      <c r="AT10" s="755"/>
      <c r="AU10" s="755"/>
      <c r="AV10" s="583" t="s">
        <v>110</v>
      </c>
      <c r="AW10" s="779" t="s">
        <v>111</v>
      </c>
      <c r="AX10" s="782" t="s">
        <v>112</v>
      </c>
      <c r="AY10" s="783"/>
      <c r="AZ10" s="783"/>
      <c r="BA10" s="783"/>
      <c r="BB10" s="784"/>
      <c r="BC10" s="755" t="s">
        <v>113</v>
      </c>
      <c r="BD10" s="755"/>
      <c r="BE10" s="728" t="s">
        <v>114</v>
      </c>
      <c r="BF10" s="728"/>
      <c r="BG10" s="740"/>
      <c r="BH10" s="743" t="s">
        <v>115</v>
      </c>
      <c r="BI10" s="744"/>
      <c r="BJ10" s="744"/>
      <c r="BK10" s="744"/>
      <c r="BL10" s="744"/>
      <c r="BM10" s="744"/>
      <c r="BN10" s="744"/>
      <c r="BO10" s="744"/>
      <c r="BP10" s="744"/>
      <c r="BQ10" s="744"/>
      <c r="BR10" s="744"/>
      <c r="BS10" s="744"/>
      <c r="BT10" s="744"/>
      <c r="BU10" s="744"/>
      <c r="BV10" s="744"/>
      <c r="BW10" s="744"/>
      <c r="BX10" s="744"/>
      <c r="BY10" s="744"/>
      <c r="BZ10" s="744"/>
      <c r="CA10" s="744"/>
      <c r="CB10" s="744"/>
      <c r="CC10" s="744"/>
      <c r="CD10" s="744"/>
      <c r="CE10" s="744"/>
      <c r="CF10" s="744"/>
      <c r="CG10" s="744"/>
      <c r="CH10" s="745"/>
      <c r="CI10" s="231" t="s">
        <v>116</v>
      </c>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32"/>
      <c r="DL10" s="232"/>
      <c r="DM10" s="232"/>
      <c r="DN10" s="232"/>
      <c r="DO10" s="232"/>
      <c r="DP10" s="232"/>
      <c r="DQ10" s="232"/>
      <c r="DR10" s="232"/>
      <c r="DS10" s="232"/>
      <c r="DT10" s="232"/>
      <c r="DU10" s="232"/>
      <c r="DV10" s="232"/>
      <c r="DW10" s="232"/>
      <c r="DX10" s="232"/>
      <c r="DY10" s="232"/>
      <c r="DZ10" s="232"/>
      <c r="EA10" s="232"/>
      <c r="EB10" s="232"/>
      <c r="EC10" s="232"/>
      <c r="ED10" s="232"/>
      <c r="EE10" s="232"/>
      <c r="EF10" s="232"/>
      <c r="EG10" s="232"/>
      <c r="EH10" s="232"/>
      <c r="EI10" s="232"/>
      <c r="EJ10" s="232"/>
      <c r="EK10" s="232"/>
      <c r="EL10" s="232"/>
      <c r="EM10" s="232"/>
      <c r="EN10" s="232"/>
      <c r="EO10" s="232"/>
      <c r="EP10" s="232"/>
      <c r="EQ10" s="232"/>
      <c r="ER10" s="232"/>
      <c r="ES10" s="232"/>
      <c r="ET10" s="232"/>
      <c r="EU10" s="233"/>
      <c r="EV10" s="232"/>
      <c r="EW10" s="772" t="s">
        <v>117</v>
      </c>
      <c r="EX10" s="772"/>
      <c r="EY10" s="772"/>
      <c r="EZ10" s="772"/>
      <c r="FA10" s="772"/>
      <c r="FB10" s="772"/>
      <c r="FC10" s="772"/>
      <c r="FD10" s="772"/>
      <c r="FE10" s="772"/>
      <c r="FF10" s="772"/>
      <c r="FG10" s="772"/>
      <c r="FH10" s="772"/>
      <c r="FI10" s="772"/>
      <c r="FJ10" s="772"/>
      <c r="FK10" s="772"/>
      <c r="FL10" s="772"/>
      <c r="FM10" s="772"/>
      <c r="FN10" s="772"/>
      <c r="FO10" s="772"/>
      <c r="FP10" s="772"/>
      <c r="FQ10" s="772"/>
      <c r="FR10" s="772"/>
      <c r="FS10" s="772"/>
      <c r="FT10" s="772"/>
      <c r="FU10" s="772"/>
      <c r="FV10" s="772"/>
      <c r="FW10" s="772"/>
      <c r="FX10" s="772"/>
      <c r="FY10" s="772"/>
      <c r="FZ10" s="772"/>
      <c r="GA10" s="772"/>
      <c r="GB10" s="772"/>
      <c r="GC10" s="772"/>
      <c r="GD10" s="773"/>
      <c r="GE10" s="594" t="s">
        <v>118</v>
      </c>
      <c r="GF10" s="595"/>
      <c r="GG10" s="596"/>
      <c r="GH10" s="594" t="s">
        <v>119</v>
      </c>
      <c r="GI10" s="595"/>
      <c r="GJ10" s="596"/>
      <c r="GK10" s="595" t="s">
        <v>120</v>
      </c>
      <c r="GL10" s="595"/>
      <c r="GM10" s="595"/>
      <c r="GN10" s="596"/>
      <c r="GO10" s="774" t="s">
        <v>118</v>
      </c>
      <c r="GP10" s="846" t="s">
        <v>121</v>
      </c>
      <c r="GQ10" s="847"/>
      <c r="GR10" s="847"/>
      <c r="GS10" s="847"/>
      <c r="GT10" s="847"/>
      <c r="GU10" s="847"/>
      <c r="GV10" s="847"/>
      <c r="GW10" s="847"/>
      <c r="GX10" s="847"/>
      <c r="GY10" s="847"/>
      <c r="GZ10" s="847"/>
      <c r="HA10" s="847"/>
      <c r="HB10" s="847"/>
      <c r="HC10" s="847"/>
      <c r="HD10" s="847"/>
      <c r="HE10" s="847"/>
      <c r="HF10" s="847"/>
      <c r="HG10" s="847"/>
      <c r="HH10" s="847"/>
      <c r="HI10" s="847"/>
      <c r="HJ10" s="847"/>
      <c r="HK10" s="847"/>
      <c r="HL10" s="847"/>
      <c r="HM10" s="847"/>
      <c r="HN10" s="847"/>
      <c r="HO10" s="847"/>
      <c r="HP10" s="847"/>
      <c r="HQ10" s="847"/>
      <c r="HR10" s="847"/>
      <c r="HS10" s="847"/>
      <c r="HT10" s="847"/>
      <c r="HU10" s="847"/>
      <c r="HV10" s="847"/>
      <c r="HW10" s="847"/>
      <c r="HX10" s="847"/>
      <c r="HY10" s="847"/>
      <c r="HZ10" s="847"/>
      <c r="IA10" s="847"/>
      <c r="IB10" s="847"/>
      <c r="IC10" s="847"/>
      <c r="ID10" s="847"/>
      <c r="IE10" s="847"/>
      <c r="IF10" s="847"/>
      <c r="IG10" s="847"/>
      <c r="IH10" s="847"/>
      <c r="II10" s="847"/>
      <c r="IJ10" s="847"/>
      <c r="IK10" s="847"/>
      <c r="IL10" s="847"/>
      <c r="IM10" s="847"/>
      <c r="IN10" s="847"/>
      <c r="IO10" s="848"/>
      <c r="IP10" s="852" t="s">
        <v>122</v>
      </c>
      <c r="IQ10" s="853"/>
      <c r="IR10" s="853"/>
      <c r="IS10" s="853"/>
      <c r="IT10" s="853"/>
      <c r="IU10" s="853"/>
      <c r="IV10" s="853"/>
      <c r="IW10" s="853"/>
      <c r="IX10" s="853"/>
      <c r="IY10" s="854"/>
      <c r="IZ10" s="604"/>
      <c r="JC10" s="616"/>
      <c r="JD10" s="592"/>
      <c r="JE10" s="592"/>
      <c r="JF10" s="592"/>
      <c r="JG10" s="592"/>
      <c r="JH10" s="592"/>
      <c r="JI10" s="592"/>
      <c r="JJ10" s="592"/>
      <c r="JK10" s="592"/>
      <c r="JL10" s="592"/>
      <c r="JM10" s="609"/>
      <c r="JN10" s="609"/>
      <c r="JO10" s="609"/>
      <c r="JP10" s="610"/>
      <c r="JQ10" s="145"/>
      <c r="JR10" s="616" t="s">
        <v>123</v>
      </c>
      <c r="JS10" s="592" t="s">
        <v>109</v>
      </c>
      <c r="JT10" s="593" t="s">
        <v>124</v>
      </c>
      <c r="JU10" s="593" t="s">
        <v>125</v>
      </c>
      <c r="JV10" s="593" t="s">
        <v>126</v>
      </c>
      <c r="JW10" s="586"/>
      <c r="JX10" s="583"/>
      <c r="JZ10" s="400" t="s">
        <v>118</v>
      </c>
      <c r="KA10" s="381" t="s">
        <v>127</v>
      </c>
      <c r="KB10" s="381" t="s">
        <v>128</v>
      </c>
      <c r="KC10" s="381" t="s">
        <v>118</v>
      </c>
      <c r="KD10" s="381" t="s">
        <v>127</v>
      </c>
      <c r="KE10" s="381" t="s">
        <v>128</v>
      </c>
      <c r="KF10" s="381" t="s">
        <v>129</v>
      </c>
      <c r="KG10" s="381" t="s">
        <v>130</v>
      </c>
      <c r="KH10" s="381" t="s">
        <v>118</v>
      </c>
      <c r="KI10" s="381" t="s">
        <v>127</v>
      </c>
      <c r="KJ10" s="381" t="s">
        <v>128</v>
      </c>
      <c r="KK10" s="382" t="s">
        <v>129</v>
      </c>
    </row>
    <row r="11" spans="2:297" ht="24.75" customHeight="1" thickBot="1" x14ac:dyDescent="0.25">
      <c r="N11" s="832"/>
      <c r="O11" s="592"/>
      <c r="P11" s="592"/>
      <c r="Q11" s="697"/>
      <c r="R11" s="616"/>
      <c r="S11" s="791"/>
      <c r="T11" s="592"/>
      <c r="U11" s="794"/>
      <c r="V11" s="844"/>
      <c r="W11" s="797"/>
      <c r="X11" s="650"/>
      <c r="Y11" s="801"/>
      <c r="Z11" s="802"/>
      <c r="AA11" s="802"/>
      <c r="AB11" s="802"/>
      <c r="AC11" s="802"/>
      <c r="AD11" s="802"/>
      <c r="AE11" s="803"/>
      <c r="AF11" s="807"/>
      <c r="AG11" s="808"/>
      <c r="AH11" s="808"/>
      <c r="AI11" s="808"/>
      <c r="AJ11" s="808"/>
      <c r="AK11" s="809"/>
      <c r="AL11" s="816"/>
      <c r="AM11" s="817"/>
      <c r="AN11" s="818"/>
      <c r="AO11" s="801"/>
      <c r="AP11" s="803"/>
      <c r="AQ11" s="828"/>
      <c r="AR11" s="609"/>
      <c r="AS11" s="592" t="s">
        <v>131</v>
      </c>
      <c r="AT11" s="592" t="s">
        <v>132</v>
      </c>
      <c r="AU11" s="592" t="s">
        <v>133</v>
      </c>
      <c r="AV11" s="583"/>
      <c r="AW11" s="780"/>
      <c r="AX11" s="782"/>
      <c r="AY11" s="785"/>
      <c r="AZ11" s="785"/>
      <c r="BA11" s="785"/>
      <c r="BB11" s="786"/>
      <c r="BC11" s="609"/>
      <c r="BD11" s="609"/>
      <c r="BE11" s="741"/>
      <c r="BF11" s="741"/>
      <c r="BG11" s="742"/>
      <c r="BH11" s="716" t="s">
        <v>134</v>
      </c>
      <c r="BI11" s="717"/>
      <c r="BJ11" s="717"/>
      <c r="BK11" s="717"/>
      <c r="BL11" s="717"/>
      <c r="BM11" s="717"/>
      <c r="BN11" s="717"/>
      <c r="BO11" s="717"/>
      <c r="BP11" s="718"/>
      <c r="BQ11" s="719" t="s">
        <v>135</v>
      </c>
      <c r="BR11" s="720"/>
      <c r="BS11" s="721"/>
      <c r="BT11" s="721"/>
      <c r="BU11" s="721"/>
      <c r="BV11" s="721"/>
      <c r="BW11" s="721"/>
      <c r="BX11" s="721"/>
      <c r="BY11" s="722"/>
      <c r="BZ11" s="719" t="s">
        <v>136</v>
      </c>
      <c r="CA11" s="720"/>
      <c r="CB11" s="721"/>
      <c r="CC11" s="721"/>
      <c r="CD11" s="721"/>
      <c r="CE11" s="721"/>
      <c r="CF11" s="721"/>
      <c r="CG11" s="721"/>
      <c r="CH11" s="722"/>
      <c r="CI11" s="719" t="s">
        <v>34</v>
      </c>
      <c r="CJ11" s="720"/>
      <c r="CK11" s="721"/>
      <c r="CL11" s="721"/>
      <c r="CM11" s="721"/>
      <c r="CN11" s="721"/>
      <c r="CO11" s="721"/>
      <c r="CP11" s="721"/>
      <c r="CQ11" s="722"/>
      <c r="CR11" s="716" t="s">
        <v>35</v>
      </c>
      <c r="CS11" s="717"/>
      <c r="CT11" s="717"/>
      <c r="CU11" s="717"/>
      <c r="CV11" s="717"/>
      <c r="CW11" s="717"/>
      <c r="CX11" s="717"/>
      <c r="CY11" s="717"/>
      <c r="CZ11" s="716" t="s">
        <v>137</v>
      </c>
      <c r="DA11" s="717"/>
      <c r="DB11" s="717"/>
      <c r="DC11" s="717"/>
      <c r="DD11" s="717"/>
      <c r="DE11" s="717"/>
      <c r="DF11" s="717"/>
      <c r="DG11" s="717"/>
      <c r="DH11" s="717"/>
      <c r="DI11" s="716" t="s">
        <v>138</v>
      </c>
      <c r="DJ11" s="717"/>
      <c r="DK11" s="717"/>
      <c r="DL11" s="717"/>
      <c r="DM11" s="717"/>
      <c r="DN11" s="717"/>
      <c r="DO11" s="717"/>
      <c r="DP11" s="717"/>
      <c r="DQ11" s="717"/>
      <c r="DR11" s="718"/>
      <c r="DS11" s="716" t="s">
        <v>139</v>
      </c>
      <c r="DT11" s="717"/>
      <c r="DU11" s="717"/>
      <c r="DV11" s="717"/>
      <c r="DW11" s="717"/>
      <c r="DX11" s="717"/>
      <c r="DY11" s="717"/>
      <c r="DZ11" s="717"/>
      <c r="EA11" s="717"/>
      <c r="EB11" s="717"/>
      <c r="EC11" s="717"/>
      <c r="ED11" s="717"/>
      <c r="EE11" s="717"/>
      <c r="EF11" s="717"/>
      <c r="EG11" s="717"/>
      <c r="EH11" s="717"/>
      <c r="EI11" s="717"/>
      <c r="EJ11" s="717"/>
      <c r="EK11" s="717"/>
      <c r="EL11" s="717"/>
      <c r="EM11" s="717"/>
      <c r="EN11" s="717"/>
      <c r="EO11" s="717"/>
      <c r="EP11" s="717"/>
      <c r="EQ11" s="717"/>
      <c r="ER11" s="717"/>
      <c r="ES11" s="717"/>
      <c r="ET11" s="717"/>
      <c r="EU11" s="718"/>
      <c r="EV11" s="240"/>
      <c r="EW11" s="750" t="s">
        <v>140</v>
      </c>
      <c r="EX11" s="751"/>
      <c r="EY11" s="751"/>
      <c r="EZ11" s="751"/>
      <c r="FA11" s="751"/>
      <c r="FB11" s="751"/>
      <c r="FC11" s="752"/>
      <c r="FD11" s="716" t="s">
        <v>40</v>
      </c>
      <c r="FE11" s="717"/>
      <c r="FF11" s="717"/>
      <c r="FG11" s="717"/>
      <c r="FH11" s="717"/>
      <c r="FI11" s="717"/>
      <c r="FJ11" s="717"/>
      <c r="FK11" s="717"/>
      <c r="FL11" s="718"/>
      <c r="FM11" s="716" t="s">
        <v>41</v>
      </c>
      <c r="FN11" s="717"/>
      <c r="FO11" s="717"/>
      <c r="FP11" s="717"/>
      <c r="FQ11" s="717"/>
      <c r="FR11" s="717"/>
      <c r="FS11" s="717"/>
      <c r="FT11" s="717"/>
      <c r="FU11" s="718"/>
      <c r="FV11" s="716" t="s">
        <v>54</v>
      </c>
      <c r="FW11" s="717"/>
      <c r="FX11" s="717"/>
      <c r="FY11" s="717"/>
      <c r="FZ11" s="717"/>
      <c r="GA11" s="717"/>
      <c r="GB11" s="717"/>
      <c r="GC11" s="717"/>
      <c r="GD11" s="718"/>
      <c r="GE11" s="729" t="s">
        <v>141</v>
      </c>
      <c r="GF11" s="730"/>
      <c r="GG11" s="731"/>
      <c r="GH11" s="729" t="s">
        <v>141</v>
      </c>
      <c r="GI11" s="730"/>
      <c r="GJ11" s="731"/>
      <c r="GK11" s="735" t="s">
        <v>141</v>
      </c>
      <c r="GL11" s="736"/>
      <c r="GM11" s="736"/>
      <c r="GN11" s="737"/>
      <c r="GO11" s="775"/>
      <c r="GP11" s="849" t="s">
        <v>142</v>
      </c>
      <c r="GQ11" s="850"/>
      <c r="GR11" s="851"/>
      <c r="GS11" s="743" t="s">
        <v>143</v>
      </c>
      <c r="GT11" s="744"/>
      <c r="GU11" s="744"/>
      <c r="GV11" s="744"/>
      <c r="GW11" s="744"/>
      <c r="GX11" s="744"/>
      <c r="GY11" s="744"/>
      <c r="GZ11" s="744"/>
      <c r="HA11" s="744"/>
      <c r="HB11" s="744"/>
      <c r="HC11" s="744"/>
      <c r="HD11" s="744"/>
      <c r="HE11" s="744"/>
      <c r="HF11" s="744"/>
      <c r="HG11" s="744"/>
      <c r="HH11" s="744"/>
      <c r="HI11" s="744"/>
      <c r="HJ11" s="744"/>
      <c r="HK11" s="744"/>
      <c r="HL11" s="744"/>
      <c r="HM11" s="744"/>
      <c r="HN11" s="744"/>
      <c r="HO11" s="744"/>
      <c r="HP11" s="744"/>
      <c r="HQ11" s="744"/>
      <c r="HR11" s="744"/>
      <c r="HS11" s="744"/>
      <c r="HT11" s="745"/>
      <c r="HU11" s="787" t="s">
        <v>144</v>
      </c>
      <c r="HV11" s="787"/>
      <c r="HW11" s="787"/>
      <c r="HX11" s="787"/>
      <c r="HY11" s="787"/>
      <c r="HZ11" s="787"/>
      <c r="IA11" s="787"/>
      <c r="IB11" s="787"/>
      <c r="IC11" s="787"/>
      <c r="ID11" s="787"/>
      <c r="IE11" s="787"/>
      <c r="IF11" s="787"/>
      <c r="IG11" s="787"/>
      <c r="IH11" s="787"/>
      <c r="II11" s="787"/>
      <c r="IJ11" s="787"/>
      <c r="IK11" s="787"/>
      <c r="IL11" s="787"/>
      <c r="IM11" s="787"/>
      <c r="IN11" s="787"/>
      <c r="IO11" s="788"/>
      <c r="IP11" s="855"/>
      <c r="IQ11" s="856"/>
      <c r="IR11" s="856"/>
      <c r="IS11" s="856"/>
      <c r="IT11" s="856"/>
      <c r="IU11" s="856"/>
      <c r="IV11" s="856"/>
      <c r="IW11" s="856"/>
      <c r="IX11" s="856"/>
      <c r="IY11" s="857"/>
      <c r="IZ11" s="604"/>
      <c r="JC11" s="616"/>
      <c r="JD11" s="592"/>
      <c r="JE11" s="592"/>
      <c r="JF11" s="592"/>
      <c r="JG11" s="592"/>
      <c r="JH11" s="592"/>
      <c r="JI11" s="592"/>
      <c r="JJ11" s="592"/>
      <c r="JK11" s="592"/>
      <c r="JL11" s="592"/>
      <c r="JM11" s="609"/>
      <c r="JN11" s="609"/>
      <c r="JO11" s="609"/>
      <c r="JP11" s="610"/>
      <c r="JQ11" s="145"/>
      <c r="JR11" s="616"/>
      <c r="JS11" s="592"/>
      <c r="JT11" s="586"/>
      <c r="JU11" s="586"/>
      <c r="JV11" s="586"/>
      <c r="JW11" s="586"/>
      <c r="JX11" s="583"/>
      <c r="JZ11" s="780" t="s">
        <v>145</v>
      </c>
      <c r="KA11" s="702" t="s">
        <v>146</v>
      </c>
      <c r="KB11" s="702" t="s">
        <v>147</v>
      </c>
      <c r="KC11" s="592" t="s">
        <v>148</v>
      </c>
      <c r="KD11" s="592" t="s">
        <v>149</v>
      </c>
      <c r="KE11" s="592" t="s">
        <v>150</v>
      </c>
      <c r="KF11" s="592" t="s">
        <v>151</v>
      </c>
      <c r="KG11" s="592" t="s">
        <v>152</v>
      </c>
      <c r="KH11" s="592" t="s">
        <v>153</v>
      </c>
      <c r="KI11" s="592" t="s">
        <v>154</v>
      </c>
      <c r="KJ11" s="592" t="s">
        <v>155</v>
      </c>
      <c r="KK11" s="697" t="s">
        <v>156</v>
      </c>
    </row>
    <row r="12" spans="2:297" ht="32.25" customHeight="1" x14ac:dyDescent="0.2">
      <c r="N12" s="832"/>
      <c r="O12" s="592"/>
      <c r="P12" s="592"/>
      <c r="Q12" s="697"/>
      <c r="R12" s="616"/>
      <c r="S12" s="791"/>
      <c r="T12" s="592"/>
      <c r="U12" s="794"/>
      <c r="V12" s="844"/>
      <c r="W12" s="797"/>
      <c r="X12" s="650"/>
      <c r="Y12" s="619" t="s">
        <v>157</v>
      </c>
      <c r="Z12" s="620"/>
      <c r="AA12" s="669"/>
      <c r="AB12" s="753" t="s">
        <v>158</v>
      </c>
      <c r="AC12" s="669"/>
      <c r="AD12" s="728" t="s">
        <v>159</v>
      </c>
      <c r="AE12" s="740"/>
      <c r="AF12" s="754" t="s">
        <v>160</v>
      </c>
      <c r="AG12" s="755"/>
      <c r="AH12" s="756" t="s">
        <v>161</v>
      </c>
      <c r="AI12" s="757"/>
      <c r="AJ12" s="758"/>
      <c r="AK12" s="583" t="s">
        <v>162</v>
      </c>
      <c r="AL12" s="759" t="s">
        <v>163</v>
      </c>
      <c r="AM12" s="762" t="s">
        <v>164</v>
      </c>
      <c r="AN12" s="765" t="s">
        <v>165</v>
      </c>
      <c r="AO12" s="768" t="s">
        <v>166</v>
      </c>
      <c r="AP12" s="769"/>
      <c r="AQ12" s="828"/>
      <c r="AR12" s="609"/>
      <c r="AS12" s="592"/>
      <c r="AT12" s="592"/>
      <c r="AU12" s="592"/>
      <c r="AV12" s="583"/>
      <c r="AW12" s="780"/>
      <c r="AX12" s="586"/>
      <c r="AY12" s="592" t="s">
        <v>167</v>
      </c>
      <c r="AZ12" s="592" t="s">
        <v>168</v>
      </c>
      <c r="BA12" s="592" t="s">
        <v>169</v>
      </c>
      <c r="BB12" s="592" t="s">
        <v>170</v>
      </c>
      <c r="BC12" s="592" t="s">
        <v>171</v>
      </c>
      <c r="BD12" s="592" t="s">
        <v>167</v>
      </c>
      <c r="BE12" s="592" t="s">
        <v>172</v>
      </c>
      <c r="BF12" s="746" t="s">
        <v>173</v>
      </c>
      <c r="BG12" s="748" t="s">
        <v>174</v>
      </c>
      <c r="BH12" s="707" t="s">
        <v>175</v>
      </c>
      <c r="BI12" s="715" t="s">
        <v>176</v>
      </c>
      <c r="BJ12" s="585" t="s">
        <v>177</v>
      </c>
      <c r="BK12" s="585" t="s">
        <v>178</v>
      </c>
      <c r="BL12" s="585" t="s">
        <v>179</v>
      </c>
      <c r="BM12" s="706" t="s">
        <v>180</v>
      </c>
      <c r="BN12" s="585" t="s">
        <v>181</v>
      </c>
      <c r="BO12" s="585" t="s">
        <v>182</v>
      </c>
      <c r="BP12" s="666" t="s">
        <v>183</v>
      </c>
      <c r="BQ12" s="707" t="s">
        <v>175</v>
      </c>
      <c r="BR12" s="715" t="s">
        <v>184</v>
      </c>
      <c r="BS12" s="585" t="s">
        <v>177</v>
      </c>
      <c r="BT12" s="585" t="s">
        <v>178</v>
      </c>
      <c r="BU12" s="585" t="s">
        <v>179</v>
      </c>
      <c r="BV12" s="706" t="s">
        <v>180</v>
      </c>
      <c r="BW12" s="585" t="s">
        <v>181</v>
      </c>
      <c r="BX12" s="585" t="s">
        <v>182</v>
      </c>
      <c r="BY12" s="666" t="s">
        <v>183</v>
      </c>
      <c r="BZ12" s="707" t="s">
        <v>175</v>
      </c>
      <c r="CA12" s="715" t="s">
        <v>184</v>
      </c>
      <c r="CB12" s="585" t="s">
        <v>177</v>
      </c>
      <c r="CC12" s="585" t="s">
        <v>178</v>
      </c>
      <c r="CD12" s="585" t="s">
        <v>179</v>
      </c>
      <c r="CE12" s="706" t="s">
        <v>180</v>
      </c>
      <c r="CF12" s="585" t="s">
        <v>181</v>
      </c>
      <c r="CG12" s="585" t="s">
        <v>182</v>
      </c>
      <c r="CH12" s="666" t="s">
        <v>183</v>
      </c>
      <c r="CI12" s="726" t="s">
        <v>185</v>
      </c>
      <c r="CJ12" s="727"/>
      <c r="CK12" s="728"/>
      <c r="CL12" s="728"/>
      <c r="CM12" s="728"/>
      <c r="CN12" s="728"/>
      <c r="CO12" s="728"/>
      <c r="CP12" s="728"/>
      <c r="CQ12" s="666" t="s">
        <v>183</v>
      </c>
      <c r="CR12" s="726" t="s">
        <v>186</v>
      </c>
      <c r="CS12" s="728"/>
      <c r="CT12" s="728"/>
      <c r="CU12" s="728"/>
      <c r="CV12" s="728"/>
      <c r="CW12" s="728"/>
      <c r="CX12" s="728"/>
      <c r="CY12" s="723" t="s">
        <v>183</v>
      </c>
      <c r="CZ12" s="726" t="s">
        <v>187</v>
      </c>
      <c r="DA12" s="727"/>
      <c r="DB12" s="728"/>
      <c r="DC12" s="728"/>
      <c r="DD12" s="728"/>
      <c r="DE12" s="728"/>
      <c r="DF12" s="728"/>
      <c r="DG12" s="728"/>
      <c r="DH12" s="723" t="s">
        <v>183</v>
      </c>
      <c r="DI12" s="726" t="s">
        <v>188</v>
      </c>
      <c r="DJ12" s="727"/>
      <c r="DK12" s="728"/>
      <c r="DL12" s="728"/>
      <c r="DM12" s="728"/>
      <c r="DN12" s="728"/>
      <c r="DO12" s="728"/>
      <c r="DP12" s="728"/>
      <c r="DQ12" s="728"/>
      <c r="DR12" s="723" t="s">
        <v>183</v>
      </c>
      <c r="DS12" s="698" t="s">
        <v>189</v>
      </c>
      <c r="DT12" s="699"/>
      <c r="DU12" s="699"/>
      <c r="DV12" s="699"/>
      <c r="DW12" s="699"/>
      <c r="DX12" s="699"/>
      <c r="DY12" s="700"/>
      <c r="DZ12" s="691" t="s">
        <v>190</v>
      </c>
      <c r="EA12" s="692"/>
      <c r="EB12" s="692"/>
      <c r="EC12" s="692"/>
      <c r="ED12" s="692"/>
      <c r="EE12" s="692"/>
      <c r="EF12" s="701"/>
      <c r="EG12" s="691" t="s">
        <v>191</v>
      </c>
      <c r="EH12" s="692"/>
      <c r="EI12" s="692"/>
      <c r="EJ12" s="692"/>
      <c r="EK12" s="692"/>
      <c r="EL12" s="692"/>
      <c r="EM12" s="701"/>
      <c r="EN12" s="691" t="s">
        <v>192</v>
      </c>
      <c r="EO12" s="692"/>
      <c r="EP12" s="692"/>
      <c r="EQ12" s="692"/>
      <c r="ER12" s="692"/>
      <c r="ES12" s="692"/>
      <c r="ET12" s="693"/>
      <c r="EU12" s="690" t="s">
        <v>183</v>
      </c>
      <c r="EV12" s="691" t="s">
        <v>193</v>
      </c>
      <c r="EW12" s="692"/>
      <c r="EX12" s="692"/>
      <c r="EY12" s="692"/>
      <c r="EZ12" s="692"/>
      <c r="FA12" s="692"/>
      <c r="FB12" s="693"/>
      <c r="FC12" s="666" t="s">
        <v>183</v>
      </c>
      <c r="FD12" s="694" t="s">
        <v>194</v>
      </c>
      <c r="FE12" s="695"/>
      <c r="FF12" s="695"/>
      <c r="FG12" s="695"/>
      <c r="FH12" s="695"/>
      <c r="FI12" s="695"/>
      <c r="FJ12" s="695"/>
      <c r="FK12" s="696"/>
      <c r="FL12" s="666" t="s">
        <v>183</v>
      </c>
      <c r="FM12" s="619" t="s">
        <v>195</v>
      </c>
      <c r="FN12" s="620"/>
      <c r="FO12" s="620"/>
      <c r="FP12" s="620"/>
      <c r="FQ12" s="620"/>
      <c r="FR12" s="620"/>
      <c r="FS12" s="620"/>
      <c r="FT12" s="669"/>
      <c r="FU12" s="666" t="s">
        <v>183</v>
      </c>
      <c r="FV12" s="619" t="s">
        <v>196</v>
      </c>
      <c r="FW12" s="620"/>
      <c r="FX12" s="620"/>
      <c r="FY12" s="620"/>
      <c r="FZ12" s="620"/>
      <c r="GA12" s="620"/>
      <c r="GB12" s="620"/>
      <c r="GC12" s="669"/>
      <c r="GD12" s="666" t="s">
        <v>183</v>
      </c>
      <c r="GE12" s="732"/>
      <c r="GF12" s="733"/>
      <c r="GG12" s="734"/>
      <c r="GH12" s="732"/>
      <c r="GI12" s="733"/>
      <c r="GJ12" s="734"/>
      <c r="GK12" s="738"/>
      <c r="GL12" s="738"/>
      <c r="GM12" s="738"/>
      <c r="GN12" s="739"/>
      <c r="GO12" s="776" t="s">
        <v>197</v>
      </c>
      <c r="GP12" s="421" t="s">
        <v>198</v>
      </c>
      <c r="GQ12" s="422" t="s">
        <v>199</v>
      </c>
      <c r="GR12" s="423" t="s">
        <v>200</v>
      </c>
      <c r="GS12" s="421" t="s">
        <v>198</v>
      </c>
      <c r="GT12" s="636" t="s">
        <v>199</v>
      </c>
      <c r="GU12" s="637"/>
      <c r="GV12" s="638"/>
      <c r="GW12" s="354" t="s">
        <v>200</v>
      </c>
      <c r="GX12" s="629" t="s">
        <v>201</v>
      </c>
      <c r="GY12" s="630"/>
      <c r="GZ12" s="630"/>
      <c r="HA12" s="630"/>
      <c r="HB12" s="630"/>
      <c r="HC12" s="630"/>
      <c r="HD12" s="631"/>
      <c r="HE12" s="629" t="s">
        <v>202</v>
      </c>
      <c r="HF12" s="630"/>
      <c r="HG12" s="631"/>
      <c r="HH12" s="619" t="s">
        <v>203</v>
      </c>
      <c r="HI12" s="620"/>
      <c r="HJ12" s="620"/>
      <c r="HK12" s="620"/>
      <c r="HL12" s="620"/>
      <c r="HM12" s="620"/>
      <c r="HN12" s="620"/>
      <c r="HO12" s="620"/>
      <c r="HP12" s="620"/>
      <c r="HQ12" s="620"/>
      <c r="HR12" s="620"/>
      <c r="HS12" s="620"/>
      <c r="HT12" s="621"/>
      <c r="HU12" s="594" t="s">
        <v>198</v>
      </c>
      <c r="HV12" s="595"/>
      <c r="HW12" s="596"/>
      <c r="HX12" s="594" t="s">
        <v>199</v>
      </c>
      <c r="HY12" s="595"/>
      <c r="HZ12" s="595"/>
      <c r="IA12" s="595"/>
      <c r="IB12" s="595"/>
      <c r="IC12" s="596"/>
      <c r="ID12" s="594" t="s">
        <v>200</v>
      </c>
      <c r="IE12" s="595"/>
      <c r="IF12" s="595"/>
      <c r="IG12" s="595"/>
      <c r="IH12" s="595"/>
      <c r="II12" s="596"/>
      <c r="IJ12" s="594" t="s">
        <v>204</v>
      </c>
      <c r="IK12" s="595"/>
      <c r="IL12" s="595"/>
      <c r="IM12" s="595"/>
      <c r="IN12" s="595"/>
      <c r="IO12" s="596"/>
      <c r="IP12" s="648" t="s">
        <v>118</v>
      </c>
      <c r="IQ12" s="649"/>
      <c r="IR12" s="649"/>
      <c r="IS12" s="648" t="s">
        <v>199</v>
      </c>
      <c r="IT12" s="649"/>
      <c r="IU12" s="858"/>
      <c r="IV12" s="649" t="s">
        <v>200</v>
      </c>
      <c r="IW12" s="649"/>
      <c r="IX12" s="649"/>
      <c r="IY12" s="858"/>
      <c r="IZ12" s="604"/>
      <c r="JC12" s="616"/>
      <c r="JD12" s="592"/>
      <c r="JE12" s="592"/>
      <c r="JF12" s="592"/>
      <c r="JG12" s="592"/>
      <c r="JH12" s="592"/>
      <c r="JI12" s="592"/>
      <c r="JJ12" s="592"/>
      <c r="JK12" s="592"/>
      <c r="JL12" s="592"/>
      <c r="JM12" s="609"/>
      <c r="JN12" s="609"/>
      <c r="JO12" s="609"/>
      <c r="JP12" s="610"/>
      <c r="JQ12" s="145"/>
      <c r="JR12" s="616"/>
      <c r="JS12" s="592"/>
      <c r="JT12" s="586"/>
      <c r="JU12" s="586"/>
      <c r="JV12" s="586"/>
      <c r="JW12" s="586"/>
      <c r="JX12" s="583"/>
      <c r="JZ12" s="780"/>
      <c r="KA12" s="703"/>
      <c r="KB12" s="703"/>
      <c r="KC12" s="592"/>
      <c r="KD12" s="592"/>
      <c r="KE12" s="592"/>
      <c r="KF12" s="592"/>
      <c r="KG12" s="592"/>
      <c r="KH12" s="592"/>
      <c r="KI12" s="592"/>
      <c r="KJ12" s="592"/>
      <c r="KK12" s="697"/>
    </row>
    <row r="13" spans="2:297" ht="35.25" customHeight="1" x14ac:dyDescent="0.2">
      <c r="N13" s="832"/>
      <c r="O13" s="592"/>
      <c r="P13" s="592"/>
      <c r="Q13" s="697"/>
      <c r="R13" s="616"/>
      <c r="S13" s="791"/>
      <c r="T13" s="592"/>
      <c r="U13" s="794"/>
      <c r="V13" s="844"/>
      <c r="W13" s="797"/>
      <c r="X13" s="650"/>
      <c r="Y13" s="835" t="s">
        <v>98</v>
      </c>
      <c r="Z13" s="836" t="s">
        <v>205</v>
      </c>
      <c r="AA13" s="702" t="s">
        <v>206</v>
      </c>
      <c r="AB13" s="747" t="s">
        <v>98</v>
      </c>
      <c r="AC13" s="702" t="s">
        <v>207</v>
      </c>
      <c r="AD13" s="593" t="s">
        <v>208</v>
      </c>
      <c r="AE13" s="710" t="s">
        <v>209</v>
      </c>
      <c r="AF13" s="617" t="s">
        <v>208</v>
      </c>
      <c r="AG13" s="702" t="s">
        <v>210</v>
      </c>
      <c r="AH13" s="702" t="s">
        <v>211</v>
      </c>
      <c r="AI13" s="702" t="s">
        <v>212</v>
      </c>
      <c r="AJ13" s="702" t="s">
        <v>213</v>
      </c>
      <c r="AK13" s="583"/>
      <c r="AL13" s="760"/>
      <c r="AM13" s="763"/>
      <c r="AN13" s="766"/>
      <c r="AO13" s="768"/>
      <c r="AP13" s="769"/>
      <c r="AQ13" s="828"/>
      <c r="AR13" s="609"/>
      <c r="AS13" s="592"/>
      <c r="AT13" s="592"/>
      <c r="AU13" s="592"/>
      <c r="AV13" s="583"/>
      <c r="AW13" s="780"/>
      <c r="AX13" s="586"/>
      <c r="AY13" s="592"/>
      <c r="AZ13" s="592"/>
      <c r="BA13" s="592"/>
      <c r="BB13" s="592"/>
      <c r="BC13" s="592"/>
      <c r="BD13" s="592"/>
      <c r="BE13" s="592"/>
      <c r="BF13" s="746"/>
      <c r="BG13" s="748"/>
      <c r="BH13" s="708"/>
      <c r="BI13" s="685"/>
      <c r="BJ13" s="586"/>
      <c r="BK13" s="586"/>
      <c r="BL13" s="586"/>
      <c r="BM13" s="688"/>
      <c r="BN13" s="586"/>
      <c r="BO13" s="586"/>
      <c r="BP13" s="667"/>
      <c r="BQ13" s="708"/>
      <c r="BR13" s="685"/>
      <c r="BS13" s="586"/>
      <c r="BT13" s="586"/>
      <c r="BU13" s="586"/>
      <c r="BV13" s="688"/>
      <c r="BW13" s="586"/>
      <c r="BX13" s="586"/>
      <c r="BY13" s="667"/>
      <c r="BZ13" s="708"/>
      <c r="CA13" s="685"/>
      <c r="CB13" s="586"/>
      <c r="CC13" s="586"/>
      <c r="CD13" s="586"/>
      <c r="CE13" s="688"/>
      <c r="CF13" s="586"/>
      <c r="CG13" s="586"/>
      <c r="CH13" s="667"/>
      <c r="CI13" s="665" t="s">
        <v>214</v>
      </c>
      <c r="CJ13" s="684" t="s">
        <v>184</v>
      </c>
      <c r="CK13" s="593" t="s">
        <v>177</v>
      </c>
      <c r="CL13" s="593" t="s">
        <v>178</v>
      </c>
      <c r="CM13" s="593" t="s">
        <v>215</v>
      </c>
      <c r="CN13" s="678" t="s">
        <v>180</v>
      </c>
      <c r="CO13" s="593" t="s">
        <v>181</v>
      </c>
      <c r="CP13" s="593" t="s">
        <v>216</v>
      </c>
      <c r="CQ13" s="667"/>
      <c r="CR13" s="665" t="s">
        <v>214</v>
      </c>
      <c r="CS13" s="684" t="s">
        <v>184</v>
      </c>
      <c r="CT13" s="593" t="s">
        <v>177</v>
      </c>
      <c r="CU13" s="593" t="s">
        <v>178</v>
      </c>
      <c r="CV13" s="593" t="s">
        <v>215</v>
      </c>
      <c r="CW13" s="678" t="s">
        <v>180</v>
      </c>
      <c r="CX13" s="593" t="s">
        <v>217</v>
      </c>
      <c r="CY13" s="724"/>
      <c r="CZ13" s="664" t="s">
        <v>214</v>
      </c>
      <c r="DA13" s="684" t="s">
        <v>184</v>
      </c>
      <c r="DB13" s="592" t="s">
        <v>177</v>
      </c>
      <c r="DC13" s="593" t="s">
        <v>178</v>
      </c>
      <c r="DD13" s="593" t="s">
        <v>215</v>
      </c>
      <c r="DE13" s="678" t="s">
        <v>180</v>
      </c>
      <c r="DF13" s="592" t="s">
        <v>181</v>
      </c>
      <c r="DG13" s="592" t="s">
        <v>216</v>
      </c>
      <c r="DH13" s="724"/>
      <c r="DI13" s="664" t="s">
        <v>218</v>
      </c>
      <c r="DJ13" s="684" t="s">
        <v>184</v>
      </c>
      <c r="DK13" s="592" t="s">
        <v>177</v>
      </c>
      <c r="DL13" s="593" t="s">
        <v>178</v>
      </c>
      <c r="DM13" s="593" t="s">
        <v>215</v>
      </c>
      <c r="DN13" s="678" t="s">
        <v>180</v>
      </c>
      <c r="DO13" s="592" t="s">
        <v>181</v>
      </c>
      <c r="DP13" s="592" t="s">
        <v>219</v>
      </c>
      <c r="DQ13" s="592" t="s">
        <v>220</v>
      </c>
      <c r="DR13" s="724"/>
      <c r="DS13" s="664" t="s">
        <v>214</v>
      </c>
      <c r="DT13" s="684" t="s">
        <v>184</v>
      </c>
      <c r="DU13" s="593" t="s">
        <v>177</v>
      </c>
      <c r="DV13" s="593" t="s">
        <v>178</v>
      </c>
      <c r="DW13" s="593" t="s">
        <v>215</v>
      </c>
      <c r="DX13" s="678" t="s">
        <v>180</v>
      </c>
      <c r="DY13" s="697" t="s">
        <v>181</v>
      </c>
      <c r="DZ13" s="664" t="s">
        <v>214</v>
      </c>
      <c r="EA13" s="684" t="s">
        <v>184</v>
      </c>
      <c r="EB13" s="593" t="s">
        <v>177</v>
      </c>
      <c r="EC13" s="593" t="s">
        <v>178</v>
      </c>
      <c r="ED13" s="593" t="s">
        <v>215</v>
      </c>
      <c r="EE13" s="678" t="s">
        <v>180</v>
      </c>
      <c r="EF13" s="681" t="s">
        <v>181</v>
      </c>
      <c r="EG13" s="682" t="s">
        <v>214</v>
      </c>
      <c r="EH13" s="684" t="s">
        <v>184</v>
      </c>
      <c r="EI13" s="593" t="s">
        <v>177</v>
      </c>
      <c r="EJ13" s="593" t="s">
        <v>178</v>
      </c>
      <c r="EK13" s="593" t="s">
        <v>215</v>
      </c>
      <c r="EL13" s="678" t="s">
        <v>180</v>
      </c>
      <c r="EM13" s="681" t="s">
        <v>181</v>
      </c>
      <c r="EN13" s="682" t="s">
        <v>214</v>
      </c>
      <c r="EO13" s="684" t="s">
        <v>184</v>
      </c>
      <c r="EP13" s="593" t="s">
        <v>177</v>
      </c>
      <c r="EQ13" s="593" t="s">
        <v>178</v>
      </c>
      <c r="ER13" s="593" t="s">
        <v>215</v>
      </c>
      <c r="ES13" s="678" t="s">
        <v>180</v>
      </c>
      <c r="ET13" s="593" t="s">
        <v>181</v>
      </c>
      <c r="EU13" s="667"/>
      <c r="EV13" s="682" t="s">
        <v>214</v>
      </c>
      <c r="EW13" s="684" t="s">
        <v>184</v>
      </c>
      <c r="EX13" s="593" t="s">
        <v>177</v>
      </c>
      <c r="EY13" s="593" t="s">
        <v>178</v>
      </c>
      <c r="EZ13" s="593" t="s">
        <v>215</v>
      </c>
      <c r="FA13" s="687" t="s">
        <v>180</v>
      </c>
      <c r="FB13" s="593" t="s">
        <v>181</v>
      </c>
      <c r="FC13" s="667"/>
      <c r="FD13" s="664" t="s">
        <v>214</v>
      </c>
      <c r="FE13" s="675" t="s">
        <v>184</v>
      </c>
      <c r="FF13" s="593" t="s">
        <v>177</v>
      </c>
      <c r="FG13" s="593" t="s">
        <v>178</v>
      </c>
      <c r="FH13" s="593" t="s">
        <v>215</v>
      </c>
      <c r="FI13" s="687" t="s">
        <v>180</v>
      </c>
      <c r="FJ13" s="593" t="s">
        <v>181</v>
      </c>
      <c r="FK13" s="661" t="s">
        <v>221</v>
      </c>
      <c r="FL13" s="667"/>
      <c r="FM13" s="664" t="s">
        <v>214</v>
      </c>
      <c r="FN13" s="675" t="s">
        <v>184</v>
      </c>
      <c r="FO13" s="593" t="s">
        <v>177</v>
      </c>
      <c r="FP13" s="593" t="s">
        <v>178</v>
      </c>
      <c r="FQ13" s="593" t="s">
        <v>215</v>
      </c>
      <c r="FR13" s="687" t="s">
        <v>180</v>
      </c>
      <c r="FS13" s="593" t="s">
        <v>181</v>
      </c>
      <c r="FT13" s="593" t="s">
        <v>221</v>
      </c>
      <c r="FU13" s="667"/>
      <c r="FV13" s="664" t="s">
        <v>214</v>
      </c>
      <c r="FW13" s="675" t="s">
        <v>184</v>
      </c>
      <c r="FX13" s="593" t="s">
        <v>177</v>
      </c>
      <c r="FY13" s="593" t="s">
        <v>178</v>
      </c>
      <c r="FZ13" s="593" t="s">
        <v>215</v>
      </c>
      <c r="GA13" s="687" t="s">
        <v>180</v>
      </c>
      <c r="GB13" s="593" t="s">
        <v>181</v>
      </c>
      <c r="GC13" s="593" t="s">
        <v>222</v>
      </c>
      <c r="GD13" s="667"/>
      <c r="GE13" s="777" t="s">
        <v>223</v>
      </c>
      <c r="GF13" s="590" t="s">
        <v>224</v>
      </c>
      <c r="GG13" s="626" t="s">
        <v>225</v>
      </c>
      <c r="GH13" s="670" t="s">
        <v>226</v>
      </c>
      <c r="GI13" s="590" t="s">
        <v>227</v>
      </c>
      <c r="GJ13" s="626" t="s">
        <v>228</v>
      </c>
      <c r="GK13" s="673" t="s">
        <v>229</v>
      </c>
      <c r="GL13" s="590" t="s">
        <v>230</v>
      </c>
      <c r="GM13" s="590" t="s">
        <v>231</v>
      </c>
      <c r="GN13" s="626" t="s">
        <v>232</v>
      </c>
      <c r="GO13" s="776"/>
      <c r="GP13" s="656" t="s">
        <v>233</v>
      </c>
      <c r="GQ13" s="639" t="s">
        <v>234</v>
      </c>
      <c r="GR13" s="642" t="s">
        <v>235</v>
      </c>
      <c r="GS13" s="628" t="s">
        <v>236</v>
      </c>
      <c r="GT13" s="623" t="s">
        <v>237</v>
      </c>
      <c r="GU13" s="625" t="s">
        <v>238</v>
      </c>
      <c r="GV13" s="627" t="s">
        <v>239</v>
      </c>
      <c r="GW13" s="645" t="s">
        <v>240</v>
      </c>
      <c r="GX13" s="622" t="s">
        <v>241</v>
      </c>
      <c r="GY13" s="625" t="s">
        <v>242</v>
      </c>
      <c r="GZ13" s="625" t="s">
        <v>243</v>
      </c>
      <c r="HA13" s="625" t="s">
        <v>244</v>
      </c>
      <c r="HB13" s="625" t="s">
        <v>245</v>
      </c>
      <c r="HC13" s="625" t="s">
        <v>246</v>
      </c>
      <c r="HD13" s="627" t="s">
        <v>247</v>
      </c>
      <c r="HE13" s="632" t="s">
        <v>248</v>
      </c>
      <c r="HF13" s="590" t="s">
        <v>249</v>
      </c>
      <c r="HG13" s="626" t="s">
        <v>250</v>
      </c>
      <c r="HH13" s="622" t="s">
        <v>251</v>
      </c>
      <c r="HI13" s="650" t="s">
        <v>252</v>
      </c>
      <c r="HJ13" s="651"/>
      <c r="HK13" s="652"/>
      <c r="HL13" s="650" t="s">
        <v>253</v>
      </c>
      <c r="HM13" s="651"/>
      <c r="HN13" s="652"/>
      <c r="HO13" s="650" t="s">
        <v>254</v>
      </c>
      <c r="HP13" s="651"/>
      <c r="HQ13" s="652"/>
      <c r="HR13" s="650" t="s">
        <v>255</v>
      </c>
      <c r="HS13" s="651"/>
      <c r="HT13" s="655"/>
      <c r="HU13" s="622" t="s">
        <v>256</v>
      </c>
      <c r="HV13" s="597" t="s">
        <v>257</v>
      </c>
      <c r="HW13" s="600" t="s">
        <v>258</v>
      </c>
      <c r="HX13" s="656" t="s">
        <v>259</v>
      </c>
      <c r="HY13" s="590" t="s">
        <v>260</v>
      </c>
      <c r="HZ13" s="590" t="s">
        <v>261</v>
      </c>
      <c r="IA13" s="590" t="s">
        <v>262</v>
      </c>
      <c r="IB13" s="590" t="s">
        <v>263</v>
      </c>
      <c r="IC13" s="626" t="s">
        <v>264</v>
      </c>
      <c r="ID13" s="656" t="s">
        <v>265</v>
      </c>
      <c r="IE13" s="590" t="s">
        <v>266</v>
      </c>
      <c r="IF13" s="590" t="s">
        <v>267</v>
      </c>
      <c r="IG13" s="590" t="s">
        <v>268</v>
      </c>
      <c r="IH13" s="590" t="s">
        <v>269</v>
      </c>
      <c r="II13" s="626" t="s">
        <v>270</v>
      </c>
      <c r="IJ13" s="656" t="s">
        <v>271</v>
      </c>
      <c r="IK13" s="590" t="s">
        <v>272</v>
      </c>
      <c r="IL13" s="590" t="s">
        <v>273</v>
      </c>
      <c r="IM13" s="646" t="s">
        <v>274</v>
      </c>
      <c r="IN13" s="590" t="s">
        <v>275</v>
      </c>
      <c r="IO13" s="626" t="s">
        <v>276</v>
      </c>
      <c r="IP13" s="622" t="s">
        <v>277</v>
      </c>
      <c r="IQ13" s="590" t="s">
        <v>224</v>
      </c>
      <c r="IR13" s="646" t="s">
        <v>225</v>
      </c>
      <c r="IS13" s="622" t="s">
        <v>226</v>
      </c>
      <c r="IT13" s="590" t="s">
        <v>278</v>
      </c>
      <c r="IU13" s="626" t="s">
        <v>228</v>
      </c>
      <c r="IV13" s="859" t="s">
        <v>229</v>
      </c>
      <c r="IW13" s="590" t="s">
        <v>230</v>
      </c>
      <c r="IX13" s="590" t="s">
        <v>279</v>
      </c>
      <c r="IY13" s="626" t="s">
        <v>232</v>
      </c>
      <c r="IZ13" s="604"/>
      <c r="JC13" s="616"/>
      <c r="JD13" s="592"/>
      <c r="JE13" s="592"/>
      <c r="JF13" s="592"/>
      <c r="JG13" s="592"/>
      <c r="JH13" s="592"/>
      <c r="JI13" s="592"/>
      <c r="JJ13" s="592"/>
      <c r="JK13" s="592"/>
      <c r="JL13" s="592"/>
      <c r="JM13" s="611" t="s">
        <v>280</v>
      </c>
      <c r="JN13" s="611" t="s">
        <v>281</v>
      </c>
      <c r="JO13" s="611" t="s">
        <v>280</v>
      </c>
      <c r="JP13" s="613" t="s">
        <v>281</v>
      </c>
      <c r="JQ13" s="145"/>
      <c r="JR13" s="616"/>
      <c r="JS13" s="592"/>
      <c r="JT13" s="586"/>
      <c r="JU13" s="586"/>
      <c r="JV13" s="586"/>
      <c r="JW13" s="586"/>
      <c r="JX13" s="583"/>
      <c r="JZ13" s="780"/>
      <c r="KA13" s="703"/>
      <c r="KB13" s="703"/>
      <c r="KC13" s="592"/>
      <c r="KD13" s="592"/>
      <c r="KE13" s="592"/>
      <c r="KF13" s="592"/>
      <c r="KG13" s="592"/>
      <c r="KH13" s="592"/>
      <c r="KI13" s="592"/>
      <c r="KJ13" s="592"/>
      <c r="KK13" s="697"/>
    </row>
    <row r="14" spans="2:297" ht="87.75" customHeight="1" x14ac:dyDescent="0.2">
      <c r="B14" s="659" t="s">
        <v>282</v>
      </c>
      <c r="C14" s="592" t="s">
        <v>283</v>
      </c>
      <c r="D14" s="592" t="s">
        <v>284</v>
      </c>
      <c r="E14" s="592" t="s">
        <v>285</v>
      </c>
      <c r="F14" s="592" t="s">
        <v>286</v>
      </c>
      <c r="G14" s="592" t="s">
        <v>287</v>
      </c>
      <c r="H14" s="592" t="s">
        <v>288</v>
      </c>
      <c r="I14" s="592" t="s">
        <v>289</v>
      </c>
      <c r="J14" s="592" t="s">
        <v>290</v>
      </c>
      <c r="K14" s="592" t="s">
        <v>291</v>
      </c>
      <c r="L14" s="592" t="s">
        <v>292</v>
      </c>
      <c r="M14" s="136"/>
      <c r="N14" s="832"/>
      <c r="O14" s="592"/>
      <c r="P14" s="592"/>
      <c r="Q14" s="697"/>
      <c r="R14" s="616"/>
      <c r="S14" s="791"/>
      <c r="T14" s="592"/>
      <c r="U14" s="794"/>
      <c r="V14" s="844"/>
      <c r="W14" s="797"/>
      <c r="X14" s="650"/>
      <c r="Y14" s="708"/>
      <c r="Z14" s="837"/>
      <c r="AA14" s="703"/>
      <c r="AB14" s="839"/>
      <c r="AC14" s="703"/>
      <c r="AD14" s="586"/>
      <c r="AE14" s="711"/>
      <c r="AF14" s="713"/>
      <c r="AG14" s="703"/>
      <c r="AH14" s="703"/>
      <c r="AI14" s="703"/>
      <c r="AJ14" s="703"/>
      <c r="AK14" s="583"/>
      <c r="AL14" s="760"/>
      <c r="AM14" s="763"/>
      <c r="AN14" s="766"/>
      <c r="AO14" s="768"/>
      <c r="AP14" s="769"/>
      <c r="AQ14" s="828"/>
      <c r="AR14" s="609"/>
      <c r="AS14" s="592"/>
      <c r="AT14" s="592"/>
      <c r="AU14" s="592"/>
      <c r="AV14" s="583"/>
      <c r="AW14" s="780"/>
      <c r="AX14" s="586"/>
      <c r="AY14" s="592"/>
      <c r="AZ14" s="592"/>
      <c r="BA14" s="592"/>
      <c r="BB14" s="592"/>
      <c r="BC14" s="592"/>
      <c r="BD14" s="592"/>
      <c r="BE14" s="592"/>
      <c r="BF14" s="746"/>
      <c r="BG14" s="748"/>
      <c r="BH14" s="708"/>
      <c r="BI14" s="685"/>
      <c r="BJ14" s="586"/>
      <c r="BK14" s="586"/>
      <c r="BL14" s="586"/>
      <c r="BM14" s="688"/>
      <c r="BN14" s="586"/>
      <c r="BO14" s="586"/>
      <c r="BP14" s="667"/>
      <c r="BQ14" s="708"/>
      <c r="BR14" s="685"/>
      <c r="BS14" s="586"/>
      <c r="BT14" s="586"/>
      <c r="BU14" s="586"/>
      <c r="BV14" s="688"/>
      <c r="BW14" s="586"/>
      <c r="BX14" s="586"/>
      <c r="BY14" s="667"/>
      <c r="BZ14" s="708"/>
      <c r="CA14" s="685"/>
      <c r="CB14" s="586"/>
      <c r="CC14" s="586"/>
      <c r="CD14" s="586"/>
      <c r="CE14" s="688"/>
      <c r="CF14" s="586"/>
      <c r="CG14" s="586"/>
      <c r="CH14" s="667"/>
      <c r="CI14" s="705"/>
      <c r="CJ14" s="685"/>
      <c r="CK14" s="586"/>
      <c r="CL14" s="586"/>
      <c r="CM14" s="586"/>
      <c r="CN14" s="679"/>
      <c r="CO14" s="586"/>
      <c r="CP14" s="586"/>
      <c r="CQ14" s="667"/>
      <c r="CR14" s="705"/>
      <c r="CS14" s="685"/>
      <c r="CT14" s="586"/>
      <c r="CU14" s="586"/>
      <c r="CV14" s="586"/>
      <c r="CW14" s="679"/>
      <c r="CX14" s="586"/>
      <c r="CY14" s="724"/>
      <c r="CZ14" s="664"/>
      <c r="DA14" s="685"/>
      <c r="DB14" s="592"/>
      <c r="DC14" s="586"/>
      <c r="DD14" s="586"/>
      <c r="DE14" s="679"/>
      <c r="DF14" s="592"/>
      <c r="DG14" s="592"/>
      <c r="DH14" s="724"/>
      <c r="DI14" s="664"/>
      <c r="DJ14" s="685"/>
      <c r="DK14" s="592"/>
      <c r="DL14" s="586"/>
      <c r="DM14" s="586"/>
      <c r="DN14" s="679"/>
      <c r="DO14" s="592"/>
      <c r="DP14" s="592"/>
      <c r="DQ14" s="592"/>
      <c r="DR14" s="724"/>
      <c r="DS14" s="664"/>
      <c r="DT14" s="685"/>
      <c r="DU14" s="586"/>
      <c r="DV14" s="586"/>
      <c r="DW14" s="586"/>
      <c r="DX14" s="679"/>
      <c r="DY14" s="697"/>
      <c r="DZ14" s="664"/>
      <c r="EA14" s="685"/>
      <c r="EB14" s="586"/>
      <c r="EC14" s="586"/>
      <c r="ED14" s="586"/>
      <c r="EE14" s="679"/>
      <c r="EF14" s="583"/>
      <c r="EG14" s="682"/>
      <c r="EH14" s="685"/>
      <c r="EI14" s="586"/>
      <c r="EJ14" s="586"/>
      <c r="EK14" s="586"/>
      <c r="EL14" s="679"/>
      <c r="EM14" s="583"/>
      <c r="EN14" s="682"/>
      <c r="EO14" s="685"/>
      <c r="EP14" s="586"/>
      <c r="EQ14" s="586"/>
      <c r="ER14" s="586"/>
      <c r="ES14" s="679"/>
      <c r="ET14" s="586"/>
      <c r="EU14" s="667"/>
      <c r="EV14" s="682"/>
      <c r="EW14" s="685"/>
      <c r="EX14" s="586"/>
      <c r="EY14" s="586"/>
      <c r="EZ14" s="586"/>
      <c r="FA14" s="688"/>
      <c r="FB14" s="586"/>
      <c r="FC14" s="667"/>
      <c r="FD14" s="664"/>
      <c r="FE14" s="676"/>
      <c r="FF14" s="586"/>
      <c r="FG14" s="586"/>
      <c r="FH14" s="586"/>
      <c r="FI14" s="688"/>
      <c r="FJ14" s="586"/>
      <c r="FK14" s="662"/>
      <c r="FL14" s="667"/>
      <c r="FM14" s="664"/>
      <c r="FN14" s="676"/>
      <c r="FO14" s="586"/>
      <c r="FP14" s="586"/>
      <c r="FQ14" s="586"/>
      <c r="FR14" s="688"/>
      <c r="FS14" s="586"/>
      <c r="FT14" s="586"/>
      <c r="FU14" s="667"/>
      <c r="FV14" s="664"/>
      <c r="FW14" s="676"/>
      <c r="FX14" s="586"/>
      <c r="FY14" s="586"/>
      <c r="FZ14" s="586"/>
      <c r="GA14" s="688"/>
      <c r="GB14" s="586"/>
      <c r="GC14" s="586"/>
      <c r="GD14" s="667"/>
      <c r="GE14" s="778"/>
      <c r="GF14" s="625"/>
      <c r="GG14" s="627"/>
      <c r="GH14" s="671"/>
      <c r="GI14" s="625"/>
      <c r="GJ14" s="627"/>
      <c r="GK14" s="674"/>
      <c r="GL14" s="625"/>
      <c r="GM14" s="625"/>
      <c r="GN14" s="627"/>
      <c r="GO14" s="776"/>
      <c r="GP14" s="628"/>
      <c r="GQ14" s="640"/>
      <c r="GR14" s="643"/>
      <c r="GS14" s="628"/>
      <c r="GT14" s="623"/>
      <c r="GU14" s="625"/>
      <c r="GV14" s="627"/>
      <c r="GW14" s="645"/>
      <c r="GX14" s="623"/>
      <c r="GY14" s="625"/>
      <c r="GZ14" s="625"/>
      <c r="HA14" s="625"/>
      <c r="HB14" s="625"/>
      <c r="HC14" s="625"/>
      <c r="HD14" s="627"/>
      <c r="HE14" s="633"/>
      <c r="HF14" s="625"/>
      <c r="HG14" s="627"/>
      <c r="HH14" s="623"/>
      <c r="HI14" s="654" t="s">
        <v>293</v>
      </c>
      <c r="HJ14" s="625" t="s">
        <v>294</v>
      </c>
      <c r="HK14" s="625" t="s">
        <v>295</v>
      </c>
      <c r="HL14" s="654" t="s">
        <v>296</v>
      </c>
      <c r="HM14" s="590" t="s">
        <v>297</v>
      </c>
      <c r="HN14" s="625" t="s">
        <v>298</v>
      </c>
      <c r="HO14" s="653" t="s">
        <v>299</v>
      </c>
      <c r="HP14" s="590" t="s">
        <v>300</v>
      </c>
      <c r="HQ14" s="590" t="s">
        <v>301</v>
      </c>
      <c r="HR14" s="588" t="s">
        <v>302</v>
      </c>
      <c r="HS14" s="590" t="s">
        <v>303</v>
      </c>
      <c r="HT14" s="600" t="s">
        <v>304</v>
      </c>
      <c r="HU14" s="623"/>
      <c r="HV14" s="598"/>
      <c r="HW14" s="601"/>
      <c r="HX14" s="628"/>
      <c r="HY14" s="625"/>
      <c r="HZ14" s="625"/>
      <c r="IA14" s="625"/>
      <c r="IB14" s="625"/>
      <c r="IC14" s="627"/>
      <c r="ID14" s="628"/>
      <c r="IE14" s="625"/>
      <c r="IF14" s="625"/>
      <c r="IG14" s="625"/>
      <c r="IH14" s="625"/>
      <c r="II14" s="627"/>
      <c r="IJ14" s="628"/>
      <c r="IK14" s="625"/>
      <c r="IL14" s="625"/>
      <c r="IM14" s="647"/>
      <c r="IN14" s="625"/>
      <c r="IO14" s="627"/>
      <c r="IP14" s="623"/>
      <c r="IQ14" s="625"/>
      <c r="IR14" s="647"/>
      <c r="IS14" s="623"/>
      <c r="IT14" s="625"/>
      <c r="IU14" s="627"/>
      <c r="IV14" s="860"/>
      <c r="IW14" s="625"/>
      <c r="IX14" s="625"/>
      <c r="IY14" s="627"/>
      <c r="IZ14" s="604"/>
      <c r="JC14" s="616"/>
      <c r="JD14" s="592"/>
      <c r="JE14" s="592"/>
      <c r="JF14" s="592"/>
      <c r="JG14" s="592"/>
      <c r="JH14" s="592"/>
      <c r="JI14" s="592"/>
      <c r="JJ14" s="592"/>
      <c r="JK14" s="592"/>
      <c r="JL14" s="592"/>
      <c r="JM14" s="611"/>
      <c r="JN14" s="611"/>
      <c r="JO14" s="611"/>
      <c r="JP14" s="613"/>
      <c r="JQ14" s="145"/>
      <c r="JR14" s="616"/>
      <c r="JS14" s="592"/>
      <c r="JT14" s="586"/>
      <c r="JU14" s="586"/>
      <c r="JV14" s="586"/>
      <c r="JW14" s="586"/>
      <c r="JX14" s="583"/>
      <c r="JZ14" s="780"/>
      <c r="KA14" s="703"/>
      <c r="KB14" s="703"/>
      <c r="KC14" s="592"/>
      <c r="KD14" s="592"/>
      <c r="KE14" s="592"/>
      <c r="KF14" s="592"/>
      <c r="KG14" s="592"/>
      <c r="KH14" s="592"/>
      <c r="KI14" s="592"/>
      <c r="KJ14" s="592"/>
      <c r="KK14" s="697"/>
    </row>
    <row r="15" spans="2:297" ht="195" customHeight="1" thickBot="1" x14ac:dyDescent="0.25">
      <c r="B15" s="659"/>
      <c r="C15" s="660"/>
      <c r="D15" s="592"/>
      <c r="E15" s="592"/>
      <c r="F15" s="592"/>
      <c r="G15" s="592"/>
      <c r="H15" s="592"/>
      <c r="I15" s="592"/>
      <c r="J15" s="592"/>
      <c r="K15" s="592"/>
      <c r="L15" s="592"/>
      <c r="M15" s="136"/>
      <c r="N15" s="833"/>
      <c r="O15" s="593"/>
      <c r="P15" s="593"/>
      <c r="Q15" s="681"/>
      <c r="R15" s="617"/>
      <c r="S15" s="702"/>
      <c r="T15" s="593"/>
      <c r="U15" s="795"/>
      <c r="V15" s="845"/>
      <c r="W15" s="798"/>
      <c r="X15" s="800"/>
      <c r="Y15" s="709"/>
      <c r="Z15" s="838"/>
      <c r="AA15" s="704"/>
      <c r="AB15" s="840"/>
      <c r="AC15" s="704"/>
      <c r="AD15" s="587"/>
      <c r="AE15" s="712"/>
      <c r="AF15" s="714"/>
      <c r="AG15" s="704"/>
      <c r="AH15" s="704"/>
      <c r="AI15" s="704"/>
      <c r="AJ15" s="704"/>
      <c r="AK15" s="584"/>
      <c r="AL15" s="761"/>
      <c r="AM15" s="764"/>
      <c r="AN15" s="767"/>
      <c r="AO15" s="770"/>
      <c r="AP15" s="771"/>
      <c r="AQ15" s="829"/>
      <c r="AR15" s="830"/>
      <c r="AS15" s="593"/>
      <c r="AT15" s="593"/>
      <c r="AU15" s="593"/>
      <c r="AV15" s="584"/>
      <c r="AW15" s="781"/>
      <c r="AX15" s="587"/>
      <c r="AY15" s="593"/>
      <c r="AZ15" s="593"/>
      <c r="BA15" s="593"/>
      <c r="BB15" s="593"/>
      <c r="BC15" s="593"/>
      <c r="BD15" s="593"/>
      <c r="BE15" s="593"/>
      <c r="BF15" s="747"/>
      <c r="BG15" s="749"/>
      <c r="BH15" s="709"/>
      <c r="BI15" s="686"/>
      <c r="BJ15" s="587"/>
      <c r="BK15" s="587"/>
      <c r="BL15" s="587"/>
      <c r="BM15" s="689"/>
      <c r="BN15" s="587"/>
      <c r="BO15" s="587"/>
      <c r="BP15" s="668"/>
      <c r="BQ15" s="709"/>
      <c r="BR15" s="686"/>
      <c r="BS15" s="587"/>
      <c r="BT15" s="587"/>
      <c r="BU15" s="587"/>
      <c r="BV15" s="689"/>
      <c r="BW15" s="587"/>
      <c r="BX15" s="587"/>
      <c r="BY15" s="668"/>
      <c r="BZ15" s="709"/>
      <c r="CA15" s="686"/>
      <c r="CB15" s="587"/>
      <c r="CC15" s="587"/>
      <c r="CD15" s="587"/>
      <c r="CE15" s="689"/>
      <c r="CF15" s="587"/>
      <c r="CG15" s="587"/>
      <c r="CH15" s="668"/>
      <c r="CI15" s="705"/>
      <c r="CJ15" s="686"/>
      <c r="CK15" s="587"/>
      <c r="CL15" s="587"/>
      <c r="CM15" s="587"/>
      <c r="CN15" s="680"/>
      <c r="CO15" s="586"/>
      <c r="CP15" s="586"/>
      <c r="CQ15" s="668"/>
      <c r="CR15" s="705"/>
      <c r="CS15" s="686"/>
      <c r="CT15" s="586"/>
      <c r="CU15" s="587"/>
      <c r="CV15" s="587"/>
      <c r="CW15" s="680"/>
      <c r="CX15" s="586"/>
      <c r="CY15" s="725"/>
      <c r="CZ15" s="665"/>
      <c r="DA15" s="686"/>
      <c r="DB15" s="593"/>
      <c r="DC15" s="587"/>
      <c r="DD15" s="587"/>
      <c r="DE15" s="680"/>
      <c r="DF15" s="593"/>
      <c r="DG15" s="593"/>
      <c r="DH15" s="725"/>
      <c r="DI15" s="665"/>
      <c r="DJ15" s="686"/>
      <c r="DK15" s="593"/>
      <c r="DL15" s="587"/>
      <c r="DM15" s="587"/>
      <c r="DN15" s="680"/>
      <c r="DO15" s="593"/>
      <c r="DP15" s="593"/>
      <c r="DQ15" s="593"/>
      <c r="DR15" s="725"/>
      <c r="DS15" s="665"/>
      <c r="DT15" s="686"/>
      <c r="DU15" s="587"/>
      <c r="DV15" s="587"/>
      <c r="DW15" s="587"/>
      <c r="DX15" s="680"/>
      <c r="DY15" s="681"/>
      <c r="DZ15" s="665"/>
      <c r="EA15" s="686"/>
      <c r="EB15" s="587"/>
      <c r="EC15" s="587"/>
      <c r="ED15" s="587"/>
      <c r="EE15" s="680"/>
      <c r="EF15" s="583"/>
      <c r="EG15" s="683"/>
      <c r="EH15" s="686"/>
      <c r="EI15" s="586"/>
      <c r="EJ15" s="587"/>
      <c r="EK15" s="587"/>
      <c r="EL15" s="680"/>
      <c r="EM15" s="583"/>
      <c r="EN15" s="683"/>
      <c r="EO15" s="686"/>
      <c r="EP15" s="586"/>
      <c r="EQ15" s="587"/>
      <c r="ER15" s="587"/>
      <c r="ES15" s="680"/>
      <c r="ET15" s="586"/>
      <c r="EU15" s="668"/>
      <c r="EV15" s="683"/>
      <c r="EW15" s="686"/>
      <c r="EX15" s="586"/>
      <c r="EY15" s="587"/>
      <c r="EZ15" s="587"/>
      <c r="FA15" s="689"/>
      <c r="FB15" s="587"/>
      <c r="FC15" s="668"/>
      <c r="FD15" s="665"/>
      <c r="FE15" s="677"/>
      <c r="FF15" s="586"/>
      <c r="FG15" s="587"/>
      <c r="FH15" s="587"/>
      <c r="FI15" s="689"/>
      <c r="FJ15" s="587"/>
      <c r="FK15" s="663"/>
      <c r="FL15" s="668"/>
      <c r="FM15" s="665"/>
      <c r="FN15" s="677"/>
      <c r="FO15" s="586"/>
      <c r="FP15" s="587"/>
      <c r="FQ15" s="587"/>
      <c r="FR15" s="689"/>
      <c r="FS15" s="587"/>
      <c r="FT15" s="587"/>
      <c r="FU15" s="668"/>
      <c r="FV15" s="665"/>
      <c r="FW15" s="677"/>
      <c r="FX15" s="586"/>
      <c r="FY15" s="587"/>
      <c r="FZ15" s="587"/>
      <c r="GA15" s="689"/>
      <c r="GB15" s="587"/>
      <c r="GC15" s="587"/>
      <c r="GD15" s="668"/>
      <c r="GE15" s="778"/>
      <c r="GF15" s="625"/>
      <c r="GG15" s="627"/>
      <c r="GH15" s="672"/>
      <c r="GI15" s="591"/>
      <c r="GJ15" s="635"/>
      <c r="GK15" s="674"/>
      <c r="GL15" s="591"/>
      <c r="GM15" s="625"/>
      <c r="GN15" s="627"/>
      <c r="GO15" s="776"/>
      <c r="GP15" s="657"/>
      <c r="GQ15" s="641"/>
      <c r="GR15" s="644"/>
      <c r="GS15" s="628"/>
      <c r="GT15" s="623"/>
      <c r="GU15" s="625"/>
      <c r="GV15" s="627"/>
      <c r="GW15" s="645"/>
      <c r="GX15" s="624"/>
      <c r="GY15" s="625"/>
      <c r="GZ15" s="625"/>
      <c r="HA15" s="625"/>
      <c r="HB15" s="625"/>
      <c r="HC15" s="625"/>
      <c r="HD15" s="627"/>
      <c r="HE15" s="634"/>
      <c r="HF15" s="591"/>
      <c r="HG15" s="635"/>
      <c r="HH15" s="624"/>
      <c r="HI15" s="654"/>
      <c r="HJ15" s="625"/>
      <c r="HK15" s="625"/>
      <c r="HL15" s="654"/>
      <c r="HM15" s="591"/>
      <c r="HN15" s="625"/>
      <c r="HO15" s="654"/>
      <c r="HP15" s="625"/>
      <c r="HQ15" s="625"/>
      <c r="HR15" s="589"/>
      <c r="HS15" s="591"/>
      <c r="HT15" s="601"/>
      <c r="HU15" s="624"/>
      <c r="HV15" s="599"/>
      <c r="HW15" s="602"/>
      <c r="HX15" s="657"/>
      <c r="HY15" s="625"/>
      <c r="HZ15" s="625"/>
      <c r="IA15" s="625"/>
      <c r="IB15" s="625"/>
      <c r="IC15" s="627"/>
      <c r="ID15" s="657"/>
      <c r="IE15" s="625"/>
      <c r="IF15" s="625"/>
      <c r="IG15" s="625"/>
      <c r="IH15" s="625"/>
      <c r="II15" s="627"/>
      <c r="IJ15" s="657"/>
      <c r="IK15" s="625"/>
      <c r="IL15" s="625"/>
      <c r="IM15" s="647"/>
      <c r="IN15" s="591"/>
      <c r="IO15" s="627"/>
      <c r="IP15" s="623"/>
      <c r="IQ15" s="591"/>
      <c r="IR15" s="658"/>
      <c r="IS15" s="624"/>
      <c r="IT15" s="625"/>
      <c r="IU15" s="627"/>
      <c r="IV15" s="860"/>
      <c r="IW15" s="591"/>
      <c r="IX15" s="625"/>
      <c r="IY15" s="627"/>
      <c r="IZ15" s="605"/>
      <c r="JC15" s="617"/>
      <c r="JD15" s="593"/>
      <c r="JE15" s="593"/>
      <c r="JF15" s="593"/>
      <c r="JG15" s="593"/>
      <c r="JH15" s="593"/>
      <c r="JI15" s="593"/>
      <c r="JJ15" s="593"/>
      <c r="JK15" s="593"/>
      <c r="JL15" s="593"/>
      <c r="JM15" s="612"/>
      <c r="JN15" s="612"/>
      <c r="JO15" s="612"/>
      <c r="JP15" s="614"/>
      <c r="JQ15" s="145"/>
      <c r="JR15" s="617"/>
      <c r="JS15" s="593"/>
      <c r="JT15" s="586"/>
      <c r="JU15" s="586"/>
      <c r="JV15" s="586"/>
      <c r="JW15" s="587"/>
      <c r="JX15" s="584"/>
      <c r="JZ15" s="781"/>
      <c r="KA15" s="704"/>
      <c r="KB15" s="704"/>
      <c r="KC15" s="593"/>
      <c r="KD15" s="593"/>
      <c r="KE15" s="593"/>
      <c r="KF15" s="593"/>
      <c r="KG15" s="593"/>
      <c r="KH15" s="593"/>
      <c r="KI15" s="593"/>
      <c r="KJ15" s="593"/>
      <c r="KK15" s="681"/>
    </row>
    <row r="16" spans="2:297" s="25" customFormat="1" ht="15" customHeight="1" thickBot="1" x14ac:dyDescent="0.25">
      <c r="B16" s="137"/>
      <c r="C16" s="138"/>
      <c r="D16" s="138"/>
      <c r="E16" s="138"/>
      <c r="F16" s="138"/>
      <c r="G16" s="138"/>
      <c r="H16" s="138"/>
      <c r="I16" s="138"/>
      <c r="J16" s="138"/>
      <c r="K16" s="138"/>
      <c r="L16" s="138"/>
      <c r="N16" s="74"/>
      <c r="O16" s="75"/>
      <c r="P16" s="76"/>
      <c r="Q16" s="90"/>
      <c r="R16" s="119"/>
      <c r="S16" s="76"/>
      <c r="T16" s="76"/>
      <c r="U16" s="319"/>
      <c r="V16" s="90"/>
      <c r="W16" s="216"/>
      <c r="X16" s="110"/>
      <c r="Y16" s="112"/>
      <c r="Z16" s="110"/>
      <c r="AA16" s="110"/>
      <c r="AB16" s="78"/>
      <c r="AC16" s="78"/>
      <c r="AD16" s="77"/>
      <c r="AE16" s="90"/>
      <c r="AF16" s="119"/>
      <c r="AG16" s="76"/>
      <c r="AH16" s="76"/>
      <c r="AI16" s="76"/>
      <c r="AJ16" s="76"/>
      <c r="AK16" s="103"/>
      <c r="AL16" s="139"/>
      <c r="AM16" s="76"/>
      <c r="AN16" s="139"/>
      <c r="AO16" s="144"/>
      <c r="AP16" s="143"/>
      <c r="AQ16" s="120"/>
      <c r="AR16" s="76"/>
      <c r="AS16" s="76"/>
      <c r="AT16" s="76"/>
      <c r="AU16" s="76"/>
      <c r="AV16" s="90"/>
      <c r="AW16" s="102"/>
      <c r="AX16" s="473">
        <f>SUBTOTAL(9,AX17:AX255)</f>
        <v>0</v>
      </c>
      <c r="AY16" s="473">
        <f t="shared" ref="AY16:BD16" si="4">SUBTOTAL(9,AY17:AY255)</f>
        <v>0</v>
      </c>
      <c r="AZ16" s="473">
        <f t="shared" si="4"/>
        <v>0</v>
      </c>
      <c r="BA16" s="473">
        <f t="shared" si="4"/>
        <v>0</v>
      </c>
      <c r="BB16" s="473">
        <f t="shared" si="4"/>
        <v>0</v>
      </c>
      <c r="BC16" s="473">
        <f t="shared" si="4"/>
        <v>0</v>
      </c>
      <c r="BD16" s="473">
        <f t="shared" si="4"/>
        <v>0</v>
      </c>
      <c r="BE16" s="473"/>
      <c r="BF16" s="473">
        <f>SUBTOTAL(9,BF17:BF255)</f>
        <v>0</v>
      </c>
      <c r="BG16" s="473">
        <f>SUBTOTAL(9,BG17:BG255)</f>
        <v>0</v>
      </c>
      <c r="BH16" s="81"/>
      <c r="BI16" s="91"/>
      <c r="BJ16" s="76"/>
      <c r="BK16" s="76"/>
      <c r="BL16" s="76"/>
      <c r="BM16" s="76"/>
      <c r="BN16" s="76"/>
      <c r="BO16" s="76"/>
      <c r="BP16" s="82"/>
      <c r="BQ16" s="81"/>
      <c r="BR16" s="91"/>
      <c r="BS16" s="76"/>
      <c r="BT16" s="76"/>
      <c r="BU16" s="76"/>
      <c r="BV16" s="76"/>
      <c r="BW16" s="76"/>
      <c r="BX16" s="76"/>
      <c r="BY16" s="82"/>
      <c r="BZ16" s="81"/>
      <c r="CA16" s="91"/>
      <c r="CB16" s="76"/>
      <c r="CC16" s="76"/>
      <c r="CD16" s="76"/>
      <c r="CE16" s="76"/>
      <c r="CF16" s="76"/>
      <c r="CG16" s="76"/>
      <c r="CH16" s="82"/>
      <c r="CI16" s="81"/>
      <c r="CJ16" s="91"/>
      <c r="CK16" s="76"/>
      <c r="CL16" s="76"/>
      <c r="CM16" s="76"/>
      <c r="CN16" s="76"/>
      <c r="CO16" s="76"/>
      <c r="CP16" s="76"/>
      <c r="CQ16" s="82"/>
      <c r="CR16" s="83"/>
      <c r="CS16" s="84"/>
      <c r="CT16" s="76"/>
      <c r="CU16" s="76"/>
      <c r="CV16" s="76"/>
      <c r="CW16" s="76"/>
      <c r="CX16" s="76"/>
      <c r="CY16" s="85"/>
      <c r="CZ16" s="83"/>
      <c r="DA16" s="95"/>
      <c r="DB16" s="84"/>
      <c r="DC16" s="76"/>
      <c r="DD16" s="76"/>
      <c r="DE16" s="76"/>
      <c r="DF16" s="76"/>
      <c r="DG16" s="76"/>
      <c r="DH16" s="85"/>
      <c r="DI16" s="83"/>
      <c r="DJ16" s="95"/>
      <c r="DK16" s="84"/>
      <c r="DL16" s="76"/>
      <c r="DM16" s="76"/>
      <c r="DN16" s="76"/>
      <c r="DO16" s="76"/>
      <c r="DP16" s="76"/>
      <c r="DQ16" s="76"/>
      <c r="DR16" s="85"/>
      <c r="DS16" s="83"/>
      <c r="DT16" s="84"/>
      <c r="DU16" s="76"/>
      <c r="DV16" s="76"/>
      <c r="DW16" s="76"/>
      <c r="DX16" s="76"/>
      <c r="DY16" s="82"/>
      <c r="DZ16" s="83"/>
      <c r="EA16" s="86"/>
      <c r="EB16" s="87"/>
      <c r="EC16" s="87"/>
      <c r="ED16" s="87"/>
      <c r="EE16" s="87"/>
      <c r="EF16" s="82"/>
      <c r="EG16" s="88"/>
      <c r="EH16" s="84"/>
      <c r="EI16" s="87"/>
      <c r="EJ16" s="87"/>
      <c r="EK16" s="87"/>
      <c r="EL16" s="87"/>
      <c r="EM16" s="82"/>
      <c r="EN16" s="88"/>
      <c r="EO16" s="84"/>
      <c r="EP16" s="87"/>
      <c r="EQ16" s="87"/>
      <c r="ER16" s="87"/>
      <c r="ES16" s="87"/>
      <c r="ET16" s="87"/>
      <c r="EU16" s="82"/>
      <c r="EV16" s="289"/>
      <c r="EW16" s="294"/>
      <c r="EX16" s="87"/>
      <c r="EY16" s="87"/>
      <c r="EZ16" s="87"/>
      <c r="FA16" s="87"/>
      <c r="FB16" s="87"/>
      <c r="FC16" s="82"/>
      <c r="FD16" s="83"/>
      <c r="FE16" s="95"/>
      <c r="FF16" s="89"/>
      <c r="FG16" s="89"/>
      <c r="FH16" s="89"/>
      <c r="FI16" s="89"/>
      <c r="FJ16" s="89"/>
      <c r="FK16" s="89"/>
      <c r="FL16" s="82"/>
      <c r="FM16" s="83"/>
      <c r="FN16" s="95"/>
      <c r="FO16" s="76"/>
      <c r="FP16" s="76"/>
      <c r="FQ16" s="76"/>
      <c r="FR16" s="76"/>
      <c r="FS16" s="76"/>
      <c r="FT16" s="76"/>
      <c r="FU16" s="82"/>
      <c r="FV16" s="83"/>
      <c r="FW16" s="95"/>
      <c r="FX16" s="76"/>
      <c r="FY16" s="76"/>
      <c r="FZ16" s="76"/>
      <c r="GA16" s="76"/>
      <c r="GB16" s="76"/>
      <c r="GC16" s="76"/>
      <c r="GD16" s="82"/>
      <c r="GE16" s="81"/>
      <c r="GF16" s="79"/>
      <c r="GG16" s="134"/>
      <c r="GH16" s="81"/>
      <c r="GI16" s="79"/>
      <c r="GJ16" s="134"/>
      <c r="GK16" s="91"/>
      <c r="GL16" s="79"/>
      <c r="GM16" s="79"/>
      <c r="GN16" s="134"/>
      <c r="GO16" s="97"/>
      <c r="GP16" s="316"/>
      <c r="GQ16" s="318"/>
      <c r="GR16" s="317"/>
      <c r="GS16" s="356"/>
      <c r="GT16" s="81"/>
      <c r="GU16" s="79"/>
      <c r="GV16" s="134"/>
      <c r="GW16" s="355"/>
      <c r="GX16" s="81"/>
      <c r="GY16" s="79"/>
      <c r="GZ16" s="79"/>
      <c r="HA16" s="79"/>
      <c r="HB16" s="79"/>
      <c r="HC16" s="79"/>
      <c r="HD16" s="134"/>
      <c r="HE16" s="81"/>
      <c r="HF16" s="79"/>
      <c r="HG16" s="134"/>
      <c r="HH16" s="350"/>
      <c r="HI16" s="79"/>
      <c r="HJ16" s="79"/>
      <c r="HK16" s="79"/>
      <c r="HL16" s="79"/>
      <c r="HM16" s="79"/>
      <c r="HN16" s="79"/>
      <c r="HO16" s="79"/>
      <c r="HP16" s="79"/>
      <c r="HQ16" s="79"/>
      <c r="HR16" s="80"/>
      <c r="HS16" s="80"/>
      <c r="HT16" s="134"/>
      <c r="HU16" s="81"/>
      <c r="HV16" s="91"/>
      <c r="HW16" s="442"/>
      <c r="HX16" s="350"/>
      <c r="HY16" s="79"/>
      <c r="HZ16" s="79"/>
      <c r="IA16" s="79"/>
      <c r="IB16" s="79"/>
      <c r="IC16" s="134"/>
      <c r="ID16" s="350"/>
      <c r="IE16" s="79"/>
      <c r="IF16" s="79"/>
      <c r="IG16" s="79"/>
      <c r="IH16" s="79"/>
      <c r="II16" s="134"/>
      <c r="IJ16" s="350"/>
      <c r="IK16" s="79"/>
      <c r="IL16" s="79"/>
      <c r="IM16" s="79"/>
      <c r="IN16" s="79"/>
      <c r="IO16" s="134"/>
      <c r="IP16" s="81"/>
      <c r="IQ16" s="79"/>
      <c r="IR16" s="80"/>
      <c r="IS16" s="81"/>
      <c r="IT16" s="79"/>
      <c r="IU16" s="134"/>
      <c r="IV16" s="91"/>
      <c r="IW16" s="79"/>
      <c r="IX16" s="79"/>
      <c r="IY16" s="134"/>
      <c r="IZ16" s="363"/>
      <c r="JC16" s="119"/>
      <c r="JD16" s="76"/>
      <c r="JE16" s="378"/>
      <c r="JF16" s="378"/>
      <c r="JG16" s="378"/>
      <c r="JH16" s="378"/>
      <c r="JI16" s="378"/>
      <c r="JJ16" s="378"/>
      <c r="JK16" s="378"/>
      <c r="JL16" s="76"/>
      <c r="JM16" s="378"/>
      <c r="JN16" s="378"/>
      <c r="JO16" s="378"/>
      <c r="JP16" s="379"/>
      <c r="JR16" s="119"/>
      <c r="JS16" s="76"/>
      <c r="JT16" s="76"/>
      <c r="JU16" s="76"/>
      <c r="JV16" s="76"/>
      <c r="JW16" s="319"/>
      <c r="JX16" s="90"/>
      <c r="JZ16" s="119"/>
      <c r="KA16" s="396"/>
      <c r="KB16" s="396"/>
      <c r="KC16" s="76"/>
      <c r="KD16" s="76"/>
      <c r="KE16" s="76"/>
      <c r="KF16" s="76"/>
      <c r="KG16" s="76"/>
      <c r="KH16" s="76"/>
      <c r="KI16" s="76"/>
      <c r="KJ16" s="76"/>
      <c r="KK16" s="90"/>
    </row>
    <row r="17" spans="2:297" s="26" customFormat="1" ht="26.25" customHeight="1" x14ac:dyDescent="0.2">
      <c r="B17" s="27">
        <f>D17*1000000+C17*10000+E17*100+G17</f>
        <v>0</v>
      </c>
      <c r="C17" s="27">
        <f>IF(O17&lt;&gt;"",IF(O17&lt;&gt;O16,C16+1,C16),0)</f>
        <v>0</v>
      </c>
      <c r="D17" s="27">
        <f>IF(P17&lt;&gt;"",IF(P17&lt;&gt;P16,D16+1,D16),0)</f>
        <v>0</v>
      </c>
      <c r="E17" s="27">
        <f>IF(Q17&lt;&gt;"",IF(Q17&lt;&gt;Q16,E16+1,E16),0)</f>
        <v>0</v>
      </c>
      <c r="F17" s="27">
        <f>IF(X17&lt;&gt;"",IF(X17&lt;&gt;X16,F16+1,F16),0)</f>
        <v>0</v>
      </c>
      <c r="G17" s="27">
        <f>IF(P17&lt;&gt;"",IF(P17&lt;&gt;P16,1,0),0)</f>
        <v>0</v>
      </c>
      <c r="H17" s="27">
        <f>IF(Q17&lt;&gt;"",IF(Q17&lt;&gt;Q16,1,0),0)</f>
        <v>0</v>
      </c>
      <c r="I17" s="27">
        <f>IF(X17&lt;&gt;"",IF(X17&lt;&gt;X16,1,0),0)</f>
        <v>0</v>
      </c>
      <c r="J17" s="27"/>
      <c r="K17" s="27"/>
      <c r="L17" s="27"/>
      <c r="N17" s="130" t="str">
        <f>IF(X17&lt;&gt;"",N16+1,"")</f>
        <v/>
      </c>
      <c r="O17" s="59"/>
      <c r="P17" s="59"/>
      <c r="Q17" s="241"/>
      <c r="R17" s="242"/>
      <c r="S17" s="243" t="str">
        <f>IFERROR(VLOOKUP($R17,整理番号!$B$4:$C$5,2,FALSE),"")</f>
        <v/>
      </c>
      <c r="T17" s="59"/>
      <c r="U17" s="250"/>
      <c r="V17" s="121"/>
      <c r="W17" s="217" t="str">
        <f>IF(X17&lt;&gt;"",IF(P17&lt;&gt;P16,1,IF(X17&lt;&gt;X16,W16+1,W16)),"")</f>
        <v/>
      </c>
      <c r="X17" s="111"/>
      <c r="Y17" s="113"/>
      <c r="Z17" s="146" t="str">
        <f>IFERROR(VLOOKUP($Y17,整理番号!$B$8:$C$10,2,FALSE),"")</f>
        <v/>
      </c>
      <c r="AA17" s="250"/>
      <c r="AB17" s="61"/>
      <c r="AC17" s="62" t="str">
        <f>IFERROR(VLOOKUP($AB17,整理番号!$B$22:$C$23,2,FALSE),"")</f>
        <v/>
      </c>
      <c r="AD17" s="61"/>
      <c r="AE17" s="114" t="str">
        <f>IFERROR(VLOOKUP(AD17,整理番号!$B$14:$C$16,2,FALSE),"")</f>
        <v/>
      </c>
      <c r="AF17" s="113"/>
      <c r="AG17" s="62" t="str">
        <f>IFERROR(VLOOKUP(AF17,整理番号!$B$18:$C$19,2,FALSE),"")</f>
        <v/>
      </c>
      <c r="AH17" s="61"/>
      <c r="AI17" s="253"/>
      <c r="AJ17" s="253"/>
      <c r="AK17" s="121"/>
      <c r="AL17" s="140"/>
      <c r="AM17" s="61"/>
      <c r="AN17" s="140"/>
      <c r="AO17" s="113"/>
      <c r="AP17" s="114" t="str">
        <f>IFERROR(VLOOKUP(AO17,整理番号!$B$38:$C$43,2,FALSE),"")</f>
        <v/>
      </c>
      <c r="AQ17" s="104" t="str">
        <f>IF(AR17&lt;&gt;"",IF(OR(X17&lt;&gt;X16,P17&lt;&gt;P16),1,AQ16+1),"")</f>
        <v/>
      </c>
      <c r="AR17" s="60"/>
      <c r="AS17" s="61"/>
      <c r="AT17" s="60"/>
      <c r="AU17" s="60"/>
      <c r="AV17" s="121"/>
      <c r="AW17" s="113"/>
      <c r="AX17" s="63"/>
      <c r="AY17" s="64" t="str">
        <f>IF(AX17&gt;0,ROUNDDOWN(JI17,0),"")</f>
        <v/>
      </c>
      <c r="AZ17" s="63"/>
      <c r="BA17" s="63"/>
      <c r="BB17" s="64">
        <f>AX17-SUM(AY17:BA17)</f>
        <v>0</v>
      </c>
      <c r="BC17" s="64" t="str">
        <f>IF(AV17=7,AX17,"")</f>
        <v/>
      </c>
      <c r="BD17" s="64" t="str">
        <f>IF(AV17=7,AY17,"")</f>
        <v/>
      </c>
      <c r="BE17" s="65"/>
      <c r="BF17" s="66" t="str">
        <f>IF(AX17&gt;0,IF(BE17="非課税","",IF(AND(AW17=1,BE17="控除不可"),"該当なし",IF(AND(AW17=1,BE17="80%控除"),ROUNDDOWN(AX17*8/110,0),IF(AND(AW17=1,BE17="全額控除"),ROUNDDOWN(AX17*10/110,0),IF(AND(BE17="控除不可",OR(AW17=2,AW17=3)),"該当なし","含税額"))))),"")</f>
        <v/>
      </c>
      <c r="BG17" s="124" t="str">
        <f>IF(AX17&gt;0,IF(AND(AW17=1,BE17="控除不可"),"",IF(AND(AW17=1,BE17="80%控除"),ROUNDDOWN(AY17*8/102,0),IF(AND(AW17=1,BE17="全額控除"),ROUNDDOWN(AY17*10/100,0),IF(AW17=2,"","")))),"")</f>
        <v/>
      </c>
      <c r="BH17" s="260"/>
      <c r="BI17" s="261"/>
      <c r="BJ17" s="63"/>
      <c r="BK17" s="63"/>
      <c r="BL17" s="63"/>
      <c r="BM17" s="63"/>
      <c r="BN17" s="147"/>
      <c r="BO17" s="269"/>
      <c r="BP17" s="266"/>
      <c r="BQ17" s="260"/>
      <c r="BR17" s="261"/>
      <c r="BS17" s="63"/>
      <c r="BT17" s="63"/>
      <c r="BU17" s="63"/>
      <c r="BV17" s="63"/>
      <c r="BW17" s="147"/>
      <c r="BX17" s="269"/>
      <c r="BY17" s="266"/>
      <c r="BZ17" s="260"/>
      <c r="CA17" s="261"/>
      <c r="CB17" s="63"/>
      <c r="CC17" s="63"/>
      <c r="CD17" s="63"/>
      <c r="CE17" s="63"/>
      <c r="CF17" s="147"/>
      <c r="CG17" s="269"/>
      <c r="CH17" s="266"/>
      <c r="CI17" s="260"/>
      <c r="CJ17" s="261"/>
      <c r="CK17" s="322"/>
      <c r="CL17" s="322"/>
      <c r="CM17" s="322"/>
      <c r="CN17" s="322"/>
      <c r="CO17" s="67" t="s">
        <v>306</v>
      </c>
      <c r="CP17" s="341" t="str">
        <f>IF(CI17=1,CN17-CK17,"")</f>
        <v/>
      </c>
      <c r="CQ17" s="266"/>
      <c r="CR17" s="257"/>
      <c r="CS17" s="92"/>
      <c r="CT17" s="31"/>
      <c r="CU17" s="31"/>
      <c r="CV17" s="31"/>
      <c r="CW17" s="31"/>
      <c r="CX17" s="68" t="s">
        <v>307</v>
      </c>
      <c r="CY17" s="272"/>
      <c r="CZ17" s="257"/>
      <c r="DA17" s="261"/>
      <c r="DB17" s="295"/>
      <c r="DC17" s="295"/>
      <c r="DD17" s="295"/>
      <c r="DE17" s="295"/>
      <c r="DF17" s="68" t="s">
        <v>308</v>
      </c>
      <c r="DG17" s="344" t="str">
        <f>IF(CZ17=1,DE17-DB17,"")</f>
        <v/>
      </c>
      <c r="DH17" s="272"/>
      <c r="DI17" s="257"/>
      <c r="DJ17" s="261"/>
      <c r="DK17" s="277"/>
      <c r="DL17" s="277"/>
      <c r="DM17" s="277"/>
      <c r="DN17" s="277"/>
      <c r="DO17" s="68" t="s">
        <v>309</v>
      </c>
      <c r="DP17" s="280"/>
      <c r="DQ17" s="283" t="str">
        <f>IF(DI17=1,ROUNDDOWN(DN17/DP17,3),IF(DI17=2,ROUNDDOWN(DN17/DK17,3),""))</f>
        <v/>
      </c>
      <c r="DR17" s="272"/>
      <c r="DS17" s="258"/>
      <c r="DT17" s="93"/>
      <c r="DU17" s="275"/>
      <c r="DV17" s="275"/>
      <c r="DW17" s="275"/>
      <c r="DX17" s="275"/>
      <c r="DY17" s="69" t="s">
        <v>310</v>
      </c>
      <c r="DZ17" s="258"/>
      <c r="EA17" s="93"/>
      <c r="EB17" s="275"/>
      <c r="EC17" s="275"/>
      <c r="ED17" s="275"/>
      <c r="EE17" s="275"/>
      <c r="EF17" s="70" t="s">
        <v>307</v>
      </c>
      <c r="EG17" s="258"/>
      <c r="EH17" s="263"/>
      <c r="EI17" s="275"/>
      <c r="EJ17" s="275"/>
      <c r="EK17" s="275"/>
      <c r="EL17" s="275"/>
      <c r="EM17" s="71" t="s">
        <v>307</v>
      </c>
      <c r="EN17" s="258"/>
      <c r="EO17" s="263"/>
      <c r="EP17" s="275"/>
      <c r="EQ17" s="275"/>
      <c r="ER17" s="275"/>
      <c r="ES17" s="275"/>
      <c r="ET17" s="72" t="s">
        <v>307</v>
      </c>
      <c r="EU17" s="286"/>
      <c r="EV17" s="258"/>
      <c r="EW17" s="263"/>
      <c r="EX17" s="275"/>
      <c r="EY17" s="275"/>
      <c r="EZ17" s="275"/>
      <c r="FA17" s="275"/>
      <c r="FB17" s="72" t="s">
        <v>307</v>
      </c>
      <c r="FC17" s="286"/>
      <c r="FD17" s="258"/>
      <c r="FE17" s="263"/>
      <c r="FF17" s="295"/>
      <c r="FG17" s="295"/>
      <c r="FH17" s="295"/>
      <c r="FI17" s="295"/>
      <c r="FJ17" s="73" t="s">
        <v>311</v>
      </c>
      <c r="FK17" s="301" t="str">
        <f>IF(FD17=1,ROUNDDOWN((FI17-FF17),3),"")</f>
        <v/>
      </c>
      <c r="FL17" s="298"/>
      <c r="FM17" s="258"/>
      <c r="FN17" s="263"/>
      <c r="FO17" s="304"/>
      <c r="FP17" s="295"/>
      <c r="FQ17" s="295"/>
      <c r="FR17" s="295"/>
      <c r="FS17" s="73" t="s">
        <v>311</v>
      </c>
      <c r="FT17" s="351" t="str">
        <f>IF(FM17=1,ROUNDDOWN((FR17-FO17),3),"")</f>
        <v/>
      </c>
      <c r="FU17" s="266"/>
      <c r="FV17" s="258"/>
      <c r="FW17" s="263"/>
      <c r="FX17" s="325"/>
      <c r="FY17" s="325"/>
      <c r="FZ17" s="325"/>
      <c r="GA17" s="325"/>
      <c r="GB17" s="68" t="s">
        <v>312</v>
      </c>
      <c r="GC17" s="307" t="str">
        <f>IF(FV17=1,ROUNDDOWN((GA17-FX17)/FX17,3),"")</f>
        <v/>
      </c>
      <c r="GD17" s="266"/>
      <c r="GE17" s="310" t="str">
        <f>IF($I17=1,SUM(GF17:GG17),"")</f>
        <v/>
      </c>
      <c r="GF17" s="311"/>
      <c r="GG17" s="337"/>
      <c r="GH17" s="310" t="str">
        <f>IF($I17=1,SUM(GI17:GJ17),"")</f>
        <v/>
      </c>
      <c r="GI17" s="311"/>
      <c r="GJ17" s="337" t="s">
        <v>56</v>
      </c>
      <c r="GK17" s="474" t="str">
        <f>IF($I17=1,SUM(GL17:GN17),"")</f>
        <v/>
      </c>
      <c r="GL17" s="311"/>
      <c r="GM17" s="311"/>
      <c r="GN17" s="337"/>
      <c r="GO17" s="424" t="str">
        <f>IF($I17=1,IF(U17=1,5,0),"")</f>
        <v/>
      </c>
      <c r="GP17" s="425" t="str">
        <f>IF($I17=1,IF(AND($BH17=1,$BM17=1),5,0),"")</f>
        <v/>
      </c>
      <c r="GQ17" s="426" t="str">
        <f>IF($I17=1,IF(AND($BQ17=1,$BV17=1),3,0),"")</f>
        <v/>
      </c>
      <c r="GR17" s="427" t="str">
        <f>IF($I17=1,IF(AND($BZ17=1,$CE17=1),1,0),"")</f>
        <v/>
      </c>
      <c r="GS17" s="425" t="str">
        <f>IF($I17=1,IF(AND($CI17=1,$CP17&gt;=1),5,0),"")</f>
        <v/>
      </c>
      <c r="GT17" s="428" t="str">
        <f>IF($I17=1,SUM(GU17:GV17),"")</f>
        <v/>
      </c>
      <c r="GU17" s="328" t="str">
        <f>IF($I17=1,IF($CT17=1,3,0),"")</f>
        <v/>
      </c>
      <c r="GV17" s="330" t="str">
        <f>IF($I17=1,IF(AND(CR17=1,CW17=1),3,0),"")</f>
        <v/>
      </c>
      <c r="GW17" s="429" t="str">
        <f>IF($I17=1,IF(AND(CZ17=1,DG17&gt;=1),3,0),"")</f>
        <v/>
      </c>
      <c r="GX17" s="428" t="str">
        <f>IF($I17=1,SUM(GY17:HG17),"")</f>
        <v/>
      </c>
      <c r="GY17" s="328" t="str">
        <f>IF($I17=1,IF(AND($DI17=1,OR($V17="都市的地域",$V17="平地農業地域"),$DN17-$DK17&gt;0,$DQ17&gt;=0.8),5,0),"")</f>
        <v/>
      </c>
      <c r="GZ17" s="328" t="str">
        <f>IF($I17=1,IF(AND($DI17=1,OR($V17="都市的地域",$V17="平地農業地域"),$DN17-$DK17&gt;0,0.6&lt;=$DQ17,$DQ17&lt;0.8),3,0),"")</f>
        <v/>
      </c>
      <c r="HA17" s="328" t="str">
        <f>IF($I17=1,IF(AND($DI17=1,OR($V17="都市的地域",$V17="平地農業地域"),$DN17-$DK17&gt;0,0.4&lt;=$DQ17,$DQ17&lt;0.6),1,0),"")</f>
        <v/>
      </c>
      <c r="HB17" s="328" t="str">
        <f>IF($I17=1,IF(AND($DI17=1,OR($V17="中間農業地域",$V17="山間農業地域"),$DN17-$DK17&gt;0,$DQ17&gt;=0.6),5,0),"")</f>
        <v/>
      </c>
      <c r="HC17" s="328" t="str">
        <f>IF($I17=1,IF(AND($DI17=1,OR($V17="中間農業地域",$V17="山間農業地域"),$DN17-$DK17&gt;0,0.4&lt;=$DQ17,$DQ17&lt;0.6),3,0),"")</f>
        <v/>
      </c>
      <c r="HD17" s="330" t="str">
        <f>IF($I17=1,IF(AND($DI17=1,OR($V17="中間農業地域",$V17="山間農業地域"),$DN17-$DK17&gt;0,0.2&lt;=$DQ17,$DQ17&lt;0.4),1,0),"")</f>
        <v/>
      </c>
      <c r="HE17" s="329" t="str">
        <f>IF($I17=1,IF(AND($DI17=2,$DN17-$DK17&gt;0,$DQ17&gt;=2),5,0),"")</f>
        <v/>
      </c>
      <c r="HF17" s="328" t="str">
        <f>IF($I17=1,IF(AND($DI17=2,$DN17-$DK17&gt;0,1.5&lt;=$DQ17,$DQ17&lt;2),3,0),"")</f>
        <v/>
      </c>
      <c r="HG17" s="330" t="str">
        <f>IF($I17=1,IF(AND($DI17=2,$DN17-$DK17&gt;0,1.2&lt;=$DQ17,$DQ17&lt;1.5),1,0),"")</f>
        <v/>
      </c>
      <c r="HH17" s="418" t="str">
        <f>IF($I17=1,SUM(HI17,HL17,HO17,HR17),"")</f>
        <v/>
      </c>
      <c r="HI17" s="441" t="str">
        <f>IF($I17=1,SUM(HJ17:HK17),"")</f>
        <v/>
      </c>
      <c r="HJ17" s="328" t="str">
        <f>IF($I17=1,IF($DU17=1,2,0),"")</f>
        <v/>
      </c>
      <c r="HK17" s="328" t="str">
        <f>IF($I17=1,IF(AND(DS17=1,DX17=1),2,0),"")</f>
        <v/>
      </c>
      <c r="HL17" s="357" t="str">
        <f>IF($I17=1,SUM(HM17:HN17),"")</f>
        <v/>
      </c>
      <c r="HM17" s="328" t="str">
        <f>IF($I17=1,IF(EB17=1,2,0),"")</f>
        <v/>
      </c>
      <c r="HN17" s="328" t="str">
        <f>IF($I17=1,IF(AND(DZ17=1,EE17=1),2,0),"")</f>
        <v/>
      </c>
      <c r="HO17" s="357" t="str">
        <f>IF($I17=1,SUM(HP17:HQ17),"")</f>
        <v/>
      </c>
      <c r="HP17" s="328" t="str">
        <f>IF($I17=1,IF(EI17=1,2,0),"")</f>
        <v/>
      </c>
      <c r="HQ17" s="328" t="str">
        <f>IF($I17=1,IF(AND(EG17=1,EL17=1),2,0),"")</f>
        <v/>
      </c>
      <c r="HR17" s="360" t="str">
        <f>IF($I17=1,SUM(HS17:HT17),"")</f>
        <v/>
      </c>
      <c r="HS17" s="328" t="str">
        <f>IF($I17=1,IF(EP17=1,2,0),"")</f>
        <v/>
      </c>
      <c r="HT17" s="330" t="str">
        <f>IF($I17=1,IF(AND(EN17=1,ES17=1),2,0),"")</f>
        <v/>
      </c>
      <c r="HU17" s="428" t="str">
        <f>IF($I17=1,SUM(HV17:HW17),"")</f>
        <v/>
      </c>
      <c r="HV17" s="328" t="str">
        <f>IF($I17=1,IF(EX17=1,5,0),"")</f>
        <v/>
      </c>
      <c r="HW17" s="330" t="str">
        <f>IF($I17=1,IF(AND(EV17=1,FA17=1),5,0),"")</f>
        <v/>
      </c>
      <c r="HX17" s="418" t="str">
        <f>IF($I17=1,SUM(HY17:IC17),"")</f>
        <v/>
      </c>
      <c r="HY17" s="328" t="str">
        <f>IF($I17=1,IF(AND($FD17=1,50&lt;=$FK17,$FK17&lt;100),1,0),"")</f>
        <v/>
      </c>
      <c r="HZ17" s="328" t="str">
        <f>IF($I17=1,IF(AND($FD17=1,100&lt;=$FK17,$FK17&lt;150),2,0),"")</f>
        <v/>
      </c>
      <c r="IA17" s="328" t="str">
        <f>IF($I17=1,IF(AND($FD17=1,150&lt;=$FK17,$FK17&lt;200),3,0),"")</f>
        <v/>
      </c>
      <c r="IB17" s="328" t="str">
        <f>IF($I17=1,IF(AND($FD17=1,200&lt;=$FK17,$FK17&lt;250),4,0),"")</f>
        <v/>
      </c>
      <c r="IC17" s="330" t="str">
        <f>IF($I17=1,IF(AND($FD17=1,250&lt;=$FK17),5,0),"")</f>
        <v/>
      </c>
      <c r="ID17" s="418" t="str">
        <f>IF($I17=1,SUM(IE17:II17),"")</f>
        <v/>
      </c>
      <c r="IE17" s="328" t="str">
        <f>IF($I17=1,IF(AND($FM17=1,50&lt;=$FT17,$FT17&lt;100),1,0),"")</f>
        <v/>
      </c>
      <c r="IF17" s="328" t="str">
        <f>IF($I17=1,IF(AND($FM17=1,100&lt;=$FT17,$FT17&lt;150),2,0),"")</f>
        <v/>
      </c>
      <c r="IG17" s="328" t="str">
        <f>IF($I17=1,IF(AND($FM17=1,150&lt;=$FT17,$FT17&lt;200),3,0),"")</f>
        <v/>
      </c>
      <c r="IH17" s="328" t="str">
        <f>IF($I17=1,IF(AND($FM17=1,200&lt;=$FT17,$FT17&lt;250),4,0),"")</f>
        <v/>
      </c>
      <c r="II17" s="330" t="str">
        <f>IF($I17=1,IF(AND($FM17=1,250&lt;=$FT17),5,0),"")</f>
        <v/>
      </c>
      <c r="IJ17" s="418" t="str">
        <f>IF($I17=1,SUM(IK17:IO17),"")</f>
        <v/>
      </c>
      <c r="IK17" s="328" t="str">
        <f>IF($I17=1,IF(AND($FV17=1,-0.06&lt;$GC17,$GC17&lt;=-0.02),1,0),"")</f>
        <v/>
      </c>
      <c r="IL17" s="446" t="str">
        <f>IF($I17=1,IF(AND($FV17=1,-0.1&lt;$GC17,$GC17&lt;=-0.06),2,0),"")</f>
        <v/>
      </c>
      <c r="IM17" s="446" t="str">
        <f>IF($I17=1,IF(AND($FV17=1,-0.15&lt;$GC17,$GC17&lt;=-0.1),3,0),"")</f>
        <v/>
      </c>
      <c r="IN17" s="446" t="str">
        <f>IF($I17=1,IF(AND($FV17=1,-0.2&lt;$GC17,$GC17&lt;=-0.15),4,0),"")</f>
        <v/>
      </c>
      <c r="IO17" s="446" t="str">
        <f>IF($I17=1,IF(AND($FV17=1,$GC17&lt;=-0.2),5,0),"")</f>
        <v/>
      </c>
      <c r="IP17" s="428" t="str">
        <f>IF($I17=1,SUM(IQ17:IR17),"")</f>
        <v/>
      </c>
      <c r="IQ17" s="328" t="str">
        <f>IF($I17=1,IF(GF17=1,1,0),"")</f>
        <v/>
      </c>
      <c r="IR17" s="347" t="str">
        <f>IF($I17=1,IF(GG17=1,1,0),"")</f>
        <v/>
      </c>
      <c r="IS17" s="447" t="str">
        <f>IF($I17=1,SUM(IT17:IU17),"")</f>
        <v/>
      </c>
      <c r="IT17" s="328" t="str">
        <f>IF($I17=1,IF(GI17=1,2,0),"")</f>
        <v/>
      </c>
      <c r="IU17" s="330" t="str">
        <f>IF($I17=1,IF(GJ17=1,1,0),"")</f>
        <v/>
      </c>
      <c r="IV17" s="448" t="str">
        <f>IF($I17=1,SUM(IW17:IY17),"")</f>
        <v/>
      </c>
      <c r="IW17" s="328" t="str">
        <f>IF($I17=1,IF(GL17=1,2,0),"")</f>
        <v/>
      </c>
      <c r="IX17" s="328" t="str">
        <f>IF($I17=1,IF(GM17=1,1,0),"")</f>
        <v/>
      </c>
      <c r="IY17" s="347" t="str">
        <f>IF($I17=1,IF(GN17=1,1,0),"")</f>
        <v/>
      </c>
      <c r="IZ17" s="364" t="str">
        <f>IF($I17=1,SUM(GO17:GS17,GT17,GW17,GX17,HH17,HU17,HX17,IS17,IV17,ID17,IJ17,IP17),"")</f>
        <v/>
      </c>
      <c r="JA17" s="340"/>
      <c r="JB17" s="100"/>
      <c r="JC17" s="370" t="str">
        <f>IF(1&lt;=$F17,AW17,"")</f>
        <v/>
      </c>
      <c r="JD17" s="101" t="str">
        <f>IF(1&lt;=$F17,AO17,"")</f>
        <v/>
      </c>
      <c r="JE17" s="367" t="str">
        <f>IF(1&lt;=$F17,AX17,"")</f>
        <v/>
      </c>
      <c r="JF17" s="368" t="str">
        <f>IF(JE17&gt;0,IF(BE17="非課税",JE17,IF(AND(AW17=1,BE17="控除不可"),JE17,IF(AND(AW17=1,BE17="80%控除"),ROUNDDOWN(JE17*102/110,0),IF(AND(AW17=1,BE17="全額控除"),ROUNDDOWN(JE17*100/110,0),IF(OR(AW17=2,AW17=3),JE17,JE17))))),"")</f>
        <v/>
      </c>
      <c r="JG17" s="368" t="str">
        <f>IF(JE17&gt;0,IF(JD17=5,JF17/2,JF17),"")</f>
        <v/>
      </c>
      <c r="JH17" s="368" t="str">
        <f>IF(JE17&gt;0,IF(JD17=1,JG17,IF(JD17=2,1000000,IF(JD17=3,JG17,IF(JD17=4,250000,IF(JD17=5,JG17,""))))))</f>
        <v/>
      </c>
      <c r="JI17" s="368">
        <f>IF(JE17&gt;0,MIN(JG17:JH17),JU250)</f>
        <v>0</v>
      </c>
      <c r="JJ17" s="369" t="str">
        <f>IF(JI17&gt;0,IF(JI17&gt;=AY17,"○","×"),"")</f>
        <v/>
      </c>
      <c r="JK17" s="367" t="str">
        <f>IF(I17=1,SUMIFS($AY$17:$AY$1231,$F$17:$F$1231,F17),"")</f>
        <v/>
      </c>
      <c r="JL17" s="369" t="str">
        <f>IF(I17=1,IF(JK17&lt;=10000000,"〇","×"),"")</f>
        <v/>
      </c>
      <c r="JM17" s="368" t="str">
        <f>IF($I17=1,SUMIFS($AX$17:$AX$1231,$F$17:$F$1231,$F17),"")</f>
        <v/>
      </c>
      <c r="JN17" s="368" t="str">
        <f>IF($I17=1,SUMIFS($AY$17:$AY$1231,$F$17:$F$1231,$F17),"")</f>
        <v/>
      </c>
      <c r="JO17" s="368" t="str">
        <f>IF($I17=1,SUMIFS($BC$17:$BC$1231,$F$17:$F$1231,$F17),"")</f>
        <v/>
      </c>
      <c r="JP17" s="371" t="str">
        <f>IF($I17=1,SUMIFS($BD$17:$BD$1231,$F$17:$F$1231,$F17),"")</f>
        <v/>
      </c>
      <c r="JR17" s="113" t="str">
        <f>IF(F17&gt;=1,IF(AO17=5,IF(AX17&gt;=500000,"〇","×"),""),"")</f>
        <v/>
      </c>
      <c r="JS17" s="61" t="str">
        <f t="shared" ref="JS17" si="5">IF(F17&gt;=1,IF(AO17=5,IF(AND(5&lt;=AT17,AT17&lt;=20),"〇","×"),""),"")</f>
        <v/>
      </c>
      <c r="JT17" s="61" t="str">
        <f>IF($I17&gt;=1,IF(OR($BH17&lt;&gt;"",$BQ17&lt;&gt;"",$BZ17&lt;&gt;""),"〇","×"),"")</f>
        <v/>
      </c>
      <c r="JU17" s="61" t="str">
        <f>IF($I17&gt;=1,IF(OR($CI17&lt;&gt;"",$CR17&lt;&gt;"",$CZ17&lt;&gt;"",$DI17&lt;&gt;"",$DS17&lt;&gt;"",$DZ17&lt;&gt;"",$EG17&lt;&gt;"",$EN17&lt;&gt;""),"〇","×"),"")</f>
        <v/>
      </c>
      <c r="JV17" s="61" t="str">
        <f>IF($I17&gt;=1,IF(OR($EV17&lt;&gt;"",$FD17&lt;&gt;"",$FM17&lt;&gt;"",$FV17&lt;&gt;""),"〇","×"),"")</f>
        <v/>
      </c>
      <c r="JW17" s="250"/>
      <c r="JX17" s="121" t="str">
        <f>IF($I17&gt;=1,IF(AND(DU17=1,AF17=2),"〇","×"),"")</f>
        <v/>
      </c>
      <c r="JZ17" s="113" t="str">
        <f>IF($I17=1,IF(BH17=1,1,0),"")</f>
        <v/>
      </c>
      <c r="KA17" s="397" t="str">
        <f>IF($I17=1,IF(BQ17=1,1,0),"")</f>
        <v/>
      </c>
      <c r="KB17" s="397" t="str">
        <f>IF($I17=1,IF(BZ17=1,1,0),"")</f>
        <v/>
      </c>
      <c r="KC17" s="61" t="str">
        <f>IF($I17=1,IF(CI17=1,1,0),"")</f>
        <v/>
      </c>
      <c r="KD17" s="61" t="str">
        <f>IF($I17=1,IF(CR17=1,1,0),"")</f>
        <v/>
      </c>
      <c r="KE17" s="61" t="str">
        <f>IF($I17=1,IF(CZ17=1,1,0),"")</f>
        <v/>
      </c>
      <c r="KF17" s="61" t="str">
        <f>IF($I17=1,IF(OR(DI17=1,DI17=2),1,0),"")</f>
        <v/>
      </c>
      <c r="KG17" s="61" t="str">
        <f>IF($I17=1,IF(OR(DS17=1,DZ17=1,EG17=1,EN17=1),1,0),"")</f>
        <v/>
      </c>
      <c r="KH17" s="61" t="str">
        <f>IF($I17=1,IF(EV17=1,1,0),"")</f>
        <v/>
      </c>
      <c r="KI17" s="61" t="str">
        <f>IF($I17=1,IF(FD17=1,1,0),"")</f>
        <v/>
      </c>
      <c r="KJ17" s="61" t="str">
        <f>IF($I17=1,IF(FM17=1,1,0),"")</f>
        <v/>
      </c>
      <c r="KK17" s="121" t="str">
        <f>IF($I17=1,IF(FV17=1,1,0),"")</f>
        <v/>
      </c>
    </row>
    <row r="18" spans="2:297" s="26" customFormat="1" ht="26.25" customHeight="1" x14ac:dyDescent="0.2">
      <c r="B18" s="27">
        <f t="shared" ref="B18:B81" si="6">D18*1000000+C18*10000+E18*100+G18</f>
        <v>0</v>
      </c>
      <c r="C18" s="27">
        <f t="shared" ref="C18:C81" si="7">IF(O18&lt;&gt;"",IF(O18&lt;&gt;O17,C17+1,C17),0)</f>
        <v>0</v>
      </c>
      <c r="D18" s="27">
        <f t="shared" ref="D18:D81" si="8">IF(P18&lt;&gt;"",IF(P18&lt;&gt;P17,D17+1,D17),0)</f>
        <v>0</v>
      </c>
      <c r="E18" s="27">
        <f t="shared" ref="E18:E81" si="9">IF(Q18&lt;&gt;"",IF(Q18&lt;&gt;Q17,E17+1,E17),0)</f>
        <v>0</v>
      </c>
      <c r="F18" s="27">
        <f t="shared" ref="F18:F81" si="10">IF(X18&lt;&gt;"",IF(X18&lt;&gt;X17,F17+1,F17),0)</f>
        <v>0</v>
      </c>
      <c r="G18" s="27">
        <f t="shared" ref="G18:G81" si="11">IF(P18&lt;&gt;"",IF(P18&lt;&gt;P17,1,0),0)</f>
        <v>0</v>
      </c>
      <c r="H18" s="27">
        <f t="shared" ref="H18:H81" si="12">IF(Q18&lt;&gt;"",IF(Q18&lt;&gt;Q17,1,0),0)</f>
        <v>0</v>
      </c>
      <c r="I18" s="27">
        <f t="shared" ref="I18:I81" si="13">IF(X18&lt;&gt;"",IF(X18&lt;&gt;X17,1,0),0)</f>
        <v>0</v>
      </c>
      <c r="J18" s="27"/>
      <c r="K18" s="27"/>
      <c r="L18" s="27"/>
      <c r="N18" s="131" t="str">
        <f t="shared" ref="N18:N81" si="14">IF(X18&lt;&gt;"",N17+1,"")</f>
        <v/>
      </c>
      <c r="O18" s="59"/>
      <c r="P18" s="59"/>
      <c r="Q18" s="241"/>
      <c r="R18" s="242"/>
      <c r="S18" s="243" t="str">
        <f>IFERROR(VLOOKUP($R18,整理番号!$B$4:$C$5,2,FALSE),"")</f>
        <v/>
      </c>
      <c r="T18" s="59"/>
      <c r="U18" s="250"/>
      <c r="V18" s="121"/>
      <c r="W18" s="218" t="str">
        <f t="shared" ref="W18:W81" si="15">IF(X18&lt;&gt;"",IF(P18&lt;&gt;P17,1,IF(X18&lt;&gt;X17,W17+1,W17)),"")</f>
        <v/>
      </c>
      <c r="X18" s="111"/>
      <c r="Y18" s="115"/>
      <c r="Z18" s="146" t="str">
        <f>IFERROR(VLOOKUP($Y18,整理番号!$B$8:$C$10,2,FALSE),"")</f>
        <v/>
      </c>
      <c r="AA18" s="251"/>
      <c r="AB18" s="28"/>
      <c r="AC18" s="62" t="str">
        <f>IFERROR(VLOOKUP($AB18,整理番号!$B$22:$C$23,2,FALSE),"")</f>
        <v/>
      </c>
      <c r="AD18" s="28"/>
      <c r="AE18" s="116" t="str">
        <f>IFERROR(VLOOKUP(AD18,整理番号!$B$14:$C$16,2,FALSE),"")</f>
        <v/>
      </c>
      <c r="AF18" s="115"/>
      <c r="AG18" s="30" t="str">
        <f>IFERROR(VLOOKUP(AF18,整理番号!$B$18:$C$19,2,FALSE),"")</f>
        <v/>
      </c>
      <c r="AH18" s="28"/>
      <c r="AI18" s="254"/>
      <c r="AJ18" s="254"/>
      <c r="AK18" s="122"/>
      <c r="AL18" s="141"/>
      <c r="AM18" s="28"/>
      <c r="AN18" s="141"/>
      <c r="AO18" s="115"/>
      <c r="AP18" s="116" t="str">
        <f>IFERROR(VLOOKUP(AO18,整理番号!$B$38:$C$43,2,FALSE),"")</f>
        <v/>
      </c>
      <c r="AQ18" s="104" t="str">
        <f t="shared" ref="AQ18:AQ81" si="16">IF(AR18&lt;&gt;"",IF(OR(X18&lt;&gt;X17,P18&lt;&gt;P17),1,AQ17+1),"")</f>
        <v/>
      </c>
      <c r="AR18" s="27"/>
      <c r="AS18" s="28"/>
      <c r="AT18" s="27"/>
      <c r="AU18" s="27"/>
      <c r="AV18" s="122"/>
      <c r="AW18" s="115"/>
      <c r="AX18" s="31"/>
      <c r="AY18" s="64" t="str">
        <f t="shared" ref="AY18:AY81" si="17">IF(AX18&gt;0,ROUNDDOWN(JI18,0),"")</f>
        <v/>
      </c>
      <c r="AZ18" s="31"/>
      <c r="BA18" s="31"/>
      <c r="BB18" s="64">
        <f t="shared" ref="BB18:BB81" si="18">AX18-SUM(AY18:BA18)</f>
        <v>0</v>
      </c>
      <c r="BC18" s="64" t="str">
        <f t="shared" ref="BC18:BC81" si="19">IF(AV18=7,AX18,"")</f>
        <v/>
      </c>
      <c r="BD18" s="64" t="str">
        <f t="shared" ref="BD18:BD81" si="20">IF(AV18=7,AY18,"")</f>
        <v/>
      </c>
      <c r="BE18" s="33"/>
      <c r="BF18" s="34" t="str">
        <f t="shared" ref="BF18:BF81" si="21">IF(AX18&gt;0,IF(BE18="非課税","",IF(AND(AW18=1,BE18="控除不可"),"該当なし",IF(AND(AW18=1,BE18="80%控除"),ROUNDDOWN(AX18*8/110,0),IF(AND(AW18=1,BE18="全額控除"),ROUNDDOWN(AX18*10/110,0),IF(AND(BE18="控除不可",OR(AW18=2,AW18=3)),"該当なし","含税額"))))),"")</f>
        <v/>
      </c>
      <c r="BG18" s="125" t="str">
        <f t="shared" ref="BG18:BG81" si="22">IF(AX18&gt;0,IF(AND(AW18=1,BE18="控除不可"),"",IF(AND(AW18=1,BE18="80%控除"),ROUNDDOWN(AY18*8/102,0),IF(AND(AW18=1,BE18="全額控除"),ROUNDDOWN(AY18*10/100,0),IF(AW18=2,"","")))),"")</f>
        <v/>
      </c>
      <c r="BH18" s="262"/>
      <c r="BI18" s="263"/>
      <c r="BJ18" s="31"/>
      <c r="BK18" s="31"/>
      <c r="BL18" s="31"/>
      <c r="BM18" s="31"/>
      <c r="BN18" s="148"/>
      <c r="BO18" s="270"/>
      <c r="BP18" s="267"/>
      <c r="BQ18" s="262"/>
      <c r="BR18" s="263"/>
      <c r="BS18" s="31"/>
      <c r="BT18" s="31"/>
      <c r="BU18" s="31"/>
      <c r="BV18" s="31"/>
      <c r="BW18" s="148"/>
      <c r="BX18" s="270"/>
      <c r="BY18" s="267"/>
      <c r="BZ18" s="262"/>
      <c r="CA18" s="263"/>
      <c r="CB18" s="31"/>
      <c r="CC18" s="31"/>
      <c r="CD18" s="31"/>
      <c r="CE18" s="31"/>
      <c r="CF18" s="148"/>
      <c r="CG18" s="270"/>
      <c r="CH18" s="267"/>
      <c r="CI18" s="262"/>
      <c r="CJ18" s="263"/>
      <c r="CK18" s="323"/>
      <c r="CL18" s="323"/>
      <c r="CM18" s="323"/>
      <c r="CN18" s="323"/>
      <c r="CO18" s="35" t="s">
        <v>306</v>
      </c>
      <c r="CP18" s="342" t="str">
        <f t="shared" ref="CP18:CP81" si="23">IF(CI18=1,CN18-CK18,"")</f>
        <v/>
      </c>
      <c r="CQ18" s="267"/>
      <c r="CR18" s="258"/>
      <c r="CS18" s="93"/>
      <c r="CT18" s="275"/>
      <c r="CU18" s="275"/>
      <c r="CV18" s="275"/>
      <c r="CW18" s="275"/>
      <c r="CX18" s="36" t="s">
        <v>307</v>
      </c>
      <c r="CY18" s="273"/>
      <c r="CZ18" s="258"/>
      <c r="DA18" s="263"/>
      <c r="DB18" s="296"/>
      <c r="DC18" s="296"/>
      <c r="DD18" s="296"/>
      <c r="DE18" s="296"/>
      <c r="DF18" s="36" t="s">
        <v>308</v>
      </c>
      <c r="DG18" s="344" t="str">
        <f t="shared" ref="DG18:DG81" si="24">IF(CZ18=1,DE18-DB18,"")</f>
        <v/>
      </c>
      <c r="DH18" s="273"/>
      <c r="DI18" s="258"/>
      <c r="DJ18" s="263"/>
      <c r="DK18" s="278"/>
      <c r="DL18" s="278"/>
      <c r="DM18" s="278"/>
      <c r="DN18" s="278"/>
      <c r="DO18" s="36" t="s">
        <v>309</v>
      </c>
      <c r="DP18" s="281"/>
      <c r="DQ18" s="284" t="str">
        <f t="shared" ref="DQ18:DQ81" si="25">IF(DI18=1,ROUNDDOWN(DN18/DP18,3),IF(DI18=2,ROUNDDOWN(DN18/DK18,3),""))</f>
        <v/>
      </c>
      <c r="DR18" s="273"/>
      <c r="DS18" s="43"/>
      <c r="DT18" s="93"/>
      <c r="DU18" s="37"/>
      <c r="DV18" s="37"/>
      <c r="DW18" s="37"/>
      <c r="DX18" s="37"/>
      <c r="DY18" s="46" t="s">
        <v>310</v>
      </c>
      <c r="DZ18" s="478"/>
      <c r="EA18" s="38"/>
      <c r="EB18" s="37"/>
      <c r="EC18" s="37"/>
      <c r="ED18" s="37"/>
      <c r="EE18" s="37"/>
      <c r="EF18" s="49" t="s">
        <v>307</v>
      </c>
      <c r="EG18" s="54"/>
      <c r="EH18" s="290"/>
      <c r="EI18" s="37"/>
      <c r="EJ18" s="37"/>
      <c r="EK18" s="37"/>
      <c r="EL18" s="37"/>
      <c r="EM18" s="52" t="s">
        <v>307</v>
      </c>
      <c r="EN18" s="57"/>
      <c r="EO18" s="290"/>
      <c r="EP18" s="37"/>
      <c r="EQ18" s="37"/>
      <c r="ER18" s="37"/>
      <c r="ES18" s="37"/>
      <c r="ET18" s="39" t="s">
        <v>307</v>
      </c>
      <c r="EU18" s="287"/>
      <c r="EV18" s="292"/>
      <c r="EW18" s="290"/>
      <c r="EX18" s="37"/>
      <c r="EY18" s="37"/>
      <c r="EZ18" s="37"/>
      <c r="FA18" s="37"/>
      <c r="FB18" s="39" t="s">
        <v>307</v>
      </c>
      <c r="FC18" s="287"/>
      <c r="FD18" s="292"/>
      <c r="FE18" s="290"/>
      <c r="FF18" s="296"/>
      <c r="FG18" s="296"/>
      <c r="FH18" s="296"/>
      <c r="FI18" s="296"/>
      <c r="FJ18" s="40" t="s">
        <v>311</v>
      </c>
      <c r="FK18" s="302" t="str">
        <f t="shared" ref="FK18:FK81" si="26">IF(FD18=1,ROUNDDOWN((FI18-FF18),3),"")</f>
        <v/>
      </c>
      <c r="FL18" s="299"/>
      <c r="FM18" s="292"/>
      <c r="FN18" s="290"/>
      <c r="FO18" s="305"/>
      <c r="FP18" s="296"/>
      <c r="FQ18" s="296"/>
      <c r="FR18" s="296"/>
      <c r="FS18" s="40" t="s">
        <v>311</v>
      </c>
      <c r="FT18" s="352" t="str">
        <f t="shared" ref="FT18:FT81" si="27">IF(FM18=1,ROUNDDOWN((FR18-FO18),3),"")</f>
        <v/>
      </c>
      <c r="FU18" s="267"/>
      <c r="FV18" s="292"/>
      <c r="FW18" s="290"/>
      <c r="FX18" s="326"/>
      <c r="FY18" s="326"/>
      <c r="FZ18" s="326"/>
      <c r="GA18" s="326"/>
      <c r="GB18" s="36" t="s">
        <v>312</v>
      </c>
      <c r="GC18" s="308" t="str">
        <f t="shared" ref="GC18:GC81" si="28">IF(FV18=1,ROUNDDOWN((GA18-FX18)/FX18,3),"")</f>
        <v/>
      </c>
      <c r="GD18" s="267"/>
      <c r="GE18" s="312" t="str">
        <f t="shared" ref="GE18:GE81" si="29">IF($I18=1,SUM(GF18:GG18),"")</f>
        <v/>
      </c>
      <c r="GF18" s="313"/>
      <c r="GG18" s="338"/>
      <c r="GH18" s="312" t="str">
        <f t="shared" ref="GH18:GH81" si="30">IF($I18=1,SUM(GI18:GJ18),"")</f>
        <v/>
      </c>
      <c r="GI18" s="313"/>
      <c r="GJ18" s="338" t="s">
        <v>56</v>
      </c>
      <c r="GK18" s="475" t="str">
        <f t="shared" ref="GK18:GK81" si="31">IF($I18=1,SUM(GL18:GN18),"")</f>
        <v/>
      </c>
      <c r="GL18" s="313"/>
      <c r="GM18" s="313"/>
      <c r="GN18" s="338"/>
      <c r="GO18" s="429" t="str">
        <f t="shared" ref="GO18:GO81" si="32">IF($I18=1,IF(U18=1,5,0),"")</f>
        <v/>
      </c>
      <c r="GP18" s="430" t="str">
        <f t="shared" ref="GP18:GP81" si="33">IF($I18=1,IF(AND($BH18=1,$BM18=1),5,0),"")</f>
        <v/>
      </c>
      <c r="GQ18" s="431" t="str">
        <f t="shared" ref="GQ18:GQ81" si="34">IF($I18=1,IF(AND($BQ18=1,$BV18=1),3,0),"")</f>
        <v/>
      </c>
      <c r="GR18" s="432" t="str">
        <f t="shared" ref="GR18:GR81" si="35">IF($I18=1,IF(AND($BZ18=1,$CE18=1),1,0),"")</f>
        <v/>
      </c>
      <c r="GS18" s="430" t="str">
        <f t="shared" ref="GS18:GS81" si="36">IF($I18=1,IF(AND($CI18=1,$CP18&gt;=1),5,0),"")</f>
        <v/>
      </c>
      <c r="GT18" s="433" t="str">
        <f t="shared" ref="GT18:GT81" si="37">IF($I18=1,SUM(GU18:GV18),"")</f>
        <v/>
      </c>
      <c r="GU18" s="331" t="str">
        <f t="shared" ref="GU18:GU81" si="38">IF($I18=1,IF($CT18=1,3,0),"")</f>
        <v/>
      </c>
      <c r="GV18" s="333" t="str">
        <f t="shared" ref="GV18:GV81" si="39">IF($I18=1,IF(AND(CR18=1,CW18=1),3,0),"")</f>
        <v/>
      </c>
      <c r="GW18" s="439" t="str">
        <f t="shared" ref="GW18:GW81" si="40">IF($I18=1,IF(AND(CZ18=1,DG18&gt;=1),3,0),"")</f>
        <v/>
      </c>
      <c r="GX18" s="433" t="str">
        <f t="shared" ref="GX18:GX81" si="41">IF($I18=1,SUM(GY18:HG18),"")</f>
        <v/>
      </c>
      <c r="GY18" s="331" t="str">
        <f t="shared" ref="GY18:GY81" si="42">IF($I18=1,IF(AND($DI18=1,OR($V18="都市的地域",$V18="平地農業地域"),$DN18-$DK18&gt;0,$DQ18&gt;=0.8),5,0),"")</f>
        <v/>
      </c>
      <c r="GZ18" s="331" t="str">
        <f t="shared" ref="GZ18:GZ81" si="43">IF($I18=1,IF(AND($DI18=1,OR($V18="都市的地域",$V18="平地農業地域"),$DN18-$DK18&gt;0,0.6&lt;=$DQ18,$DQ18&lt;0.8),3,0),"")</f>
        <v/>
      </c>
      <c r="HA18" s="328" t="str">
        <f t="shared" ref="HA18:HA81" si="44">IF($I18=1,IF(AND($DI18=1,OR($V18="都市的地域",$V18="平地農業地域"),$DN18-$DK18&gt;0,0.4&lt;=$DQ18,$DQ18&lt;0.6),1,0),"")</f>
        <v/>
      </c>
      <c r="HB18" s="331" t="str">
        <f t="shared" ref="HB18:HB81" si="45">IF($I18=1,IF(AND($DI18=1,OR($V18="中間農業地域",$V18="山間農業地域"),$DN18-$DK18&gt;0,$DQ18&gt;=0.6),5,0),"")</f>
        <v/>
      </c>
      <c r="HC18" s="331" t="str">
        <f t="shared" ref="HC18:HC81" si="46">IF($I18=1,IF(AND($DI18=1,OR($V18="中間農業地域",$V18="山間農業地域"),$DN18-$DK18&gt;0,0.4&lt;=$DQ18,$DQ18&lt;0.6),3,0),"")</f>
        <v/>
      </c>
      <c r="HD18" s="333" t="str">
        <f t="shared" ref="HD18:HD81" si="47">IF($I18=1,IF(AND($DI18=1,OR($V18="中間農業地域",$V18="山間農業地域"),$DN18-$DK18&gt;0,0.2&lt;=$DQ18,$DQ18&lt;0.4),1,0),"")</f>
        <v/>
      </c>
      <c r="HE18" s="332" t="str">
        <f t="shared" ref="HE18:HE81" si="48">IF($I18=1,IF(AND($DI18=2,$DN18-$DK18&gt;0,$DQ18&gt;=2),5,0),"")</f>
        <v/>
      </c>
      <c r="HF18" s="331" t="str">
        <f t="shared" ref="HF18:HF81" si="49">IF($I18=1,IF(AND($DI18=2,$DN18-$DK18&gt;0,1.5&lt;=$DQ18,$DQ18&lt;2),3,0),"")</f>
        <v/>
      </c>
      <c r="HG18" s="333" t="str">
        <f t="shared" ref="HG18:HG81" si="50">IF($I18=1,IF(AND($DI18=2,$DN18-$DK18&gt;0,1.2&lt;=$DQ18,$DQ18&lt;1.5),1,0),"")</f>
        <v/>
      </c>
      <c r="HH18" s="419" t="str">
        <f t="shared" ref="HH18:HH81" si="51">IF($I18=1,SUM(HI18,HL18,HO18,HR18),"")</f>
        <v/>
      </c>
      <c r="HI18" s="358" t="str">
        <f t="shared" ref="HI18:HI81" si="52">IF($I18=1,SUM(HJ18:HK18),"")</f>
        <v/>
      </c>
      <c r="HJ18" s="331" t="str">
        <f t="shared" ref="HJ18:HJ81" si="53">IF($I18=1,IF($DU18=1,2,0),"")</f>
        <v/>
      </c>
      <c r="HK18" s="331" t="str">
        <f t="shared" ref="HK18:HK81" si="54">IF($I18=1,IF(AND(DS18=1,DX18=1),2,0),"")</f>
        <v/>
      </c>
      <c r="HL18" s="358" t="str">
        <f t="shared" ref="HL18:HL81" si="55">IF($I18=1,SUM(HM18:HN18),"")</f>
        <v/>
      </c>
      <c r="HM18" s="331" t="str">
        <f t="shared" ref="HM18:HM81" si="56">IF($I18=1,IF(EB18=1,2,0),"")</f>
        <v/>
      </c>
      <c r="HN18" s="331" t="str">
        <f t="shared" ref="HN18:HN81" si="57">IF($I18=1,IF(AND(DZ18=1,EE18=1),2,0),"")</f>
        <v/>
      </c>
      <c r="HO18" s="358" t="str">
        <f t="shared" ref="HO18:HO81" si="58">IF($I18=1,SUM(HP18:HQ18),"")</f>
        <v/>
      </c>
      <c r="HP18" s="331" t="str">
        <f t="shared" ref="HP18:HP81" si="59">IF($I18=1,IF(EI18=1,2,0),"")</f>
        <v/>
      </c>
      <c r="HQ18" s="331" t="str">
        <f t="shared" ref="HQ18:HQ81" si="60">IF($I18=1,IF(AND(EG18=1,EL18=1),2,0),"")</f>
        <v/>
      </c>
      <c r="HR18" s="361" t="str">
        <f t="shared" ref="HR18:HR81" si="61">IF($I18=1,SUM(HS18:HT18),"")</f>
        <v/>
      </c>
      <c r="HS18" s="348" t="str">
        <f t="shared" ref="HS18:HS81" si="62">IF($I18=1,IF(EP18=1,2,0),"")</f>
        <v/>
      </c>
      <c r="HT18" s="333" t="str">
        <f t="shared" ref="HT18:HT81" si="63">IF($I18=1,IF(AND(EN18=1,ES18=1),2,0),"")</f>
        <v/>
      </c>
      <c r="HU18" s="428" t="str">
        <f t="shared" ref="HU18:HU81" si="64">IF($I18=1,SUM(HV18:HW18),"")</f>
        <v/>
      </c>
      <c r="HV18" s="328" t="str">
        <f t="shared" ref="HV18:HV81" si="65">IF($I18=1,IF(EX18=1,5,0),"")</f>
        <v/>
      </c>
      <c r="HW18" s="330" t="str">
        <f t="shared" ref="HW18:HW81" si="66">IF($I18=1,IF(AND(EV18=1,FA18=1),5,0),"")</f>
        <v/>
      </c>
      <c r="HX18" s="418" t="str">
        <f t="shared" ref="HX18:HX81" si="67">IF($I18=1,SUM(HY18:IC18),"")</f>
        <v/>
      </c>
      <c r="HY18" s="331" t="str">
        <f t="shared" ref="HY18:HY81" si="68">IF($I18=1,IF(AND($FD18=1,50&lt;=$FK18,$FK18&lt;100),1,0),"")</f>
        <v/>
      </c>
      <c r="HZ18" s="331" t="str">
        <f t="shared" ref="HZ18:HZ81" si="69">IF($I18=1,IF(AND($FD18=1,100&lt;=$FK18,$FK18&lt;150),2,0),"")</f>
        <v/>
      </c>
      <c r="IA18" s="331" t="str">
        <f t="shared" ref="IA18:IA81" si="70">IF($I18=1,IF(AND($FD18=1,150&lt;=$FK18,$FK18&lt;200),3,0),"")</f>
        <v/>
      </c>
      <c r="IB18" s="331" t="str">
        <f t="shared" ref="IB18:IB81" si="71">IF($I18=1,IF(AND($FD18=1,200&lt;=$FK18,$FK18&lt;250),4,0),"")</f>
        <v/>
      </c>
      <c r="IC18" s="333" t="str">
        <f t="shared" ref="IC18:IC81" si="72">IF($I18=1,IF(AND($FD18=1,250&lt;=$FK18),5,0),"")</f>
        <v/>
      </c>
      <c r="ID18" s="419" t="str">
        <f t="shared" ref="ID18:ID81" si="73">IF($I18=1,SUM(IE18:II18),"")</f>
        <v/>
      </c>
      <c r="IE18" s="331" t="str">
        <f t="shared" ref="IE18:IE81" si="74">IF($I18=1,IF(AND($FM18=1,50&lt;=$FT18,$FT18&lt;100),1,0),"")</f>
        <v/>
      </c>
      <c r="IF18" s="331" t="str">
        <f t="shared" ref="IF18:IF81" si="75">IF($I18=1,IF(AND($FM18=1,100&lt;=$FT18,$FT18&lt;150),2,0),"")</f>
        <v/>
      </c>
      <c r="IG18" s="331" t="str">
        <f t="shared" ref="IG18:IG81" si="76">IF($I18=1,IF(AND($FM18=1,150&lt;=$FT18,$FT18&lt;200),3,0),"")</f>
        <v/>
      </c>
      <c r="IH18" s="331" t="str">
        <f t="shared" ref="IH18:IH81" si="77">IF($I18=1,IF(AND($FM18=1,200&lt;=$FT18,$FT18&lt;250),4,0),"")</f>
        <v/>
      </c>
      <c r="II18" s="333" t="str">
        <f t="shared" ref="II18:II81" si="78">IF($I18=1,IF(AND($FM18=1,250&lt;=$FT18),5,0),"")</f>
        <v/>
      </c>
      <c r="IJ18" s="419" t="str">
        <f t="shared" ref="IJ18:IJ81" si="79">IF($I18=1,SUM(IK18:IO18),"")</f>
        <v/>
      </c>
      <c r="IK18" s="331" t="str">
        <f t="shared" ref="IK18:IK81" si="80">IF($I18=1,IF(AND($FV18=1,-0.06&lt;$GC18,$GC18&lt;=-0.02),1,0),"")</f>
        <v/>
      </c>
      <c r="IL18" s="331" t="str">
        <f t="shared" ref="IL18:IL81" si="81">IF($I18=1,IF(AND($FV18=1,-0.1&lt;$GC18,$GC18&lt;=-0.06),2,0),"")</f>
        <v/>
      </c>
      <c r="IM18" s="331" t="str">
        <f t="shared" ref="IM18:IM81" si="82">IF($I18=1,IF(AND($FV18=1,-0.15&lt;$GC18,$GC18&lt;=-0.1),3,0),"")</f>
        <v/>
      </c>
      <c r="IN18" s="331" t="str">
        <f t="shared" ref="IN18:IN81" si="83">IF($I18=1,IF(AND($FV18=1,-0.2&lt;$GC18,$GC18&lt;=-0.15),4,0),"")</f>
        <v/>
      </c>
      <c r="IO18" s="333" t="str">
        <f t="shared" ref="IO18:IO81" si="84">IF($I18=1,IF(AND($FV18=1,$GC18&lt;=-0.2),5,0),"")</f>
        <v/>
      </c>
      <c r="IP18" s="433" t="str">
        <f t="shared" ref="IP18:IP81" si="85">IF($I18=1,SUM(IQ18:IR18),"")</f>
        <v/>
      </c>
      <c r="IQ18" s="331" t="str">
        <f t="shared" ref="IQ18:IQ81" si="86">IF($I18=1,IF(GF18=1,1,0),"")</f>
        <v/>
      </c>
      <c r="IR18" s="348" t="str">
        <f t="shared" ref="IR18:IR81" si="87">IF($I18=1,IF(GG18=1,1,0),"")</f>
        <v/>
      </c>
      <c r="IS18" s="433" t="str">
        <f t="shared" ref="IS18:IS81" si="88">IF($I18=1,SUM(IT18:IU18),"")</f>
        <v/>
      </c>
      <c r="IT18" s="331" t="str">
        <f t="shared" ref="IT18:IT81" si="89">IF($I18=1,IF(GI18=1,2,0),"")</f>
        <v/>
      </c>
      <c r="IU18" s="333" t="str">
        <f t="shared" ref="IU18:IU81" si="90">IF($I18=1,IF(GJ18=1,1,0),"")</f>
        <v/>
      </c>
      <c r="IV18" s="449" t="str">
        <f t="shared" ref="IV18:IV81" si="91">IF($I18=1,SUM(IW18:IY18),"")</f>
        <v/>
      </c>
      <c r="IW18" s="331" t="str">
        <f t="shared" ref="IW18:IW81" si="92">IF($I18=1,IF(GL18=1,2,0),"")</f>
        <v/>
      </c>
      <c r="IX18" s="331" t="str">
        <f t="shared" ref="IX18:IX81" si="93">IF($I18=1,IF(GM18=1,1,0),"")</f>
        <v/>
      </c>
      <c r="IY18" s="348" t="str">
        <f t="shared" ref="IY18:IY81" si="94">IF($I18=1,IF(GN18=1,1,0),"")</f>
        <v/>
      </c>
      <c r="IZ18" s="365" t="str">
        <f t="shared" ref="IZ18:IZ81" si="95">IF($I18=1,SUM(GO18:GS18,GT18,GW18,GX18,HH18,HU18,HX18,IS18,IV18,ID18,IJ18,IP18),"")</f>
        <v/>
      </c>
      <c r="JA18" s="340"/>
      <c r="JB18" s="100"/>
      <c r="JC18" s="370" t="str">
        <f t="shared" ref="JC18:JC81" si="96">IF(1&lt;=$F18,AW18,"")</f>
        <v/>
      </c>
      <c r="JD18" s="101" t="str">
        <f t="shared" ref="JD18:JD81" si="97">IF(1&lt;=$F18,AO18,"")</f>
        <v/>
      </c>
      <c r="JE18" s="367" t="str">
        <f t="shared" ref="JE18:JE81" si="98">IF(1&lt;=$F18,AX18,"")</f>
        <v/>
      </c>
      <c r="JF18" s="368" t="str">
        <f t="shared" ref="JF18:JF81" si="99">IF(JE18&gt;0,IF(BE18="非課税",JE18,IF(AND(AW18=1,BE18="控除不可"),JE18,IF(AND(AW18=1,BE18="80%控除"),ROUNDDOWN(JE18*102/110,0),IF(AND(AW18=1,BE18="全額控除"),ROUNDDOWN(JE18*100/110,0),IF(OR(AW18=2,AW18=3),JE18,JE18))))),"")</f>
        <v/>
      </c>
      <c r="JG18" s="368" t="str">
        <f t="shared" ref="JG18:JG81" si="100">IF(JE18&gt;0,IF(JD18=5,JF18/2,JF18),"")</f>
        <v/>
      </c>
      <c r="JH18" s="368" t="str">
        <f t="shared" ref="JH18:JH81" si="101">IF(JE18&gt;0,IF(JD18=1,JG18,IF(JD18=2,1000000,IF(JD18=3,JG18,IF(JD18=4,250000,IF(JD18=5,JG18,""))))))</f>
        <v/>
      </c>
      <c r="JI18" s="368">
        <f t="shared" ref="JI18:JI81" si="102">IF(JE18&gt;0,MIN(JG18:JH18),JU251)</f>
        <v>0</v>
      </c>
      <c r="JJ18" s="369" t="str">
        <f t="shared" ref="JJ18:JJ81" si="103">IF(JI18&gt;0,IF(JI18&gt;=AY18,"○","×"),"")</f>
        <v/>
      </c>
      <c r="JK18" s="367" t="str">
        <f t="shared" ref="JK18:JK81" si="104">IF(I18=1,SUMIFS($AY$17:$AY$1231,$F$17:$F$1231,F18),"")</f>
        <v/>
      </c>
      <c r="JL18" s="369" t="str">
        <f t="shared" ref="JL18:JL81" si="105">IF(I18=1,IF(JK18&lt;=10000000,"〇","×"),"")</f>
        <v/>
      </c>
      <c r="JM18" s="368" t="str">
        <f t="shared" ref="JM18:JM81" si="106">IF($I18=1,SUMIFS($AX$17:$AX$1231,$F$17:$F$1231,$F18),"")</f>
        <v/>
      </c>
      <c r="JN18" s="368" t="str">
        <f t="shared" ref="JN18:JN81" si="107">IF($I18=1,SUMIFS($AY$17:$AY$1231,$F$17:$F$1231,$F18),"")</f>
        <v/>
      </c>
      <c r="JO18" s="368" t="str">
        <f t="shared" ref="JO18:JO81" si="108">IF($I18=1,SUMIFS($BC$17:$BC$1231,$F$17:$F$1231,$F18),"")</f>
        <v/>
      </c>
      <c r="JP18" s="371" t="str">
        <f t="shared" ref="JP18:JP81" si="109">IF($I18=1,SUMIFS($BD$17:$BD$1231,$F$17:$F$1231,$F18),"")</f>
        <v/>
      </c>
      <c r="JR18" s="115" t="str">
        <f t="shared" ref="JR18:JR81" si="110">IF(F18&gt;=1,IF(AO18=5,IF(AX18&gt;=500000,"〇","×"),""),"")</f>
        <v/>
      </c>
      <c r="JS18" s="28" t="str">
        <f t="shared" ref="JS18:JS81" si="111">IF(F18&gt;=1,IF(AO18=5,IF(AND(5&lt;=AT18,AT18&lt;=20),"〇","×"),""),"")</f>
        <v/>
      </c>
      <c r="JT18" s="28" t="str">
        <f t="shared" ref="JT18:JT81" si="112">IF($I18&gt;=1,IF(OR($BH18&lt;&gt;"",$BQ18&lt;&gt;"",$BZ18&lt;&gt;""),"〇","×"),"")</f>
        <v/>
      </c>
      <c r="JU18" s="28" t="str">
        <f t="shared" ref="JU18:JU81" si="113">IF($I18&gt;=1,IF(OR($CI18&lt;&gt;"",$CR18&lt;&gt;"",$CZ18&lt;&gt;"",$DI18&lt;&gt;"",$DS18&lt;&gt;"",$DZ18&lt;&gt;"",$EG18&lt;&gt;"",$EN18&lt;&gt;""),"〇","×"),"")</f>
        <v/>
      </c>
      <c r="JV18" s="28" t="str">
        <f t="shared" ref="JV18:JV81" si="114">IF($I18&gt;=1,IF(OR($EV18&lt;&gt;"",$FD18&lt;&gt;"",$FM18&lt;&gt;"",$FV18&lt;&gt;""),"〇","×"),"")</f>
        <v/>
      </c>
      <c r="JW18" s="251"/>
      <c r="JX18" s="122" t="str">
        <f t="shared" ref="JX18:JX81" si="115">IF($I18&gt;=1,IF(AND(DU18=1,AF18=2),"〇","×"),"")</f>
        <v/>
      </c>
      <c r="JZ18" s="115" t="str">
        <f t="shared" ref="JZ18:JZ81" si="116">IF($I18=1,IF(BH18=1,1,0),"")</f>
        <v/>
      </c>
      <c r="KA18" s="398" t="str">
        <f t="shared" ref="KA18:KA81" si="117">IF($I18=1,IF(BQ18=1,1,0),"")</f>
        <v/>
      </c>
      <c r="KB18" s="398" t="str">
        <f t="shared" ref="KB18:KB81" si="118">IF($I18=1,IF(BZ18=1,1,0),"")</f>
        <v/>
      </c>
      <c r="KC18" s="28" t="str">
        <f t="shared" ref="KC18:KC81" si="119">IF($I18=1,IF(CI18=1,1,0),"")</f>
        <v/>
      </c>
      <c r="KD18" s="28" t="str">
        <f t="shared" ref="KD18:KD81" si="120">IF($I18=1,IF(CR18=1,1,0),"")</f>
        <v/>
      </c>
      <c r="KE18" s="28" t="str">
        <f t="shared" ref="KE18:KE81" si="121">IF($I18=1,IF(CZ18=1,1,0),"")</f>
        <v/>
      </c>
      <c r="KF18" s="28" t="str">
        <f t="shared" ref="KF18:KF81" si="122">IF($I18=1,IF(OR(DI18=1,DI18=2),1,0),"")</f>
        <v/>
      </c>
      <c r="KG18" s="28" t="str">
        <f t="shared" ref="KG18:KG81" si="123">IF($I18=1,IF(OR(DS18=1,DZ18=1,EG18=1,EN18=1),1,0),"")</f>
        <v/>
      </c>
      <c r="KH18" s="28" t="str">
        <f t="shared" ref="KH18:KH81" si="124">IF($I18=1,IF(EV18=1,1,0),"")</f>
        <v/>
      </c>
      <c r="KI18" s="28" t="str">
        <f t="shared" ref="KI18:KI81" si="125">IF($I18=1,IF(FD18=1,1,0),"")</f>
        <v/>
      </c>
      <c r="KJ18" s="28" t="str">
        <f t="shared" ref="KJ18:KJ81" si="126">IF($I18=1,IF(FM18=1,1,0),"")</f>
        <v/>
      </c>
      <c r="KK18" s="122" t="str">
        <f t="shared" ref="KK18:KK81" si="127">IF($I18=1,IF(FV18=1,1,0),"")</f>
        <v/>
      </c>
    </row>
    <row r="19" spans="2:297" s="26" customFormat="1" ht="26.25" customHeight="1" x14ac:dyDescent="0.2">
      <c r="B19" s="27">
        <f t="shared" si="6"/>
        <v>0</v>
      </c>
      <c r="C19" s="27">
        <f t="shared" si="7"/>
        <v>0</v>
      </c>
      <c r="D19" s="27">
        <f t="shared" si="8"/>
        <v>0</v>
      </c>
      <c r="E19" s="27">
        <f t="shared" si="9"/>
        <v>0</v>
      </c>
      <c r="F19" s="27">
        <f t="shared" si="10"/>
        <v>0</v>
      </c>
      <c r="G19" s="27">
        <f t="shared" si="11"/>
        <v>0</v>
      </c>
      <c r="H19" s="27">
        <f t="shared" si="12"/>
        <v>0</v>
      </c>
      <c r="I19" s="27">
        <f t="shared" si="13"/>
        <v>0</v>
      </c>
      <c r="J19" s="27"/>
      <c r="K19" s="27"/>
      <c r="L19" s="27"/>
      <c r="N19" s="131" t="str">
        <f t="shared" si="14"/>
        <v/>
      </c>
      <c r="O19" s="59"/>
      <c r="P19" s="59"/>
      <c r="Q19" s="241"/>
      <c r="R19" s="483"/>
      <c r="S19" s="243" t="str">
        <f>IFERROR(VLOOKUP($R19,整理番号!$B$4:$C$5,2,FALSE),"")</f>
        <v/>
      </c>
      <c r="T19" s="59"/>
      <c r="U19" s="250"/>
      <c r="V19" s="121"/>
      <c r="W19" s="218" t="str">
        <f t="shared" si="15"/>
        <v/>
      </c>
      <c r="X19" s="111"/>
      <c r="Y19" s="115"/>
      <c r="Z19" s="146" t="str">
        <f>IFERROR(VLOOKUP($Y19,整理番号!$B$8:$C$10,2,FALSE),"")</f>
        <v/>
      </c>
      <c r="AA19" s="251"/>
      <c r="AB19" s="28"/>
      <c r="AC19" s="62" t="str">
        <f>IFERROR(VLOOKUP($AB19,整理番号!$B$22:$C$23,2,FALSE),"")</f>
        <v/>
      </c>
      <c r="AD19" s="28"/>
      <c r="AE19" s="116" t="str">
        <f>IFERROR(VLOOKUP(AD19,整理番号!$B$14:$C$16,2,FALSE),"")</f>
        <v/>
      </c>
      <c r="AF19" s="115"/>
      <c r="AG19" s="30" t="str">
        <f>IFERROR(VLOOKUP(AF19,整理番号!$B$18:$C$19,2,FALSE),"")</f>
        <v/>
      </c>
      <c r="AH19" s="28"/>
      <c r="AI19" s="254"/>
      <c r="AJ19" s="254"/>
      <c r="AK19" s="122"/>
      <c r="AL19" s="141"/>
      <c r="AM19" s="28"/>
      <c r="AN19" s="141"/>
      <c r="AO19" s="115"/>
      <c r="AP19" s="116" t="str">
        <f>IFERROR(VLOOKUP(AO19,整理番号!$B$38:$C$43,2,FALSE),"")</f>
        <v/>
      </c>
      <c r="AQ19" s="104" t="str">
        <f t="shared" si="16"/>
        <v/>
      </c>
      <c r="AR19" s="27"/>
      <c r="AS19" s="28"/>
      <c r="AT19" s="27"/>
      <c r="AU19" s="27"/>
      <c r="AV19" s="122"/>
      <c r="AW19" s="115"/>
      <c r="AX19" s="31"/>
      <c r="AY19" s="64" t="str">
        <f t="shared" si="17"/>
        <v/>
      </c>
      <c r="AZ19" s="31"/>
      <c r="BA19" s="31"/>
      <c r="BB19" s="64">
        <f t="shared" si="18"/>
        <v>0</v>
      </c>
      <c r="BC19" s="64" t="str">
        <f t="shared" si="19"/>
        <v/>
      </c>
      <c r="BD19" s="64" t="str">
        <f t="shared" si="20"/>
        <v/>
      </c>
      <c r="BE19" s="33"/>
      <c r="BF19" s="34" t="str">
        <f t="shared" si="21"/>
        <v/>
      </c>
      <c r="BG19" s="125" t="str">
        <f t="shared" si="22"/>
        <v/>
      </c>
      <c r="BH19" s="262"/>
      <c r="BI19" s="263"/>
      <c r="BJ19" s="31"/>
      <c r="BK19" s="31"/>
      <c r="BL19" s="31"/>
      <c r="BM19" s="31"/>
      <c r="BN19" s="148"/>
      <c r="BO19" s="270"/>
      <c r="BP19" s="267"/>
      <c r="BQ19" s="262"/>
      <c r="BR19" s="263"/>
      <c r="BS19" s="31"/>
      <c r="BT19" s="31"/>
      <c r="BU19" s="31"/>
      <c r="BV19" s="31"/>
      <c r="BW19" s="148"/>
      <c r="BX19" s="270"/>
      <c r="BY19" s="267"/>
      <c r="BZ19" s="262"/>
      <c r="CA19" s="263"/>
      <c r="CB19" s="31"/>
      <c r="CC19" s="31"/>
      <c r="CD19" s="31"/>
      <c r="CE19" s="31"/>
      <c r="CF19" s="148"/>
      <c r="CG19" s="270"/>
      <c r="CH19" s="267"/>
      <c r="CI19" s="262"/>
      <c r="CJ19" s="263"/>
      <c r="CK19" s="323"/>
      <c r="CL19" s="323"/>
      <c r="CM19" s="323"/>
      <c r="CN19" s="323"/>
      <c r="CO19" s="35" t="s">
        <v>306</v>
      </c>
      <c r="CP19" s="342" t="str">
        <f t="shared" si="23"/>
        <v/>
      </c>
      <c r="CQ19" s="267"/>
      <c r="CR19" s="258"/>
      <c r="CS19" s="93"/>
      <c r="CT19" s="275"/>
      <c r="CU19" s="275"/>
      <c r="CV19" s="275"/>
      <c r="CW19" s="275"/>
      <c r="CX19" s="36" t="s">
        <v>307</v>
      </c>
      <c r="CY19" s="273"/>
      <c r="CZ19" s="258"/>
      <c r="DA19" s="263"/>
      <c r="DB19" s="296"/>
      <c r="DC19" s="296"/>
      <c r="DD19" s="296"/>
      <c r="DE19" s="296"/>
      <c r="DF19" s="36" t="s">
        <v>308</v>
      </c>
      <c r="DG19" s="344" t="str">
        <f t="shared" si="24"/>
        <v/>
      </c>
      <c r="DH19" s="273"/>
      <c r="DI19" s="258"/>
      <c r="DJ19" s="263"/>
      <c r="DK19" s="278"/>
      <c r="DL19" s="278"/>
      <c r="DM19" s="278"/>
      <c r="DN19" s="278"/>
      <c r="DO19" s="36" t="s">
        <v>309</v>
      </c>
      <c r="DP19" s="281"/>
      <c r="DQ19" s="284" t="str">
        <f t="shared" si="25"/>
        <v/>
      </c>
      <c r="DR19" s="273"/>
      <c r="DS19" s="43"/>
      <c r="DT19" s="93"/>
      <c r="DU19" s="37"/>
      <c r="DV19" s="37"/>
      <c r="DW19" s="37"/>
      <c r="DX19" s="37"/>
      <c r="DY19" s="46" t="s">
        <v>310</v>
      </c>
      <c r="DZ19" s="478"/>
      <c r="EA19" s="38"/>
      <c r="EB19" s="37"/>
      <c r="EC19" s="37"/>
      <c r="ED19" s="37"/>
      <c r="EE19" s="37"/>
      <c r="EF19" s="49" t="s">
        <v>307</v>
      </c>
      <c r="EG19" s="54"/>
      <c r="EH19" s="290"/>
      <c r="EI19" s="37"/>
      <c r="EJ19" s="37"/>
      <c r="EK19" s="37"/>
      <c r="EL19" s="37"/>
      <c r="EM19" s="52" t="s">
        <v>307</v>
      </c>
      <c r="EN19" s="57"/>
      <c r="EO19" s="290"/>
      <c r="EP19" s="37"/>
      <c r="EQ19" s="37"/>
      <c r="ER19" s="37"/>
      <c r="ES19" s="37"/>
      <c r="ET19" s="39" t="s">
        <v>307</v>
      </c>
      <c r="EU19" s="287"/>
      <c r="EV19" s="292"/>
      <c r="EW19" s="290"/>
      <c r="EX19" s="37"/>
      <c r="EY19" s="37"/>
      <c r="EZ19" s="37"/>
      <c r="FA19" s="37"/>
      <c r="FB19" s="39" t="s">
        <v>307</v>
      </c>
      <c r="FC19" s="287"/>
      <c r="FD19" s="292"/>
      <c r="FE19" s="290"/>
      <c r="FF19" s="296"/>
      <c r="FG19" s="296"/>
      <c r="FH19" s="296"/>
      <c r="FI19" s="296"/>
      <c r="FJ19" s="40" t="s">
        <v>311</v>
      </c>
      <c r="FK19" s="302" t="str">
        <f t="shared" si="26"/>
        <v/>
      </c>
      <c r="FL19" s="299"/>
      <c r="FM19" s="292"/>
      <c r="FN19" s="290"/>
      <c r="FO19" s="305"/>
      <c r="FP19" s="296"/>
      <c r="FQ19" s="296"/>
      <c r="FR19" s="296"/>
      <c r="FS19" s="40" t="s">
        <v>311</v>
      </c>
      <c r="FT19" s="352" t="str">
        <f t="shared" si="27"/>
        <v/>
      </c>
      <c r="FU19" s="267"/>
      <c r="FV19" s="292"/>
      <c r="FW19" s="290"/>
      <c r="FX19" s="326"/>
      <c r="FY19" s="326"/>
      <c r="FZ19" s="326"/>
      <c r="GA19" s="326"/>
      <c r="GB19" s="36" t="s">
        <v>312</v>
      </c>
      <c r="GC19" s="308" t="str">
        <f t="shared" si="28"/>
        <v/>
      </c>
      <c r="GD19" s="267"/>
      <c r="GE19" s="312" t="str">
        <f t="shared" si="29"/>
        <v/>
      </c>
      <c r="GF19" s="313"/>
      <c r="GG19" s="338"/>
      <c r="GH19" s="312" t="str">
        <f t="shared" si="30"/>
        <v/>
      </c>
      <c r="GI19" s="313"/>
      <c r="GJ19" s="338" t="s">
        <v>56</v>
      </c>
      <c r="GK19" s="475" t="str">
        <f t="shared" si="31"/>
        <v/>
      </c>
      <c r="GL19" s="313"/>
      <c r="GM19" s="313"/>
      <c r="GN19" s="338"/>
      <c r="GO19" s="429" t="str">
        <f t="shared" si="32"/>
        <v/>
      </c>
      <c r="GP19" s="430" t="str">
        <f t="shared" si="33"/>
        <v/>
      </c>
      <c r="GQ19" s="431" t="str">
        <f t="shared" si="34"/>
        <v/>
      </c>
      <c r="GR19" s="432" t="str">
        <f t="shared" si="35"/>
        <v/>
      </c>
      <c r="GS19" s="430" t="str">
        <f t="shared" si="36"/>
        <v/>
      </c>
      <c r="GT19" s="433" t="str">
        <f t="shared" si="37"/>
        <v/>
      </c>
      <c r="GU19" s="331" t="str">
        <f t="shared" si="38"/>
        <v/>
      </c>
      <c r="GV19" s="333" t="str">
        <f t="shared" si="39"/>
        <v/>
      </c>
      <c r="GW19" s="439" t="str">
        <f t="shared" si="40"/>
        <v/>
      </c>
      <c r="GX19" s="433" t="str">
        <f t="shared" si="41"/>
        <v/>
      </c>
      <c r="GY19" s="331" t="str">
        <f t="shared" si="42"/>
        <v/>
      </c>
      <c r="GZ19" s="331" t="str">
        <f t="shared" si="43"/>
        <v/>
      </c>
      <c r="HA19" s="328" t="str">
        <f t="shared" si="44"/>
        <v/>
      </c>
      <c r="HB19" s="331" t="str">
        <f t="shared" si="45"/>
        <v/>
      </c>
      <c r="HC19" s="331" t="str">
        <f t="shared" si="46"/>
        <v/>
      </c>
      <c r="HD19" s="333" t="str">
        <f t="shared" si="47"/>
        <v/>
      </c>
      <c r="HE19" s="332" t="str">
        <f t="shared" si="48"/>
        <v/>
      </c>
      <c r="HF19" s="331" t="str">
        <f t="shared" si="49"/>
        <v/>
      </c>
      <c r="HG19" s="333" t="str">
        <f t="shared" si="50"/>
        <v/>
      </c>
      <c r="HH19" s="419" t="str">
        <f t="shared" si="51"/>
        <v/>
      </c>
      <c r="HI19" s="358" t="str">
        <f t="shared" si="52"/>
        <v/>
      </c>
      <c r="HJ19" s="331" t="str">
        <f t="shared" si="53"/>
        <v/>
      </c>
      <c r="HK19" s="331" t="str">
        <f t="shared" si="54"/>
        <v/>
      </c>
      <c r="HL19" s="358" t="str">
        <f t="shared" si="55"/>
        <v/>
      </c>
      <c r="HM19" s="331" t="str">
        <f t="shared" si="56"/>
        <v/>
      </c>
      <c r="HN19" s="331" t="str">
        <f t="shared" si="57"/>
        <v/>
      </c>
      <c r="HO19" s="358" t="str">
        <f t="shared" si="58"/>
        <v/>
      </c>
      <c r="HP19" s="331" t="str">
        <f t="shared" si="59"/>
        <v/>
      </c>
      <c r="HQ19" s="331" t="str">
        <f t="shared" si="60"/>
        <v/>
      </c>
      <c r="HR19" s="361" t="str">
        <f t="shared" si="61"/>
        <v/>
      </c>
      <c r="HS19" s="348" t="str">
        <f t="shared" si="62"/>
        <v/>
      </c>
      <c r="HT19" s="333" t="str">
        <f t="shared" si="63"/>
        <v/>
      </c>
      <c r="HU19" s="428" t="str">
        <f t="shared" si="64"/>
        <v/>
      </c>
      <c r="HV19" s="328" t="str">
        <f t="shared" si="65"/>
        <v/>
      </c>
      <c r="HW19" s="330" t="str">
        <f t="shared" si="66"/>
        <v/>
      </c>
      <c r="HX19" s="418" t="str">
        <f t="shared" si="67"/>
        <v/>
      </c>
      <c r="HY19" s="331" t="str">
        <f t="shared" si="68"/>
        <v/>
      </c>
      <c r="HZ19" s="331" t="str">
        <f t="shared" si="69"/>
        <v/>
      </c>
      <c r="IA19" s="331" t="str">
        <f t="shared" si="70"/>
        <v/>
      </c>
      <c r="IB19" s="331" t="str">
        <f t="shared" si="71"/>
        <v/>
      </c>
      <c r="IC19" s="333" t="str">
        <f t="shared" si="72"/>
        <v/>
      </c>
      <c r="ID19" s="419" t="str">
        <f t="shared" si="73"/>
        <v/>
      </c>
      <c r="IE19" s="331" t="str">
        <f t="shared" si="74"/>
        <v/>
      </c>
      <c r="IF19" s="331" t="str">
        <f t="shared" si="75"/>
        <v/>
      </c>
      <c r="IG19" s="331" t="str">
        <f t="shared" si="76"/>
        <v/>
      </c>
      <c r="IH19" s="331" t="str">
        <f t="shared" si="77"/>
        <v/>
      </c>
      <c r="II19" s="333" t="str">
        <f t="shared" si="78"/>
        <v/>
      </c>
      <c r="IJ19" s="419" t="str">
        <f t="shared" si="79"/>
        <v/>
      </c>
      <c r="IK19" s="331" t="str">
        <f t="shared" si="80"/>
        <v/>
      </c>
      <c r="IL19" s="331" t="str">
        <f t="shared" si="81"/>
        <v/>
      </c>
      <c r="IM19" s="331" t="str">
        <f t="shared" si="82"/>
        <v/>
      </c>
      <c r="IN19" s="331" t="str">
        <f t="shared" si="83"/>
        <v/>
      </c>
      <c r="IO19" s="333" t="str">
        <f t="shared" si="84"/>
        <v/>
      </c>
      <c r="IP19" s="433" t="str">
        <f t="shared" si="85"/>
        <v/>
      </c>
      <c r="IQ19" s="331" t="str">
        <f t="shared" si="86"/>
        <v/>
      </c>
      <c r="IR19" s="348" t="str">
        <f t="shared" si="87"/>
        <v/>
      </c>
      <c r="IS19" s="433" t="str">
        <f t="shared" si="88"/>
        <v/>
      </c>
      <c r="IT19" s="331" t="str">
        <f t="shared" si="89"/>
        <v/>
      </c>
      <c r="IU19" s="333" t="str">
        <f t="shared" si="90"/>
        <v/>
      </c>
      <c r="IV19" s="449" t="str">
        <f t="shared" si="91"/>
        <v/>
      </c>
      <c r="IW19" s="331" t="str">
        <f t="shared" si="92"/>
        <v/>
      </c>
      <c r="IX19" s="331" t="str">
        <f t="shared" si="93"/>
        <v/>
      </c>
      <c r="IY19" s="348" t="str">
        <f t="shared" si="94"/>
        <v/>
      </c>
      <c r="IZ19" s="365" t="str">
        <f t="shared" si="95"/>
        <v/>
      </c>
      <c r="JA19" s="340"/>
      <c r="JB19" s="100"/>
      <c r="JC19" s="370" t="str">
        <f t="shared" si="96"/>
        <v/>
      </c>
      <c r="JD19" s="101" t="str">
        <f t="shared" si="97"/>
        <v/>
      </c>
      <c r="JE19" s="367" t="str">
        <f t="shared" si="98"/>
        <v/>
      </c>
      <c r="JF19" s="368" t="str">
        <f t="shared" si="99"/>
        <v/>
      </c>
      <c r="JG19" s="368" t="str">
        <f t="shared" si="100"/>
        <v/>
      </c>
      <c r="JH19" s="368" t="str">
        <f t="shared" si="101"/>
        <v/>
      </c>
      <c r="JI19" s="368">
        <f t="shared" si="102"/>
        <v>0</v>
      </c>
      <c r="JJ19" s="369" t="str">
        <f t="shared" si="103"/>
        <v/>
      </c>
      <c r="JK19" s="367" t="str">
        <f t="shared" si="104"/>
        <v/>
      </c>
      <c r="JL19" s="369" t="str">
        <f t="shared" si="105"/>
        <v/>
      </c>
      <c r="JM19" s="368" t="str">
        <f t="shared" si="106"/>
        <v/>
      </c>
      <c r="JN19" s="368" t="str">
        <f t="shared" si="107"/>
        <v/>
      </c>
      <c r="JO19" s="368" t="str">
        <f t="shared" si="108"/>
        <v/>
      </c>
      <c r="JP19" s="371" t="str">
        <f t="shared" si="109"/>
        <v/>
      </c>
      <c r="JR19" s="115" t="str">
        <f t="shared" si="110"/>
        <v/>
      </c>
      <c r="JS19" s="28" t="str">
        <f t="shared" si="111"/>
        <v/>
      </c>
      <c r="JT19" s="28" t="str">
        <f t="shared" si="112"/>
        <v/>
      </c>
      <c r="JU19" s="28" t="str">
        <f t="shared" si="113"/>
        <v/>
      </c>
      <c r="JV19" s="28" t="str">
        <f t="shared" si="114"/>
        <v/>
      </c>
      <c r="JW19" s="251"/>
      <c r="JX19" s="122" t="str">
        <f t="shared" si="115"/>
        <v/>
      </c>
      <c r="JZ19" s="115" t="str">
        <f t="shared" si="116"/>
        <v/>
      </c>
      <c r="KA19" s="398" t="str">
        <f t="shared" si="117"/>
        <v/>
      </c>
      <c r="KB19" s="398" t="str">
        <f t="shared" si="118"/>
        <v/>
      </c>
      <c r="KC19" s="28" t="str">
        <f t="shared" si="119"/>
        <v/>
      </c>
      <c r="KD19" s="28" t="str">
        <f t="shared" si="120"/>
        <v/>
      </c>
      <c r="KE19" s="28" t="str">
        <f t="shared" si="121"/>
        <v/>
      </c>
      <c r="KF19" s="28" t="str">
        <f t="shared" si="122"/>
        <v/>
      </c>
      <c r="KG19" s="28" t="str">
        <f t="shared" si="123"/>
        <v/>
      </c>
      <c r="KH19" s="28" t="str">
        <f t="shared" si="124"/>
        <v/>
      </c>
      <c r="KI19" s="28" t="str">
        <f t="shared" si="125"/>
        <v/>
      </c>
      <c r="KJ19" s="28" t="str">
        <f t="shared" si="126"/>
        <v/>
      </c>
      <c r="KK19" s="122" t="str">
        <f t="shared" si="127"/>
        <v/>
      </c>
    </row>
    <row r="20" spans="2:297" s="26" customFormat="1" ht="26.25" customHeight="1" x14ac:dyDescent="0.2">
      <c r="B20" s="27">
        <f t="shared" si="6"/>
        <v>0</v>
      </c>
      <c r="C20" s="27">
        <f t="shared" si="7"/>
        <v>0</v>
      </c>
      <c r="D20" s="27">
        <f t="shared" si="8"/>
        <v>0</v>
      </c>
      <c r="E20" s="27">
        <f t="shared" si="9"/>
        <v>0</v>
      </c>
      <c r="F20" s="27">
        <f t="shared" si="10"/>
        <v>0</v>
      </c>
      <c r="G20" s="27">
        <f t="shared" si="11"/>
        <v>0</v>
      </c>
      <c r="H20" s="27">
        <f t="shared" si="12"/>
        <v>0</v>
      </c>
      <c r="I20" s="27">
        <f t="shared" si="13"/>
        <v>0</v>
      </c>
      <c r="J20" s="27"/>
      <c r="K20" s="27"/>
      <c r="L20" s="27"/>
      <c r="N20" s="131" t="str">
        <f t="shared" si="14"/>
        <v/>
      </c>
      <c r="O20" s="59"/>
      <c r="P20" s="59"/>
      <c r="Q20" s="241"/>
      <c r="R20" s="483"/>
      <c r="S20" s="243" t="str">
        <f>IFERROR(VLOOKUP($R20,整理番号!$B$4:$C$5,2,FALSE),"")</f>
        <v/>
      </c>
      <c r="T20" s="59"/>
      <c r="U20" s="250"/>
      <c r="V20" s="121"/>
      <c r="W20" s="218" t="str">
        <f t="shared" si="15"/>
        <v/>
      </c>
      <c r="X20" s="111"/>
      <c r="Y20" s="115"/>
      <c r="Z20" s="146" t="str">
        <f>IFERROR(VLOOKUP($Y20,整理番号!$B$8:$C$10,2,FALSE),"")</f>
        <v/>
      </c>
      <c r="AA20" s="251"/>
      <c r="AB20" s="28"/>
      <c r="AC20" s="62" t="str">
        <f>IFERROR(VLOOKUP($AB20,整理番号!$B$22:$C$23,2,FALSE),"")</f>
        <v/>
      </c>
      <c r="AD20" s="28"/>
      <c r="AE20" s="116" t="str">
        <f>IFERROR(VLOOKUP(AD20,整理番号!$B$14:$C$16,2,FALSE),"")</f>
        <v/>
      </c>
      <c r="AF20" s="115"/>
      <c r="AG20" s="30" t="str">
        <f>IFERROR(VLOOKUP(AF20,整理番号!$B$18:$C$19,2,FALSE),"")</f>
        <v/>
      </c>
      <c r="AH20" s="28"/>
      <c r="AI20" s="254"/>
      <c r="AJ20" s="254"/>
      <c r="AK20" s="122"/>
      <c r="AL20" s="141"/>
      <c r="AM20" s="28"/>
      <c r="AN20" s="141"/>
      <c r="AO20" s="115"/>
      <c r="AP20" s="116" t="str">
        <f>IFERROR(VLOOKUP(AO20,整理番号!$B$38:$C$43,2,FALSE),"")</f>
        <v/>
      </c>
      <c r="AQ20" s="104" t="str">
        <f t="shared" si="16"/>
        <v/>
      </c>
      <c r="AR20" s="27"/>
      <c r="AS20" s="28"/>
      <c r="AT20" s="27"/>
      <c r="AU20" s="27"/>
      <c r="AV20" s="122"/>
      <c r="AW20" s="115"/>
      <c r="AX20" s="31"/>
      <c r="AY20" s="64" t="str">
        <f t="shared" si="17"/>
        <v/>
      </c>
      <c r="AZ20" s="31"/>
      <c r="BA20" s="31"/>
      <c r="BB20" s="64">
        <f t="shared" si="18"/>
        <v>0</v>
      </c>
      <c r="BC20" s="64" t="str">
        <f t="shared" si="19"/>
        <v/>
      </c>
      <c r="BD20" s="64" t="str">
        <f t="shared" si="20"/>
        <v/>
      </c>
      <c r="BE20" s="33"/>
      <c r="BF20" s="34" t="str">
        <f t="shared" si="21"/>
        <v/>
      </c>
      <c r="BG20" s="125" t="str">
        <f t="shared" si="22"/>
        <v/>
      </c>
      <c r="BH20" s="262"/>
      <c r="BI20" s="263"/>
      <c r="BJ20" s="31"/>
      <c r="BK20" s="31"/>
      <c r="BL20" s="31"/>
      <c r="BM20" s="31"/>
      <c r="BN20" s="148"/>
      <c r="BO20" s="270"/>
      <c r="BP20" s="267"/>
      <c r="BQ20" s="262"/>
      <c r="BR20" s="263"/>
      <c r="BS20" s="31"/>
      <c r="BT20" s="31"/>
      <c r="BU20" s="31"/>
      <c r="BV20" s="31"/>
      <c r="BW20" s="148"/>
      <c r="BX20" s="270"/>
      <c r="BY20" s="267"/>
      <c r="BZ20" s="262"/>
      <c r="CA20" s="263"/>
      <c r="CB20" s="31"/>
      <c r="CC20" s="31"/>
      <c r="CD20" s="31"/>
      <c r="CE20" s="31"/>
      <c r="CF20" s="148"/>
      <c r="CG20" s="270"/>
      <c r="CH20" s="267"/>
      <c r="CI20" s="262"/>
      <c r="CJ20" s="263"/>
      <c r="CK20" s="323"/>
      <c r="CL20" s="323"/>
      <c r="CM20" s="323"/>
      <c r="CN20" s="323"/>
      <c r="CO20" s="35" t="s">
        <v>306</v>
      </c>
      <c r="CP20" s="342" t="str">
        <f t="shared" si="23"/>
        <v/>
      </c>
      <c r="CQ20" s="267"/>
      <c r="CR20" s="258"/>
      <c r="CS20" s="93"/>
      <c r="CT20" s="275"/>
      <c r="CU20" s="275"/>
      <c r="CV20" s="275"/>
      <c r="CW20" s="275"/>
      <c r="CX20" s="36" t="s">
        <v>307</v>
      </c>
      <c r="CY20" s="273"/>
      <c r="CZ20" s="258"/>
      <c r="DA20" s="263"/>
      <c r="DB20" s="296"/>
      <c r="DC20" s="296"/>
      <c r="DD20" s="296"/>
      <c r="DE20" s="296"/>
      <c r="DF20" s="36" t="s">
        <v>308</v>
      </c>
      <c r="DG20" s="344" t="str">
        <f t="shared" si="24"/>
        <v/>
      </c>
      <c r="DH20" s="273"/>
      <c r="DI20" s="258"/>
      <c r="DJ20" s="263"/>
      <c r="DK20" s="278"/>
      <c r="DL20" s="278"/>
      <c r="DM20" s="278"/>
      <c r="DN20" s="278"/>
      <c r="DO20" s="36" t="s">
        <v>309</v>
      </c>
      <c r="DP20" s="281"/>
      <c r="DQ20" s="284" t="str">
        <f t="shared" si="25"/>
        <v/>
      </c>
      <c r="DR20" s="273"/>
      <c r="DS20" s="43"/>
      <c r="DT20" s="93"/>
      <c r="DU20" s="37"/>
      <c r="DV20" s="37"/>
      <c r="DW20" s="37"/>
      <c r="DX20" s="37"/>
      <c r="DY20" s="46" t="s">
        <v>310</v>
      </c>
      <c r="DZ20" s="478"/>
      <c r="EA20" s="38"/>
      <c r="EB20" s="37"/>
      <c r="EC20" s="37"/>
      <c r="ED20" s="37"/>
      <c r="EE20" s="37"/>
      <c r="EF20" s="49" t="s">
        <v>307</v>
      </c>
      <c r="EG20" s="54"/>
      <c r="EH20" s="290"/>
      <c r="EI20" s="37"/>
      <c r="EJ20" s="37"/>
      <c r="EK20" s="37"/>
      <c r="EL20" s="37"/>
      <c r="EM20" s="52" t="s">
        <v>307</v>
      </c>
      <c r="EN20" s="57"/>
      <c r="EO20" s="290"/>
      <c r="EP20" s="37"/>
      <c r="EQ20" s="37"/>
      <c r="ER20" s="37"/>
      <c r="ES20" s="37"/>
      <c r="ET20" s="39" t="s">
        <v>307</v>
      </c>
      <c r="EU20" s="287"/>
      <c r="EV20" s="292"/>
      <c r="EW20" s="290"/>
      <c r="EX20" s="37"/>
      <c r="EY20" s="37"/>
      <c r="EZ20" s="37"/>
      <c r="FA20" s="37"/>
      <c r="FB20" s="39" t="s">
        <v>307</v>
      </c>
      <c r="FC20" s="287"/>
      <c r="FD20" s="292"/>
      <c r="FE20" s="290"/>
      <c r="FF20" s="296"/>
      <c r="FG20" s="296"/>
      <c r="FH20" s="296"/>
      <c r="FI20" s="296"/>
      <c r="FJ20" s="40" t="s">
        <v>311</v>
      </c>
      <c r="FK20" s="302" t="str">
        <f t="shared" si="26"/>
        <v/>
      </c>
      <c r="FL20" s="299"/>
      <c r="FM20" s="292"/>
      <c r="FN20" s="290"/>
      <c r="FO20" s="305"/>
      <c r="FP20" s="296"/>
      <c r="FQ20" s="296"/>
      <c r="FR20" s="296"/>
      <c r="FS20" s="40" t="s">
        <v>311</v>
      </c>
      <c r="FT20" s="352" t="str">
        <f t="shared" si="27"/>
        <v/>
      </c>
      <c r="FU20" s="267"/>
      <c r="FV20" s="292"/>
      <c r="FW20" s="290"/>
      <c r="FX20" s="326"/>
      <c r="FY20" s="326"/>
      <c r="FZ20" s="326"/>
      <c r="GA20" s="326"/>
      <c r="GB20" s="36" t="s">
        <v>312</v>
      </c>
      <c r="GC20" s="308" t="str">
        <f t="shared" si="28"/>
        <v/>
      </c>
      <c r="GD20" s="267"/>
      <c r="GE20" s="312" t="str">
        <f t="shared" si="29"/>
        <v/>
      </c>
      <c r="GF20" s="313"/>
      <c r="GG20" s="338"/>
      <c r="GH20" s="312" t="str">
        <f t="shared" si="30"/>
        <v/>
      </c>
      <c r="GI20" s="313"/>
      <c r="GJ20" s="338" t="s">
        <v>56</v>
      </c>
      <c r="GK20" s="475" t="str">
        <f t="shared" si="31"/>
        <v/>
      </c>
      <c r="GL20" s="313"/>
      <c r="GM20" s="313"/>
      <c r="GN20" s="338"/>
      <c r="GO20" s="429" t="str">
        <f t="shared" si="32"/>
        <v/>
      </c>
      <c r="GP20" s="430" t="str">
        <f t="shared" si="33"/>
        <v/>
      </c>
      <c r="GQ20" s="431" t="str">
        <f t="shared" si="34"/>
        <v/>
      </c>
      <c r="GR20" s="432" t="str">
        <f t="shared" si="35"/>
        <v/>
      </c>
      <c r="GS20" s="430" t="str">
        <f t="shared" si="36"/>
        <v/>
      </c>
      <c r="GT20" s="433" t="str">
        <f t="shared" si="37"/>
        <v/>
      </c>
      <c r="GU20" s="331" t="str">
        <f t="shared" si="38"/>
        <v/>
      </c>
      <c r="GV20" s="333" t="str">
        <f t="shared" si="39"/>
        <v/>
      </c>
      <c r="GW20" s="439" t="str">
        <f t="shared" si="40"/>
        <v/>
      </c>
      <c r="GX20" s="433" t="str">
        <f t="shared" si="41"/>
        <v/>
      </c>
      <c r="GY20" s="331" t="str">
        <f t="shared" si="42"/>
        <v/>
      </c>
      <c r="GZ20" s="331" t="str">
        <f t="shared" si="43"/>
        <v/>
      </c>
      <c r="HA20" s="328" t="str">
        <f t="shared" si="44"/>
        <v/>
      </c>
      <c r="HB20" s="331" t="str">
        <f t="shared" si="45"/>
        <v/>
      </c>
      <c r="HC20" s="331" t="str">
        <f t="shared" si="46"/>
        <v/>
      </c>
      <c r="HD20" s="333" t="str">
        <f t="shared" si="47"/>
        <v/>
      </c>
      <c r="HE20" s="332" t="str">
        <f t="shared" si="48"/>
        <v/>
      </c>
      <c r="HF20" s="331" t="str">
        <f t="shared" si="49"/>
        <v/>
      </c>
      <c r="HG20" s="333" t="str">
        <f t="shared" si="50"/>
        <v/>
      </c>
      <c r="HH20" s="419" t="str">
        <f t="shared" si="51"/>
        <v/>
      </c>
      <c r="HI20" s="358" t="str">
        <f t="shared" si="52"/>
        <v/>
      </c>
      <c r="HJ20" s="331" t="str">
        <f t="shared" si="53"/>
        <v/>
      </c>
      <c r="HK20" s="331" t="str">
        <f t="shared" si="54"/>
        <v/>
      </c>
      <c r="HL20" s="358" t="str">
        <f t="shared" si="55"/>
        <v/>
      </c>
      <c r="HM20" s="331" t="str">
        <f t="shared" si="56"/>
        <v/>
      </c>
      <c r="HN20" s="331" t="str">
        <f t="shared" si="57"/>
        <v/>
      </c>
      <c r="HO20" s="358" t="str">
        <f t="shared" si="58"/>
        <v/>
      </c>
      <c r="HP20" s="331" t="str">
        <f t="shared" si="59"/>
        <v/>
      </c>
      <c r="HQ20" s="331" t="str">
        <f t="shared" si="60"/>
        <v/>
      </c>
      <c r="HR20" s="361" t="str">
        <f t="shared" si="61"/>
        <v/>
      </c>
      <c r="HS20" s="348" t="str">
        <f t="shared" si="62"/>
        <v/>
      </c>
      <c r="HT20" s="333" t="str">
        <f t="shared" si="63"/>
        <v/>
      </c>
      <c r="HU20" s="428" t="str">
        <f t="shared" si="64"/>
        <v/>
      </c>
      <c r="HV20" s="328" t="str">
        <f t="shared" si="65"/>
        <v/>
      </c>
      <c r="HW20" s="330" t="str">
        <f t="shared" si="66"/>
        <v/>
      </c>
      <c r="HX20" s="418" t="str">
        <f t="shared" si="67"/>
        <v/>
      </c>
      <c r="HY20" s="331" t="str">
        <f t="shared" si="68"/>
        <v/>
      </c>
      <c r="HZ20" s="331" t="str">
        <f t="shared" si="69"/>
        <v/>
      </c>
      <c r="IA20" s="331" t="str">
        <f t="shared" si="70"/>
        <v/>
      </c>
      <c r="IB20" s="331" t="str">
        <f t="shared" si="71"/>
        <v/>
      </c>
      <c r="IC20" s="333" t="str">
        <f t="shared" si="72"/>
        <v/>
      </c>
      <c r="ID20" s="419" t="str">
        <f t="shared" si="73"/>
        <v/>
      </c>
      <c r="IE20" s="331" t="str">
        <f t="shared" si="74"/>
        <v/>
      </c>
      <c r="IF20" s="331" t="str">
        <f t="shared" si="75"/>
        <v/>
      </c>
      <c r="IG20" s="331" t="str">
        <f t="shared" si="76"/>
        <v/>
      </c>
      <c r="IH20" s="331" t="str">
        <f t="shared" si="77"/>
        <v/>
      </c>
      <c r="II20" s="333" t="str">
        <f t="shared" si="78"/>
        <v/>
      </c>
      <c r="IJ20" s="419" t="str">
        <f t="shared" si="79"/>
        <v/>
      </c>
      <c r="IK20" s="331" t="str">
        <f t="shared" si="80"/>
        <v/>
      </c>
      <c r="IL20" s="331" t="str">
        <f t="shared" si="81"/>
        <v/>
      </c>
      <c r="IM20" s="331" t="str">
        <f t="shared" si="82"/>
        <v/>
      </c>
      <c r="IN20" s="331" t="str">
        <f t="shared" si="83"/>
        <v/>
      </c>
      <c r="IO20" s="333" t="str">
        <f t="shared" si="84"/>
        <v/>
      </c>
      <c r="IP20" s="433" t="str">
        <f t="shared" si="85"/>
        <v/>
      </c>
      <c r="IQ20" s="331" t="str">
        <f t="shared" si="86"/>
        <v/>
      </c>
      <c r="IR20" s="348" t="str">
        <f t="shared" si="87"/>
        <v/>
      </c>
      <c r="IS20" s="433" t="str">
        <f t="shared" si="88"/>
        <v/>
      </c>
      <c r="IT20" s="331" t="str">
        <f t="shared" si="89"/>
        <v/>
      </c>
      <c r="IU20" s="333" t="str">
        <f t="shared" si="90"/>
        <v/>
      </c>
      <c r="IV20" s="449" t="str">
        <f t="shared" si="91"/>
        <v/>
      </c>
      <c r="IW20" s="331" t="str">
        <f t="shared" si="92"/>
        <v/>
      </c>
      <c r="IX20" s="331" t="str">
        <f t="shared" si="93"/>
        <v/>
      </c>
      <c r="IY20" s="348" t="str">
        <f t="shared" si="94"/>
        <v/>
      </c>
      <c r="IZ20" s="365" t="str">
        <f t="shared" si="95"/>
        <v/>
      </c>
      <c r="JA20" s="340"/>
      <c r="JB20" s="100"/>
      <c r="JC20" s="370" t="str">
        <f t="shared" si="96"/>
        <v/>
      </c>
      <c r="JD20" s="101" t="str">
        <f t="shared" si="97"/>
        <v/>
      </c>
      <c r="JE20" s="367" t="str">
        <f t="shared" si="98"/>
        <v/>
      </c>
      <c r="JF20" s="368" t="str">
        <f t="shared" si="99"/>
        <v/>
      </c>
      <c r="JG20" s="368" t="str">
        <f t="shared" si="100"/>
        <v/>
      </c>
      <c r="JH20" s="368" t="str">
        <f t="shared" si="101"/>
        <v/>
      </c>
      <c r="JI20" s="368">
        <f t="shared" si="102"/>
        <v>0</v>
      </c>
      <c r="JJ20" s="369" t="str">
        <f t="shared" si="103"/>
        <v/>
      </c>
      <c r="JK20" s="367" t="str">
        <f t="shared" si="104"/>
        <v/>
      </c>
      <c r="JL20" s="369" t="str">
        <f t="shared" si="105"/>
        <v/>
      </c>
      <c r="JM20" s="368" t="str">
        <f t="shared" si="106"/>
        <v/>
      </c>
      <c r="JN20" s="368" t="str">
        <f t="shared" si="107"/>
        <v/>
      </c>
      <c r="JO20" s="368" t="str">
        <f t="shared" si="108"/>
        <v/>
      </c>
      <c r="JP20" s="371" t="str">
        <f t="shared" si="109"/>
        <v/>
      </c>
      <c r="JR20" s="115" t="str">
        <f t="shared" si="110"/>
        <v/>
      </c>
      <c r="JS20" s="28" t="str">
        <f t="shared" si="111"/>
        <v/>
      </c>
      <c r="JT20" s="28" t="str">
        <f t="shared" si="112"/>
        <v/>
      </c>
      <c r="JU20" s="28" t="str">
        <f t="shared" si="113"/>
        <v/>
      </c>
      <c r="JV20" s="28" t="str">
        <f t="shared" si="114"/>
        <v/>
      </c>
      <c r="JW20" s="251"/>
      <c r="JX20" s="122" t="str">
        <f t="shared" si="115"/>
        <v/>
      </c>
      <c r="JZ20" s="115" t="str">
        <f t="shared" si="116"/>
        <v/>
      </c>
      <c r="KA20" s="398" t="str">
        <f t="shared" si="117"/>
        <v/>
      </c>
      <c r="KB20" s="398" t="str">
        <f t="shared" si="118"/>
        <v/>
      </c>
      <c r="KC20" s="28" t="str">
        <f t="shared" si="119"/>
        <v/>
      </c>
      <c r="KD20" s="28" t="str">
        <f t="shared" si="120"/>
        <v/>
      </c>
      <c r="KE20" s="28" t="str">
        <f t="shared" si="121"/>
        <v/>
      </c>
      <c r="KF20" s="28" t="str">
        <f t="shared" si="122"/>
        <v/>
      </c>
      <c r="KG20" s="28" t="str">
        <f t="shared" si="123"/>
        <v/>
      </c>
      <c r="KH20" s="28" t="str">
        <f t="shared" si="124"/>
        <v/>
      </c>
      <c r="KI20" s="28" t="str">
        <f t="shared" si="125"/>
        <v/>
      </c>
      <c r="KJ20" s="28" t="str">
        <f t="shared" si="126"/>
        <v/>
      </c>
      <c r="KK20" s="122" t="str">
        <f t="shared" si="127"/>
        <v/>
      </c>
    </row>
    <row r="21" spans="2:297" s="26" customFormat="1" ht="26.25" customHeight="1" x14ac:dyDescent="0.2">
      <c r="B21" s="27">
        <f t="shared" si="6"/>
        <v>0</v>
      </c>
      <c r="C21" s="27">
        <f t="shared" si="7"/>
        <v>0</v>
      </c>
      <c r="D21" s="27">
        <f t="shared" si="8"/>
        <v>0</v>
      </c>
      <c r="E21" s="27">
        <f t="shared" si="9"/>
        <v>0</v>
      </c>
      <c r="F21" s="27">
        <f t="shared" si="10"/>
        <v>0</v>
      </c>
      <c r="G21" s="27">
        <f t="shared" si="11"/>
        <v>0</v>
      </c>
      <c r="H21" s="27">
        <f t="shared" si="12"/>
        <v>0</v>
      </c>
      <c r="I21" s="27">
        <f t="shared" si="13"/>
        <v>0</v>
      </c>
      <c r="J21" s="27"/>
      <c r="K21" s="27"/>
      <c r="L21" s="27"/>
      <c r="N21" s="131" t="str">
        <f t="shared" si="14"/>
        <v/>
      </c>
      <c r="O21" s="59"/>
      <c r="P21" s="59"/>
      <c r="Q21" s="241"/>
      <c r="R21" s="483"/>
      <c r="S21" s="243" t="str">
        <f>IFERROR(VLOOKUP($R21,整理番号!$B$4:$C$5,2,FALSE),"")</f>
        <v/>
      </c>
      <c r="T21" s="59"/>
      <c r="U21" s="250"/>
      <c r="V21" s="121"/>
      <c r="W21" s="218" t="str">
        <f t="shared" si="15"/>
        <v/>
      </c>
      <c r="X21" s="111"/>
      <c r="Y21" s="115"/>
      <c r="Z21" s="146" t="str">
        <f>IFERROR(VLOOKUP($Y21,整理番号!$B$8:$C$10,2,FALSE),"")</f>
        <v/>
      </c>
      <c r="AA21" s="251"/>
      <c r="AB21" s="28"/>
      <c r="AC21" s="62" t="str">
        <f>IFERROR(VLOOKUP($AB21,整理番号!$B$22:$C$23,2,FALSE),"")</f>
        <v/>
      </c>
      <c r="AD21" s="28"/>
      <c r="AE21" s="116" t="str">
        <f>IFERROR(VLOOKUP(AD21,整理番号!$B$14:$C$16,2,FALSE),"")</f>
        <v/>
      </c>
      <c r="AF21" s="115"/>
      <c r="AG21" s="30" t="str">
        <f>IFERROR(VLOOKUP(AF21,整理番号!$B$18:$C$19,2,FALSE),"")</f>
        <v/>
      </c>
      <c r="AH21" s="28"/>
      <c r="AI21" s="254"/>
      <c r="AJ21" s="254"/>
      <c r="AK21" s="122"/>
      <c r="AL21" s="141"/>
      <c r="AM21" s="28"/>
      <c r="AN21" s="141"/>
      <c r="AO21" s="115"/>
      <c r="AP21" s="116" t="str">
        <f>IFERROR(VLOOKUP(AO21,整理番号!$B$38:$C$43,2,FALSE),"")</f>
        <v/>
      </c>
      <c r="AQ21" s="104" t="str">
        <f t="shared" si="16"/>
        <v/>
      </c>
      <c r="AR21" s="27"/>
      <c r="AS21" s="28"/>
      <c r="AT21" s="27"/>
      <c r="AU21" s="27"/>
      <c r="AV21" s="122"/>
      <c r="AW21" s="115"/>
      <c r="AX21" s="31"/>
      <c r="AY21" s="64" t="str">
        <f t="shared" si="17"/>
        <v/>
      </c>
      <c r="AZ21" s="31"/>
      <c r="BA21" s="31"/>
      <c r="BB21" s="64">
        <f t="shared" si="18"/>
        <v>0</v>
      </c>
      <c r="BC21" s="64" t="str">
        <f t="shared" si="19"/>
        <v/>
      </c>
      <c r="BD21" s="64" t="str">
        <f t="shared" si="20"/>
        <v/>
      </c>
      <c r="BE21" s="33"/>
      <c r="BF21" s="34" t="str">
        <f t="shared" si="21"/>
        <v/>
      </c>
      <c r="BG21" s="125" t="str">
        <f t="shared" si="22"/>
        <v/>
      </c>
      <c r="BH21" s="262"/>
      <c r="BI21" s="263"/>
      <c r="BJ21" s="31"/>
      <c r="BK21" s="31"/>
      <c r="BL21" s="31"/>
      <c r="BM21" s="31"/>
      <c r="BN21" s="148"/>
      <c r="BO21" s="270"/>
      <c r="BP21" s="267"/>
      <c r="BQ21" s="262"/>
      <c r="BR21" s="263"/>
      <c r="BS21" s="31"/>
      <c r="BT21" s="31"/>
      <c r="BU21" s="31"/>
      <c r="BV21" s="31"/>
      <c r="BW21" s="148"/>
      <c r="BX21" s="270"/>
      <c r="BY21" s="267"/>
      <c r="BZ21" s="262"/>
      <c r="CA21" s="263"/>
      <c r="CB21" s="31"/>
      <c r="CC21" s="31"/>
      <c r="CD21" s="31"/>
      <c r="CE21" s="31"/>
      <c r="CF21" s="148"/>
      <c r="CG21" s="270"/>
      <c r="CH21" s="267"/>
      <c r="CI21" s="262"/>
      <c r="CJ21" s="263"/>
      <c r="CK21" s="323"/>
      <c r="CL21" s="323"/>
      <c r="CM21" s="323"/>
      <c r="CN21" s="323"/>
      <c r="CO21" s="35" t="s">
        <v>306</v>
      </c>
      <c r="CP21" s="342" t="str">
        <f t="shared" si="23"/>
        <v/>
      </c>
      <c r="CQ21" s="267"/>
      <c r="CR21" s="258"/>
      <c r="CS21" s="93"/>
      <c r="CT21" s="275"/>
      <c r="CU21" s="275"/>
      <c r="CV21" s="275"/>
      <c r="CW21" s="275"/>
      <c r="CX21" s="36" t="s">
        <v>307</v>
      </c>
      <c r="CY21" s="273"/>
      <c r="CZ21" s="258"/>
      <c r="DA21" s="263"/>
      <c r="DB21" s="296"/>
      <c r="DC21" s="296"/>
      <c r="DD21" s="296"/>
      <c r="DE21" s="296"/>
      <c r="DF21" s="36" t="s">
        <v>308</v>
      </c>
      <c r="DG21" s="344" t="str">
        <f t="shared" si="24"/>
        <v/>
      </c>
      <c r="DH21" s="273"/>
      <c r="DI21" s="258"/>
      <c r="DJ21" s="263"/>
      <c r="DK21" s="278"/>
      <c r="DL21" s="278"/>
      <c r="DM21" s="278"/>
      <c r="DN21" s="278"/>
      <c r="DO21" s="36" t="s">
        <v>309</v>
      </c>
      <c r="DP21" s="281"/>
      <c r="DQ21" s="284" t="str">
        <f t="shared" si="25"/>
        <v/>
      </c>
      <c r="DR21" s="273"/>
      <c r="DS21" s="43"/>
      <c r="DT21" s="93"/>
      <c r="DU21" s="37"/>
      <c r="DV21" s="37"/>
      <c r="DW21" s="37"/>
      <c r="DX21" s="37"/>
      <c r="DY21" s="46" t="s">
        <v>310</v>
      </c>
      <c r="DZ21" s="478"/>
      <c r="EA21" s="38"/>
      <c r="EB21" s="37"/>
      <c r="EC21" s="37"/>
      <c r="ED21" s="37"/>
      <c r="EE21" s="37"/>
      <c r="EF21" s="49" t="s">
        <v>307</v>
      </c>
      <c r="EG21" s="54"/>
      <c r="EH21" s="290"/>
      <c r="EI21" s="37"/>
      <c r="EJ21" s="37"/>
      <c r="EK21" s="37"/>
      <c r="EL21" s="37"/>
      <c r="EM21" s="52" t="s">
        <v>307</v>
      </c>
      <c r="EN21" s="57"/>
      <c r="EO21" s="290"/>
      <c r="EP21" s="37"/>
      <c r="EQ21" s="37"/>
      <c r="ER21" s="37"/>
      <c r="ES21" s="37"/>
      <c r="ET21" s="39" t="s">
        <v>307</v>
      </c>
      <c r="EU21" s="287"/>
      <c r="EV21" s="292"/>
      <c r="EW21" s="290"/>
      <c r="EX21" s="37"/>
      <c r="EY21" s="37"/>
      <c r="EZ21" s="37"/>
      <c r="FA21" s="37"/>
      <c r="FB21" s="39" t="s">
        <v>307</v>
      </c>
      <c r="FC21" s="287"/>
      <c r="FD21" s="292"/>
      <c r="FE21" s="290"/>
      <c r="FF21" s="296"/>
      <c r="FG21" s="296"/>
      <c r="FH21" s="296"/>
      <c r="FI21" s="296"/>
      <c r="FJ21" s="40" t="s">
        <v>311</v>
      </c>
      <c r="FK21" s="302" t="str">
        <f t="shared" si="26"/>
        <v/>
      </c>
      <c r="FL21" s="299"/>
      <c r="FM21" s="292"/>
      <c r="FN21" s="290"/>
      <c r="FO21" s="305"/>
      <c r="FP21" s="296"/>
      <c r="FQ21" s="296"/>
      <c r="FR21" s="296"/>
      <c r="FS21" s="40" t="s">
        <v>311</v>
      </c>
      <c r="FT21" s="352" t="str">
        <f t="shared" si="27"/>
        <v/>
      </c>
      <c r="FU21" s="267"/>
      <c r="FV21" s="292"/>
      <c r="FW21" s="290"/>
      <c r="FX21" s="326"/>
      <c r="FY21" s="326"/>
      <c r="FZ21" s="326"/>
      <c r="GA21" s="326"/>
      <c r="GB21" s="36" t="s">
        <v>312</v>
      </c>
      <c r="GC21" s="308" t="str">
        <f t="shared" si="28"/>
        <v/>
      </c>
      <c r="GD21" s="267"/>
      <c r="GE21" s="312" t="str">
        <f t="shared" si="29"/>
        <v/>
      </c>
      <c r="GF21" s="313"/>
      <c r="GG21" s="338"/>
      <c r="GH21" s="312" t="str">
        <f t="shared" si="30"/>
        <v/>
      </c>
      <c r="GI21" s="313"/>
      <c r="GJ21" s="338" t="s">
        <v>56</v>
      </c>
      <c r="GK21" s="475" t="str">
        <f t="shared" si="31"/>
        <v/>
      </c>
      <c r="GL21" s="313"/>
      <c r="GM21" s="313"/>
      <c r="GN21" s="338"/>
      <c r="GO21" s="429" t="str">
        <f t="shared" si="32"/>
        <v/>
      </c>
      <c r="GP21" s="430" t="str">
        <f t="shared" si="33"/>
        <v/>
      </c>
      <c r="GQ21" s="431" t="str">
        <f t="shared" si="34"/>
        <v/>
      </c>
      <c r="GR21" s="432" t="str">
        <f t="shared" si="35"/>
        <v/>
      </c>
      <c r="GS21" s="430" t="str">
        <f t="shared" si="36"/>
        <v/>
      </c>
      <c r="GT21" s="433" t="str">
        <f t="shared" si="37"/>
        <v/>
      </c>
      <c r="GU21" s="331" t="str">
        <f t="shared" si="38"/>
        <v/>
      </c>
      <c r="GV21" s="333" t="str">
        <f t="shared" si="39"/>
        <v/>
      </c>
      <c r="GW21" s="439" t="str">
        <f t="shared" si="40"/>
        <v/>
      </c>
      <c r="GX21" s="433" t="str">
        <f t="shared" si="41"/>
        <v/>
      </c>
      <c r="GY21" s="331" t="str">
        <f t="shared" si="42"/>
        <v/>
      </c>
      <c r="GZ21" s="331" t="str">
        <f t="shared" si="43"/>
        <v/>
      </c>
      <c r="HA21" s="328" t="str">
        <f t="shared" si="44"/>
        <v/>
      </c>
      <c r="HB21" s="331" t="str">
        <f t="shared" si="45"/>
        <v/>
      </c>
      <c r="HC21" s="331" t="str">
        <f t="shared" si="46"/>
        <v/>
      </c>
      <c r="HD21" s="333" t="str">
        <f t="shared" si="47"/>
        <v/>
      </c>
      <c r="HE21" s="332" t="str">
        <f t="shared" si="48"/>
        <v/>
      </c>
      <c r="HF21" s="331" t="str">
        <f t="shared" si="49"/>
        <v/>
      </c>
      <c r="HG21" s="333" t="str">
        <f t="shared" si="50"/>
        <v/>
      </c>
      <c r="HH21" s="419" t="str">
        <f t="shared" si="51"/>
        <v/>
      </c>
      <c r="HI21" s="358" t="str">
        <f t="shared" si="52"/>
        <v/>
      </c>
      <c r="HJ21" s="331" t="str">
        <f t="shared" si="53"/>
        <v/>
      </c>
      <c r="HK21" s="331" t="str">
        <f t="shared" si="54"/>
        <v/>
      </c>
      <c r="HL21" s="358" t="str">
        <f t="shared" si="55"/>
        <v/>
      </c>
      <c r="HM21" s="331" t="str">
        <f t="shared" si="56"/>
        <v/>
      </c>
      <c r="HN21" s="331" t="str">
        <f t="shared" si="57"/>
        <v/>
      </c>
      <c r="HO21" s="358" t="str">
        <f t="shared" si="58"/>
        <v/>
      </c>
      <c r="HP21" s="331" t="str">
        <f t="shared" si="59"/>
        <v/>
      </c>
      <c r="HQ21" s="331" t="str">
        <f t="shared" si="60"/>
        <v/>
      </c>
      <c r="HR21" s="361" t="str">
        <f t="shared" si="61"/>
        <v/>
      </c>
      <c r="HS21" s="348" t="str">
        <f t="shared" si="62"/>
        <v/>
      </c>
      <c r="HT21" s="333" t="str">
        <f t="shared" si="63"/>
        <v/>
      </c>
      <c r="HU21" s="428" t="str">
        <f t="shared" si="64"/>
        <v/>
      </c>
      <c r="HV21" s="328" t="str">
        <f t="shared" si="65"/>
        <v/>
      </c>
      <c r="HW21" s="330" t="str">
        <f t="shared" si="66"/>
        <v/>
      </c>
      <c r="HX21" s="418" t="str">
        <f t="shared" si="67"/>
        <v/>
      </c>
      <c r="HY21" s="331" t="str">
        <f t="shared" si="68"/>
        <v/>
      </c>
      <c r="HZ21" s="331" t="str">
        <f t="shared" si="69"/>
        <v/>
      </c>
      <c r="IA21" s="331" t="str">
        <f t="shared" si="70"/>
        <v/>
      </c>
      <c r="IB21" s="331" t="str">
        <f t="shared" si="71"/>
        <v/>
      </c>
      <c r="IC21" s="333" t="str">
        <f t="shared" si="72"/>
        <v/>
      </c>
      <c r="ID21" s="419" t="str">
        <f t="shared" si="73"/>
        <v/>
      </c>
      <c r="IE21" s="331" t="str">
        <f t="shared" si="74"/>
        <v/>
      </c>
      <c r="IF21" s="331" t="str">
        <f t="shared" si="75"/>
        <v/>
      </c>
      <c r="IG21" s="331" t="str">
        <f t="shared" si="76"/>
        <v/>
      </c>
      <c r="IH21" s="331" t="str">
        <f t="shared" si="77"/>
        <v/>
      </c>
      <c r="II21" s="333" t="str">
        <f t="shared" si="78"/>
        <v/>
      </c>
      <c r="IJ21" s="419" t="str">
        <f t="shared" si="79"/>
        <v/>
      </c>
      <c r="IK21" s="331" t="str">
        <f t="shared" si="80"/>
        <v/>
      </c>
      <c r="IL21" s="331" t="str">
        <f t="shared" si="81"/>
        <v/>
      </c>
      <c r="IM21" s="331" t="str">
        <f t="shared" si="82"/>
        <v/>
      </c>
      <c r="IN21" s="331" t="str">
        <f t="shared" si="83"/>
        <v/>
      </c>
      <c r="IO21" s="333" t="str">
        <f t="shared" si="84"/>
        <v/>
      </c>
      <c r="IP21" s="433" t="str">
        <f t="shared" si="85"/>
        <v/>
      </c>
      <c r="IQ21" s="331" t="str">
        <f t="shared" si="86"/>
        <v/>
      </c>
      <c r="IR21" s="348" t="str">
        <f t="shared" si="87"/>
        <v/>
      </c>
      <c r="IS21" s="433" t="str">
        <f t="shared" si="88"/>
        <v/>
      </c>
      <c r="IT21" s="331" t="str">
        <f t="shared" si="89"/>
        <v/>
      </c>
      <c r="IU21" s="333" t="str">
        <f t="shared" si="90"/>
        <v/>
      </c>
      <c r="IV21" s="449" t="str">
        <f t="shared" si="91"/>
        <v/>
      </c>
      <c r="IW21" s="331" t="str">
        <f t="shared" si="92"/>
        <v/>
      </c>
      <c r="IX21" s="331" t="str">
        <f t="shared" si="93"/>
        <v/>
      </c>
      <c r="IY21" s="348" t="str">
        <f t="shared" si="94"/>
        <v/>
      </c>
      <c r="IZ21" s="365" t="str">
        <f t="shared" si="95"/>
        <v/>
      </c>
      <c r="JA21" s="340"/>
      <c r="JB21" s="100"/>
      <c r="JC21" s="370" t="str">
        <f t="shared" si="96"/>
        <v/>
      </c>
      <c r="JD21" s="101" t="str">
        <f t="shared" si="97"/>
        <v/>
      </c>
      <c r="JE21" s="367" t="str">
        <f t="shared" si="98"/>
        <v/>
      </c>
      <c r="JF21" s="368" t="str">
        <f t="shared" si="99"/>
        <v/>
      </c>
      <c r="JG21" s="368" t="str">
        <f t="shared" si="100"/>
        <v/>
      </c>
      <c r="JH21" s="368" t="str">
        <f t="shared" si="101"/>
        <v/>
      </c>
      <c r="JI21" s="368">
        <f t="shared" si="102"/>
        <v>0</v>
      </c>
      <c r="JJ21" s="369" t="str">
        <f t="shared" si="103"/>
        <v/>
      </c>
      <c r="JK21" s="367" t="str">
        <f t="shared" si="104"/>
        <v/>
      </c>
      <c r="JL21" s="369" t="str">
        <f t="shared" si="105"/>
        <v/>
      </c>
      <c r="JM21" s="368" t="str">
        <f t="shared" si="106"/>
        <v/>
      </c>
      <c r="JN21" s="368" t="str">
        <f t="shared" si="107"/>
        <v/>
      </c>
      <c r="JO21" s="368" t="str">
        <f t="shared" si="108"/>
        <v/>
      </c>
      <c r="JP21" s="371" t="str">
        <f t="shared" si="109"/>
        <v/>
      </c>
      <c r="JR21" s="115" t="str">
        <f t="shared" si="110"/>
        <v/>
      </c>
      <c r="JS21" s="28" t="str">
        <f t="shared" si="111"/>
        <v/>
      </c>
      <c r="JT21" s="28" t="str">
        <f t="shared" si="112"/>
        <v/>
      </c>
      <c r="JU21" s="28" t="str">
        <f t="shared" si="113"/>
        <v/>
      </c>
      <c r="JV21" s="28" t="str">
        <f t="shared" si="114"/>
        <v/>
      </c>
      <c r="JW21" s="251"/>
      <c r="JX21" s="122" t="str">
        <f t="shared" si="115"/>
        <v/>
      </c>
      <c r="JZ21" s="115" t="str">
        <f t="shared" si="116"/>
        <v/>
      </c>
      <c r="KA21" s="398" t="str">
        <f t="shared" si="117"/>
        <v/>
      </c>
      <c r="KB21" s="398" t="str">
        <f t="shared" si="118"/>
        <v/>
      </c>
      <c r="KC21" s="28" t="str">
        <f t="shared" si="119"/>
        <v/>
      </c>
      <c r="KD21" s="28" t="str">
        <f t="shared" si="120"/>
        <v/>
      </c>
      <c r="KE21" s="28" t="str">
        <f t="shared" si="121"/>
        <v/>
      </c>
      <c r="KF21" s="28" t="str">
        <f t="shared" si="122"/>
        <v/>
      </c>
      <c r="KG21" s="28" t="str">
        <f t="shared" si="123"/>
        <v/>
      </c>
      <c r="KH21" s="28" t="str">
        <f t="shared" si="124"/>
        <v/>
      </c>
      <c r="KI21" s="28" t="str">
        <f t="shared" si="125"/>
        <v/>
      </c>
      <c r="KJ21" s="28" t="str">
        <f t="shared" si="126"/>
        <v/>
      </c>
      <c r="KK21" s="122" t="str">
        <f t="shared" si="127"/>
        <v/>
      </c>
    </row>
    <row r="22" spans="2:297" s="26" customFormat="1" ht="26.25" customHeight="1" x14ac:dyDescent="0.2">
      <c r="B22" s="27">
        <f t="shared" si="6"/>
        <v>0</v>
      </c>
      <c r="C22" s="27">
        <f t="shared" si="7"/>
        <v>0</v>
      </c>
      <c r="D22" s="27">
        <f t="shared" si="8"/>
        <v>0</v>
      </c>
      <c r="E22" s="27">
        <f t="shared" si="9"/>
        <v>0</v>
      </c>
      <c r="F22" s="27">
        <f t="shared" si="10"/>
        <v>0</v>
      </c>
      <c r="G22" s="27">
        <f t="shared" si="11"/>
        <v>0</v>
      </c>
      <c r="H22" s="27">
        <f t="shared" si="12"/>
        <v>0</v>
      </c>
      <c r="I22" s="27">
        <f t="shared" si="13"/>
        <v>0</v>
      </c>
      <c r="J22" s="27"/>
      <c r="K22" s="27"/>
      <c r="L22" s="27"/>
      <c r="N22" s="131" t="str">
        <f t="shared" si="14"/>
        <v/>
      </c>
      <c r="O22" s="59"/>
      <c r="P22" s="59"/>
      <c r="Q22" s="241"/>
      <c r="R22" s="483"/>
      <c r="S22" s="243" t="str">
        <f>IFERROR(VLOOKUP($R22,整理番号!$B$4:$C$5,2,FALSE),"")</f>
        <v/>
      </c>
      <c r="T22" s="59"/>
      <c r="U22" s="250"/>
      <c r="V22" s="121"/>
      <c r="W22" s="218" t="str">
        <f t="shared" si="15"/>
        <v/>
      </c>
      <c r="X22" s="111"/>
      <c r="Y22" s="115"/>
      <c r="Z22" s="146" t="str">
        <f>IFERROR(VLOOKUP($Y22,整理番号!$B$8:$C$10,2,FALSE),"")</f>
        <v/>
      </c>
      <c r="AA22" s="251"/>
      <c r="AB22" s="28"/>
      <c r="AC22" s="62" t="str">
        <f>IFERROR(VLOOKUP($AB22,整理番号!$B$22:$C$23,2,FALSE),"")</f>
        <v/>
      </c>
      <c r="AD22" s="28"/>
      <c r="AE22" s="116" t="str">
        <f>IFERROR(VLOOKUP(AD22,整理番号!$B$14:$C$16,2,FALSE),"")</f>
        <v/>
      </c>
      <c r="AF22" s="115"/>
      <c r="AG22" s="30" t="str">
        <f>IFERROR(VLOOKUP(AF22,整理番号!$B$18:$C$19,2,FALSE),"")</f>
        <v/>
      </c>
      <c r="AH22" s="28"/>
      <c r="AI22" s="254"/>
      <c r="AJ22" s="254"/>
      <c r="AK22" s="122"/>
      <c r="AL22" s="141"/>
      <c r="AM22" s="28"/>
      <c r="AN22" s="141"/>
      <c r="AO22" s="115"/>
      <c r="AP22" s="116" t="str">
        <f>IFERROR(VLOOKUP(AO22,整理番号!$B$38:$C$43,2,FALSE),"")</f>
        <v/>
      </c>
      <c r="AQ22" s="104" t="str">
        <f t="shared" si="16"/>
        <v/>
      </c>
      <c r="AR22" s="27"/>
      <c r="AS22" s="28"/>
      <c r="AT22" s="27"/>
      <c r="AU22" s="27"/>
      <c r="AV22" s="122"/>
      <c r="AW22" s="115"/>
      <c r="AX22" s="31"/>
      <c r="AY22" s="64" t="str">
        <f t="shared" si="17"/>
        <v/>
      </c>
      <c r="AZ22" s="31"/>
      <c r="BA22" s="31"/>
      <c r="BB22" s="64">
        <f t="shared" si="18"/>
        <v>0</v>
      </c>
      <c r="BC22" s="64" t="str">
        <f t="shared" si="19"/>
        <v/>
      </c>
      <c r="BD22" s="64" t="str">
        <f t="shared" si="20"/>
        <v/>
      </c>
      <c r="BE22" s="33"/>
      <c r="BF22" s="34" t="str">
        <f t="shared" si="21"/>
        <v/>
      </c>
      <c r="BG22" s="125" t="str">
        <f t="shared" si="22"/>
        <v/>
      </c>
      <c r="BH22" s="262"/>
      <c r="BI22" s="263"/>
      <c r="BJ22" s="31"/>
      <c r="BK22" s="31"/>
      <c r="BL22" s="31"/>
      <c r="BM22" s="31"/>
      <c r="BN22" s="148"/>
      <c r="BO22" s="270"/>
      <c r="BP22" s="267"/>
      <c r="BQ22" s="262"/>
      <c r="BR22" s="263"/>
      <c r="BS22" s="31"/>
      <c r="BT22" s="31"/>
      <c r="BU22" s="31"/>
      <c r="BV22" s="31"/>
      <c r="BW22" s="148"/>
      <c r="BX22" s="270"/>
      <c r="BY22" s="267"/>
      <c r="BZ22" s="262"/>
      <c r="CA22" s="263"/>
      <c r="CB22" s="31"/>
      <c r="CC22" s="31"/>
      <c r="CD22" s="31"/>
      <c r="CE22" s="31"/>
      <c r="CF22" s="148"/>
      <c r="CG22" s="270"/>
      <c r="CH22" s="267"/>
      <c r="CI22" s="262"/>
      <c r="CJ22" s="263"/>
      <c r="CK22" s="323"/>
      <c r="CL22" s="323"/>
      <c r="CM22" s="323"/>
      <c r="CN22" s="323"/>
      <c r="CO22" s="35" t="s">
        <v>306</v>
      </c>
      <c r="CP22" s="342" t="str">
        <f t="shared" si="23"/>
        <v/>
      </c>
      <c r="CQ22" s="267"/>
      <c r="CR22" s="258"/>
      <c r="CS22" s="93"/>
      <c r="CT22" s="275"/>
      <c r="CU22" s="275"/>
      <c r="CV22" s="275"/>
      <c r="CW22" s="275"/>
      <c r="CX22" s="36" t="s">
        <v>307</v>
      </c>
      <c r="CY22" s="273"/>
      <c r="CZ22" s="258"/>
      <c r="DA22" s="263"/>
      <c r="DB22" s="296"/>
      <c r="DC22" s="296"/>
      <c r="DD22" s="296"/>
      <c r="DE22" s="296"/>
      <c r="DF22" s="36" t="s">
        <v>308</v>
      </c>
      <c r="DG22" s="344" t="str">
        <f t="shared" si="24"/>
        <v/>
      </c>
      <c r="DH22" s="273"/>
      <c r="DI22" s="258"/>
      <c r="DJ22" s="263"/>
      <c r="DK22" s="278"/>
      <c r="DL22" s="278"/>
      <c r="DM22" s="278"/>
      <c r="DN22" s="278"/>
      <c r="DO22" s="36" t="s">
        <v>309</v>
      </c>
      <c r="DP22" s="281"/>
      <c r="DQ22" s="284" t="str">
        <f t="shared" si="25"/>
        <v/>
      </c>
      <c r="DR22" s="273"/>
      <c r="DS22" s="43"/>
      <c r="DT22" s="93"/>
      <c r="DU22" s="37"/>
      <c r="DV22" s="37"/>
      <c r="DW22" s="37"/>
      <c r="DX22" s="37"/>
      <c r="DY22" s="46" t="s">
        <v>310</v>
      </c>
      <c r="DZ22" s="478"/>
      <c r="EA22" s="38"/>
      <c r="EB22" s="37"/>
      <c r="EC22" s="37"/>
      <c r="ED22" s="37"/>
      <c r="EE22" s="37"/>
      <c r="EF22" s="49" t="s">
        <v>307</v>
      </c>
      <c r="EG22" s="54"/>
      <c r="EH22" s="290"/>
      <c r="EI22" s="37"/>
      <c r="EJ22" s="37"/>
      <c r="EK22" s="37"/>
      <c r="EL22" s="37"/>
      <c r="EM22" s="52" t="s">
        <v>307</v>
      </c>
      <c r="EN22" s="57"/>
      <c r="EO22" s="290"/>
      <c r="EP22" s="37"/>
      <c r="EQ22" s="37"/>
      <c r="ER22" s="37"/>
      <c r="ES22" s="37"/>
      <c r="ET22" s="39" t="s">
        <v>307</v>
      </c>
      <c r="EU22" s="287"/>
      <c r="EV22" s="292"/>
      <c r="EW22" s="290"/>
      <c r="EX22" s="37"/>
      <c r="EY22" s="37"/>
      <c r="EZ22" s="37"/>
      <c r="FA22" s="37"/>
      <c r="FB22" s="39" t="s">
        <v>307</v>
      </c>
      <c r="FC22" s="287"/>
      <c r="FD22" s="292"/>
      <c r="FE22" s="290"/>
      <c r="FF22" s="296"/>
      <c r="FG22" s="296"/>
      <c r="FH22" s="296"/>
      <c r="FI22" s="296"/>
      <c r="FJ22" s="40" t="s">
        <v>311</v>
      </c>
      <c r="FK22" s="302" t="str">
        <f t="shared" si="26"/>
        <v/>
      </c>
      <c r="FL22" s="299"/>
      <c r="FM22" s="292"/>
      <c r="FN22" s="290"/>
      <c r="FO22" s="305"/>
      <c r="FP22" s="296"/>
      <c r="FQ22" s="296"/>
      <c r="FR22" s="296"/>
      <c r="FS22" s="40" t="s">
        <v>311</v>
      </c>
      <c r="FT22" s="352" t="str">
        <f t="shared" si="27"/>
        <v/>
      </c>
      <c r="FU22" s="267"/>
      <c r="FV22" s="292"/>
      <c r="FW22" s="290"/>
      <c r="FX22" s="326"/>
      <c r="FY22" s="326"/>
      <c r="FZ22" s="326"/>
      <c r="GA22" s="326"/>
      <c r="GB22" s="36" t="s">
        <v>312</v>
      </c>
      <c r="GC22" s="308" t="str">
        <f t="shared" si="28"/>
        <v/>
      </c>
      <c r="GD22" s="267"/>
      <c r="GE22" s="312" t="str">
        <f t="shared" si="29"/>
        <v/>
      </c>
      <c r="GF22" s="313"/>
      <c r="GG22" s="338"/>
      <c r="GH22" s="312" t="str">
        <f t="shared" si="30"/>
        <v/>
      </c>
      <c r="GI22" s="313"/>
      <c r="GJ22" s="338" t="s">
        <v>56</v>
      </c>
      <c r="GK22" s="475" t="str">
        <f t="shared" si="31"/>
        <v/>
      </c>
      <c r="GL22" s="313"/>
      <c r="GM22" s="313"/>
      <c r="GN22" s="338"/>
      <c r="GO22" s="429" t="str">
        <f t="shared" si="32"/>
        <v/>
      </c>
      <c r="GP22" s="430" t="str">
        <f t="shared" si="33"/>
        <v/>
      </c>
      <c r="GQ22" s="431" t="str">
        <f t="shared" si="34"/>
        <v/>
      </c>
      <c r="GR22" s="432" t="str">
        <f t="shared" si="35"/>
        <v/>
      </c>
      <c r="GS22" s="430" t="str">
        <f t="shared" si="36"/>
        <v/>
      </c>
      <c r="GT22" s="433" t="str">
        <f t="shared" si="37"/>
        <v/>
      </c>
      <c r="GU22" s="331" t="str">
        <f t="shared" si="38"/>
        <v/>
      </c>
      <c r="GV22" s="333" t="str">
        <f t="shared" si="39"/>
        <v/>
      </c>
      <c r="GW22" s="439" t="str">
        <f t="shared" si="40"/>
        <v/>
      </c>
      <c r="GX22" s="433" t="str">
        <f t="shared" si="41"/>
        <v/>
      </c>
      <c r="GY22" s="331" t="str">
        <f t="shared" si="42"/>
        <v/>
      </c>
      <c r="GZ22" s="331" t="str">
        <f t="shared" si="43"/>
        <v/>
      </c>
      <c r="HA22" s="328" t="str">
        <f t="shared" si="44"/>
        <v/>
      </c>
      <c r="HB22" s="331" t="str">
        <f t="shared" si="45"/>
        <v/>
      </c>
      <c r="HC22" s="331" t="str">
        <f t="shared" si="46"/>
        <v/>
      </c>
      <c r="HD22" s="333" t="str">
        <f t="shared" si="47"/>
        <v/>
      </c>
      <c r="HE22" s="332" t="str">
        <f t="shared" si="48"/>
        <v/>
      </c>
      <c r="HF22" s="331" t="str">
        <f t="shared" si="49"/>
        <v/>
      </c>
      <c r="HG22" s="333" t="str">
        <f t="shared" si="50"/>
        <v/>
      </c>
      <c r="HH22" s="419" t="str">
        <f t="shared" si="51"/>
        <v/>
      </c>
      <c r="HI22" s="358" t="str">
        <f t="shared" si="52"/>
        <v/>
      </c>
      <c r="HJ22" s="331" t="str">
        <f t="shared" si="53"/>
        <v/>
      </c>
      <c r="HK22" s="331" t="str">
        <f t="shared" si="54"/>
        <v/>
      </c>
      <c r="HL22" s="358" t="str">
        <f t="shared" si="55"/>
        <v/>
      </c>
      <c r="HM22" s="331" t="str">
        <f t="shared" si="56"/>
        <v/>
      </c>
      <c r="HN22" s="331" t="str">
        <f t="shared" si="57"/>
        <v/>
      </c>
      <c r="HO22" s="358" t="str">
        <f t="shared" si="58"/>
        <v/>
      </c>
      <c r="HP22" s="331" t="str">
        <f t="shared" si="59"/>
        <v/>
      </c>
      <c r="HQ22" s="331" t="str">
        <f t="shared" si="60"/>
        <v/>
      </c>
      <c r="HR22" s="361" t="str">
        <f t="shared" si="61"/>
        <v/>
      </c>
      <c r="HS22" s="348" t="str">
        <f t="shared" si="62"/>
        <v/>
      </c>
      <c r="HT22" s="333" t="str">
        <f t="shared" si="63"/>
        <v/>
      </c>
      <c r="HU22" s="428" t="str">
        <f t="shared" si="64"/>
        <v/>
      </c>
      <c r="HV22" s="328" t="str">
        <f t="shared" si="65"/>
        <v/>
      </c>
      <c r="HW22" s="330" t="str">
        <f t="shared" si="66"/>
        <v/>
      </c>
      <c r="HX22" s="418" t="str">
        <f t="shared" si="67"/>
        <v/>
      </c>
      <c r="HY22" s="331" t="str">
        <f t="shared" si="68"/>
        <v/>
      </c>
      <c r="HZ22" s="331" t="str">
        <f t="shared" si="69"/>
        <v/>
      </c>
      <c r="IA22" s="331" t="str">
        <f t="shared" si="70"/>
        <v/>
      </c>
      <c r="IB22" s="331" t="str">
        <f t="shared" si="71"/>
        <v/>
      </c>
      <c r="IC22" s="333" t="str">
        <f t="shared" si="72"/>
        <v/>
      </c>
      <c r="ID22" s="419" t="str">
        <f t="shared" si="73"/>
        <v/>
      </c>
      <c r="IE22" s="331" t="str">
        <f t="shared" si="74"/>
        <v/>
      </c>
      <c r="IF22" s="331" t="str">
        <f t="shared" si="75"/>
        <v/>
      </c>
      <c r="IG22" s="331" t="str">
        <f t="shared" si="76"/>
        <v/>
      </c>
      <c r="IH22" s="331" t="str">
        <f t="shared" si="77"/>
        <v/>
      </c>
      <c r="II22" s="333" t="str">
        <f t="shared" si="78"/>
        <v/>
      </c>
      <c r="IJ22" s="419" t="str">
        <f t="shared" si="79"/>
        <v/>
      </c>
      <c r="IK22" s="331" t="str">
        <f t="shared" si="80"/>
        <v/>
      </c>
      <c r="IL22" s="331" t="str">
        <f t="shared" si="81"/>
        <v/>
      </c>
      <c r="IM22" s="331" t="str">
        <f t="shared" si="82"/>
        <v/>
      </c>
      <c r="IN22" s="331" t="str">
        <f t="shared" si="83"/>
        <v/>
      </c>
      <c r="IO22" s="333" t="str">
        <f t="shared" si="84"/>
        <v/>
      </c>
      <c r="IP22" s="433" t="str">
        <f t="shared" si="85"/>
        <v/>
      </c>
      <c r="IQ22" s="331" t="str">
        <f t="shared" si="86"/>
        <v/>
      </c>
      <c r="IR22" s="348" t="str">
        <f t="shared" si="87"/>
        <v/>
      </c>
      <c r="IS22" s="433" t="str">
        <f t="shared" si="88"/>
        <v/>
      </c>
      <c r="IT22" s="331" t="str">
        <f t="shared" si="89"/>
        <v/>
      </c>
      <c r="IU22" s="333" t="str">
        <f t="shared" si="90"/>
        <v/>
      </c>
      <c r="IV22" s="449" t="str">
        <f t="shared" si="91"/>
        <v/>
      </c>
      <c r="IW22" s="331" t="str">
        <f t="shared" si="92"/>
        <v/>
      </c>
      <c r="IX22" s="331" t="str">
        <f t="shared" si="93"/>
        <v/>
      </c>
      <c r="IY22" s="348" t="str">
        <f t="shared" si="94"/>
        <v/>
      </c>
      <c r="IZ22" s="365" t="str">
        <f t="shared" si="95"/>
        <v/>
      </c>
      <c r="JA22" s="340"/>
      <c r="JB22" s="100"/>
      <c r="JC22" s="370" t="str">
        <f t="shared" si="96"/>
        <v/>
      </c>
      <c r="JD22" s="101" t="str">
        <f t="shared" si="97"/>
        <v/>
      </c>
      <c r="JE22" s="367" t="str">
        <f t="shared" si="98"/>
        <v/>
      </c>
      <c r="JF22" s="368" t="str">
        <f t="shared" si="99"/>
        <v/>
      </c>
      <c r="JG22" s="368" t="str">
        <f t="shared" si="100"/>
        <v/>
      </c>
      <c r="JH22" s="368" t="str">
        <f t="shared" si="101"/>
        <v/>
      </c>
      <c r="JI22" s="368">
        <f t="shared" si="102"/>
        <v>0</v>
      </c>
      <c r="JJ22" s="369" t="str">
        <f t="shared" si="103"/>
        <v/>
      </c>
      <c r="JK22" s="367" t="str">
        <f t="shared" si="104"/>
        <v/>
      </c>
      <c r="JL22" s="369" t="str">
        <f t="shared" si="105"/>
        <v/>
      </c>
      <c r="JM22" s="368" t="str">
        <f t="shared" si="106"/>
        <v/>
      </c>
      <c r="JN22" s="368" t="str">
        <f t="shared" si="107"/>
        <v/>
      </c>
      <c r="JO22" s="368" t="str">
        <f t="shared" si="108"/>
        <v/>
      </c>
      <c r="JP22" s="371" t="str">
        <f t="shared" si="109"/>
        <v/>
      </c>
      <c r="JR22" s="115" t="str">
        <f t="shared" si="110"/>
        <v/>
      </c>
      <c r="JS22" s="28" t="str">
        <f t="shared" si="111"/>
        <v/>
      </c>
      <c r="JT22" s="28" t="str">
        <f t="shared" si="112"/>
        <v/>
      </c>
      <c r="JU22" s="28" t="str">
        <f t="shared" si="113"/>
        <v/>
      </c>
      <c r="JV22" s="28" t="str">
        <f t="shared" si="114"/>
        <v/>
      </c>
      <c r="JW22" s="251"/>
      <c r="JX22" s="122" t="str">
        <f t="shared" si="115"/>
        <v/>
      </c>
      <c r="JZ22" s="115" t="str">
        <f t="shared" si="116"/>
        <v/>
      </c>
      <c r="KA22" s="398" t="str">
        <f t="shared" si="117"/>
        <v/>
      </c>
      <c r="KB22" s="398" t="str">
        <f t="shared" si="118"/>
        <v/>
      </c>
      <c r="KC22" s="28" t="str">
        <f t="shared" si="119"/>
        <v/>
      </c>
      <c r="KD22" s="28" t="str">
        <f t="shared" si="120"/>
        <v/>
      </c>
      <c r="KE22" s="28" t="str">
        <f t="shared" si="121"/>
        <v/>
      </c>
      <c r="KF22" s="28" t="str">
        <f t="shared" si="122"/>
        <v/>
      </c>
      <c r="KG22" s="28" t="str">
        <f t="shared" si="123"/>
        <v/>
      </c>
      <c r="KH22" s="28" t="str">
        <f t="shared" si="124"/>
        <v/>
      </c>
      <c r="KI22" s="28" t="str">
        <f t="shared" si="125"/>
        <v/>
      </c>
      <c r="KJ22" s="28" t="str">
        <f t="shared" si="126"/>
        <v/>
      </c>
      <c r="KK22" s="122" t="str">
        <f t="shared" si="127"/>
        <v/>
      </c>
    </row>
    <row r="23" spans="2:297" s="26" customFormat="1" ht="26.25" customHeight="1" x14ac:dyDescent="0.2">
      <c r="B23" s="27">
        <f t="shared" si="6"/>
        <v>0</v>
      </c>
      <c r="C23" s="27">
        <f t="shared" si="7"/>
        <v>0</v>
      </c>
      <c r="D23" s="27">
        <f t="shared" si="8"/>
        <v>0</v>
      </c>
      <c r="E23" s="27">
        <f t="shared" si="9"/>
        <v>0</v>
      </c>
      <c r="F23" s="27">
        <f t="shared" si="10"/>
        <v>0</v>
      </c>
      <c r="G23" s="27">
        <f t="shared" si="11"/>
        <v>0</v>
      </c>
      <c r="H23" s="27">
        <f t="shared" si="12"/>
        <v>0</v>
      </c>
      <c r="I23" s="27">
        <f t="shared" si="13"/>
        <v>0</v>
      </c>
      <c r="J23" s="27"/>
      <c r="K23" s="27"/>
      <c r="L23" s="27"/>
      <c r="N23" s="131" t="str">
        <f t="shared" si="14"/>
        <v/>
      </c>
      <c r="O23" s="59"/>
      <c r="P23" s="59"/>
      <c r="Q23" s="241"/>
      <c r="R23" s="483"/>
      <c r="S23" s="243" t="str">
        <f>IFERROR(VLOOKUP($R23,整理番号!$B$4:$C$5,2,FALSE),"")</f>
        <v/>
      </c>
      <c r="T23" s="59"/>
      <c r="U23" s="250"/>
      <c r="V23" s="121"/>
      <c r="W23" s="218" t="str">
        <f t="shared" si="15"/>
        <v/>
      </c>
      <c r="X23" s="111"/>
      <c r="Y23" s="115"/>
      <c r="Z23" s="146" t="str">
        <f>IFERROR(VLOOKUP($Y23,整理番号!$B$8:$C$10,2,FALSE),"")</f>
        <v/>
      </c>
      <c r="AA23" s="251"/>
      <c r="AB23" s="28"/>
      <c r="AC23" s="62" t="str">
        <f>IFERROR(VLOOKUP($AB23,整理番号!$B$22:$C$23,2,FALSE),"")</f>
        <v/>
      </c>
      <c r="AD23" s="28"/>
      <c r="AE23" s="116" t="str">
        <f>IFERROR(VLOOKUP(AD23,整理番号!$B$14:$C$16,2,FALSE),"")</f>
        <v/>
      </c>
      <c r="AF23" s="115"/>
      <c r="AG23" s="30" t="str">
        <f>IFERROR(VLOOKUP(AF23,整理番号!$B$18:$C$19,2,FALSE),"")</f>
        <v/>
      </c>
      <c r="AH23" s="28"/>
      <c r="AI23" s="254"/>
      <c r="AJ23" s="254"/>
      <c r="AK23" s="122"/>
      <c r="AL23" s="141"/>
      <c r="AM23" s="28"/>
      <c r="AN23" s="141"/>
      <c r="AO23" s="115"/>
      <c r="AP23" s="116" t="str">
        <f>IFERROR(VLOOKUP(AO23,整理番号!$B$38:$C$43,2,FALSE),"")</f>
        <v/>
      </c>
      <c r="AQ23" s="104" t="str">
        <f t="shared" si="16"/>
        <v/>
      </c>
      <c r="AR23" s="27"/>
      <c r="AS23" s="28"/>
      <c r="AT23" s="27"/>
      <c r="AU23" s="27"/>
      <c r="AV23" s="122"/>
      <c r="AW23" s="115"/>
      <c r="AX23" s="31"/>
      <c r="AY23" s="64" t="str">
        <f t="shared" si="17"/>
        <v/>
      </c>
      <c r="AZ23" s="31"/>
      <c r="BA23" s="31"/>
      <c r="BB23" s="64">
        <f t="shared" si="18"/>
        <v>0</v>
      </c>
      <c r="BC23" s="64" t="str">
        <f t="shared" si="19"/>
        <v/>
      </c>
      <c r="BD23" s="64" t="str">
        <f t="shared" si="20"/>
        <v/>
      </c>
      <c r="BE23" s="33"/>
      <c r="BF23" s="34" t="str">
        <f t="shared" si="21"/>
        <v/>
      </c>
      <c r="BG23" s="125" t="str">
        <f t="shared" si="22"/>
        <v/>
      </c>
      <c r="BH23" s="262"/>
      <c r="BI23" s="263"/>
      <c r="BJ23" s="31"/>
      <c r="BK23" s="31"/>
      <c r="BL23" s="31"/>
      <c r="BM23" s="31"/>
      <c r="BN23" s="148"/>
      <c r="BO23" s="270"/>
      <c r="BP23" s="267"/>
      <c r="BQ23" s="262"/>
      <c r="BR23" s="263"/>
      <c r="BS23" s="31"/>
      <c r="BT23" s="31"/>
      <c r="BU23" s="31"/>
      <c r="BV23" s="31"/>
      <c r="BW23" s="148"/>
      <c r="BX23" s="270"/>
      <c r="BY23" s="267"/>
      <c r="BZ23" s="262"/>
      <c r="CA23" s="263"/>
      <c r="CB23" s="31"/>
      <c r="CC23" s="31"/>
      <c r="CD23" s="31"/>
      <c r="CE23" s="31"/>
      <c r="CF23" s="148"/>
      <c r="CG23" s="270"/>
      <c r="CH23" s="267"/>
      <c r="CI23" s="262"/>
      <c r="CJ23" s="263"/>
      <c r="CK23" s="323"/>
      <c r="CL23" s="323"/>
      <c r="CM23" s="323"/>
      <c r="CN23" s="323"/>
      <c r="CO23" s="35" t="s">
        <v>306</v>
      </c>
      <c r="CP23" s="342" t="str">
        <f t="shared" si="23"/>
        <v/>
      </c>
      <c r="CQ23" s="267"/>
      <c r="CR23" s="258"/>
      <c r="CS23" s="93"/>
      <c r="CT23" s="275"/>
      <c r="CU23" s="275"/>
      <c r="CV23" s="275"/>
      <c r="CW23" s="275"/>
      <c r="CX23" s="36" t="s">
        <v>307</v>
      </c>
      <c r="CY23" s="273"/>
      <c r="CZ23" s="258"/>
      <c r="DA23" s="263"/>
      <c r="DB23" s="296"/>
      <c r="DC23" s="296"/>
      <c r="DD23" s="296"/>
      <c r="DE23" s="296"/>
      <c r="DF23" s="36" t="s">
        <v>308</v>
      </c>
      <c r="DG23" s="344" t="str">
        <f t="shared" si="24"/>
        <v/>
      </c>
      <c r="DH23" s="273"/>
      <c r="DI23" s="258"/>
      <c r="DJ23" s="263"/>
      <c r="DK23" s="278"/>
      <c r="DL23" s="278"/>
      <c r="DM23" s="278"/>
      <c r="DN23" s="278"/>
      <c r="DO23" s="36" t="s">
        <v>309</v>
      </c>
      <c r="DP23" s="281"/>
      <c r="DQ23" s="284" t="str">
        <f t="shared" si="25"/>
        <v/>
      </c>
      <c r="DR23" s="273"/>
      <c r="DS23" s="43"/>
      <c r="DT23" s="93"/>
      <c r="DU23" s="37"/>
      <c r="DV23" s="37"/>
      <c r="DW23" s="37"/>
      <c r="DX23" s="37"/>
      <c r="DY23" s="46" t="s">
        <v>310</v>
      </c>
      <c r="DZ23" s="478"/>
      <c r="EA23" s="38"/>
      <c r="EB23" s="37"/>
      <c r="EC23" s="37"/>
      <c r="ED23" s="37"/>
      <c r="EE23" s="37"/>
      <c r="EF23" s="49" t="s">
        <v>307</v>
      </c>
      <c r="EG23" s="54"/>
      <c r="EH23" s="290"/>
      <c r="EI23" s="37"/>
      <c r="EJ23" s="37"/>
      <c r="EK23" s="37"/>
      <c r="EL23" s="37"/>
      <c r="EM23" s="52" t="s">
        <v>307</v>
      </c>
      <c r="EN23" s="57"/>
      <c r="EO23" s="290"/>
      <c r="EP23" s="37"/>
      <c r="EQ23" s="37"/>
      <c r="ER23" s="37"/>
      <c r="ES23" s="37"/>
      <c r="ET23" s="39" t="s">
        <v>307</v>
      </c>
      <c r="EU23" s="287"/>
      <c r="EV23" s="292"/>
      <c r="EW23" s="290"/>
      <c r="EX23" s="37"/>
      <c r="EY23" s="37"/>
      <c r="EZ23" s="37"/>
      <c r="FA23" s="37"/>
      <c r="FB23" s="39" t="s">
        <v>307</v>
      </c>
      <c r="FC23" s="287"/>
      <c r="FD23" s="292"/>
      <c r="FE23" s="290"/>
      <c r="FF23" s="296"/>
      <c r="FG23" s="296"/>
      <c r="FH23" s="296"/>
      <c r="FI23" s="296"/>
      <c r="FJ23" s="40" t="s">
        <v>311</v>
      </c>
      <c r="FK23" s="302" t="str">
        <f t="shared" si="26"/>
        <v/>
      </c>
      <c r="FL23" s="299"/>
      <c r="FM23" s="292"/>
      <c r="FN23" s="290"/>
      <c r="FO23" s="305"/>
      <c r="FP23" s="296"/>
      <c r="FQ23" s="296"/>
      <c r="FR23" s="296"/>
      <c r="FS23" s="40" t="s">
        <v>311</v>
      </c>
      <c r="FT23" s="352" t="str">
        <f t="shared" si="27"/>
        <v/>
      </c>
      <c r="FU23" s="267"/>
      <c r="FV23" s="292"/>
      <c r="FW23" s="290"/>
      <c r="FX23" s="326"/>
      <c r="FY23" s="326"/>
      <c r="FZ23" s="326"/>
      <c r="GA23" s="326"/>
      <c r="GB23" s="36" t="s">
        <v>312</v>
      </c>
      <c r="GC23" s="308" t="str">
        <f t="shared" si="28"/>
        <v/>
      </c>
      <c r="GD23" s="267"/>
      <c r="GE23" s="312" t="str">
        <f t="shared" si="29"/>
        <v/>
      </c>
      <c r="GF23" s="313"/>
      <c r="GG23" s="338"/>
      <c r="GH23" s="312" t="str">
        <f t="shared" si="30"/>
        <v/>
      </c>
      <c r="GI23" s="313"/>
      <c r="GJ23" s="338" t="s">
        <v>56</v>
      </c>
      <c r="GK23" s="475" t="str">
        <f t="shared" si="31"/>
        <v/>
      </c>
      <c r="GL23" s="313"/>
      <c r="GM23" s="313"/>
      <c r="GN23" s="338"/>
      <c r="GO23" s="429" t="str">
        <f t="shared" si="32"/>
        <v/>
      </c>
      <c r="GP23" s="430" t="str">
        <f t="shared" si="33"/>
        <v/>
      </c>
      <c r="GQ23" s="431" t="str">
        <f t="shared" si="34"/>
        <v/>
      </c>
      <c r="GR23" s="432" t="str">
        <f t="shared" si="35"/>
        <v/>
      </c>
      <c r="GS23" s="430" t="str">
        <f t="shared" si="36"/>
        <v/>
      </c>
      <c r="GT23" s="433" t="str">
        <f t="shared" si="37"/>
        <v/>
      </c>
      <c r="GU23" s="331" t="str">
        <f t="shared" si="38"/>
        <v/>
      </c>
      <c r="GV23" s="333" t="str">
        <f t="shared" si="39"/>
        <v/>
      </c>
      <c r="GW23" s="439" t="str">
        <f t="shared" si="40"/>
        <v/>
      </c>
      <c r="GX23" s="433" t="str">
        <f t="shared" si="41"/>
        <v/>
      </c>
      <c r="GY23" s="331" t="str">
        <f t="shared" si="42"/>
        <v/>
      </c>
      <c r="GZ23" s="331" t="str">
        <f t="shared" si="43"/>
        <v/>
      </c>
      <c r="HA23" s="328" t="str">
        <f t="shared" si="44"/>
        <v/>
      </c>
      <c r="HB23" s="331" t="str">
        <f t="shared" si="45"/>
        <v/>
      </c>
      <c r="HC23" s="331" t="str">
        <f t="shared" si="46"/>
        <v/>
      </c>
      <c r="HD23" s="333" t="str">
        <f t="shared" si="47"/>
        <v/>
      </c>
      <c r="HE23" s="332" t="str">
        <f t="shared" si="48"/>
        <v/>
      </c>
      <c r="HF23" s="331" t="str">
        <f t="shared" si="49"/>
        <v/>
      </c>
      <c r="HG23" s="333" t="str">
        <f t="shared" si="50"/>
        <v/>
      </c>
      <c r="HH23" s="419" t="str">
        <f t="shared" si="51"/>
        <v/>
      </c>
      <c r="HI23" s="358" t="str">
        <f t="shared" si="52"/>
        <v/>
      </c>
      <c r="HJ23" s="331" t="str">
        <f t="shared" si="53"/>
        <v/>
      </c>
      <c r="HK23" s="331" t="str">
        <f t="shared" si="54"/>
        <v/>
      </c>
      <c r="HL23" s="358" t="str">
        <f t="shared" si="55"/>
        <v/>
      </c>
      <c r="HM23" s="331" t="str">
        <f t="shared" si="56"/>
        <v/>
      </c>
      <c r="HN23" s="331" t="str">
        <f t="shared" si="57"/>
        <v/>
      </c>
      <c r="HO23" s="358" t="str">
        <f t="shared" si="58"/>
        <v/>
      </c>
      <c r="HP23" s="331" t="str">
        <f t="shared" si="59"/>
        <v/>
      </c>
      <c r="HQ23" s="331" t="str">
        <f t="shared" si="60"/>
        <v/>
      </c>
      <c r="HR23" s="361" t="str">
        <f t="shared" si="61"/>
        <v/>
      </c>
      <c r="HS23" s="348" t="str">
        <f t="shared" si="62"/>
        <v/>
      </c>
      <c r="HT23" s="333" t="str">
        <f t="shared" si="63"/>
        <v/>
      </c>
      <c r="HU23" s="428" t="str">
        <f t="shared" si="64"/>
        <v/>
      </c>
      <c r="HV23" s="328" t="str">
        <f t="shared" si="65"/>
        <v/>
      </c>
      <c r="HW23" s="330" t="str">
        <f t="shared" si="66"/>
        <v/>
      </c>
      <c r="HX23" s="418" t="str">
        <f t="shared" si="67"/>
        <v/>
      </c>
      <c r="HY23" s="331" t="str">
        <f t="shared" si="68"/>
        <v/>
      </c>
      <c r="HZ23" s="331" t="str">
        <f t="shared" si="69"/>
        <v/>
      </c>
      <c r="IA23" s="331" t="str">
        <f t="shared" si="70"/>
        <v/>
      </c>
      <c r="IB23" s="331" t="str">
        <f t="shared" si="71"/>
        <v/>
      </c>
      <c r="IC23" s="333" t="str">
        <f t="shared" si="72"/>
        <v/>
      </c>
      <c r="ID23" s="419" t="str">
        <f t="shared" si="73"/>
        <v/>
      </c>
      <c r="IE23" s="331" t="str">
        <f t="shared" si="74"/>
        <v/>
      </c>
      <c r="IF23" s="331" t="str">
        <f t="shared" si="75"/>
        <v/>
      </c>
      <c r="IG23" s="331" t="str">
        <f t="shared" si="76"/>
        <v/>
      </c>
      <c r="IH23" s="331" t="str">
        <f t="shared" si="77"/>
        <v/>
      </c>
      <c r="II23" s="333" t="str">
        <f t="shared" si="78"/>
        <v/>
      </c>
      <c r="IJ23" s="419" t="str">
        <f t="shared" si="79"/>
        <v/>
      </c>
      <c r="IK23" s="331" t="str">
        <f t="shared" si="80"/>
        <v/>
      </c>
      <c r="IL23" s="331" t="str">
        <f t="shared" si="81"/>
        <v/>
      </c>
      <c r="IM23" s="331" t="str">
        <f t="shared" si="82"/>
        <v/>
      </c>
      <c r="IN23" s="331" t="str">
        <f t="shared" si="83"/>
        <v/>
      </c>
      <c r="IO23" s="333" t="str">
        <f t="shared" si="84"/>
        <v/>
      </c>
      <c r="IP23" s="433" t="str">
        <f t="shared" si="85"/>
        <v/>
      </c>
      <c r="IQ23" s="331" t="str">
        <f t="shared" si="86"/>
        <v/>
      </c>
      <c r="IR23" s="348" t="str">
        <f t="shared" si="87"/>
        <v/>
      </c>
      <c r="IS23" s="433" t="str">
        <f t="shared" si="88"/>
        <v/>
      </c>
      <c r="IT23" s="331" t="str">
        <f t="shared" si="89"/>
        <v/>
      </c>
      <c r="IU23" s="333" t="str">
        <f t="shared" si="90"/>
        <v/>
      </c>
      <c r="IV23" s="449" t="str">
        <f t="shared" si="91"/>
        <v/>
      </c>
      <c r="IW23" s="331" t="str">
        <f t="shared" si="92"/>
        <v/>
      </c>
      <c r="IX23" s="331" t="str">
        <f t="shared" si="93"/>
        <v/>
      </c>
      <c r="IY23" s="348" t="str">
        <f t="shared" si="94"/>
        <v/>
      </c>
      <c r="IZ23" s="365" t="str">
        <f t="shared" si="95"/>
        <v/>
      </c>
      <c r="JA23" s="340"/>
      <c r="JB23" s="100"/>
      <c r="JC23" s="370" t="str">
        <f t="shared" si="96"/>
        <v/>
      </c>
      <c r="JD23" s="101" t="str">
        <f t="shared" si="97"/>
        <v/>
      </c>
      <c r="JE23" s="367" t="str">
        <f t="shared" si="98"/>
        <v/>
      </c>
      <c r="JF23" s="368" t="str">
        <f t="shared" si="99"/>
        <v/>
      </c>
      <c r="JG23" s="368" t="str">
        <f t="shared" si="100"/>
        <v/>
      </c>
      <c r="JH23" s="368" t="str">
        <f t="shared" si="101"/>
        <v/>
      </c>
      <c r="JI23" s="368">
        <f t="shared" si="102"/>
        <v>0</v>
      </c>
      <c r="JJ23" s="369" t="str">
        <f t="shared" si="103"/>
        <v/>
      </c>
      <c r="JK23" s="367" t="str">
        <f t="shared" si="104"/>
        <v/>
      </c>
      <c r="JL23" s="369" t="str">
        <f t="shared" si="105"/>
        <v/>
      </c>
      <c r="JM23" s="368" t="str">
        <f t="shared" si="106"/>
        <v/>
      </c>
      <c r="JN23" s="368" t="str">
        <f t="shared" si="107"/>
        <v/>
      </c>
      <c r="JO23" s="368" t="str">
        <f t="shared" si="108"/>
        <v/>
      </c>
      <c r="JP23" s="371" t="str">
        <f t="shared" si="109"/>
        <v/>
      </c>
      <c r="JR23" s="115" t="str">
        <f t="shared" si="110"/>
        <v/>
      </c>
      <c r="JS23" s="28" t="str">
        <f t="shared" si="111"/>
        <v/>
      </c>
      <c r="JT23" s="28" t="str">
        <f t="shared" si="112"/>
        <v/>
      </c>
      <c r="JU23" s="28" t="str">
        <f t="shared" si="113"/>
        <v/>
      </c>
      <c r="JV23" s="28" t="str">
        <f t="shared" si="114"/>
        <v/>
      </c>
      <c r="JW23" s="251"/>
      <c r="JX23" s="122" t="str">
        <f t="shared" si="115"/>
        <v/>
      </c>
      <c r="JZ23" s="115" t="str">
        <f t="shared" si="116"/>
        <v/>
      </c>
      <c r="KA23" s="398" t="str">
        <f t="shared" si="117"/>
        <v/>
      </c>
      <c r="KB23" s="398" t="str">
        <f t="shared" si="118"/>
        <v/>
      </c>
      <c r="KC23" s="28" t="str">
        <f t="shared" si="119"/>
        <v/>
      </c>
      <c r="KD23" s="28" t="str">
        <f t="shared" si="120"/>
        <v/>
      </c>
      <c r="KE23" s="28" t="str">
        <f t="shared" si="121"/>
        <v/>
      </c>
      <c r="KF23" s="28" t="str">
        <f t="shared" si="122"/>
        <v/>
      </c>
      <c r="KG23" s="28" t="str">
        <f t="shared" si="123"/>
        <v/>
      </c>
      <c r="KH23" s="28" t="str">
        <f t="shared" si="124"/>
        <v/>
      </c>
      <c r="KI23" s="28" t="str">
        <f t="shared" si="125"/>
        <v/>
      </c>
      <c r="KJ23" s="28" t="str">
        <f t="shared" si="126"/>
        <v/>
      </c>
      <c r="KK23" s="122" t="str">
        <f t="shared" si="127"/>
        <v/>
      </c>
    </row>
    <row r="24" spans="2:297" s="26" customFormat="1" ht="26.25" customHeight="1" x14ac:dyDescent="0.2">
      <c r="B24" s="27">
        <f t="shared" si="6"/>
        <v>0</v>
      </c>
      <c r="C24" s="27">
        <f t="shared" si="7"/>
        <v>0</v>
      </c>
      <c r="D24" s="27">
        <f t="shared" si="8"/>
        <v>0</v>
      </c>
      <c r="E24" s="27">
        <f t="shared" si="9"/>
        <v>0</v>
      </c>
      <c r="F24" s="27">
        <f t="shared" si="10"/>
        <v>0</v>
      </c>
      <c r="G24" s="27">
        <f t="shared" si="11"/>
        <v>0</v>
      </c>
      <c r="H24" s="27">
        <f t="shared" si="12"/>
        <v>0</v>
      </c>
      <c r="I24" s="27">
        <f t="shared" si="13"/>
        <v>0</v>
      </c>
      <c r="J24" s="27"/>
      <c r="K24" s="27"/>
      <c r="L24" s="27"/>
      <c r="N24" s="131" t="str">
        <f t="shared" si="14"/>
        <v/>
      </c>
      <c r="O24" s="59"/>
      <c r="P24" s="59"/>
      <c r="Q24" s="241"/>
      <c r="R24" s="483"/>
      <c r="S24" s="243" t="str">
        <f>IFERROR(VLOOKUP($R24,整理番号!$B$4:$C$5,2,FALSE),"")</f>
        <v/>
      </c>
      <c r="T24" s="59"/>
      <c r="U24" s="250"/>
      <c r="V24" s="121"/>
      <c r="W24" s="218" t="str">
        <f t="shared" si="15"/>
        <v/>
      </c>
      <c r="X24" s="111"/>
      <c r="Y24" s="115"/>
      <c r="Z24" s="146" t="str">
        <f>IFERROR(VLOOKUP($Y24,整理番号!$B$8:$C$10,2,FALSE),"")</f>
        <v/>
      </c>
      <c r="AA24" s="251"/>
      <c r="AB24" s="28"/>
      <c r="AC24" s="62" t="str">
        <f>IFERROR(VLOOKUP($AB24,整理番号!$B$22:$C$23,2,FALSE),"")</f>
        <v/>
      </c>
      <c r="AD24" s="28"/>
      <c r="AE24" s="116" t="str">
        <f>IFERROR(VLOOKUP(AD24,整理番号!$B$14:$C$16,2,FALSE),"")</f>
        <v/>
      </c>
      <c r="AF24" s="115"/>
      <c r="AG24" s="30" t="str">
        <f>IFERROR(VLOOKUP(AF24,整理番号!$B$18:$C$19,2,FALSE),"")</f>
        <v/>
      </c>
      <c r="AH24" s="28"/>
      <c r="AI24" s="254"/>
      <c r="AJ24" s="254"/>
      <c r="AK24" s="122"/>
      <c r="AL24" s="141"/>
      <c r="AM24" s="28"/>
      <c r="AN24" s="141"/>
      <c r="AO24" s="115"/>
      <c r="AP24" s="116" t="str">
        <f>IFERROR(VLOOKUP(AO24,整理番号!$B$38:$C$43,2,FALSE),"")</f>
        <v/>
      </c>
      <c r="AQ24" s="104" t="str">
        <f t="shared" si="16"/>
        <v/>
      </c>
      <c r="AR24" s="27"/>
      <c r="AS24" s="28"/>
      <c r="AT24" s="27"/>
      <c r="AU24" s="27"/>
      <c r="AV24" s="122"/>
      <c r="AW24" s="115"/>
      <c r="AX24" s="31"/>
      <c r="AY24" s="64" t="str">
        <f t="shared" si="17"/>
        <v/>
      </c>
      <c r="AZ24" s="31"/>
      <c r="BA24" s="31"/>
      <c r="BB24" s="64">
        <f t="shared" si="18"/>
        <v>0</v>
      </c>
      <c r="BC24" s="64" t="str">
        <f t="shared" si="19"/>
        <v/>
      </c>
      <c r="BD24" s="64" t="str">
        <f t="shared" si="20"/>
        <v/>
      </c>
      <c r="BE24" s="33"/>
      <c r="BF24" s="34" t="str">
        <f t="shared" si="21"/>
        <v/>
      </c>
      <c r="BG24" s="125" t="str">
        <f t="shared" si="22"/>
        <v/>
      </c>
      <c r="BH24" s="262"/>
      <c r="BI24" s="263"/>
      <c r="BJ24" s="31"/>
      <c r="BK24" s="31"/>
      <c r="BL24" s="31"/>
      <c r="BM24" s="31"/>
      <c r="BN24" s="148"/>
      <c r="BO24" s="270"/>
      <c r="BP24" s="267"/>
      <c r="BQ24" s="262"/>
      <c r="BR24" s="263"/>
      <c r="BS24" s="31"/>
      <c r="BT24" s="31"/>
      <c r="BU24" s="31"/>
      <c r="BV24" s="31"/>
      <c r="BW24" s="148"/>
      <c r="BX24" s="270"/>
      <c r="BY24" s="267"/>
      <c r="BZ24" s="262"/>
      <c r="CA24" s="263"/>
      <c r="CB24" s="31"/>
      <c r="CC24" s="31"/>
      <c r="CD24" s="31"/>
      <c r="CE24" s="31"/>
      <c r="CF24" s="148"/>
      <c r="CG24" s="270"/>
      <c r="CH24" s="267"/>
      <c r="CI24" s="262"/>
      <c r="CJ24" s="263"/>
      <c r="CK24" s="323"/>
      <c r="CL24" s="323"/>
      <c r="CM24" s="323"/>
      <c r="CN24" s="323"/>
      <c r="CO24" s="35" t="s">
        <v>306</v>
      </c>
      <c r="CP24" s="342" t="str">
        <f t="shared" si="23"/>
        <v/>
      </c>
      <c r="CQ24" s="267"/>
      <c r="CR24" s="258"/>
      <c r="CS24" s="93"/>
      <c r="CT24" s="275"/>
      <c r="CU24" s="275"/>
      <c r="CV24" s="275"/>
      <c r="CW24" s="275"/>
      <c r="CX24" s="36" t="s">
        <v>307</v>
      </c>
      <c r="CY24" s="273"/>
      <c r="CZ24" s="258"/>
      <c r="DA24" s="263"/>
      <c r="DB24" s="296"/>
      <c r="DC24" s="296"/>
      <c r="DD24" s="296"/>
      <c r="DE24" s="296"/>
      <c r="DF24" s="36" t="s">
        <v>308</v>
      </c>
      <c r="DG24" s="344" t="str">
        <f t="shared" si="24"/>
        <v/>
      </c>
      <c r="DH24" s="273"/>
      <c r="DI24" s="258"/>
      <c r="DJ24" s="263"/>
      <c r="DK24" s="278"/>
      <c r="DL24" s="278"/>
      <c r="DM24" s="278"/>
      <c r="DN24" s="278"/>
      <c r="DO24" s="36" t="s">
        <v>309</v>
      </c>
      <c r="DP24" s="281"/>
      <c r="DQ24" s="284" t="str">
        <f t="shared" si="25"/>
        <v/>
      </c>
      <c r="DR24" s="273"/>
      <c r="DS24" s="43"/>
      <c r="DT24" s="93"/>
      <c r="DU24" s="37"/>
      <c r="DV24" s="37"/>
      <c r="DW24" s="37"/>
      <c r="DX24" s="37"/>
      <c r="DY24" s="46" t="s">
        <v>310</v>
      </c>
      <c r="DZ24" s="478"/>
      <c r="EA24" s="38"/>
      <c r="EB24" s="37"/>
      <c r="EC24" s="37"/>
      <c r="ED24" s="37"/>
      <c r="EE24" s="37"/>
      <c r="EF24" s="49" t="s">
        <v>307</v>
      </c>
      <c r="EG24" s="54"/>
      <c r="EH24" s="290"/>
      <c r="EI24" s="37"/>
      <c r="EJ24" s="37"/>
      <c r="EK24" s="37"/>
      <c r="EL24" s="37"/>
      <c r="EM24" s="52" t="s">
        <v>307</v>
      </c>
      <c r="EN24" s="57"/>
      <c r="EO24" s="290"/>
      <c r="EP24" s="37"/>
      <c r="EQ24" s="37"/>
      <c r="ER24" s="37"/>
      <c r="ES24" s="37"/>
      <c r="ET24" s="39" t="s">
        <v>307</v>
      </c>
      <c r="EU24" s="287"/>
      <c r="EV24" s="292"/>
      <c r="EW24" s="290"/>
      <c r="EX24" s="37"/>
      <c r="EY24" s="37"/>
      <c r="EZ24" s="37"/>
      <c r="FA24" s="37"/>
      <c r="FB24" s="39" t="s">
        <v>307</v>
      </c>
      <c r="FC24" s="287"/>
      <c r="FD24" s="292"/>
      <c r="FE24" s="290"/>
      <c r="FF24" s="296"/>
      <c r="FG24" s="296"/>
      <c r="FH24" s="296"/>
      <c r="FI24" s="296"/>
      <c r="FJ24" s="40" t="s">
        <v>311</v>
      </c>
      <c r="FK24" s="302" t="str">
        <f t="shared" si="26"/>
        <v/>
      </c>
      <c r="FL24" s="299"/>
      <c r="FM24" s="292"/>
      <c r="FN24" s="290"/>
      <c r="FO24" s="305"/>
      <c r="FP24" s="296"/>
      <c r="FQ24" s="296"/>
      <c r="FR24" s="296"/>
      <c r="FS24" s="40" t="s">
        <v>311</v>
      </c>
      <c r="FT24" s="352" t="str">
        <f t="shared" si="27"/>
        <v/>
      </c>
      <c r="FU24" s="267"/>
      <c r="FV24" s="292"/>
      <c r="FW24" s="290"/>
      <c r="FX24" s="326"/>
      <c r="FY24" s="326"/>
      <c r="FZ24" s="326"/>
      <c r="GA24" s="326"/>
      <c r="GB24" s="36" t="s">
        <v>312</v>
      </c>
      <c r="GC24" s="308" t="str">
        <f t="shared" si="28"/>
        <v/>
      </c>
      <c r="GD24" s="267"/>
      <c r="GE24" s="312" t="str">
        <f t="shared" si="29"/>
        <v/>
      </c>
      <c r="GF24" s="313"/>
      <c r="GG24" s="338"/>
      <c r="GH24" s="312" t="str">
        <f t="shared" si="30"/>
        <v/>
      </c>
      <c r="GI24" s="313"/>
      <c r="GJ24" s="338" t="s">
        <v>56</v>
      </c>
      <c r="GK24" s="475" t="str">
        <f t="shared" si="31"/>
        <v/>
      </c>
      <c r="GL24" s="313"/>
      <c r="GM24" s="313"/>
      <c r="GN24" s="338"/>
      <c r="GO24" s="429" t="str">
        <f t="shared" si="32"/>
        <v/>
      </c>
      <c r="GP24" s="430" t="str">
        <f t="shared" si="33"/>
        <v/>
      </c>
      <c r="GQ24" s="431" t="str">
        <f t="shared" si="34"/>
        <v/>
      </c>
      <c r="GR24" s="432" t="str">
        <f t="shared" si="35"/>
        <v/>
      </c>
      <c r="GS24" s="430" t="str">
        <f t="shared" si="36"/>
        <v/>
      </c>
      <c r="GT24" s="433" t="str">
        <f t="shared" si="37"/>
        <v/>
      </c>
      <c r="GU24" s="331" t="str">
        <f t="shared" si="38"/>
        <v/>
      </c>
      <c r="GV24" s="333" t="str">
        <f t="shared" si="39"/>
        <v/>
      </c>
      <c r="GW24" s="439" t="str">
        <f t="shared" si="40"/>
        <v/>
      </c>
      <c r="GX24" s="433" t="str">
        <f t="shared" si="41"/>
        <v/>
      </c>
      <c r="GY24" s="331" t="str">
        <f t="shared" si="42"/>
        <v/>
      </c>
      <c r="GZ24" s="331" t="str">
        <f t="shared" si="43"/>
        <v/>
      </c>
      <c r="HA24" s="328" t="str">
        <f t="shared" si="44"/>
        <v/>
      </c>
      <c r="HB24" s="331" t="str">
        <f t="shared" si="45"/>
        <v/>
      </c>
      <c r="HC24" s="331" t="str">
        <f t="shared" si="46"/>
        <v/>
      </c>
      <c r="HD24" s="333" t="str">
        <f t="shared" si="47"/>
        <v/>
      </c>
      <c r="HE24" s="332" t="str">
        <f t="shared" si="48"/>
        <v/>
      </c>
      <c r="HF24" s="331" t="str">
        <f t="shared" si="49"/>
        <v/>
      </c>
      <c r="HG24" s="333" t="str">
        <f t="shared" si="50"/>
        <v/>
      </c>
      <c r="HH24" s="419" t="str">
        <f t="shared" si="51"/>
        <v/>
      </c>
      <c r="HI24" s="358" t="str">
        <f t="shared" si="52"/>
        <v/>
      </c>
      <c r="HJ24" s="331" t="str">
        <f t="shared" si="53"/>
        <v/>
      </c>
      <c r="HK24" s="331" t="str">
        <f t="shared" si="54"/>
        <v/>
      </c>
      <c r="HL24" s="358" t="str">
        <f t="shared" si="55"/>
        <v/>
      </c>
      <c r="HM24" s="331" t="str">
        <f t="shared" si="56"/>
        <v/>
      </c>
      <c r="HN24" s="331" t="str">
        <f t="shared" si="57"/>
        <v/>
      </c>
      <c r="HO24" s="358" t="str">
        <f t="shared" si="58"/>
        <v/>
      </c>
      <c r="HP24" s="331" t="str">
        <f t="shared" si="59"/>
        <v/>
      </c>
      <c r="HQ24" s="331" t="str">
        <f t="shared" si="60"/>
        <v/>
      </c>
      <c r="HR24" s="361" t="str">
        <f t="shared" si="61"/>
        <v/>
      </c>
      <c r="HS24" s="348" t="str">
        <f t="shared" si="62"/>
        <v/>
      </c>
      <c r="HT24" s="333" t="str">
        <f t="shared" si="63"/>
        <v/>
      </c>
      <c r="HU24" s="428" t="str">
        <f t="shared" si="64"/>
        <v/>
      </c>
      <c r="HV24" s="328" t="str">
        <f t="shared" si="65"/>
        <v/>
      </c>
      <c r="HW24" s="330" t="str">
        <f t="shared" si="66"/>
        <v/>
      </c>
      <c r="HX24" s="418" t="str">
        <f t="shared" si="67"/>
        <v/>
      </c>
      <c r="HY24" s="331" t="str">
        <f t="shared" si="68"/>
        <v/>
      </c>
      <c r="HZ24" s="331" t="str">
        <f t="shared" si="69"/>
        <v/>
      </c>
      <c r="IA24" s="331" t="str">
        <f t="shared" si="70"/>
        <v/>
      </c>
      <c r="IB24" s="331" t="str">
        <f t="shared" si="71"/>
        <v/>
      </c>
      <c r="IC24" s="333" t="str">
        <f t="shared" si="72"/>
        <v/>
      </c>
      <c r="ID24" s="419" t="str">
        <f t="shared" si="73"/>
        <v/>
      </c>
      <c r="IE24" s="331" t="str">
        <f t="shared" si="74"/>
        <v/>
      </c>
      <c r="IF24" s="331" t="str">
        <f t="shared" si="75"/>
        <v/>
      </c>
      <c r="IG24" s="331" t="str">
        <f t="shared" si="76"/>
        <v/>
      </c>
      <c r="IH24" s="331" t="str">
        <f t="shared" si="77"/>
        <v/>
      </c>
      <c r="II24" s="333" t="str">
        <f t="shared" si="78"/>
        <v/>
      </c>
      <c r="IJ24" s="419" t="str">
        <f t="shared" si="79"/>
        <v/>
      </c>
      <c r="IK24" s="331" t="str">
        <f t="shared" si="80"/>
        <v/>
      </c>
      <c r="IL24" s="331" t="str">
        <f t="shared" si="81"/>
        <v/>
      </c>
      <c r="IM24" s="331" t="str">
        <f t="shared" si="82"/>
        <v/>
      </c>
      <c r="IN24" s="331" t="str">
        <f t="shared" si="83"/>
        <v/>
      </c>
      <c r="IO24" s="333" t="str">
        <f t="shared" si="84"/>
        <v/>
      </c>
      <c r="IP24" s="433" t="str">
        <f t="shared" si="85"/>
        <v/>
      </c>
      <c r="IQ24" s="331" t="str">
        <f t="shared" si="86"/>
        <v/>
      </c>
      <c r="IR24" s="348" t="str">
        <f t="shared" si="87"/>
        <v/>
      </c>
      <c r="IS24" s="433" t="str">
        <f t="shared" si="88"/>
        <v/>
      </c>
      <c r="IT24" s="331" t="str">
        <f t="shared" si="89"/>
        <v/>
      </c>
      <c r="IU24" s="333" t="str">
        <f t="shared" si="90"/>
        <v/>
      </c>
      <c r="IV24" s="449" t="str">
        <f t="shared" si="91"/>
        <v/>
      </c>
      <c r="IW24" s="331" t="str">
        <f t="shared" si="92"/>
        <v/>
      </c>
      <c r="IX24" s="331" t="str">
        <f t="shared" si="93"/>
        <v/>
      </c>
      <c r="IY24" s="348" t="str">
        <f t="shared" si="94"/>
        <v/>
      </c>
      <c r="IZ24" s="365" t="str">
        <f t="shared" si="95"/>
        <v/>
      </c>
      <c r="JA24" s="340"/>
      <c r="JB24" s="100"/>
      <c r="JC24" s="370" t="str">
        <f t="shared" si="96"/>
        <v/>
      </c>
      <c r="JD24" s="101" t="str">
        <f t="shared" si="97"/>
        <v/>
      </c>
      <c r="JE24" s="367" t="str">
        <f t="shared" si="98"/>
        <v/>
      </c>
      <c r="JF24" s="368" t="str">
        <f t="shared" si="99"/>
        <v/>
      </c>
      <c r="JG24" s="368" t="str">
        <f t="shared" si="100"/>
        <v/>
      </c>
      <c r="JH24" s="368" t="str">
        <f t="shared" si="101"/>
        <v/>
      </c>
      <c r="JI24" s="368">
        <f t="shared" si="102"/>
        <v>0</v>
      </c>
      <c r="JJ24" s="369" t="str">
        <f t="shared" si="103"/>
        <v/>
      </c>
      <c r="JK24" s="367" t="str">
        <f t="shared" si="104"/>
        <v/>
      </c>
      <c r="JL24" s="369" t="str">
        <f t="shared" si="105"/>
        <v/>
      </c>
      <c r="JM24" s="368" t="str">
        <f t="shared" si="106"/>
        <v/>
      </c>
      <c r="JN24" s="368" t="str">
        <f t="shared" si="107"/>
        <v/>
      </c>
      <c r="JO24" s="368" t="str">
        <f t="shared" si="108"/>
        <v/>
      </c>
      <c r="JP24" s="371" t="str">
        <f t="shared" si="109"/>
        <v/>
      </c>
      <c r="JR24" s="115" t="str">
        <f t="shared" si="110"/>
        <v/>
      </c>
      <c r="JS24" s="28" t="str">
        <f t="shared" si="111"/>
        <v/>
      </c>
      <c r="JT24" s="28" t="str">
        <f t="shared" si="112"/>
        <v/>
      </c>
      <c r="JU24" s="28" t="str">
        <f t="shared" si="113"/>
        <v/>
      </c>
      <c r="JV24" s="28" t="str">
        <f t="shared" si="114"/>
        <v/>
      </c>
      <c r="JW24" s="251"/>
      <c r="JX24" s="122" t="str">
        <f t="shared" si="115"/>
        <v/>
      </c>
      <c r="JZ24" s="115" t="str">
        <f t="shared" si="116"/>
        <v/>
      </c>
      <c r="KA24" s="398" t="str">
        <f t="shared" si="117"/>
        <v/>
      </c>
      <c r="KB24" s="398" t="str">
        <f t="shared" si="118"/>
        <v/>
      </c>
      <c r="KC24" s="28" t="str">
        <f t="shared" si="119"/>
        <v/>
      </c>
      <c r="KD24" s="28" t="str">
        <f t="shared" si="120"/>
        <v/>
      </c>
      <c r="KE24" s="28" t="str">
        <f t="shared" si="121"/>
        <v/>
      </c>
      <c r="KF24" s="28" t="str">
        <f t="shared" si="122"/>
        <v/>
      </c>
      <c r="KG24" s="28" t="str">
        <f t="shared" si="123"/>
        <v/>
      </c>
      <c r="KH24" s="28" t="str">
        <f t="shared" si="124"/>
        <v/>
      </c>
      <c r="KI24" s="28" t="str">
        <f t="shared" si="125"/>
        <v/>
      </c>
      <c r="KJ24" s="28" t="str">
        <f t="shared" si="126"/>
        <v/>
      </c>
      <c r="KK24" s="122" t="str">
        <f t="shared" si="127"/>
        <v/>
      </c>
    </row>
    <row r="25" spans="2:297" s="26" customFormat="1" ht="26.25" customHeight="1" x14ac:dyDescent="0.2">
      <c r="B25" s="27">
        <f t="shared" si="6"/>
        <v>0</v>
      </c>
      <c r="C25" s="27">
        <f t="shared" si="7"/>
        <v>0</v>
      </c>
      <c r="D25" s="27">
        <f t="shared" si="8"/>
        <v>0</v>
      </c>
      <c r="E25" s="27">
        <f t="shared" si="9"/>
        <v>0</v>
      </c>
      <c r="F25" s="27">
        <f t="shared" si="10"/>
        <v>0</v>
      </c>
      <c r="G25" s="27">
        <f t="shared" si="11"/>
        <v>0</v>
      </c>
      <c r="H25" s="27">
        <f t="shared" si="12"/>
        <v>0</v>
      </c>
      <c r="I25" s="27">
        <f t="shared" si="13"/>
        <v>0</v>
      </c>
      <c r="J25" s="27"/>
      <c r="K25" s="27"/>
      <c r="L25" s="27"/>
      <c r="N25" s="131" t="str">
        <f t="shared" si="14"/>
        <v/>
      </c>
      <c r="O25" s="59"/>
      <c r="P25" s="59"/>
      <c r="Q25" s="241"/>
      <c r="R25" s="483"/>
      <c r="S25" s="243" t="str">
        <f>IFERROR(VLOOKUP($R25,整理番号!$B$4:$C$5,2,FALSE),"")</f>
        <v/>
      </c>
      <c r="T25" s="59"/>
      <c r="U25" s="250"/>
      <c r="V25" s="121"/>
      <c r="W25" s="218" t="str">
        <f t="shared" si="15"/>
        <v/>
      </c>
      <c r="X25" s="111"/>
      <c r="Y25" s="115"/>
      <c r="Z25" s="146" t="str">
        <f>IFERROR(VLOOKUP($Y25,整理番号!$B$8:$C$10,2,FALSE),"")</f>
        <v/>
      </c>
      <c r="AA25" s="251"/>
      <c r="AB25" s="28"/>
      <c r="AC25" s="62" t="str">
        <f>IFERROR(VLOOKUP($AB25,整理番号!$B$22:$C$23,2,FALSE),"")</f>
        <v/>
      </c>
      <c r="AD25" s="28"/>
      <c r="AE25" s="116" t="str">
        <f>IFERROR(VLOOKUP(AD25,整理番号!$B$14:$C$16,2,FALSE),"")</f>
        <v/>
      </c>
      <c r="AF25" s="115"/>
      <c r="AG25" s="30" t="str">
        <f>IFERROR(VLOOKUP(AF25,整理番号!$B$18:$C$19,2,FALSE),"")</f>
        <v/>
      </c>
      <c r="AH25" s="28"/>
      <c r="AI25" s="254"/>
      <c r="AJ25" s="254"/>
      <c r="AK25" s="122"/>
      <c r="AL25" s="141"/>
      <c r="AM25" s="28"/>
      <c r="AN25" s="141"/>
      <c r="AO25" s="115"/>
      <c r="AP25" s="116" t="str">
        <f>IFERROR(VLOOKUP(AO25,整理番号!$B$38:$C$43,2,FALSE),"")</f>
        <v/>
      </c>
      <c r="AQ25" s="104" t="str">
        <f t="shared" si="16"/>
        <v/>
      </c>
      <c r="AR25" s="27"/>
      <c r="AS25" s="28"/>
      <c r="AT25" s="27"/>
      <c r="AU25" s="27"/>
      <c r="AV25" s="122"/>
      <c r="AW25" s="115"/>
      <c r="AX25" s="31"/>
      <c r="AY25" s="64" t="str">
        <f t="shared" si="17"/>
        <v/>
      </c>
      <c r="AZ25" s="31"/>
      <c r="BA25" s="31"/>
      <c r="BB25" s="64">
        <f t="shared" si="18"/>
        <v>0</v>
      </c>
      <c r="BC25" s="64" t="str">
        <f t="shared" si="19"/>
        <v/>
      </c>
      <c r="BD25" s="64" t="str">
        <f t="shared" si="20"/>
        <v/>
      </c>
      <c r="BE25" s="33"/>
      <c r="BF25" s="34" t="str">
        <f t="shared" si="21"/>
        <v/>
      </c>
      <c r="BG25" s="125" t="str">
        <f t="shared" si="22"/>
        <v/>
      </c>
      <c r="BH25" s="262"/>
      <c r="BI25" s="263"/>
      <c r="BJ25" s="31"/>
      <c r="BK25" s="31"/>
      <c r="BL25" s="31"/>
      <c r="BM25" s="31"/>
      <c r="BN25" s="148"/>
      <c r="BO25" s="270"/>
      <c r="BP25" s="267"/>
      <c r="BQ25" s="262"/>
      <c r="BR25" s="263"/>
      <c r="BS25" s="31"/>
      <c r="BT25" s="31"/>
      <c r="BU25" s="31"/>
      <c r="BV25" s="31"/>
      <c r="BW25" s="148"/>
      <c r="BX25" s="270"/>
      <c r="BY25" s="267"/>
      <c r="BZ25" s="262"/>
      <c r="CA25" s="263"/>
      <c r="CB25" s="31"/>
      <c r="CC25" s="31"/>
      <c r="CD25" s="31"/>
      <c r="CE25" s="31"/>
      <c r="CF25" s="148"/>
      <c r="CG25" s="270"/>
      <c r="CH25" s="267"/>
      <c r="CI25" s="262"/>
      <c r="CJ25" s="263"/>
      <c r="CK25" s="323"/>
      <c r="CL25" s="323"/>
      <c r="CM25" s="323"/>
      <c r="CN25" s="323"/>
      <c r="CO25" s="35" t="s">
        <v>306</v>
      </c>
      <c r="CP25" s="342" t="str">
        <f t="shared" si="23"/>
        <v/>
      </c>
      <c r="CQ25" s="267"/>
      <c r="CR25" s="258"/>
      <c r="CS25" s="93"/>
      <c r="CT25" s="275"/>
      <c r="CU25" s="275"/>
      <c r="CV25" s="275"/>
      <c r="CW25" s="275"/>
      <c r="CX25" s="36" t="s">
        <v>307</v>
      </c>
      <c r="CY25" s="273"/>
      <c r="CZ25" s="258"/>
      <c r="DA25" s="263"/>
      <c r="DB25" s="296"/>
      <c r="DC25" s="296"/>
      <c r="DD25" s="296"/>
      <c r="DE25" s="296"/>
      <c r="DF25" s="36" t="s">
        <v>308</v>
      </c>
      <c r="DG25" s="344" t="str">
        <f t="shared" si="24"/>
        <v/>
      </c>
      <c r="DH25" s="273"/>
      <c r="DI25" s="258"/>
      <c r="DJ25" s="263"/>
      <c r="DK25" s="278"/>
      <c r="DL25" s="278"/>
      <c r="DM25" s="278"/>
      <c r="DN25" s="278"/>
      <c r="DO25" s="36" t="s">
        <v>309</v>
      </c>
      <c r="DP25" s="281"/>
      <c r="DQ25" s="284" t="str">
        <f t="shared" si="25"/>
        <v/>
      </c>
      <c r="DR25" s="273"/>
      <c r="DS25" s="43"/>
      <c r="DT25" s="93"/>
      <c r="DU25" s="37"/>
      <c r="DV25" s="37"/>
      <c r="DW25" s="37"/>
      <c r="DX25" s="37"/>
      <c r="DY25" s="46" t="s">
        <v>310</v>
      </c>
      <c r="DZ25" s="478"/>
      <c r="EA25" s="38"/>
      <c r="EB25" s="37"/>
      <c r="EC25" s="37"/>
      <c r="ED25" s="37"/>
      <c r="EE25" s="37"/>
      <c r="EF25" s="49" t="s">
        <v>307</v>
      </c>
      <c r="EG25" s="54"/>
      <c r="EH25" s="290"/>
      <c r="EI25" s="37"/>
      <c r="EJ25" s="37"/>
      <c r="EK25" s="37"/>
      <c r="EL25" s="37"/>
      <c r="EM25" s="52" t="s">
        <v>307</v>
      </c>
      <c r="EN25" s="57"/>
      <c r="EO25" s="290"/>
      <c r="EP25" s="37"/>
      <c r="EQ25" s="37"/>
      <c r="ER25" s="37"/>
      <c r="ES25" s="37"/>
      <c r="ET25" s="39" t="s">
        <v>307</v>
      </c>
      <c r="EU25" s="287"/>
      <c r="EV25" s="292"/>
      <c r="EW25" s="290"/>
      <c r="EX25" s="37"/>
      <c r="EY25" s="37"/>
      <c r="EZ25" s="37"/>
      <c r="FA25" s="37"/>
      <c r="FB25" s="39" t="s">
        <v>307</v>
      </c>
      <c r="FC25" s="287"/>
      <c r="FD25" s="292"/>
      <c r="FE25" s="290"/>
      <c r="FF25" s="296"/>
      <c r="FG25" s="296"/>
      <c r="FH25" s="296"/>
      <c r="FI25" s="296"/>
      <c r="FJ25" s="40" t="s">
        <v>311</v>
      </c>
      <c r="FK25" s="302" t="str">
        <f t="shared" si="26"/>
        <v/>
      </c>
      <c r="FL25" s="299"/>
      <c r="FM25" s="292"/>
      <c r="FN25" s="290"/>
      <c r="FO25" s="305"/>
      <c r="FP25" s="296"/>
      <c r="FQ25" s="296"/>
      <c r="FR25" s="296"/>
      <c r="FS25" s="40" t="s">
        <v>311</v>
      </c>
      <c r="FT25" s="352" t="str">
        <f t="shared" si="27"/>
        <v/>
      </c>
      <c r="FU25" s="267"/>
      <c r="FV25" s="292"/>
      <c r="FW25" s="290"/>
      <c r="FX25" s="326"/>
      <c r="FY25" s="326"/>
      <c r="FZ25" s="326"/>
      <c r="GA25" s="326"/>
      <c r="GB25" s="36" t="s">
        <v>312</v>
      </c>
      <c r="GC25" s="308" t="str">
        <f t="shared" si="28"/>
        <v/>
      </c>
      <c r="GD25" s="267"/>
      <c r="GE25" s="312" t="str">
        <f t="shared" si="29"/>
        <v/>
      </c>
      <c r="GF25" s="313"/>
      <c r="GG25" s="338"/>
      <c r="GH25" s="312" t="str">
        <f t="shared" si="30"/>
        <v/>
      </c>
      <c r="GI25" s="313"/>
      <c r="GJ25" s="338" t="s">
        <v>56</v>
      </c>
      <c r="GK25" s="475" t="str">
        <f t="shared" si="31"/>
        <v/>
      </c>
      <c r="GL25" s="313"/>
      <c r="GM25" s="313"/>
      <c r="GN25" s="338"/>
      <c r="GO25" s="429" t="str">
        <f t="shared" si="32"/>
        <v/>
      </c>
      <c r="GP25" s="430" t="str">
        <f t="shared" si="33"/>
        <v/>
      </c>
      <c r="GQ25" s="431" t="str">
        <f t="shared" si="34"/>
        <v/>
      </c>
      <c r="GR25" s="432" t="str">
        <f t="shared" si="35"/>
        <v/>
      </c>
      <c r="GS25" s="430" t="str">
        <f t="shared" si="36"/>
        <v/>
      </c>
      <c r="GT25" s="433" t="str">
        <f t="shared" si="37"/>
        <v/>
      </c>
      <c r="GU25" s="331" t="str">
        <f t="shared" si="38"/>
        <v/>
      </c>
      <c r="GV25" s="333" t="str">
        <f t="shared" si="39"/>
        <v/>
      </c>
      <c r="GW25" s="439" t="str">
        <f t="shared" si="40"/>
        <v/>
      </c>
      <c r="GX25" s="433" t="str">
        <f t="shared" si="41"/>
        <v/>
      </c>
      <c r="GY25" s="331" t="str">
        <f t="shared" si="42"/>
        <v/>
      </c>
      <c r="GZ25" s="331" t="str">
        <f t="shared" si="43"/>
        <v/>
      </c>
      <c r="HA25" s="328" t="str">
        <f t="shared" si="44"/>
        <v/>
      </c>
      <c r="HB25" s="331" t="str">
        <f t="shared" si="45"/>
        <v/>
      </c>
      <c r="HC25" s="331" t="str">
        <f t="shared" si="46"/>
        <v/>
      </c>
      <c r="HD25" s="333" t="str">
        <f t="shared" si="47"/>
        <v/>
      </c>
      <c r="HE25" s="332" t="str">
        <f t="shared" si="48"/>
        <v/>
      </c>
      <c r="HF25" s="331" t="str">
        <f t="shared" si="49"/>
        <v/>
      </c>
      <c r="HG25" s="333" t="str">
        <f t="shared" si="50"/>
        <v/>
      </c>
      <c r="HH25" s="419" t="str">
        <f t="shared" si="51"/>
        <v/>
      </c>
      <c r="HI25" s="358" t="str">
        <f t="shared" si="52"/>
        <v/>
      </c>
      <c r="HJ25" s="331" t="str">
        <f t="shared" si="53"/>
        <v/>
      </c>
      <c r="HK25" s="331" t="str">
        <f t="shared" si="54"/>
        <v/>
      </c>
      <c r="HL25" s="358" t="str">
        <f t="shared" si="55"/>
        <v/>
      </c>
      <c r="HM25" s="331" t="str">
        <f t="shared" si="56"/>
        <v/>
      </c>
      <c r="HN25" s="331" t="str">
        <f t="shared" si="57"/>
        <v/>
      </c>
      <c r="HO25" s="358" t="str">
        <f t="shared" si="58"/>
        <v/>
      </c>
      <c r="HP25" s="331" t="str">
        <f t="shared" si="59"/>
        <v/>
      </c>
      <c r="HQ25" s="331" t="str">
        <f t="shared" si="60"/>
        <v/>
      </c>
      <c r="HR25" s="361" t="str">
        <f t="shared" si="61"/>
        <v/>
      </c>
      <c r="HS25" s="348" t="str">
        <f t="shared" si="62"/>
        <v/>
      </c>
      <c r="HT25" s="333" t="str">
        <f t="shared" si="63"/>
        <v/>
      </c>
      <c r="HU25" s="428" t="str">
        <f t="shared" si="64"/>
        <v/>
      </c>
      <c r="HV25" s="328" t="str">
        <f t="shared" si="65"/>
        <v/>
      </c>
      <c r="HW25" s="330" t="str">
        <f t="shared" si="66"/>
        <v/>
      </c>
      <c r="HX25" s="418" t="str">
        <f t="shared" si="67"/>
        <v/>
      </c>
      <c r="HY25" s="331" t="str">
        <f t="shared" si="68"/>
        <v/>
      </c>
      <c r="HZ25" s="331" t="str">
        <f t="shared" si="69"/>
        <v/>
      </c>
      <c r="IA25" s="331" t="str">
        <f t="shared" si="70"/>
        <v/>
      </c>
      <c r="IB25" s="331" t="str">
        <f t="shared" si="71"/>
        <v/>
      </c>
      <c r="IC25" s="333" t="str">
        <f t="shared" si="72"/>
        <v/>
      </c>
      <c r="ID25" s="419" t="str">
        <f t="shared" si="73"/>
        <v/>
      </c>
      <c r="IE25" s="331" t="str">
        <f t="shared" si="74"/>
        <v/>
      </c>
      <c r="IF25" s="331" t="str">
        <f t="shared" si="75"/>
        <v/>
      </c>
      <c r="IG25" s="331" t="str">
        <f t="shared" si="76"/>
        <v/>
      </c>
      <c r="IH25" s="331" t="str">
        <f t="shared" si="77"/>
        <v/>
      </c>
      <c r="II25" s="333" t="str">
        <f t="shared" si="78"/>
        <v/>
      </c>
      <c r="IJ25" s="419" t="str">
        <f t="shared" si="79"/>
        <v/>
      </c>
      <c r="IK25" s="331" t="str">
        <f t="shared" si="80"/>
        <v/>
      </c>
      <c r="IL25" s="331" t="str">
        <f t="shared" si="81"/>
        <v/>
      </c>
      <c r="IM25" s="331" t="str">
        <f t="shared" si="82"/>
        <v/>
      </c>
      <c r="IN25" s="331" t="str">
        <f t="shared" si="83"/>
        <v/>
      </c>
      <c r="IO25" s="333" t="str">
        <f t="shared" si="84"/>
        <v/>
      </c>
      <c r="IP25" s="433" t="str">
        <f t="shared" si="85"/>
        <v/>
      </c>
      <c r="IQ25" s="331" t="str">
        <f t="shared" si="86"/>
        <v/>
      </c>
      <c r="IR25" s="348" t="str">
        <f t="shared" si="87"/>
        <v/>
      </c>
      <c r="IS25" s="433" t="str">
        <f t="shared" si="88"/>
        <v/>
      </c>
      <c r="IT25" s="331" t="str">
        <f t="shared" si="89"/>
        <v/>
      </c>
      <c r="IU25" s="333" t="str">
        <f t="shared" si="90"/>
        <v/>
      </c>
      <c r="IV25" s="449" t="str">
        <f t="shared" si="91"/>
        <v/>
      </c>
      <c r="IW25" s="331" t="str">
        <f t="shared" si="92"/>
        <v/>
      </c>
      <c r="IX25" s="331" t="str">
        <f t="shared" si="93"/>
        <v/>
      </c>
      <c r="IY25" s="348" t="str">
        <f t="shared" si="94"/>
        <v/>
      </c>
      <c r="IZ25" s="365" t="str">
        <f t="shared" si="95"/>
        <v/>
      </c>
      <c r="JA25" s="340"/>
      <c r="JB25" s="100"/>
      <c r="JC25" s="370" t="str">
        <f t="shared" si="96"/>
        <v/>
      </c>
      <c r="JD25" s="101" t="str">
        <f t="shared" si="97"/>
        <v/>
      </c>
      <c r="JE25" s="367" t="str">
        <f t="shared" si="98"/>
        <v/>
      </c>
      <c r="JF25" s="368" t="str">
        <f t="shared" si="99"/>
        <v/>
      </c>
      <c r="JG25" s="368" t="str">
        <f t="shared" si="100"/>
        <v/>
      </c>
      <c r="JH25" s="368" t="str">
        <f t="shared" si="101"/>
        <v/>
      </c>
      <c r="JI25" s="368">
        <f t="shared" si="102"/>
        <v>0</v>
      </c>
      <c r="JJ25" s="369" t="str">
        <f t="shared" si="103"/>
        <v/>
      </c>
      <c r="JK25" s="367" t="str">
        <f t="shared" si="104"/>
        <v/>
      </c>
      <c r="JL25" s="369" t="str">
        <f t="shared" si="105"/>
        <v/>
      </c>
      <c r="JM25" s="368" t="str">
        <f t="shared" si="106"/>
        <v/>
      </c>
      <c r="JN25" s="368" t="str">
        <f t="shared" si="107"/>
        <v/>
      </c>
      <c r="JO25" s="368" t="str">
        <f t="shared" si="108"/>
        <v/>
      </c>
      <c r="JP25" s="371" t="str">
        <f t="shared" si="109"/>
        <v/>
      </c>
      <c r="JR25" s="115" t="str">
        <f t="shared" si="110"/>
        <v/>
      </c>
      <c r="JS25" s="28" t="str">
        <f t="shared" si="111"/>
        <v/>
      </c>
      <c r="JT25" s="28" t="str">
        <f t="shared" si="112"/>
        <v/>
      </c>
      <c r="JU25" s="28" t="str">
        <f t="shared" si="113"/>
        <v/>
      </c>
      <c r="JV25" s="28" t="str">
        <f t="shared" si="114"/>
        <v/>
      </c>
      <c r="JW25" s="251"/>
      <c r="JX25" s="122" t="str">
        <f t="shared" si="115"/>
        <v/>
      </c>
      <c r="JZ25" s="115" t="str">
        <f t="shared" si="116"/>
        <v/>
      </c>
      <c r="KA25" s="398" t="str">
        <f t="shared" si="117"/>
        <v/>
      </c>
      <c r="KB25" s="398" t="str">
        <f t="shared" si="118"/>
        <v/>
      </c>
      <c r="KC25" s="28" t="str">
        <f t="shared" si="119"/>
        <v/>
      </c>
      <c r="KD25" s="28" t="str">
        <f t="shared" si="120"/>
        <v/>
      </c>
      <c r="KE25" s="28" t="str">
        <f t="shared" si="121"/>
        <v/>
      </c>
      <c r="KF25" s="28" t="str">
        <f t="shared" si="122"/>
        <v/>
      </c>
      <c r="KG25" s="28" t="str">
        <f t="shared" si="123"/>
        <v/>
      </c>
      <c r="KH25" s="28" t="str">
        <f t="shared" si="124"/>
        <v/>
      </c>
      <c r="KI25" s="28" t="str">
        <f t="shared" si="125"/>
        <v/>
      </c>
      <c r="KJ25" s="28" t="str">
        <f t="shared" si="126"/>
        <v/>
      </c>
      <c r="KK25" s="122" t="str">
        <f t="shared" si="127"/>
        <v/>
      </c>
    </row>
    <row r="26" spans="2:297" s="26" customFormat="1" ht="26.25" customHeight="1" x14ac:dyDescent="0.2">
      <c r="B26" s="27">
        <f t="shared" si="6"/>
        <v>0</v>
      </c>
      <c r="C26" s="27">
        <f t="shared" si="7"/>
        <v>0</v>
      </c>
      <c r="D26" s="27">
        <f t="shared" si="8"/>
        <v>0</v>
      </c>
      <c r="E26" s="27">
        <f t="shared" si="9"/>
        <v>0</v>
      </c>
      <c r="F26" s="27">
        <f t="shared" si="10"/>
        <v>0</v>
      </c>
      <c r="G26" s="27">
        <f t="shared" si="11"/>
        <v>0</v>
      </c>
      <c r="H26" s="27">
        <f t="shared" si="12"/>
        <v>0</v>
      </c>
      <c r="I26" s="27">
        <f t="shared" si="13"/>
        <v>0</v>
      </c>
      <c r="J26" s="27"/>
      <c r="K26" s="27"/>
      <c r="L26" s="27"/>
      <c r="N26" s="131" t="str">
        <f t="shared" si="14"/>
        <v/>
      </c>
      <c r="O26" s="59"/>
      <c r="P26" s="59"/>
      <c r="Q26" s="241"/>
      <c r="R26" s="483"/>
      <c r="S26" s="243" t="str">
        <f>IFERROR(VLOOKUP($R26,整理番号!$B$4:$C$5,2,FALSE),"")</f>
        <v/>
      </c>
      <c r="T26" s="59"/>
      <c r="U26" s="250"/>
      <c r="V26" s="121"/>
      <c r="W26" s="218" t="str">
        <f t="shared" si="15"/>
        <v/>
      </c>
      <c r="X26" s="111"/>
      <c r="Y26" s="115"/>
      <c r="Z26" s="146" t="str">
        <f>IFERROR(VLOOKUP($Y26,整理番号!$B$8:$C$10,2,FALSE),"")</f>
        <v/>
      </c>
      <c r="AA26" s="251"/>
      <c r="AB26" s="28"/>
      <c r="AC26" s="62" t="str">
        <f>IFERROR(VLOOKUP($AB26,整理番号!$B$22:$C$23,2,FALSE),"")</f>
        <v/>
      </c>
      <c r="AD26" s="28"/>
      <c r="AE26" s="116" t="str">
        <f>IFERROR(VLOOKUP(AD26,整理番号!$B$14:$C$16,2,FALSE),"")</f>
        <v/>
      </c>
      <c r="AF26" s="115"/>
      <c r="AG26" s="30" t="str">
        <f>IFERROR(VLOOKUP(AF26,整理番号!$B$18:$C$19,2,FALSE),"")</f>
        <v/>
      </c>
      <c r="AH26" s="28"/>
      <c r="AI26" s="254"/>
      <c r="AJ26" s="254"/>
      <c r="AK26" s="122"/>
      <c r="AL26" s="141"/>
      <c r="AM26" s="28"/>
      <c r="AN26" s="141"/>
      <c r="AO26" s="115"/>
      <c r="AP26" s="116" t="str">
        <f>IFERROR(VLOOKUP(AO26,整理番号!$B$38:$C$43,2,FALSE),"")</f>
        <v/>
      </c>
      <c r="AQ26" s="104" t="str">
        <f t="shared" si="16"/>
        <v/>
      </c>
      <c r="AR26" s="27"/>
      <c r="AS26" s="28"/>
      <c r="AT26" s="27"/>
      <c r="AU26" s="27"/>
      <c r="AV26" s="122"/>
      <c r="AW26" s="115"/>
      <c r="AX26" s="31"/>
      <c r="AY26" s="64" t="str">
        <f t="shared" si="17"/>
        <v/>
      </c>
      <c r="AZ26" s="31"/>
      <c r="BA26" s="31"/>
      <c r="BB26" s="64">
        <f t="shared" si="18"/>
        <v>0</v>
      </c>
      <c r="BC26" s="64" t="str">
        <f t="shared" si="19"/>
        <v/>
      </c>
      <c r="BD26" s="64" t="str">
        <f t="shared" si="20"/>
        <v/>
      </c>
      <c r="BE26" s="33"/>
      <c r="BF26" s="34" t="str">
        <f t="shared" si="21"/>
        <v/>
      </c>
      <c r="BG26" s="125" t="str">
        <f t="shared" si="22"/>
        <v/>
      </c>
      <c r="BH26" s="262"/>
      <c r="BI26" s="263"/>
      <c r="BJ26" s="31"/>
      <c r="BK26" s="31"/>
      <c r="BL26" s="31"/>
      <c r="BM26" s="31"/>
      <c r="BN26" s="148"/>
      <c r="BO26" s="270"/>
      <c r="BP26" s="267"/>
      <c r="BQ26" s="262"/>
      <c r="BR26" s="263"/>
      <c r="BS26" s="31"/>
      <c r="BT26" s="31"/>
      <c r="BU26" s="31"/>
      <c r="BV26" s="31"/>
      <c r="BW26" s="148"/>
      <c r="BX26" s="270"/>
      <c r="BY26" s="267"/>
      <c r="BZ26" s="262"/>
      <c r="CA26" s="263"/>
      <c r="CB26" s="31"/>
      <c r="CC26" s="31"/>
      <c r="CD26" s="31"/>
      <c r="CE26" s="31"/>
      <c r="CF26" s="148"/>
      <c r="CG26" s="270"/>
      <c r="CH26" s="267"/>
      <c r="CI26" s="262"/>
      <c r="CJ26" s="263"/>
      <c r="CK26" s="323"/>
      <c r="CL26" s="323"/>
      <c r="CM26" s="323"/>
      <c r="CN26" s="323"/>
      <c r="CO26" s="35" t="s">
        <v>306</v>
      </c>
      <c r="CP26" s="342" t="str">
        <f t="shared" si="23"/>
        <v/>
      </c>
      <c r="CQ26" s="267"/>
      <c r="CR26" s="258"/>
      <c r="CS26" s="93"/>
      <c r="CT26" s="275"/>
      <c r="CU26" s="275"/>
      <c r="CV26" s="275"/>
      <c r="CW26" s="275"/>
      <c r="CX26" s="36" t="s">
        <v>307</v>
      </c>
      <c r="CY26" s="273"/>
      <c r="CZ26" s="258"/>
      <c r="DA26" s="263"/>
      <c r="DB26" s="296"/>
      <c r="DC26" s="296"/>
      <c r="DD26" s="296"/>
      <c r="DE26" s="296"/>
      <c r="DF26" s="36" t="s">
        <v>308</v>
      </c>
      <c r="DG26" s="344" t="str">
        <f t="shared" si="24"/>
        <v/>
      </c>
      <c r="DH26" s="273"/>
      <c r="DI26" s="258"/>
      <c r="DJ26" s="263"/>
      <c r="DK26" s="278"/>
      <c r="DL26" s="278"/>
      <c r="DM26" s="278"/>
      <c r="DN26" s="278"/>
      <c r="DO26" s="36" t="s">
        <v>309</v>
      </c>
      <c r="DP26" s="281"/>
      <c r="DQ26" s="284" t="str">
        <f t="shared" si="25"/>
        <v/>
      </c>
      <c r="DR26" s="273"/>
      <c r="DS26" s="43"/>
      <c r="DT26" s="93"/>
      <c r="DU26" s="37"/>
      <c r="DV26" s="37"/>
      <c r="DW26" s="37"/>
      <c r="DX26" s="37"/>
      <c r="DY26" s="46" t="s">
        <v>310</v>
      </c>
      <c r="DZ26" s="478"/>
      <c r="EA26" s="38"/>
      <c r="EB26" s="37"/>
      <c r="EC26" s="37"/>
      <c r="ED26" s="37"/>
      <c r="EE26" s="37"/>
      <c r="EF26" s="49" t="s">
        <v>307</v>
      </c>
      <c r="EG26" s="54"/>
      <c r="EH26" s="290"/>
      <c r="EI26" s="37"/>
      <c r="EJ26" s="37"/>
      <c r="EK26" s="37"/>
      <c r="EL26" s="37"/>
      <c r="EM26" s="52" t="s">
        <v>307</v>
      </c>
      <c r="EN26" s="57"/>
      <c r="EO26" s="290"/>
      <c r="EP26" s="37"/>
      <c r="EQ26" s="37"/>
      <c r="ER26" s="37"/>
      <c r="ES26" s="37"/>
      <c r="ET26" s="39" t="s">
        <v>307</v>
      </c>
      <c r="EU26" s="287"/>
      <c r="EV26" s="292"/>
      <c r="EW26" s="290"/>
      <c r="EX26" s="37"/>
      <c r="EY26" s="37"/>
      <c r="EZ26" s="37"/>
      <c r="FA26" s="37"/>
      <c r="FB26" s="39" t="s">
        <v>307</v>
      </c>
      <c r="FC26" s="287"/>
      <c r="FD26" s="292"/>
      <c r="FE26" s="290"/>
      <c r="FF26" s="296"/>
      <c r="FG26" s="296"/>
      <c r="FH26" s="296"/>
      <c r="FI26" s="296"/>
      <c r="FJ26" s="40" t="s">
        <v>311</v>
      </c>
      <c r="FK26" s="302" t="str">
        <f t="shared" si="26"/>
        <v/>
      </c>
      <c r="FL26" s="299"/>
      <c r="FM26" s="292"/>
      <c r="FN26" s="290"/>
      <c r="FO26" s="305"/>
      <c r="FP26" s="296"/>
      <c r="FQ26" s="296"/>
      <c r="FR26" s="296"/>
      <c r="FS26" s="40" t="s">
        <v>311</v>
      </c>
      <c r="FT26" s="352" t="str">
        <f t="shared" si="27"/>
        <v/>
      </c>
      <c r="FU26" s="267"/>
      <c r="FV26" s="292"/>
      <c r="FW26" s="290"/>
      <c r="FX26" s="326"/>
      <c r="FY26" s="326"/>
      <c r="FZ26" s="326"/>
      <c r="GA26" s="326"/>
      <c r="GB26" s="36" t="s">
        <v>312</v>
      </c>
      <c r="GC26" s="308" t="str">
        <f t="shared" si="28"/>
        <v/>
      </c>
      <c r="GD26" s="267"/>
      <c r="GE26" s="312" t="str">
        <f t="shared" si="29"/>
        <v/>
      </c>
      <c r="GF26" s="313"/>
      <c r="GG26" s="338"/>
      <c r="GH26" s="312" t="str">
        <f t="shared" si="30"/>
        <v/>
      </c>
      <c r="GI26" s="313"/>
      <c r="GJ26" s="338" t="s">
        <v>56</v>
      </c>
      <c r="GK26" s="475" t="str">
        <f t="shared" si="31"/>
        <v/>
      </c>
      <c r="GL26" s="313"/>
      <c r="GM26" s="313"/>
      <c r="GN26" s="338"/>
      <c r="GO26" s="429" t="str">
        <f t="shared" si="32"/>
        <v/>
      </c>
      <c r="GP26" s="430" t="str">
        <f t="shared" si="33"/>
        <v/>
      </c>
      <c r="GQ26" s="431" t="str">
        <f t="shared" si="34"/>
        <v/>
      </c>
      <c r="GR26" s="432" t="str">
        <f t="shared" si="35"/>
        <v/>
      </c>
      <c r="GS26" s="430" t="str">
        <f t="shared" si="36"/>
        <v/>
      </c>
      <c r="GT26" s="433" t="str">
        <f t="shared" si="37"/>
        <v/>
      </c>
      <c r="GU26" s="331" t="str">
        <f t="shared" si="38"/>
        <v/>
      </c>
      <c r="GV26" s="333" t="str">
        <f t="shared" si="39"/>
        <v/>
      </c>
      <c r="GW26" s="439" t="str">
        <f t="shared" si="40"/>
        <v/>
      </c>
      <c r="GX26" s="433" t="str">
        <f t="shared" si="41"/>
        <v/>
      </c>
      <c r="GY26" s="331" t="str">
        <f t="shared" si="42"/>
        <v/>
      </c>
      <c r="GZ26" s="331" t="str">
        <f t="shared" si="43"/>
        <v/>
      </c>
      <c r="HA26" s="328" t="str">
        <f t="shared" si="44"/>
        <v/>
      </c>
      <c r="HB26" s="331" t="str">
        <f t="shared" si="45"/>
        <v/>
      </c>
      <c r="HC26" s="331" t="str">
        <f t="shared" si="46"/>
        <v/>
      </c>
      <c r="HD26" s="333" t="str">
        <f t="shared" si="47"/>
        <v/>
      </c>
      <c r="HE26" s="332" t="str">
        <f t="shared" si="48"/>
        <v/>
      </c>
      <c r="HF26" s="331" t="str">
        <f t="shared" si="49"/>
        <v/>
      </c>
      <c r="HG26" s="333" t="str">
        <f t="shared" si="50"/>
        <v/>
      </c>
      <c r="HH26" s="419" t="str">
        <f t="shared" si="51"/>
        <v/>
      </c>
      <c r="HI26" s="358" t="str">
        <f t="shared" si="52"/>
        <v/>
      </c>
      <c r="HJ26" s="331" t="str">
        <f t="shared" si="53"/>
        <v/>
      </c>
      <c r="HK26" s="331" t="str">
        <f t="shared" si="54"/>
        <v/>
      </c>
      <c r="HL26" s="358" t="str">
        <f t="shared" si="55"/>
        <v/>
      </c>
      <c r="HM26" s="331" t="str">
        <f t="shared" si="56"/>
        <v/>
      </c>
      <c r="HN26" s="331" t="str">
        <f t="shared" si="57"/>
        <v/>
      </c>
      <c r="HO26" s="358" t="str">
        <f t="shared" si="58"/>
        <v/>
      </c>
      <c r="HP26" s="331" t="str">
        <f t="shared" si="59"/>
        <v/>
      </c>
      <c r="HQ26" s="331" t="str">
        <f t="shared" si="60"/>
        <v/>
      </c>
      <c r="HR26" s="361" t="str">
        <f t="shared" si="61"/>
        <v/>
      </c>
      <c r="HS26" s="348" t="str">
        <f t="shared" si="62"/>
        <v/>
      </c>
      <c r="HT26" s="333" t="str">
        <f t="shared" si="63"/>
        <v/>
      </c>
      <c r="HU26" s="428" t="str">
        <f t="shared" si="64"/>
        <v/>
      </c>
      <c r="HV26" s="328" t="str">
        <f t="shared" si="65"/>
        <v/>
      </c>
      <c r="HW26" s="330" t="str">
        <f t="shared" si="66"/>
        <v/>
      </c>
      <c r="HX26" s="418" t="str">
        <f t="shared" si="67"/>
        <v/>
      </c>
      <c r="HY26" s="331" t="str">
        <f t="shared" si="68"/>
        <v/>
      </c>
      <c r="HZ26" s="331" t="str">
        <f t="shared" si="69"/>
        <v/>
      </c>
      <c r="IA26" s="331" t="str">
        <f t="shared" si="70"/>
        <v/>
      </c>
      <c r="IB26" s="331" t="str">
        <f t="shared" si="71"/>
        <v/>
      </c>
      <c r="IC26" s="333" t="str">
        <f t="shared" si="72"/>
        <v/>
      </c>
      <c r="ID26" s="419" t="str">
        <f t="shared" si="73"/>
        <v/>
      </c>
      <c r="IE26" s="331" t="str">
        <f t="shared" si="74"/>
        <v/>
      </c>
      <c r="IF26" s="331" t="str">
        <f t="shared" si="75"/>
        <v/>
      </c>
      <c r="IG26" s="331" t="str">
        <f t="shared" si="76"/>
        <v/>
      </c>
      <c r="IH26" s="331" t="str">
        <f t="shared" si="77"/>
        <v/>
      </c>
      <c r="II26" s="333" t="str">
        <f t="shared" si="78"/>
        <v/>
      </c>
      <c r="IJ26" s="419" t="str">
        <f t="shared" si="79"/>
        <v/>
      </c>
      <c r="IK26" s="331" t="str">
        <f t="shared" si="80"/>
        <v/>
      </c>
      <c r="IL26" s="331" t="str">
        <f t="shared" si="81"/>
        <v/>
      </c>
      <c r="IM26" s="331" t="str">
        <f t="shared" si="82"/>
        <v/>
      </c>
      <c r="IN26" s="331" t="str">
        <f t="shared" si="83"/>
        <v/>
      </c>
      <c r="IO26" s="333" t="str">
        <f t="shared" si="84"/>
        <v/>
      </c>
      <c r="IP26" s="433" t="str">
        <f t="shared" si="85"/>
        <v/>
      </c>
      <c r="IQ26" s="331" t="str">
        <f t="shared" si="86"/>
        <v/>
      </c>
      <c r="IR26" s="348" t="str">
        <f t="shared" si="87"/>
        <v/>
      </c>
      <c r="IS26" s="433" t="str">
        <f t="shared" si="88"/>
        <v/>
      </c>
      <c r="IT26" s="331" t="str">
        <f t="shared" si="89"/>
        <v/>
      </c>
      <c r="IU26" s="333" t="str">
        <f t="shared" si="90"/>
        <v/>
      </c>
      <c r="IV26" s="449" t="str">
        <f t="shared" si="91"/>
        <v/>
      </c>
      <c r="IW26" s="331" t="str">
        <f t="shared" si="92"/>
        <v/>
      </c>
      <c r="IX26" s="331" t="str">
        <f t="shared" si="93"/>
        <v/>
      </c>
      <c r="IY26" s="348" t="str">
        <f t="shared" si="94"/>
        <v/>
      </c>
      <c r="IZ26" s="365" t="str">
        <f t="shared" si="95"/>
        <v/>
      </c>
      <c r="JA26" s="340"/>
      <c r="JB26" s="100"/>
      <c r="JC26" s="370" t="str">
        <f t="shared" si="96"/>
        <v/>
      </c>
      <c r="JD26" s="101" t="str">
        <f t="shared" si="97"/>
        <v/>
      </c>
      <c r="JE26" s="367" t="str">
        <f t="shared" si="98"/>
        <v/>
      </c>
      <c r="JF26" s="368" t="str">
        <f t="shared" si="99"/>
        <v/>
      </c>
      <c r="JG26" s="368" t="str">
        <f t="shared" si="100"/>
        <v/>
      </c>
      <c r="JH26" s="368" t="str">
        <f t="shared" si="101"/>
        <v/>
      </c>
      <c r="JI26" s="368">
        <f t="shared" si="102"/>
        <v>0</v>
      </c>
      <c r="JJ26" s="369" t="str">
        <f t="shared" si="103"/>
        <v/>
      </c>
      <c r="JK26" s="367" t="str">
        <f t="shared" si="104"/>
        <v/>
      </c>
      <c r="JL26" s="369" t="str">
        <f t="shared" si="105"/>
        <v/>
      </c>
      <c r="JM26" s="368" t="str">
        <f t="shared" si="106"/>
        <v/>
      </c>
      <c r="JN26" s="368" t="str">
        <f t="shared" si="107"/>
        <v/>
      </c>
      <c r="JO26" s="368" t="str">
        <f t="shared" si="108"/>
        <v/>
      </c>
      <c r="JP26" s="371" t="str">
        <f t="shared" si="109"/>
        <v/>
      </c>
      <c r="JR26" s="115" t="str">
        <f t="shared" si="110"/>
        <v/>
      </c>
      <c r="JS26" s="28" t="str">
        <f t="shared" si="111"/>
        <v/>
      </c>
      <c r="JT26" s="28" t="str">
        <f t="shared" si="112"/>
        <v/>
      </c>
      <c r="JU26" s="28" t="str">
        <f t="shared" si="113"/>
        <v/>
      </c>
      <c r="JV26" s="28" t="str">
        <f t="shared" si="114"/>
        <v/>
      </c>
      <c r="JW26" s="251"/>
      <c r="JX26" s="122" t="str">
        <f t="shared" si="115"/>
        <v/>
      </c>
      <c r="JZ26" s="115" t="str">
        <f t="shared" si="116"/>
        <v/>
      </c>
      <c r="KA26" s="398" t="str">
        <f t="shared" si="117"/>
        <v/>
      </c>
      <c r="KB26" s="398" t="str">
        <f t="shared" si="118"/>
        <v/>
      </c>
      <c r="KC26" s="28" t="str">
        <f t="shared" si="119"/>
        <v/>
      </c>
      <c r="KD26" s="28" t="str">
        <f t="shared" si="120"/>
        <v/>
      </c>
      <c r="KE26" s="28" t="str">
        <f t="shared" si="121"/>
        <v/>
      </c>
      <c r="KF26" s="28" t="str">
        <f t="shared" si="122"/>
        <v/>
      </c>
      <c r="KG26" s="28" t="str">
        <f t="shared" si="123"/>
        <v/>
      </c>
      <c r="KH26" s="28" t="str">
        <f t="shared" si="124"/>
        <v/>
      </c>
      <c r="KI26" s="28" t="str">
        <f t="shared" si="125"/>
        <v/>
      </c>
      <c r="KJ26" s="28" t="str">
        <f t="shared" si="126"/>
        <v/>
      </c>
      <c r="KK26" s="122" t="str">
        <f t="shared" si="127"/>
        <v/>
      </c>
    </row>
    <row r="27" spans="2:297" s="26" customFormat="1" ht="26.25" customHeight="1" x14ac:dyDescent="0.2">
      <c r="B27" s="27">
        <f t="shared" si="6"/>
        <v>0</v>
      </c>
      <c r="C27" s="27">
        <f t="shared" si="7"/>
        <v>0</v>
      </c>
      <c r="D27" s="27">
        <f t="shared" si="8"/>
        <v>0</v>
      </c>
      <c r="E27" s="27">
        <f t="shared" si="9"/>
        <v>0</v>
      </c>
      <c r="F27" s="27">
        <f t="shared" si="10"/>
        <v>0</v>
      </c>
      <c r="G27" s="27">
        <f t="shared" si="11"/>
        <v>0</v>
      </c>
      <c r="H27" s="27">
        <f t="shared" si="12"/>
        <v>0</v>
      </c>
      <c r="I27" s="27">
        <f t="shared" si="13"/>
        <v>0</v>
      </c>
      <c r="J27" s="27"/>
      <c r="K27" s="27"/>
      <c r="L27" s="27"/>
      <c r="N27" s="131" t="str">
        <f t="shared" si="14"/>
        <v/>
      </c>
      <c r="O27" s="59"/>
      <c r="P27" s="59"/>
      <c r="Q27" s="241"/>
      <c r="R27" s="483"/>
      <c r="S27" s="243" t="str">
        <f>IFERROR(VLOOKUP($R27,整理番号!$B$4:$C$5,2,FALSE),"")</f>
        <v/>
      </c>
      <c r="T27" s="59"/>
      <c r="U27" s="250"/>
      <c r="V27" s="121"/>
      <c r="W27" s="218" t="str">
        <f t="shared" si="15"/>
        <v/>
      </c>
      <c r="X27" s="111"/>
      <c r="Y27" s="115"/>
      <c r="Z27" s="146" t="str">
        <f>IFERROR(VLOOKUP($Y27,整理番号!$B$8:$C$10,2,FALSE),"")</f>
        <v/>
      </c>
      <c r="AA27" s="251"/>
      <c r="AB27" s="28"/>
      <c r="AC27" s="62" t="str">
        <f>IFERROR(VLOOKUP($AB27,整理番号!$B$22:$C$23,2,FALSE),"")</f>
        <v/>
      </c>
      <c r="AD27" s="28"/>
      <c r="AE27" s="116" t="str">
        <f>IFERROR(VLOOKUP(AD27,整理番号!$B$14:$C$16,2,FALSE),"")</f>
        <v/>
      </c>
      <c r="AF27" s="115"/>
      <c r="AG27" s="30" t="str">
        <f>IFERROR(VLOOKUP(AF27,整理番号!$B$18:$C$19,2,FALSE),"")</f>
        <v/>
      </c>
      <c r="AH27" s="28"/>
      <c r="AI27" s="254"/>
      <c r="AJ27" s="254"/>
      <c r="AK27" s="122"/>
      <c r="AL27" s="141"/>
      <c r="AM27" s="28"/>
      <c r="AN27" s="141"/>
      <c r="AO27" s="115"/>
      <c r="AP27" s="116" t="str">
        <f>IFERROR(VLOOKUP(AO27,整理番号!$B$38:$C$43,2,FALSE),"")</f>
        <v/>
      </c>
      <c r="AQ27" s="104" t="str">
        <f t="shared" si="16"/>
        <v/>
      </c>
      <c r="AR27" s="27"/>
      <c r="AS27" s="28"/>
      <c r="AT27" s="27"/>
      <c r="AU27" s="27"/>
      <c r="AV27" s="122"/>
      <c r="AW27" s="115"/>
      <c r="AX27" s="31"/>
      <c r="AY27" s="64" t="str">
        <f t="shared" si="17"/>
        <v/>
      </c>
      <c r="AZ27" s="31"/>
      <c r="BA27" s="31"/>
      <c r="BB27" s="64">
        <f t="shared" si="18"/>
        <v>0</v>
      </c>
      <c r="BC27" s="64" t="str">
        <f t="shared" si="19"/>
        <v/>
      </c>
      <c r="BD27" s="64" t="str">
        <f t="shared" si="20"/>
        <v/>
      </c>
      <c r="BE27" s="33"/>
      <c r="BF27" s="34" t="str">
        <f t="shared" si="21"/>
        <v/>
      </c>
      <c r="BG27" s="125" t="str">
        <f t="shared" si="22"/>
        <v/>
      </c>
      <c r="BH27" s="262"/>
      <c r="BI27" s="263"/>
      <c r="BJ27" s="31"/>
      <c r="BK27" s="31"/>
      <c r="BL27" s="31"/>
      <c r="BM27" s="31"/>
      <c r="BN27" s="148"/>
      <c r="BO27" s="270"/>
      <c r="BP27" s="267"/>
      <c r="BQ27" s="262"/>
      <c r="BR27" s="263"/>
      <c r="BS27" s="31"/>
      <c r="BT27" s="31"/>
      <c r="BU27" s="31"/>
      <c r="BV27" s="31"/>
      <c r="BW27" s="148"/>
      <c r="BX27" s="270"/>
      <c r="BY27" s="267"/>
      <c r="BZ27" s="262"/>
      <c r="CA27" s="263"/>
      <c r="CB27" s="31"/>
      <c r="CC27" s="31"/>
      <c r="CD27" s="31"/>
      <c r="CE27" s="31"/>
      <c r="CF27" s="148"/>
      <c r="CG27" s="270"/>
      <c r="CH27" s="267"/>
      <c r="CI27" s="262"/>
      <c r="CJ27" s="263"/>
      <c r="CK27" s="323"/>
      <c r="CL27" s="323"/>
      <c r="CM27" s="323"/>
      <c r="CN27" s="323"/>
      <c r="CO27" s="35" t="s">
        <v>306</v>
      </c>
      <c r="CP27" s="342" t="str">
        <f t="shared" si="23"/>
        <v/>
      </c>
      <c r="CQ27" s="267"/>
      <c r="CR27" s="258"/>
      <c r="CS27" s="93"/>
      <c r="CT27" s="275"/>
      <c r="CU27" s="275"/>
      <c r="CV27" s="275"/>
      <c r="CW27" s="275"/>
      <c r="CX27" s="36" t="s">
        <v>307</v>
      </c>
      <c r="CY27" s="273"/>
      <c r="CZ27" s="258"/>
      <c r="DA27" s="263"/>
      <c r="DB27" s="296"/>
      <c r="DC27" s="296"/>
      <c r="DD27" s="296"/>
      <c r="DE27" s="296"/>
      <c r="DF27" s="36" t="s">
        <v>308</v>
      </c>
      <c r="DG27" s="344" t="str">
        <f t="shared" si="24"/>
        <v/>
      </c>
      <c r="DH27" s="273"/>
      <c r="DI27" s="258"/>
      <c r="DJ27" s="263"/>
      <c r="DK27" s="278"/>
      <c r="DL27" s="278"/>
      <c r="DM27" s="278"/>
      <c r="DN27" s="278"/>
      <c r="DO27" s="36" t="s">
        <v>309</v>
      </c>
      <c r="DP27" s="281"/>
      <c r="DQ27" s="284" t="str">
        <f t="shared" si="25"/>
        <v/>
      </c>
      <c r="DR27" s="273"/>
      <c r="DS27" s="43"/>
      <c r="DT27" s="93"/>
      <c r="DU27" s="37"/>
      <c r="DV27" s="37"/>
      <c r="DW27" s="37"/>
      <c r="DX27" s="37"/>
      <c r="DY27" s="46" t="s">
        <v>310</v>
      </c>
      <c r="DZ27" s="478"/>
      <c r="EA27" s="38"/>
      <c r="EB27" s="37"/>
      <c r="EC27" s="37"/>
      <c r="ED27" s="37"/>
      <c r="EE27" s="37"/>
      <c r="EF27" s="49" t="s">
        <v>307</v>
      </c>
      <c r="EG27" s="54"/>
      <c r="EH27" s="290"/>
      <c r="EI27" s="37"/>
      <c r="EJ27" s="37"/>
      <c r="EK27" s="37"/>
      <c r="EL27" s="37"/>
      <c r="EM27" s="52" t="s">
        <v>307</v>
      </c>
      <c r="EN27" s="57"/>
      <c r="EO27" s="290"/>
      <c r="EP27" s="37"/>
      <c r="EQ27" s="37"/>
      <c r="ER27" s="37"/>
      <c r="ES27" s="37"/>
      <c r="ET27" s="39" t="s">
        <v>307</v>
      </c>
      <c r="EU27" s="287"/>
      <c r="EV27" s="292"/>
      <c r="EW27" s="290"/>
      <c r="EX27" s="37"/>
      <c r="EY27" s="37"/>
      <c r="EZ27" s="37"/>
      <c r="FA27" s="37"/>
      <c r="FB27" s="39" t="s">
        <v>307</v>
      </c>
      <c r="FC27" s="287"/>
      <c r="FD27" s="292"/>
      <c r="FE27" s="290"/>
      <c r="FF27" s="296"/>
      <c r="FG27" s="296"/>
      <c r="FH27" s="296"/>
      <c r="FI27" s="296"/>
      <c r="FJ27" s="40" t="s">
        <v>311</v>
      </c>
      <c r="FK27" s="302" t="str">
        <f t="shared" si="26"/>
        <v/>
      </c>
      <c r="FL27" s="299"/>
      <c r="FM27" s="292"/>
      <c r="FN27" s="290"/>
      <c r="FO27" s="305"/>
      <c r="FP27" s="296"/>
      <c r="FQ27" s="296"/>
      <c r="FR27" s="296"/>
      <c r="FS27" s="40" t="s">
        <v>311</v>
      </c>
      <c r="FT27" s="352" t="str">
        <f t="shared" si="27"/>
        <v/>
      </c>
      <c r="FU27" s="267"/>
      <c r="FV27" s="292"/>
      <c r="FW27" s="290"/>
      <c r="FX27" s="326"/>
      <c r="FY27" s="326"/>
      <c r="FZ27" s="326"/>
      <c r="GA27" s="326"/>
      <c r="GB27" s="36" t="s">
        <v>312</v>
      </c>
      <c r="GC27" s="308" t="str">
        <f t="shared" si="28"/>
        <v/>
      </c>
      <c r="GD27" s="267"/>
      <c r="GE27" s="312" t="str">
        <f t="shared" si="29"/>
        <v/>
      </c>
      <c r="GF27" s="313"/>
      <c r="GG27" s="338"/>
      <c r="GH27" s="312" t="str">
        <f t="shared" si="30"/>
        <v/>
      </c>
      <c r="GI27" s="313"/>
      <c r="GJ27" s="338" t="s">
        <v>56</v>
      </c>
      <c r="GK27" s="475" t="str">
        <f t="shared" si="31"/>
        <v/>
      </c>
      <c r="GL27" s="313"/>
      <c r="GM27" s="313"/>
      <c r="GN27" s="338"/>
      <c r="GO27" s="429" t="str">
        <f t="shared" si="32"/>
        <v/>
      </c>
      <c r="GP27" s="430" t="str">
        <f t="shared" si="33"/>
        <v/>
      </c>
      <c r="GQ27" s="431" t="str">
        <f t="shared" si="34"/>
        <v/>
      </c>
      <c r="GR27" s="432" t="str">
        <f t="shared" si="35"/>
        <v/>
      </c>
      <c r="GS27" s="430" t="str">
        <f t="shared" si="36"/>
        <v/>
      </c>
      <c r="GT27" s="433" t="str">
        <f t="shared" si="37"/>
        <v/>
      </c>
      <c r="GU27" s="331" t="str">
        <f t="shared" si="38"/>
        <v/>
      </c>
      <c r="GV27" s="333" t="str">
        <f t="shared" si="39"/>
        <v/>
      </c>
      <c r="GW27" s="439" t="str">
        <f t="shared" si="40"/>
        <v/>
      </c>
      <c r="GX27" s="433" t="str">
        <f t="shared" si="41"/>
        <v/>
      </c>
      <c r="GY27" s="331" t="str">
        <f t="shared" si="42"/>
        <v/>
      </c>
      <c r="GZ27" s="331" t="str">
        <f t="shared" si="43"/>
        <v/>
      </c>
      <c r="HA27" s="328" t="str">
        <f t="shared" si="44"/>
        <v/>
      </c>
      <c r="HB27" s="331" t="str">
        <f t="shared" si="45"/>
        <v/>
      </c>
      <c r="HC27" s="331" t="str">
        <f t="shared" si="46"/>
        <v/>
      </c>
      <c r="HD27" s="333" t="str">
        <f t="shared" si="47"/>
        <v/>
      </c>
      <c r="HE27" s="332" t="str">
        <f t="shared" si="48"/>
        <v/>
      </c>
      <c r="HF27" s="331" t="str">
        <f t="shared" si="49"/>
        <v/>
      </c>
      <c r="HG27" s="333" t="str">
        <f t="shared" si="50"/>
        <v/>
      </c>
      <c r="HH27" s="419" t="str">
        <f t="shared" si="51"/>
        <v/>
      </c>
      <c r="HI27" s="358" t="str">
        <f t="shared" si="52"/>
        <v/>
      </c>
      <c r="HJ27" s="331" t="str">
        <f t="shared" si="53"/>
        <v/>
      </c>
      <c r="HK27" s="331" t="str">
        <f t="shared" si="54"/>
        <v/>
      </c>
      <c r="HL27" s="358" t="str">
        <f t="shared" si="55"/>
        <v/>
      </c>
      <c r="HM27" s="331" t="str">
        <f t="shared" si="56"/>
        <v/>
      </c>
      <c r="HN27" s="331" t="str">
        <f t="shared" si="57"/>
        <v/>
      </c>
      <c r="HO27" s="358" t="str">
        <f t="shared" si="58"/>
        <v/>
      </c>
      <c r="HP27" s="331" t="str">
        <f t="shared" si="59"/>
        <v/>
      </c>
      <c r="HQ27" s="331" t="str">
        <f t="shared" si="60"/>
        <v/>
      </c>
      <c r="HR27" s="361" t="str">
        <f t="shared" si="61"/>
        <v/>
      </c>
      <c r="HS27" s="348" t="str">
        <f t="shared" si="62"/>
        <v/>
      </c>
      <c r="HT27" s="333" t="str">
        <f t="shared" si="63"/>
        <v/>
      </c>
      <c r="HU27" s="428" t="str">
        <f t="shared" si="64"/>
        <v/>
      </c>
      <c r="HV27" s="328" t="str">
        <f t="shared" si="65"/>
        <v/>
      </c>
      <c r="HW27" s="330" t="str">
        <f t="shared" si="66"/>
        <v/>
      </c>
      <c r="HX27" s="418" t="str">
        <f t="shared" si="67"/>
        <v/>
      </c>
      <c r="HY27" s="331" t="str">
        <f t="shared" si="68"/>
        <v/>
      </c>
      <c r="HZ27" s="331" t="str">
        <f t="shared" si="69"/>
        <v/>
      </c>
      <c r="IA27" s="331" t="str">
        <f t="shared" si="70"/>
        <v/>
      </c>
      <c r="IB27" s="331" t="str">
        <f t="shared" si="71"/>
        <v/>
      </c>
      <c r="IC27" s="333" t="str">
        <f t="shared" si="72"/>
        <v/>
      </c>
      <c r="ID27" s="419" t="str">
        <f t="shared" si="73"/>
        <v/>
      </c>
      <c r="IE27" s="331" t="str">
        <f t="shared" si="74"/>
        <v/>
      </c>
      <c r="IF27" s="331" t="str">
        <f t="shared" si="75"/>
        <v/>
      </c>
      <c r="IG27" s="331" t="str">
        <f t="shared" si="76"/>
        <v/>
      </c>
      <c r="IH27" s="331" t="str">
        <f t="shared" si="77"/>
        <v/>
      </c>
      <c r="II27" s="333" t="str">
        <f t="shared" si="78"/>
        <v/>
      </c>
      <c r="IJ27" s="419" t="str">
        <f t="shared" si="79"/>
        <v/>
      </c>
      <c r="IK27" s="331" t="str">
        <f t="shared" si="80"/>
        <v/>
      </c>
      <c r="IL27" s="331" t="str">
        <f t="shared" si="81"/>
        <v/>
      </c>
      <c r="IM27" s="331" t="str">
        <f t="shared" si="82"/>
        <v/>
      </c>
      <c r="IN27" s="331" t="str">
        <f t="shared" si="83"/>
        <v/>
      </c>
      <c r="IO27" s="333" t="str">
        <f t="shared" si="84"/>
        <v/>
      </c>
      <c r="IP27" s="433" t="str">
        <f t="shared" si="85"/>
        <v/>
      </c>
      <c r="IQ27" s="331" t="str">
        <f t="shared" si="86"/>
        <v/>
      </c>
      <c r="IR27" s="348" t="str">
        <f t="shared" si="87"/>
        <v/>
      </c>
      <c r="IS27" s="433" t="str">
        <f t="shared" si="88"/>
        <v/>
      </c>
      <c r="IT27" s="331" t="str">
        <f t="shared" si="89"/>
        <v/>
      </c>
      <c r="IU27" s="333" t="str">
        <f t="shared" si="90"/>
        <v/>
      </c>
      <c r="IV27" s="449" t="str">
        <f t="shared" si="91"/>
        <v/>
      </c>
      <c r="IW27" s="331" t="str">
        <f t="shared" si="92"/>
        <v/>
      </c>
      <c r="IX27" s="331" t="str">
        <f t="shared" si="93"/>
        <v/>
      </c>
      <c r="IY27" s="348" t="str">
        <f t="shared" si="94"/>
        <v/>
      </c>
      <c r="IZ27" s="365" t="str">
        <f t="shared" si="95"/>
        <v/>
      </c>
      <c r="JA27" s="340"/>
      <c r="JB27" s="100"/>
      <c r="JC27" s="370" t="str">
        <f t="shared" si="96"/>
        <v/>
      </c>
      <c r="JD27" s="101" t="str">
        <f t="shared" si="97"/>
        <v/>
      </c>
      <c r="JE27" s="367" t="str">
        <f t="shared" si="98"/>
        <v/>
      </c>
      <c r="JF27" s="368" t="str">
        <f t="shared" si="99"/>
        <v/>
      </c>
      <c r="JG27" s="368" t="str">
        <f t="shared" si="100"/>
        <v/>
      </c>
      <c r="JH27" s="368" t="str">
        <f t="shared" si="101"/>
        <v/>
      </c>
      <c r="JI27" s="368">
        <f t="shared" si="102"/>
        <v>0</v>
      </c>
      <c r="JJ27" s="369" t="str">
        <f t="shared" si="103"/>
        <v/>
      </c>
      <c r="JK27" s="367" t="str">
        <f t="shared" si="104"/>
        <v/>
      </c>
      <c r="JL27" s="369" t="str">
        <f t="shared" si="105"/>
        <v/>
      </c>
      <c r="JM27" s="368" t="str">
        <f t="shared" si="106"/>
        <v/>
      </c>
      <c r="JN27" s="368" t="str">
        <f t="shared" si="107"/>
        <v/>
      </c>
      <c r="JO27" s="368" t="str">
        <f t="shared" si="108"/>
        <v/>
      </c>
      <c r="JP27" s="371" t="str">
        <f t="shared" si="109"/>
        <v/>
      </c>
      <c r="JR27" s="115" t="str">
        <f t="shared" si="110"/>
        <v/>
      </c>
      <c r="JS27" s="28" t="str">
        <f t="shared" si="111"/>
        <v/>
      </c>
      <c r="JT27" s="28" t="str">
        <f t="shared" si="112"/>
        <v/>
      </c>
      <c r="JU27" s="28" t="str">
        <f t="shared" si="113"/>
        <v/>
      </c>
      <c r="JV27" s="28" t="str">
        <f t="shared" si="114"/>
        <v/>
      </c>
      <c r="JW27" s="251"/>
      <c r="JX27" s="122" t="str">
        <f t="shared" si="115"/>
        <v/>
      </c>
      <c r="JZ27" s="115" t="str">
        <f t="shared" si="116"/>
        <v/>
      </c>
      <c r="KA27" s="398" t="str">
        <f t="shared" si="117"/>
        <v/>
      </c>
      <c r="KB27" s="398" t="str">
        <f t="shared" si="118"/>
        <v/>
      </c>
      <c r="KC27" s="28" t="str">
        <f t="shared" si="119"/>
        <v/>
      </c>
      <c r="KD27" s="28" t="str">
        <f t="shared" si="120"/>
        <v/>
      </c>
      <c r="KE27" s="28" t="str">
        <f t="shared" si="121"/>
        <v/>
      </c>
      <c r="KF27" s="28" t="str">
        <f t="shared" si="122"/>
        <v/>
      </c>
      <c r="KG27" s="28" t="str">
        <f t="shared" si="123"/>
        <v/>
      </c>
      <c r="KH27" s="28" t="str">
        <f t="shared" si="124"/>
        <v/>
      </c>
      <c r="KI27" s="28" t="str">
        <f t="shared" si="125"/>
        <v/>
      </c>
      <c r="KJ27" s="28" t="str">
        <f t="shared" si="126"/>
        <v/>
      </c>
      <c r="KK27" s="122" t="str">
        <f t="shared" si="127"/>
        <v/>
      </c>
    </row>
    <row r="28" spans="2:297" s="26" customFormat="1" ht="26.25" customHeight="1" x14ac:dyDescent="0.2">
      <c r="B28" s="27">
        <f t="shared" si="6"/>
        <v>0</v>
      </c>
      <c r="C28" s="27">
        <f t="shared" si="7"/>
        <v>0</v>
      </c>
      <c r="D28" s="27">
        <f t="shared" si="8"/>
        <v>0</v>
      </c>
      <c r="E28" s="27">
        <f t="shared" si="9"/>
        <v>0</v>
      </c>
      <c r="F28" s="27">
        <f t="shared" si="10"/>
        <v>0</v>
      </c>
      <c r="G28" s="27">
        <f t="shared" si="11"/>
        <v>0</v>
      </c>
      <c r="H28" s="27">
        <f t="shared" si="12"/>
        <v>0</v>
      </c>
      <c r="I28" s="27">
        <f t="shared" si="13"/>
        <v>0</v>
      </c>
      <c r="J28" s="27"/>
      <c r="K28" s="27"/>
      <c r="L28" s="27"/>
      <c r="N28" s="131" t="str">
        <f t="shared" si="14"/>
        <v/>
      </c>
      <c r="O28" s="59"/>
      <c r="P28" s="59"/>
      <c r="Q28" s="241"/>
      <c r="R28" s="483"/>
      <c r="S28" s="243" t="str">
        <f>IFERROR(VLOOKUP($R28,整理番号!$B$4:$C$5,2,FALSE),"")</f>
        <v/>
      </c>
      <c r="T28" s="59"/>
      <c r="U28" s="250"/>
      <c r="V28" s="121"/>
      <c r="W28" s="218" t="str">
        <f t="shared" si="15"/>
        <v/>
      </c>
      <c r="X28" s="111"/>
      <c r="Y28" s="115"/>
      <c r="Z28" s="146" t="str">
        <f>IFERROR(VLOOKUP($Y28,整理番号!$B$8:$C$10,2,FALSE),"")</f>
        <v/>
      </c>
      <c r="AA28" s="251"/>
      <c r="AB28" s="28"/>
      <c r="AC28" s="62" t="str">
        <f>IFERROR(VLOOKUP($AB28,整理番号!$B$22:$C$23,2,FALSE),"")</f>
        <v/>
      </c>
      <c r="AD28" s="28"/>
      <c r="AE28" s="116" t="str">
        <f>IFERROR(VLOOKUP(AD28,整理番号!$B$14:$C$16,2,FALSE),"")</f>
        <v/>
      </c>
      <c r="AF28" s="115"/>
      <c r="AG28" s="30" t="str">
        <f>IFERROR(VLOOKUP(AF28,整理番号!$B$18:$C$19,2,FALSE),"")</f>
        <v/>
      </c>
      <c r="AH28" s="28"/>
      <c r="AI28" s="254"/>
      <c r="AJ28" s="254"/>
      <c r="AK28" s="122"/>
      <c r="AL28" s="141"/>
      <c r="AM28" s="28"/>
      <c r="AN28" s="141"/>
      <c r="AO28" s="115"/>
      <c r="AP28" s="116" t="str">
        <f>IFERROR(VLOOKUP(AO28,整理番号!$B$38:$C$43,2,FALSE),"")</f>
        <v/>
      </c>
      <c r="AQ28" s="104" t="str">
        <f t="shared" si="16"/>
        <v/>
      </c>
      <c r="AR28" s="27"/>
      <c r="AS28" s="28"/>
      <c r="AT28" s="27"/>
      <c r="AU28" s="27"/>
      <c r="AV28" s="122"/>
      <c r="AW28" s="115"/>
      <c r="AX28" s="31"/>
      <c r="AY28" s="64" t="str">
        <f t="shared" si="17"/>
        <v/>
      </c>
      <c r="AZ28" s="31"/>
      <c r="BA28" s="31"/>
      <c r="BB28" s="64">
        <f t="shared" si="18"/>
        <v>0</v>
      </c>
      <c r="BC28" s="64" t="str">
        <f t="shared" si="19"/>
        <v/>
      </c>
      <c r="BD28" s="64" t="str">
        <f t="shared" si="20"/>
        <v/>
      </c>
      <c r="BE28" s="33"/>
      <c r="BF28" s="34" t="str">
        <f t="shared" si="21"/>
        <v/>
      </c>
      <c r="BG28" s="125" t="str">
        <f t="shared" si="22"/>
        <v/>
      </c>
      <c r="BH28" s="262"/>
      <c r="BI28" s="263"/>
      <c r="BJ28" s="31"/>
      <c r="BK28" s="31"/>
      <c r="BL28" s="31"/>
      <c r="BM28" s="31"/>
      <c r="BN28" s="148"/>
      <c r="BO28" s="270"/>
      <c r="BP28" s="267"/>
      <c r="BQ28" s="262"/>
      <c r="BR28" s="263"/>
      <c r="BS28" s="31"/>
      <c r="BT28" s="31"/>
      <c r="BU28" s="31"/>
      <c r="BV28" s="31"/>
      <c r="BW28" s="148"/>
      <c r="BX28" s="270"/>
      <c r="BY28" s="267"/>
      <c r="BZ28" s="262"/>
      <c r="CA28" s="263"/>
      <c r="CB28" s="31"/>
      <c r="CC28" s="31"/>
      <c r="CD28" s="31"/>
      <c r="CE28" s="31"/>
      <c r="CF28" s="148"/>
      <c r="CG28" s="270"/>
      <c r="CH28" s="267"/>
      <c r="CI28" s="262"/>
      <c r="CJ28" s="263"/>
      <c r="CK28" s="323"/>
      <c r="CL28" s="323"/>
      <c r="CM28" s="323"/>
      <c r="CN28" s="323"/>
      <c r="CO28" s="35" t="s">
        <v>306</v>
      </c>
      <c r="CP28" s="342" t="str">
        <f t="shared" si="23"/>
        <v/>
      </c>
      <c r="CQ28" s="267"/>
      <c r="CR28" s="258"/>
      <c r="CS28" s="93"/>
      <c r="CT28" s="275"/>
      <c r="CU28" s="275"/>
      <c r="CV28" s="275"/>
      <c r="CW28" s="275"/>
      <c r="CX28" s="36" t="s">
        <v>307</v>
      </c>
      <c r="CY28" s="273"/>
      <c r="CZ28" s="258"/>
      <c r="DA28" s="263"/>
      <c r="DB28" s="296"/>
      <c r="DC28" s="296"/>
      <c r="DD28" s="296"/>
      <c r="DE28" s="296"/>
      <c r="DF28" s="36" t="s">
        <v>308</v>
      </c>
      <c r="DG28" s="344" t="str">
        <f t="shared" si="24"/>
        <v/>
      </c>
      <c r="DH28" s="273"/>
      <c r="DI28" s="258"/>
      <c r="DJ28" s="263"/>
      <c r="DK28" s="278"/>
      <c r="DL28" s="278"/>
      <c r="DM28" s="278"/>
      <c r="DN28" s="278"/>
      <c r="DO28" s="36" t="s">
        <v>309</v>
      </c>
      <c r="DP28" s="281"/>
      <c r="DQ28" s="284" t="str">
        <f t="shared" si="25"/>
        <v/>
      </c>
      <c r="DR28" s="273"/>
      <c r="DS28" s="43"/>
      <c r="DT28" s="93"/>
      <c r="DU28" s="37"/>
      <c r="DV28" s="37"/>
      <c r="DW28" s="37"/>
      <c r="DX28" s="37"/>
      <c r="DY28" s="46" t="s">
        <v>310</v>
      </c>
      <c r="DZ28" s="478"/>
      <c r="EA28" s="38"/>
      <c r="EB28" s="37"/>
      <c r="EC28" s="37"/>
      <c r="ED28" s="37"/>
      <c r="EE28" s="37"/>
      <c r="EF28" s="49" t="s">
        <v>307</v>
      </c>
      <c r="EG28" s="54"/>
      <c r="EH28" s="290"/>
      <c r="EI28" s="37"/>
      <c r="EJ28" s="37"/>
      <c r="EK28" s="37"/>
      <c r="EL28" s="37"/>
      <c r="EM28" s="52" t="s">
        <v>307</v>
      </c>
      <c r="EN28" s="57"/>
      <c r="EO28" s="290"/>
      <c r="EP28" s="37"/>
      <c r="EQ28" s="37"/>
      <c r="ER28" s="37"/>
      <c r="ES28" s="37"/>
      <c r="ET28" s="39" t="s">
        <v>307</v>
      </c>
      <c r="EU28" s="287"/>
      <c r="EV28" s="292"/>
      <c r="EW28" s="290"/>
      <c r="EX28" s="37"/>
      <c r="EY28" s="37"/>
      <c r="EZ28" s="37"/>
      <c r="FA28" s="37"/>
      <c r="FB28" s="39" t="s">
        <v>307</v>
      </c>
      <c r="FC28" s="287"/>
      <c r="FD28" s="292"/>
      <c r="FE28" s="290"/>
      <c r="FF28" s="296"/>
      <c r="FG28" s="296"/>
      <c r="FH28" s="296"/>
      <c r="FI28" s="296"/>
      <c r="FJ28" s="40" t="s">
        <v>311</v>
      </c>
      <c r="FK28" s="302" t="str">
        <f t="shared" si="26"/>
        <v/>
      </c>
      <c r="FL28" s="299"/>
      <c r="FM28" s="292"/>
      <c r="FN28" s="290"/>
      <c r="FO28" s="305"/>
      <c r="FP28" s="296"/>
      <c r="FQ28" s="296"/>
      <c r="FR28" s="296"/>
      <c r="FS28" s="40" t="s">
        <v>311</v>
      </c>
      <c r="FT28" s="352" t="str">
        <f t="shared" si="27"/>
        <v/>
      </c>
      <c r="FU28" s="267"/>
      <c r="FV28" s="292"/>
      <c r="FW28" s="290"/>
      <c r="FX28" s="326"/>
      <c r="FY28" s="326"/>
      <c r="FZ28" s="326"/>
      <c r="GA28" s="326"/>
      <c r="GB28" s="36" t="s">
        <v>312</v>
      </c>
      <c r="GC28" s="308" t="str">
        <f t="shared" si="28"/>
        <v/>
      </c>
      <c r="GD28" s="267"/>
      <c r="GE28" s="312" t="str">
        <f t="shared" si="29"/>
        <v/>
      </c>
      <c r="GF28" s="313"/>
      <c r="GG28" s="338"/>
      <c r="GH28" s="312" t="str">
        <f t="shared" si="30"/>
        <v/>
      </c>
      <c r="GI28" s="313"/>
      <c r="GJ28" s="338" t="s">
        <v>56</v>
      </c>
      <c r="GK28" s="475" t="str">
        <f t="shared" si="31"/>
        <v/>
      </c>
      <c r="GL28" s="313"/>
      <c r="GM28" s="313"/>
      <c r="GN28" s="338"/>
      <c r="GO28" s="429" t="str">
        <f t="shared" si="32"/>
        <v/>
      </c>
      <c r="GP28" s="430" t="str">
        <f t="shared" si="33"/>
        <v/>
      </c>
      <c r="GQ28" s="431" t="str">
        <f t="shared" si="34"/>
        <v/>
      </c>
      <c r="GR28" s="432" t="str">
        <f t="shared" si="35"/>
        <v/>
      </c>
      <c r="GS28" s="430" t="str">
        <f t="shared" si="36"/>
        <v/>
      </c>
      <c r="GT28" s="433" t="str">
        <f t="shared" si="37"/>
        <v/>
      </c>
      <c r="GU28" s="331" t="str">
        <f t="shared" si="38"/>
        <v/>
      </c>
      <c r="GV28" s="333" t="str">
        <f t="shared" si="39"/>
        <v/>
      </c>
      <c r="GW28" s="439" t="str">
        <f t="shared" si="40"/>
        <v/>
      </c>
      <c r="GX28" s="433" t="str">
        <f t="shared" si="41"/>
        <v/>
      </c>
      <c r="GY28" s="331" t="str">
        <f t="shared" si="42"/>
        <v/>
      </c>
      <c r="GZ28" s="331" t="str">
        <f t="shared" si="43"/>
        <v/>
      </c>
      <c r="HA28" s="328" t="str">
        <f t="shared" si="44"/>
        <v/>
      </c>
      <c r="HB28" s="331" t="str">
        <f t="shared" si="45"/>
        <v/>
      </c>
      <c r="HC28" s="331" t="str">
        <f t="shared" si="46"/>
        <v/>
      </c>
      <c r="HD28" s="333" t="str">
        <f t="shared" si="47"/>
        <v/>
      </c>
      <c r="HE28" s="332" t="str">
        <f t="shared" si="48"/>
        <v/>
      </c>
      <c r="HF28" s="331" t="str">
        <f t="shared" si="49"/>
        <v/>
      </c>
      <c r="HG28" s="333" t="str">
        <f t="shared" si="50"/>
        <v/>
      </c>
      <c r="HH28" s="419" t="str">
        <f t="shared" si="51"/>
        <v/>
      </c>
      <c r="HI28" s="358" t="str">
        <f t="shared" si="52"/>
        <v/>
      </c>
      <c r="HJ28" s="331" t="str">
        <f t="shared" si="53"/>
        <v/>
      </c>
      <c r="HK28" s="331" t="str">
        <f t="shared" si="54"/>
        <v/>
      </c>
      <c r="HL28" s="358" t="str">
        <f t="shared" si="55"/>
        <v/>
      </c>
      <c r="HM28" s="331" t="str">
        <f t="shared" si="56"/>
        <v/>
      </c>
      <c r="HN28" s="331" t="str">
        <f t="shared" si="57"/>
        <v/>
      </c>
      <c r="HO28" s="358" t="str">
        <f t="shared" si="58"/>
        <v/>
      </c>
      <c r="HP28" s="331" t="str">
        <f t="shared" si="59"/>
        <v/>
      </c>
      <c r="HQ28" s="331" t="str">
        <f t="shared" si="60"/>
        <v/>
      </c>
      <c r="HR28" s="361" t="str">
        <f t="shared" si="61"/>
        <v/>
      </c>
      <c r="HS28" s="348" t="str">
        <f t="shared" si="62"/>
        <v/>
      </c>
      <c r="HT28" s="333" t="str">
        <f t="shared" si="63"/>
        <v/>
      </c>
      <c r="HU28" s="428" t="str">
        <f t="shared" si="64"/>
        <v/>
      </c>
      <c r="HV28" s="328" t="str">
        <f t="shared" si="65"/>
        <v/>
      </c>
      <c r="HW28" s="330" t="str">
        <f t="shared" si="66"/>
        <v/>
      </c>
      <c r="HX28" s="418" t="str">
        <f t="shared" si="67"/>
        <v/>
      </c>
      <c r="HY28" s="331" t="str">
        <f t="shared" si="68"/>
        <v/>
      </c>
      <c r="HZ28" s="331" t="str">
        <f t="shared" si="69"/>
        <v/>
      </c>
      <c r="IA28" s="331" t="str">
        <f t="shared" si="70"/>
        <v/>
      </c>
      <c r="IB28" s="331" t="str">
        <f t="shared" si="71"/>
        <v/>
      </c>
      <c r="IC28" s="333" t="str">
        <f t="shared" si="72"/>
        <v/>
      </c>
      <c r="ID28" s="419" t="str">
        <f t="shared" si="73"/>
        <v/>
      </c>
      <c r="IE28" s="331" t="str">
        <f t="shared" si="74"/>
        <v/>
      </c>
      <c r="IF28" s="331" t="str">
        <f t="shared" si="75"/>
        <v/>
      </c>
      <c r="IG28" s="331" t="str">
        <f t="shared" si="76"/>
        <v/>
      </c>
      <c r="IH28" s="331" t="str">
        <f t="shared" si="77"/>
        <v/>
      </c>
      <c r="II28" s="333" t="str">
        <f t="shared" si="78"/>
        <v/>
      </c>
      <c r="IJ28" s="419" t="str">
        <f t="shared" si="79"/>
        <v/>
      </c>
      <c r="IK28" s="331" t="str">
        <f t="shared" si="80"/>
        <v/>
      </c>
      <c r="IL28" s="331" t="str">
        <f t="shared" si="81"/>
        <v/>
      </c>
      <c r="IM28" s="331" t="str">
        <f t="shared" si="82"/>
        <v/>
      </c>
      <c r="IN28" s="331" t="str">
        <f t="shared" si="83"/>
        <v/>
      </c>
      <c r="IO28" s="333" t="str">
        <f t="shared" si="84"/>
        <v/>
      </c>
      <c r="IP28" s="433" t="str">
        <f t="shared" si="85"/>
        <v/>
      </c>
      <c r="IQ28" s="331" t="str">
        <f t="shared" si="86"/>
        <v/>
      </c>
      <c r="IR28" s="348" t="str">
        <f t="shared" si="87"/>
        <v/>
      </c>
      <c r="IS28" s="433" t="str">
        <f t="shared" si="88"/>
        <v/>
      </c>
      <c r="IT28" s="331" t="str">
        <f t="shared" si="89"/>
        <v/>
      </c>
      <c r="IU28" s="333" t="str">
        <f t="shared" si="90"/>
        <v/>
      </c>
      <c r="IV28" s="449" t="str">
        <f t="shared" si="91"/>
        <v/>
      </c>
      <c r="IW28" s="331" t="str">
        <f t="shared" si="92"/>
        <v/>
      </c>
      <c r="IX28" s="331" t="str">
        <f t="shared" si="93"/>
        <v/>
      </c>
      <c r="IY28" s="348" t="str">
        <f t="shared" si="94"/>
        <v/>
      </c>
      <c r="IZ28" s="365" t="str">
        <f t="shared" si="95"/>
        <v/>
      </c>
      <c r="JA28" s="340"/>
      <c r="JB28" s="100"/>
      <c r="JC28" s="370" t="str">
        <f t="shared" si="96"/>
        <v/>
      </c>
      <c r="JD28" s="101" t="str">
        <f t="shared" si="97"/>
        <v/>
      </c>
      <c r="JE28" s="367" t="str">
        <f t="shared" si="98"/>
        <v/>
      </c>
      <c r="JF28" s="368" t="str">
        <f t="shared" si="99"/>
        <v/>
      </c>
      <c r="JG28" s="368" t="str">
        <f t="shared" si="100"/>
        <v/>
      </c>
      <c r="JH28" s="368" t="str">
        <f t="shared" si="101"/>
        <v/>
      </c>
      <c r="JI28" s="368">
        <f t="shared" si="102"/>
        <v>0</v>
      </c>
      <c r="JJ28" s="369" t="str">
        <f t="shared" si="103"/>
        <v/>
      </c>
      <c r="JK28" s="367" t="str">
        <f t="shared" si="104"/>
        <v/>
      </c>
      <c r="JL28" s="369" t="str">
        <f t="shared" si="105"/>
        <v/>
      </c>
      <c r="JM28" s="368" t="str">
        <f t="shared" si="106"/>
        <v/>
      </c>
      <c r="JN28" s="368" t="str">
        <f t="shared" si="107"/>
        <v/>
      </c>
      <c r="JO28" s="368" t="str">
        <f t="shared" si="108"/>
        <v/>
      </c>
      <c r="JP28" s="371" t="str">
        <f t="shared" si="109"/>
        <v/>
      </c>
      <c r="JR28" s="115" t="str">
        <f t="shared" si="110"/>
        <v/>
      </c>
      <c r="JS28" s="28" t="str">
        <f t="shared" si="111"/>
        <v/>
      </c>
      <c r="JT28" s="28" t="str">
        <f t="shared" si="112"/>
        <v/>
      </c>
      <c r="JU28" s="28" t="str">
        <f t="shared" si="113"/>
        <v/>
      </c>
      <c r="JV28" s="28" t="str">
        <f t="shared" si="114"/>
        <v/>
      </c>
      <c r="JW28" s="251"/>
      <c r="JX28" s="122" t="str">
        <f t="shared" si="115"/>
        <v/>
      </c>
      <c r="JZ28" s="115" t="str">
        <f t="shared" si="116"/>
        <v/>
      </c>
      <c r="KA28" s="398" t="str">
        <f t="shared" si="117"/>
        <v/>
      </c>
      <c r="KB28" s="398" t="str">
        <f t="shared" si="118"/>
        <v/>
      </c>
      <c r="KC28" s="28" t="str">
        <f t="shared" si="119"/>
        <v/>
      </c>
      <c r="KD28" s="28" t="str">
        <f t="shared" si="120"/>
        <v/>
      </c>
      <c r="KE28" s="28" t="str">
        <f t="shared" si="121"/>
        <v/>
      </c>
      <c r="KF28" s="28" t="str">
        <f t="shared" si="122"/>
        <v/>
      </c>
      <c r="KG28" s="28" t="str">
        <f t="shared" si="123"/>
        <v/>
      </c>
      <c r="KH28" s="28" t="str">
        <f t="shared" si="124"/>
        <v/>
      </c>
      <c r="KI28" s="28" t="str">
        <f t="shared" si="125"/>
        <v/>
      </c>
      <c r="KJ28" s="28" t="str">
        <f t="shared" si="126"/>
        <v/>
      </c>
      <c r="KK28" s="122" t="str">
        <f t="shared" si="127"/>
        <v/>
      </c>
    </row>
    <row r="29" spans="2:297" s="26" customFormat="1" ht="26.25" customHeight="1" x14ac:dyDescent="0.2">
      <c r="B29" s="27">
        <f t="shared" si="6"/>
        <v>0</v>
      </c>
      <c r="C29" s="27">
        <f t="shared" si="7"/>
        <v>0</v>
      </c>
      <c r="D29" s="27">
        <f t="shared" si="8"/>
        <v>0</v>
      </c>
      <c r="E29" s="27">
        <f t="shared" si="9"/>
        <v>0</v>
      </c>
      <c r="F29" s="27">
        <f t="shared" si="10"/>
        <v>0</v>
      </c>
      <c r="G29" s="27">
        <f t="shared" si="11"/>
        <v>0</v>
      </c>
      <c r="H29" s="27">
        <f t="shared" si="12"/>
        <v>0</v>
      </c>
      <c r="I29" s="27">
        <f t="shared" si="13"/>
        <v>0</v>
      </c>
      <c r="J29" s="27"/>
      <c r="K29" s="27"/>
      <c r="L29" s="27"/>
      <c r="N29" s="131" t="str">
        <f t="shared" si="14"/>
        <v/>
      </c>
      <c r="O29" s="59"/>
      <c r="P29" s="59"/>
      <c r="Q29" s="241"/>
      <c r="R29" s="483"/>
      <c r="S29" s="243" t="str">
        <f>IFERROR(VLOOKUP($R29,整理番号!$B$4:$C$5,2,FALSE),"")</f>
        <v/>
      </c>
      <c r="T29" s="59"/>
      <c r="U29" s="250"/>
      <c r="V29" s="121"/>
      <c r="W29" s="218" t="str">
        <f t="shared" si="15"/>
        <v/>
      </c>
      <c r="X29" s="111"/>
      <c r="Y29" s="115"/>
      <c r="Z29" s="146" t="str">
        <f>IFERROR(VLOOKUP($Y29,整理番号!$B$8:$C$10,2,FALSE),"")</f>
        <v/>
      </c>
      <c r="AA29" s="251"/>
      <c r="AB29" s="28"/>
      <c r="AC29" s="62" t="str">
        <f>IFERROR(VLOOKUP($AB29,整理番号!$B$22:$C$23,2,FALSE),"")</f>
        <v/>
      </c>
      <c r="AD29" s="28"/>
      <c r="AE29" s="116" t="str">
        <f>IFERROR(VLOOKUP(AD29,整理番号!$B$14:$C$16,2,FALSE),"")</f>
        <v/>
      </c>
      <c r="AF29" s="115"/>
      <c r="AG29" s="30" t="str">
        <f>IFERROR(VLOOKUP(AF29,整理番号!$B$18:$C$19,2,FALSE),"")</f>
        <v/>
      </c>
      <c r="AH29" s="28"/>
      <c r="AI29" s="254"/>
      <c r="AJ29" s="254"/>
      <c r="AK29" s="122"/>
      <c r="AL29" s="141"/>
      <c r="AM29" s="28"/>
      <c r="AN29" s="141"/>
      <c r="AO29" s="115"/>
      <c r="AP29" s="116" t="str">
        <f>IFERROR(VLOOKUP(AO29,整理番号!$B$38:$C$43,2,FALSE),"")</f>
        <v/>
      </c>
      <c r="AQ29" s="104" t="str">
        <f t="shared" si="16"/>
        <v/>
      </c>
      <c r="AR29" s="27"/>
      <c r="AS29" s="28"/>
      <c r="AT29" s="27"/>
      <c r="AU29" s="27"/>
      <c r="AV29" s="122"/>
      <c r="AW29" s="115"/>
      <c r="AX29" s="31"/>
      <c r="AY29" s="64" t="str">
        <f t="shared" si="17"/>
        <v/>
      </c>
      <c r="AZ29" s="31"/>
      <c r="BA29" s="31"/>
      <c r="BB29" s="64">
        <f t="shared" si="18"/>
        <v>0</v>
      </c>
      <c r="BC29" s="64" t="str">
        <f t="shared" si="19"/>
        <v/>
      </c>
      <c r="BD29" s="64" t="str">
        <f t="shared" si="20"/>
        <v/>
      </c>
      <c r="BE29" s="33"/>
      <c r="BF29" s="34" t="str">
        <f t="shared" si="21"/>
        <v/>
      </c>
      <c r="BG29" s="125" t="str">
        <f t="shared" si="22"/>
        <v/>
      </c>
      <c r="BH29" s="262"/>
      <c r="BI29" s="263"/>
      <c r="BJ29" s="31"/>
      <c r="BK29" s="31"/>
      <c r="BL29" s="31"/>
      <c r="BM29" s="31"/>
      <c r="BN29" s="148"/>
      <c r="BO29" s="270"/>
      <c r="BP29" s="267"/>
      <c r="BQ29" s="262"/>
      <c r="BR29" s="263"/>
      <c r="BS29" s="31"/>
      <c r="BT29" s="31"/>
      <c r="BU29" s="31"/>
      <c r="BV29" s="31"/>
      <c r="BW29" s="148"/>
      <c r="BX29" s="270"/>
      <c r="BY29" s="267"/>
      <c r="BZ29" s="262"/>
      <c r="CA29" s="263"/>
      <c r="CB29" s="31"/>
      <c r="CC29" s="31"/>
      <c r="CD29" s="31"/>
      <c r="CE29" s="31"/>
      <c r="CF29" s="148"/>
      <c r="CG29" s="270"/>
      <c r="CH29" s="267"/>
      <c r="CI29" s="262"/>
      <c r="CJ29" s="263"/>
      <c r="CK29" s="323"/>
      <c r="CL29" s="323"/>
      <c r="CM29" s="323"/>
      <c r="CN29" s="323"/>
      <c r="CO29" s="35" t="s">
        <v>306</v>
      </c>
      <c r="CP29" s="342" t="str">
        <f t="shared" si="23"/>
        <v/>
      </c>
      <c r="CQ29" s="267"/>
      <c r="CR29" s="258"/>
      <c r="CS29" s="93"/>
      <c r="CT29" s="275"/>
      <c r="CU29" s="275"/>
      <c r="CV29" s="275"/>
      <c r="CW29" s="275"/>
      <c r="CX29" s="36" t="s">
        <v>307</v>
      </c>
      <c r="CY29" s="273"/>
      <c r="CZ29" s="258"/>
      <c r="DA29" s="263"/>
      <c r="DB29" s="296"/>
      <c r="DC29" s="296"/>
      <c r="DD29" s="296"/>
      <c r="DE29" s="296"/>
      <c r="DF29" s="36" t="s">
        <v>308</v>
      </c>
      <c r="DG29" s="344" t="str">
        <f t="shared" si="24"/>
        <v/>
      </c>
      <c r="DH29" s="273"/>
      <c r="DI29" s="258"/>
      <c r="DJ29" s="263"/>
      <c r="DK29" s="278"/>
      <c r="DL29" s="278"/>
      <c r="DM29" s="278"/>
      <c r="DN29" s="278"/>
      <c r="DO29" s="36" t="s">
        <v>309</v>
      </c>
      <c r="DP29" s="281"/>
      <c r="DQ29" s="284" t="str">
        <f t="shared" si="25"/>
        <v/>
      </c>
      <c r="DR29" s="273"/>
      <c r="DS29" s="43"/>
      <c r="DT29" s="93"/>
      <c r="DU29" s="37"/>
      <c r="DV29" s="37"/>
      <c r="DW29" s="37"/>
      <c r="DX29" s="37"/>
      <c r="DY29" s="46" t="s">
        <v>310</v>
      </c>
      <c r="DZ29" s="478"/>
      <c r="EA29" s="38"/>
      <c r="EB29" s="37"/>
      <c r="EC29" s="37"/>
      <c r="ED29" s="37"/>
      <c r="EE29" s="37"/>
      <c r="EF29" s="49" t="s">
        <v>307</v>
      </c>
      <c r="EG29" s="54"/>
      <c r="EH29" s="290"/>
      <c r="EI29" s="37"/>
      <c r="EJ29" s="37"/>
      <c r="EK29" s="37"/>
      <c r="EL29" s="37"/>
      <c r="EM29" s="52" t="s">
        <v>307</v>
      </c>
      <c r="EN29" s="57"/>
      <c r="EO29" s="290"/>
      <c r="EP29" s="37"/>
      <c r="EQ29" s="37"/>
      <c r="ER29" s="37"/>
      <c r="ES29" s="37"/>
      <c r="ET29" s="39" t="s">
        <v>307</v>
      </c>
      <c r="EU29" s="287"/>
      <c r="EV29" s="292"/>
      <c r="EW29" s="290"/>
      <c r="EX29" s="37"/>
      <c r="EY29" s="37"/>
      <c r="EZ29" s="37"/>
      <c r="FA29" s="37"/>
      <c r="FB29" s="39" t="s">
        <v>307</v>
      </c>
      <c r="FC29" s="287"/>
      <c r="FD29" s="292"/>
      <c r="FE29" s="290"/>
      <c r="FF29" s="296"/>
      <c r="FG29" s="296"/>
      <c r="FH29" s="296"/>
      <c r="FI29" s="296"/>
      <c r="FJ29" s="40" t="s">
        <v>311</v>
      </c>
      <c r="FK29" s="302" t="str">
        <f t="shared" si="26"/>
        <v/>
      </c>
      <c r="FL29" s="299"/>
      <c r="FM29" s="292"/>
      <c r="FN29" s="290"/>
      <c r="FO29" s="305"/>
      <c r="FP29" s="296"/>
      <c r="FQ29" s="296"/>
      <c r="FR29" s="296"/>
      <c r="FS29" s="40" t="s">
        <v>311</v>
      </c>
      <c r="FT29" s="352" t="str">
        <f t="shared" si="27"/>
        <v/>
      </c>
      <c r="FU29" s="267"/>
      <c r="FV29" s="292"/>
      <c r="FW29" s="290"/>
      <c r="FX29" s="326"/>
      <c r="FY29" s="326"/>
      <c r="FZ29" s="326"/>
      <c r="GA29" s="326"/>
      <c r="GB29" s="36" t="s">
        <v>312</v>
      </c>
      <c r="GC29" s="308" t="str">
        <f t="shared" si="28"/>
        <v/>
      </c>
      <c r="GD29" s="267"/>
      <c r="GE29" s="312" t="str">
        <f t="shared" si="29"/>
        <v/>
      </c>
      <c r="GF29" s="313"/>
      <c r="GG29" s="338"/>
      <c r="GH29" s="312" t="str">
        <f t="shared" si="30"/>
        <v/>
      </c>
      <c r="GI29" s="313"/>
      <c r="GJ29" s="338" t="s">
        <v>56</v>
      </c>
      <c r="GK29" s="475" t="str">
        <f t="shared" si="31"/>
        <v/>
      </c>
      <c r="GL29" s="313"/>
      <c r="GM29" s="313"/>
      <c r="GN29" s="338"/>
      <c r="GO29" s="429" t="str">
        <f t="shared" si="32"/>
        <v/>
      </c>
      <c r="GP29" s="430" t="str">
        <f t="shared" si="33"/>
        <v/>
      </c>
      <c r="GQ29" s="431" t="str">
        <f t="shared" si="34"/>
        <v/>
      </c>
      <c r="GR29" s="432" t="str">
        <f t="shared" si="35"/>
        <v/>
      </c>
      <c r="GS29" s="430" t="str">
        <f t="shared" si="36"/>
        <v/>
      </c>
      <c r="GT29" s="433" t="str">
        <f t="shared" si="37"/>
        <v/>
      </c>
      <c r="GU29" s="331" t="str">
        <f t="shared" si="38"/>
        <v/>
      </c>
      <c r="GV29" s="333" t="str">
        <f t="shared" si="39"/>
        <v/>
      </c>
      <c r="GW29" s="439" t="str">
        <f t="shared" si="40"/>
        <v/>
      </c>
      <c r="GX29" s="433" t="str">
        <f t="shared" si="41"/>
        <v/>
      </c>
      <c r="GY29" s="331" t="str">
        <f t="shared" si="42"/>
        <v/>
      </c>
      <c r="GZ29" s="331" t="str">
        <f t="shared" si="43"/>
        <v/>
      </c>
      <c r="HA29" s="328" t="str">
        <f t="shared" si="44"/>
        <v/>
      </c>
      <c r="HB29" s="331" t="str">
        <f t="shared" si="45"/>
        <v/>
      </c>
      <c r="HC29" s="331" t="str">
        <f t="shared" si="46"/>
        <v/>
      </c>
      <c r="HD29" s="333" t="str">
        <f t="shared" si="47"/>
        <v/>
      </c>
      <c r="HE29" s="332" t="str">
        <f t="shared" si="48"/>
        <v/>
      </c>
      <c r="HF29" s="331" t="str">
        <f t="shared" si="49"/>
        <v/>
      </c>
      <c r="HG29" s="333" t="str">
        <f t="shared" si="50"/>
        <v/>
      </c>
      <c r="HH29" s="419" t="str">
        <f t="shared" si="51"/>
        <v/>
      </c>
      <c r="HI29" s="358" t="str">
        <f t="shared" si="52"/>
        <v/>
      </c>
      <c r="HJ29" s="331" t="str">
        <f t="shared" si="53"/>
        <v/>
      </c>
      <c r="HK29" s="331" t="str">
        <f t="shared" si="54"/>
        <v/>
      </c>
      <c r="HL29" s="358" t="str">
        <f t="shared" si="55"/>
        <v/>
      </c>
      <c r="HM29" s="331" t="str">
        <f t="shared" si="56"/>
        <v/>
      </c>
      <c r="HN29" s="331" t="str">
        <f t="shared" si="57"/>
        <v/>
      </c>
      <c r="HO29" s="358" t="str">
        <f t="shared" si="58"/>
        <v/>
      </c>
      <c r="HP29" s="331" t="str">
        <f t="shared" si="59"/>
        <v/>
      </c>
      <c r="HQ29" s="331" t="str">
        <f t="shared" si="60"/>
        <v/>
      </c>
      <c r="HR29" s="361" t="str">
        <f t="shared" si="61"/>
        <v/>
      </c>
      <c r="HS29" s="348" t="str">
        <f t="shared" si="62"/>
        <v/>
      </c>
      <c r="HT29" s="333" t="str">
        <f t="shared" si="63"/>
        <v/>
      </c>
      <c r="HU29" s="428" t="str">
        <f t="shared" si="64"/>
        <v/>
      </c>
      <c r="HV29" s="328" t="str">
        <f t="shared" si="65"/>
        <v/>
      </c>
      <c r="HW29" s="330" t="str">
        <f t="shared" si="66"/>
        <v/>
      </c>
      <c r="HX29" s="418" t="str">
        <f t="shared" si="67"/>
        <v/>
      </c>
      <c r="HY29" s="331" t="str">
        <f t="shared" si="68"/>
        <v/>
      </c>
      <c r="HZ29" s="331" t="str">
        <f t="shared" si="69"/>
        <v/>
      </c>
      <c r="IA29" s="331" t="str">
        <f t="shared" si="70"/>
        <v/>
      </c>
      <c r="IB29" s="331" t="str">
        <f t="shared" si="71"/>
        <v/>
      </c>
      <c r="IC29" s="333" t="str">
        <f t="shared" si="72"/>
        <v/>
      </c>
      <c r="ID29" s="419" t="str">
        <f t="shared" si="73"/>
        <v/>
      </c>
      <c r="IE29" s="331" t="str">
        <f t="shared" si="74"/>
        <v/>
      </c>
      <c r="IF29" s="331" t="str">
        <f t="shared" si="75"/>
        <v/>
      </c>
      <c r="IG29" s="331" t="str">
        <f t="shared" si="76"/>
        <v/>
      </c>
      <c r="IH29" s="331" t="str">
        <f t="shared" si="77"/>
        <v/>
      </c>
      <c r="II29" s="333" t="str">
        <f t="shared" si="78"/>
        <v/>
      </c>
      <c r="IJ29" s="419" t="str">
        <f t="shared" si="79"/>
        <v/>
      </c>
      <c r="IK29" s="331" t="str">
        <f t="shared" si="80"/>
        <v/>
      </c>
      <c r="IL29" s="331" t="str">
        <f t="shared" si="81"/>
        <v/>
      </c>
      <c r="IM29" s="331" t="str">
        <f t="shared" si="82"/>
        <v/>
      </c>
      <c r="IN29" s="331" t="str">
        <f t="shared" si="83"/>
        <v/>
      </c>
      <c r="IO29" s="333" t="str">
        <f t="shared" si="84"/>
        <v/>
      </c>
      <c r="IP29" s="433" t="str">
        <f t="shared" si="85"/>
        <v/>
      </c>
      <c r="IQ29" s="331" t="str">
        <f t="shared" si="86"/>
        <v/>
      </c>
      <c r="IR29" s="348" t="str">
        <f t="shared" si="87"/>
        <v/>
      </c>
      <c r="IS29" s="433" t="str">
        <f t="shared" si="88"/>
        <v/>
      </c>
      <c r="IT29" s="331" t="str">
        <f t="shared" si="89"/>
        <v/>
      </c>
      <c r="IU29" s="333" t="str">
        <f t="shared" si="90"/>
        <v/>
      </c>
      <c r="IV29" s="449" t="str">
        <f t="shared" si="91"/>
        <v/>
      </c>
      <c r="IW29" s="331" t="str">
        <f t="shared" si="92"/>
        <v/>
      </c>
      <c r="IX29" s="331" t="str">
        <f t="shared" si="93"/>
        <v/>
      </c>
      <c r="IY29" s="348" t="str">
        <f t="shared" si="94"/>
        <v/>
      </c>
      <c r="IZ29" s="365" t="str">
        <f t="shared" si="95"/>
        <v/>
      </c>
      <c r="JA29" s="340"/>
      <c r="JB29" s="100"/>
      <c r="JC29" s="370" t="str">
        <f t="shared" si="96"/>
        <v/>
      </c>
      <c r="JD29" s="101" t="str">
        <f t="shared" si="97"/>
        <v/>
      </c>
      <c r="JE29" s="367" t="str">
        <f t="shared" si="98"/>
        <v/>
      </c>
      <c r="JF29" s="368" t="str">
        <f t="shared" si="99"/>
        <v/>
      </c>
      <c r="JG29" s="368" t="str">
        <f t="shared" si="100"/>
        <v/>
      </c>
      <c r="JH29" s="368" t="str">
        <f t="shared" si="101"/>
        <v/>
      </c>
      <c r="JI29" s="368">
        <f t="shared" si="102"/>
        <v>0</v>
      </c>
      <c r="JJ29" s="369" t="str">
        <f t="shared" si="103"/>
        <v/>
      </c>
      <c r="JK29" s="367" t="str">
        <f t="shared" si="104"/>
        <v/>
      </c>
      <c r="JL29" s="369" t="str">
        <f t="shared" si="105"/>
        <v/>
      </c>
      <c r="JM29" s="368" t="str">
        <f t="shared" si="106"/>
        <v/>
      </c>
      <c r="JN29" s="368" t="str">
        <f t="shared" si="107"/>
        <v/>
      </c>
      <c r="JO29" s="368" t="str">
        <f t="shared" si="108"/>
        <v/>
      </c>
      <c r="JP29" s="371" t="str">
        <f t="shared" si="109"/>
        <v/>
      </c>
      <c r="JR29" s="115" t="str">
        <f t="shared" si="110"/>
        <v/>
      </c>
      <c r="JS29" s="28" t="str">
        <f t="shared" si="111"/>
        <v/>
      </c>
      <c r="JT29" s="28" t="str">
        <f t="shared" si="112"/>
        <v/>
      </c>
      <c r="JU29" s="28" t="str">
        <f t="shared" si="113"/>
        <v/>
      </c>
      <c r="JV29" s="28" t="str">
        <f t="shared" si="114"/>
        <v/>
      </c>
      <c r="JW29" s="251"/>
      <c r="JX29" s="122" t="str">
        <f t="shared" si="115"/>
        <v/>
      </c>
      <c r="JZ29" s="115" t="str">
        <f t="shared" si="116"/>
        <v/>
      </c>
      <c r="KA29" s="398" t="str">
        <f t="shared" si="117"/>
        <v/>
      </c>
      <c r="KB29" s="398" t="str">
        <f t="shared" si="118"/>
        <v/>
      </c>
      <c r="KC29" s="28" t="str">
        <f t="shared" si="119"/>
        <v/>
      </c>
      <c r="KD29" s="28" t="str">
        <f t="shared" si="120"/>
        <v/>
      </c>
      <c r="KE29" s="28" t="str">
        <f t="shared" si="121"/>
        <v/>
      </c>
      <c r="KF29" s="28" t="str">
        <f t="shared" si="122"/>
        <v/>
      </c>
      <c r="KG29" s="28" t="str">
        <f t="shared" si="123"/>
        <v/>
      </c>
      <c r="KH29" s="28" t="str">
        <f t="shared" si="124"/>
        <v/>
      </c>
      <c r="KI29" s="28" t="str">
        <f t="shared" si="125"/>
        <v/>
      </c>
      <c r="KJ29" s="28" t="str">
        <f t="shared" si="126"/>
        <v/>
      </c>
      <c r="KK29" s="122" t="str">
        <f t="shared" si="127"/>
        <v/>
      </c>
    </row>
    <row r="30" spans="2:297" s="26" customFormat="1" ht="26.25" customHeight="1" x14ac:dyDescent="0.2">
      <c r="B30" s="27">
        <f t="shared" si="6"/>
        <v>0</v>
      </c>
      <c r="C30" s="27">
        <f t="shared" si="7"/>
        <v>0</v>
      </c>
      <c r="D30" s="27">
        <f t="shared" si="8"/>
        <v>0</v>
      </c>
      <c r="E30" s="27">
        <f t="shared" si="9"/>
        <v>0</v>
      </c>
      <c r="F30" s="27">
        <f t="shared" si="10"/>
        <v>0</v>
      </c>
      <c r="G30" s="27">
        <f t="shared" si="11"/>
        <v>0</v>
      </c>
      <c r="H30" s="27">
        <f t="shared" si="12"/>
        <v>0</v>
      </c>
      <c r="I30" s="27">
        <f t="shared" si="13"/>
        <v>0</v>
      </c>
      <c r="J30" s="27"/>
      <c r="K30" s="27"/>
      <c r="L30" s="27"/>
      <c r="N30" s="131" t="str">
        <f t="shared" si="14"/>
        <v/>
      </c>
      <c r="O30" s="59"/>
      <c r="P30" s="59"/>
      <c r="Q30" s="241"/>
      <c r="R30" s="483"/>
      <c r="S30" s="243" t="str">
        <f>IFERROR(VLOOKUP($R30,整理番号!$B$4:$C$5,2,FALSE),"")</f>
        <v/>
      </c>
      <c r="T30" s="59"/>
      <c r="U30" s="250"/>
      <c r="V30" s="121"/>
      <c r="W30" s="218" t="str">
        <f t="shared" si="15"/>
        <v/>
      </c>
      <c r="X30" s="111"/>
      <c r="Y30" s="115"/>
      <c r="Z30" s="146" t="str">
        <f>IFERROR(VLOOKUP($Y30,整理番号!$B$8:$C$10,2,FALSE),"")</f>
        <v/>
      </c>
      <c r="AA30" s="251"/>
      <c r="AB30" s="28"/>
      <c r="AC30" s="62" t="str">
        <f>IFERROR(VLOOKUP($AB30,整理番号!$B$22:$C$23,2,FALSE),"")</f>
        <v/>
      </c>
      <c r="AD30" s="28"/>
      <c r="AE30" s="116" t="str">
        <f>IFERROR(VLOOKUP(AD30,整理番号!$B$14:$C$16,2,FALSE),"")</f>
        <v/>
      </c>
      <c r="AF30" s="115"/>
      <c r="AG30" s="30" t="str">
        <f>IFERROR(VLOOKUP(AF30,整理番号!$B$18:$C$19,2,FALSE),"")</f>
        <v/>
      </c>
      <c r="AH30" s="28"/>
      <c r="AI30" s="254"/>
      <c r="AJ30" s="254"/>
      <c r="AK30" s="122"/>
      <c r="AL30" s="141"/>
      <c r="AM30" s="28"/>
      <c r="AN30" s="141"/>
      <c r="AO30" s="115"/>
      <c r="AP30" s="116" t="str">
        <f>IFERROR(VLOOKUP(AO30,整理番号!$B$38:$C$43,2,FALSE),"")</f>
        <v/>
      </c>
      <c r="AQ30" s="104" t="str">
        <f t="shared" si="16"/>
        <v/>
      </c>
      <c r="AR30" s="27"/>
      <c r="AS30" s="28"/>
      <c r="AT30" s="27"/>
      <c r="AU30" s="27"/>
      <c r="AV30" s="122"/>
      <c r="AW30" s="115"/>
      <c r="AX30" s="31"/>
      <c r="AY30" s="64" t="str">
        <f t="shared" si="17"/>
        <v/>
      </c>
      <c r="AZ30" s="31"/>
      <c r="BA30" s="31"/>
      <c r="BB30" s="64">
        <f t="shared" si="18"/>
        <v>0</v>
      </c>
      <c r="BC30" s="64" t="str">
        <f t="shared" si="19"/>
        <v/>
      </c>
      <c r="BD30" s="64" t="str">
        <f t="shared" si="20"/>
        <v/>
      </c>
      <c r="BE30" s="33"/>
      <c r="BF30" s="34" t="str">
        <f t="shared" si="21"/>
        <v/>
      </c>
      <c r="BG30" s="125" t="str">
        <f t="shared" si="22"/>
        <v/>
      </c>
      <c r="BH30" s="262"/>
      <c r="BI30" s="263"/>
      <c r="BJ30" s="31"/>
      <c r="BK30" s="31"/>
      <c r="BL30" s="31"/>
      <c r="BM30" s="31"/>
      <c r="BN30" s="148"/>
      <c r="BO30" s="270"/>
      <c r="BP30" s="267"/>
      <c r="BQ30" s="262"/>
      <c r="BR30" s="263"/>
      <c r="BS30" s="31"/>
      <c r="BT30" s="31"/>
      <c r="BU30" s="31"/>
      <c r="BV30" s="31"/>
      <c r="BW30" s="148"/>
      <c r="BX30" s="270"/>
      <c r="BY30" s="267"/>
      <c r="BZ30" s="262"/>
      <c r="CA30" s="263"/>
      <c r="CB30" s="31"/>
      <c r="CC30" s="31"/>
      <c r="CD30" s="31"/>
      <c r="CE30" s="31"/>
      <c r="CF30" s="148"/>
      <c r="CG30" s="270"/>
      <c r="CH30" s="267"/>
      <c r="CI30" s="262"/>
      <c r="CJ30" s="263"/>
      <c r="CK30" s="323"/>
      <c r="CL30" s="323"/>
      <c r="CM30" s="323"/>
      <c r="CN30" s="323"/>
      <c r="CO30" s="35" t="s">
        <v>306</v>
      </c>
      <c r="CP30" s="342" t="str">
        <f t="shared" si="23"/>
        <v/>
      </c>
      <c r="CQ30" s="267"/>
      <c r="CR30" s="258"/>
      <c r="CS30" s="93"/>
      <c r="CT30" s="275"/>
      <c r="CU30" s="275"/>
      <c r="CV30" s="275"/>
      <c r="CW30" s="275"/>
      <c r="CX30" s="36" t="s">
        <v>307</v>
      </c>
      <c r="CY30" s="273"/>
      <c r="CZ30" s="258"/>
      <c r="DA30" s="263"/>
      <c r="DB30" s="296"/>
      <c r="DC30" s="296"/>
      <c r="DD30" s="296"/>
      <c r="DE30" s="296"/>
      <c r="DF30" s="36" t="s">
        <v>308</v>
      </c>
      <c r="DG30" s="344" t="str">
        <f t="shared" si="24"/>
        <v/>
      </c>
      <c r="DH30" s="273"/>
      <c r="DI30" s="258"/>
      <c r="DJ30" s="263"/>
      <c r="DK30" s="278"/>
      <c r="DL30" s="278"/>
      <c r="DM30" s="278"/>
      <c r="DN30" s="278"/>
      <c r="DO30" s="36" t="s">
        <v>309</v>
      </c>
      <c r="DP30" s="281"/>
      <c r="DQ30" s="284" t="str">
        <f t="shared" si="25"/>
        <v/>
      </c>
      <c r="DR30" s="273"/>
      <c r="DS30" s="43"/>
      <c r="DT30" s="93"/>
      <c r="DU30" s="37"/>
      <c r="DV30" s="37"/>
      <c r="DW30" s="37"/>
      <c r="DX30" s="37"/>
      <c r="DY30" s="46" t="s">
        <v>310</v>
      </c>
      <c r="DZ30" s="478"/>
      <c r="EA30" s="38"/>
      <c r="EB30" s="37"/>
      <c r="EC30" s="37"/>
      <c r="ED30" s="37"/>
      <c r="EE30" s="37"/>
      <c r="EF30" s="49" t="s">
        <v>307</v>
      </c>
      <c r="EG30" s="54"/>
      <c r="EH30" s="290"/>
      <c r="EI30" s="37"/>
      <c r="EJ30" s="37"/>
      <c r="EK30" s="37"/>
      <c r="EL30" s="37"/>
      <c r="EM30" s="52" t="s">
        <v>307</v>
      </c>
      <c r="EN30" s="57"/>
      <c r="EO30" s="290"/>
      <c r="EP30" s="37"/>
      <c r="EQ30" s="37"/>
      <c r="ER30" s="37"/>
      <c r="ES30" s="37"/>
      <c r="ET30" s="39" t="s">
        <v>307</v>
      </c>
      <c r="EU30" s="287"/>
      <c r="EV30" s="292"/>
      <c r="EW30" s="290"/>
      <c r="EX30" s="37"/>
      <c r="EY30" s="37"/>
      <c r="EZ30" s="37"/>
      <c r="FA30" s="37"/>
      <c r="FB30" s="39" t="s">
        <v>307</v>
      </c>
      <c r="FC30" s="287"/>
      <c r="FD30" s="292"/>
      <c r="FE30" s="290"/>
      <c r="FF30" s="296"/>
      <c r="FG30" s="296"/>
      <c r="FH30" s="296"/>
      <c r="FI30" s="296"/>
      <c r="FJ30" s="40" t="s">
        <v>311</v>
      </c>
      <c r="FK30" s="302" t="str">
        <f t="shared" si="26"/>
        <v/>
      </c>
      <c r="FL30" s="299"/>
      <c r="FM30" s="292"/>
      <c r="FN30" s="290"/>
      <c r="FO30" s="305"/>
      <c r="FP30" s="296"/>
      <c r="FQ30" s="296"/>
      <c r="FR30" s="296"/>
      <c r="FS30" s="40" t="s">
        <v>311</v>
      </c>
      <c r="FT30" s="352" t="str">
        <f t="shared" si="27"/>
        <v/>
      </c>
      <c r="FU30" s="267"/>
      <c r="FV30" s="292"/>
      <c r="FW30" s="290"/>
      <c r="FX30" s="326"/>
      <c r="FY30" s="326"/>
      <c r="FZ30" s="326"/>
      <c r="GA30" s="326"/>
      <c r="GB30" s="36" t="s">
        <v>312</v>
      </c>
      <c r="GC30" s="308" t="str">
        <f t="shared" si="28"/>
        <v/>
      </c>
      <c r="GD30" s="267"/>
      <c r="GE30" s="312" t="str">
        <f t="shared" si="29"/>
        <v/>
      </c>
      <c r="GF30" s="313"/>
      <c r="GG30" s="338"/>
      <c r="GH30" s="312" t="str">
        <f t="shared" si="30"/>
        <v/>
      </c>
      <c r="GI30" s="313"/>
      <c r="GJ30" s="338" t="s">
        <v>56</v>
      </c>
      <c r="GK30" s="475" t="str">
        <f t="shared" si="31"/>
        <v/>
      </c>
      <c r="GL30" s="313"/>
      <c r="GM30" s="313"/>
      <c r="GN30" s="338"/>
      <c r="GO30" s="429" t="str">
        <f t="shared" si="32"/>
        <v/>
      </c>
      <c r="GP30" s="430" t="str">
        <f t="shared" si="33"/>
        <v/>
      </c>
      <c r="GQ30" s="431" t="str">
        <f t="shared" si="34"/>
        <v/>
      </c>
      <c r="GR30" s="432" t="str">
        <f t="shared" si="35"/>
        <v/>
      </c>
      <c r="GS30" s="430" t="str">
        <f t="shared" si="36"/>
        <v/>
      </c>
      <c r="GT30" s="433" t="str">
        <f t="shared" si="37"/>
        <v/>
      </c>
      <c r="GU30" s="331" t="str">
        <f t="shared" si="38"/>
        <v/>
      </c>
      <c r="GV30" s="333" t="str">
        <f t="shared" si="39"/>
        <v/>
      </c>
      <c r="GW30" s="439" t="str">
        <f t="shared" si="40"/>
        <v/>
      </c>
      <c r="GX30" s="433" t="str">
        <f t="shared" si="41"/>
        <v/>
      </c>
      <c r="GY30" s="331" t="str">
        <f t="shared" si="42"/>
        <v/>
      </c>
      <c r="GZ30" s="331" t="str">
        <f t="shared" si="43"/>
        <v/>
      </c>
      <c r="HA30" s="328" t="str">
        <f t="shared" si="44"/>
        <v/>
      </c>
      <c r="HB30" s="331" t="str">
        <f t="shared" si="45"/>
        <v/>
      </c>
      <c r="HC30" s="331" t="str">
        <f t="shared" si="46"/>
        <v/>
      </c>
      <c r="HD30" s="333" t="str">
        <f t="shared" si="47"/>
        <v/>
      </c>
      <c r="HE30" s="332" t="str">
        <f t="shared" si="48"/>
        <v/>
      </c>
      <c r="HF30" s="331" t="str">
        <f t="shared" si="49"/>
        <v/>
      </c>
      <c r="HG30" s="333" t="str">
        <f t="shared" si="50"/>
        <v/>
      </c>
      <c r="HH30" s="419" t="str">
        <f t="shared" si="51"/>
        <v/>
      </c>
      <c r="HI30" s="358" t="str">
        <f t="shared" si="52"/>
        <v/>
      </c>
      <c r="HJ30" s="331" t="str">
        <f t="shared" si="53"/>
        <v/>
      </c>
      <c r="HK30" s="331" t="str">
        <f t="shared" si="54"/>
        <v/>
      </c>
      <c r="HL30" s="358" t="str">
        <f t="shared" si="55"/>
        <v/>
      </c>
      <c r="HM30" s="331" t="str">
        <f t="shared" si="56"/>
        <v/>
      </c>
      <c r="HN30" s="331" t="str">
        <f t="shared" si="57"/>
        <v/>
      </c>
      <c r="HO30" s="358" t="str">
        <f t="shared" si="58"/>
        <v/>
      </c>
      <c r="HP30" s="331" t="str">
        <f t="shared" si="59"/>
        <v/>
      </c>
      <c r="HQ30" s="331" t="str">
        <f t="shared" si="60"/>
        <v/>
      </c>
      <c r="HR30" s="361" t="str">
        <f t="shared" si="61"/>
        <v/>
      </c>
      <c r="HS30" s="348" t="str">
        <f t="shared" si="62"/>
        <v/>
      </c>
      <c r="HT30" s="333" t="str">
        <f t="shared" si="63"/>
        <v/>
      </c>
      <c r="HU30" s="428" t="str">
        <f t="shared" si="64"/>
        <v/>
      </c>
      <c r="HV30" s="328" t="str">
        <f t="shared" si="65"/>
        <v/>
      </c>
      <c r="HW30" s="330" t="str">
        <f t="shared" si="66"/>
        <v/>
      </c>
      <c r="HX30" s="418" t="str">
        <f t="shared" si="67"/>
        <v/>
      </c>
      <c r="HY30" s="331" t="str">
        <f t="shared" si="68"/>
        <v/>
      </c>
      <c r="HZ30" s="331" t="str">
        <f t="shared" si="69"/>
        <v/>
      </c>
      <c r="IA30" s="331" t="str">
        <f t="shared" si="70"/>
        <v/>
      </c>
      <c r="IB30" s="331" t="str">
        <f t="shared" si="71"/>
        <v/>
      </c>
      <c r="IC30" s="333" t="str">
        <f t="shared" si="72"/>
        <v/>
      </c>
      <c r="ID30" s="419" t="str">
        <f t="shared" si="73"/>
        <v/>
      </c>
      <c r="IE30" s="331" t="str">
        <f t="shared" si="74"/>
        <v/>
      </c>
      <c r="IF30" s="331" t="str">
        <f t="shared" si="75"/>
        <v/>
      </c>
      <c r="IG30" s="331" t="str">
        <f t="shared" si="76"/>
        <v/>
      </c>
      <c r="IH30" s="331" t="str">
        <f t="shared" si="77"/>
        <v/>
      </c>
      <c r="II30" s="333" t="str">
        <f t="shared" si="78"/>
        <v/>
      </c>
      <c r="IJ30" s="419" t="str">
        <f t="shared" si="79"/>
        <v/>
      </c>
      <c r="IK30" s="331" t="str">
        <f t="shared" si="80"/>
        <v/>
      </c>
      <c r="IL30" s="331" t="str">
        <f t="shared" si="81"/>
        <v/>
      </c>
      <c r="IM30" s="331" t="str">
        <f t="shared" si="82"/>
        <v/>
      </c>
      <c r="IN30" s="331" t="str">
        <f t="shared" si="83"/>
        <v/>
      </c>
      <c r="IO30" s="333" t="str">
        <f t="shared" si="84"/>
        <v/>
      </c>
      <c r="IP30" s="433" t="str">
        <f t="shared" si="85"/>
        <v/>
      </c>
      <c r="IQ30" s="331" t="str">
        <f t="shared" si="86"/>
        <v/>
      </c>
      <c r="IR30" s="348" t="str">
        <f t="shared" si="87"/>
        <v/>
      </c>
      <c r="IS30" s="433" t="str">
        <f t="shared" si="88"/>
        <v/>
      </c>
      <c r="IT30" s="331" t="str">
        <f t="shared" si="89"/>
        <v/>
      </c>
      <c r="IU30" s="333" t="str">
        <f t="shared" si="90"/>
        <v/>
      </c>
      <c r="IV30" s="449" t="str">
        <f t="shared" si="91"/>
        <v/>
      </c>
      <c r="IW30" s="331" t="str">
        <f t="shared" si="92"/>
        <v/>
      </c>
      <c r="IX30" s="331" t="str">
        <f t="shared" si="93"/>
        <v/>
      </c>
      <c r="IY30" s="348" t="str">
        <f t="shared" si="94"/>
        <v/>
      </c>
      <c r="IZ30" s="365" t="str">
        <f t="shared" si="95"/>
        <v/>
      </c>
      <c r="JA30" s="340"/>
      <c r="JB30" s="100"/>
      <c r="JC30" s="370" t="str">
        <f t="shared" si="96"/>
        <v/>
      </c>
      <c r="JD30" s="101" t="str">
        <f t="shared" si="97"/>
        <v/>
      </c>
      <c r="JE30" s="367" t="str">
        <f t="shared" si="98"/>
        <v/>
      </c>
      <c r="JF30" s="368" t="str">
        <f t="shared" si="99"/>
        <v/>
      </c>
      <c r="JG30" s="368" t="str">
        <f t="shared" si="100"/>
        <v/>
      </c>
      <c r="JH30" s="368" t="str">
        <f t="shared" si="101"/>
        <v/>
      </c>
      <c r="JI30" s="368">
        <f t="shared" si="102"/>
        <v>0</v>
      </c>
      <c r="JJ30" s="369" t="str">
        <f t="shared" si="103"/>
        <v/>
      </c>
      <c r="JK30" s="367" t="str">
        <f t="shared" si="104"/>
        <v/>
      </c>
      <c r="JL30" s="369" t="str">
        <f t="shared" si="105"/>
        <v/>
      </c>
      <c r="JM30" s="368" t="str">
        <f t="shared" si="106"/>
        <v/>
      </c>
      <c r="JN30" s="368" t="str">
        <f t="shared" si="107"/>
        <v/>
      </c>
      <c r="JO30" s="368" t="str">
        <f t="shared" si="108"/>
        <v/>
      </c>
      <c r="JP30" s="371" t="str">
        <f t="shared" si="109"/>
        <v/>
      </c>
      <c r="JR30" s="115" t="str">
        <f t="shared" si="110"/>
        <v/>
      </c>
      <c r="JS30" s="28" t="str">
        <f t="shared" si="111"/>
        <v/>
      </c>
      <c r="JT30" s="28" t="str">
        <f t="shared" si="112"/>
        <v/>
      </c>
      <c r="JU30" s="28" t="str">
        <f t="shared" si="113"/>
        <v/>
      </c>
      <c r="JV30" s="28" t="str">
        <f t="shared" si="114"/>
        <v/>
      </c>
      <c r="JW30" s="251"/>
      <c r="JX30" s="122" t="str">
        <f t="shared" si="115"/>
        <v/>
      </c>
      <c r="JZ30" s="115" t="str">
        <f t="shared" si="116"/>
        <v/>
      </c>
      <c r="KA30" s="398" t="str">
        <f t="shared" si="117"/>
        <v/>
      </c>
      <c r="KB30" s="398" t="str">
        <f t="shared" si="118"/>
        <v/>
      </c>
      <c r="KC30" s="28" t="str">
        <f t="shared" si="119"/>
        <v/>
      </c>
      <c r="KD30" s="28" t="str">
        <f t="shared" si="120"/>
        <v/>
      </c>
      <c r="KE30" s="28" t="str">
        <f t="shared" si="121"/>
        <v/>
      </c>
      <c r="KF30" s="28" t="str">
        <f t="shared" si="122"/>
        <v/>
      </c>
      <c r="KG30" s="28" t="str">
        <f t="shared" si="123"/>
        <v/>
      </c>
      <c r="KH30" s="28" t="str">
        <f t="shared" si="124"/>
        <v/>
      </c>
      <c r="KI30" s="28" t="str">
        <f t="shared" si="125"/>
        <v/>
      </c>
      <c r="KJ30" s="28" t="str">
        <f t="shared" si="126"/>
        <v/>
      </c>
      <c r="KK30" s="122" t="str">
        <f t="shared" si="127"/>
        <v/>
      </c>
    </row>
    <row r="31" spans="2:297" s="26" customFormat="1" ht="26.25" customHeight="1" x14ac:dyDescent="0.2">
      <c r="B31" s="27">
        <f t="shared" si="6"/>
        <v>0</v>
      </c>
      <c r="C31" s="27">
        <f t="shared" si="7"/>
        <v>0</v>
      </c>
      <c r="D31" s="27">
        <f t="shared" si="8"/>
        <v>0</v>
      </c>
      <c r="E31" s="27">
        <f t="shared" si="9"/>
        <v>0</v>
      </c>
      <c r="F31" s="27">
        <f t="shared" si="10"/>
        <v>0</v>
      </c>
      <c r="G31" s="27">
        <f t="shared" si="11"/>
        <v>0</v>
      </c>
      <c r="H31" s="27">
        <f t="shared" si="12"/>
        <v>0</v>
      </c>
      <c r="I31" s="27">
        <f t="shared" si="13"/>
        <v>0</v>
      </c>
      <c r="J31" s="27"/>
      <c r="K31" s="27"/>
      <c r="L31" s="27"/>
      <c r="N31" s="131" t="str">
        <f t="shared" si="14"/>
        <v/>
      </c>
      <c r="O31" s="59"/>
      <c r="P31" s="59"/>
      <c r="Q31" s="241"/>
      <c r="R31" s="483"/>
      <c r="S31" s="243" t="str">
        <f>IFERROR(VLOOKUP($R31,整理番号!$B$4:$C$5,2,FALSE),"")</f>
        <v/>
      </c>
      <c r="T31" s="59"/>
      <c r="U31" s="250"/>
      <c r="V31" s="121"/>
      <c r="W31" s="218" t="str">
        <f t="shared" si="15"/>
        <v/>
      </c>
      <c r="X31" s="111"/>
      <c r="Y31" s="115"/>
      <c r="Z31" s="146" t="str">
        <f>IFERROR(VLOOKUP($Y31,整理番号!$B$8:$C$10,2,FALSE),"")</f>
        <v/>
      </c>
      <c r="AA31" s="251"/>
      <c r="AB31" s="28"/>
      <c r="AC31" s="62" t="str">
        <f>IFERROR(VLOOKUP($AB31,整理番号!$B$22:$C$23,2,FALSE),"")</f>
        <v/>
      </c>
      <c r="AD31" s="28"/>
      <c r="AE31" s="116" t="str">
        <f>IFERROR(VLOOKUP(AD31,整理番号!$B$14:$C$16,2,FALSE),"")</f>
        <v/>
      </c>
      <c r="AF31" s="115"/>
      <c r="AG31" s="30" t="str">
        <f>IFERROR(VLOOKUP(AF31,整理番号!$B$18:$C$19,2,FALSE),"")</f>
        <v/>
      </c>
      <c r="AH31" s="28"/>
      <c r="AI31" s="254"/>
      <c r="AJ31" s="254"/>
      <c r="AK31" s="122"/>
      <c r="AL31" s="141"/>
      <c r="AM31" s="28"/>
      <c r="AN31" s="141"/>
      <c r="AO31" s="115"/>
      <c r="AP31" s="116" t="str">
        <f>IFERROR(VLOOKUP(AO31,整理番号!$B$38:$C$43,2,FALSE),"")</f>
        <v/>
      </c>
      <c r="AQ31" s="104" t="str">
        <f t="shared" si="16"/>
        <v/>
      </c>
      <c r="AR31" s="27"/>
      <c r="AS31" s="28"/>
      <c r="AT31" s="27"/>
      <c r="AU31" s="27"/>
      <c r="AV31" s="122"/>
      <c r="AW31" s="115"/>
      <c r="AX31" s="31"/>
      <c r="AY31" s="64" t="str">
        <f t="shared" si="17"/>
        <v/>
      </c>
      <c r="AZ31" s="31"/>
      <c r="BA31" s="31"/>
      <c r="BB31" s="64">
        <f t="shared" si="18"/>
        <v>0</v>
      </c>
      <c r="BC31" s="64" t="str">
        <f t="shared" si="19"/>
        <v/>
      </c>
      <c r="BD31" s="64" t="str">
        <f t="shared" si="20"/>
        <v/>
      </c>
      <c r="BE31" s="33"/>
      <c r="BF31" s="34" t="str">
        <f t="shared" si="21"/>
        <v/>
      </c>
      <c r="BG31" s="125" t="str">
        <f t="shared" si="22"/>
        <v/>
      </c>
      <c r="BH31" s="262"/>
      <c r="BI31" s="263"/>
      <c r="BJ31" s="31"/>
      <c r="BK31" s="31"/>
      <c r="BL31" s="31"/>
      <c r="BM31" s="31"/>
      <c r="BN31" s="148"/>
      <c r="BO31" s="270"/>
      <c r="BP31" s="267"/>
      <c r="BQ31" s="262"/>
      <c r="BR31" s="263"/>
      <c r="BS31" s="31"/>
      <c r="BT31" s="31"/>
      <c r="BU31" s="31"/>
      <c r="BV31" s="31"/>
      <c r="BW31" s="148"/>
      <c r="BX31" s="270"/>
      <c r="BY31" s="267"/>
      <c r="BZ31" s="262"/>
      <c r="CA31" s="263"/>
      <c r="CB31" s="31"/>
      <c r="CC31" s="31"/>
      <c r="CD31" s="31"/>
      <c r="CE31" s="31"/>
      <c r="CF31" s="148"/>
      <c r="CG31" s="270"/>
      <c r="CH31" s="267"/>
      <c r="CI31" s="262"/>
      <c r="CJ31" s="263"/>
      <c r="CK31" s="323"/>
      <c r="CL31" s="323"/>
      <c r="CM31" s="323"/>
      <c r="CN31" s="323"/>
      <c r="CO31" s="35" t="s">
        <v>306</v>
      </c>
      <c r="CP31" s="342" t="str">
        <f t="shared" si="23"/>
        <v/>
      </c>
      <c r="CQ31" s="267"/>
      <c r="CR31" s="258"/>
      <c r="CS31" s="93"/>
      <c r="CT31" s="275"/>
      <c r="CU31" s="275"/>
      <c r="CV31" s="275"/>
      <c r="CW31" s="275"/>
      <c r="CX31" s="36" t="s">
        <v>307</v>
      </c>
      <c r="CY31" s="273"/>
      <c r="CZ31" s="258"/>
      <c r="DA31" s="263"/>
      <c r="DB31" s="296"/>
      <c r="DC31" s="296"/>
      <c r="DD31" s="296"/>
      <c r="DE31" s="296"/>
      <c r="DF31" s="36" t="s">
        <v>308</v>
      </c>
      <c r="DG31" s="344" t="str">
        <f t="shared" si="24"/>
        <v/>
      </c>
      <c r="DH31" s="273"/>
      <c r="DI31" s="258"/>
      <c r="DJ31" s="263"/>
      <c r="DK31" s="278"/>
      <c r="DL31" s="278"/>
      <c r="DM31" s="278"/>
      <c r="DN31" s="278"/>
      <c r="DO31" s="36" t="s">
        <v>309</v>
      </c>
      <c r="DP31" s="281"/>
      <c r="DQ31" s="284" t="str">
        <f t="shared" si="25"/>
        <v/>
      </c>
      <c r="DR31" s="273"/>
      <c r="DS31" s="43"/>
      <c r="DT31" s="93"/>
      <c r="DU31" s="37"/>
      <c r="DV31" s="37"/>
      <c r="DW31" s="37"/>
      <c r="DX31" s="37"/>
      <c r="DY31" s="46" t="s">
        <v>310</v>
      </c>
      <c r="DZ31" s="478"/>
      <c r="EA31" s="38"/>
      <c r="EB31" s="37"/>
      <c r="EC31" s="37"/>
      <c r="ED31" s="37"/>
      <c r="EE31" s="37"/>
      <c r="EF31" s="49" t="s">
        <v>307</v>
      </c>
      <c r="EG31" s="54"/>
      <c r="EH31" s="290"/>
      <c r="EI31" s="37"/>
      <c r="EJ31" s="37"/>
      <c r="EK31" s="37"/>
      <c r="EL31" s="37"/>
      <c r="EM31" s="52" t="s">
        <v>307</v>
      </c>
      <c r="EN31" s="57"/>
      <c r="EO31" s="290"/>
      <c r="EP31" s="37"/>
      <c r="EQ31" s="37"/>
      <c r="ER31" s="37"/>
      <c r="ES31" s="37"/>
      <c r="ET31" s="39" t="s">
        <v>307</v>
      </c>
      <c r="EU31" s="287"/>
      <c r="EV31" s="292"/>
      <c r="EW31" s="290"/>
      <c r="EX31" s="37"/>
      <c r="EY31" s="37"/>
      <c r="EZ31" s="37"/>
      <c r="FA31" s="37"/>
      <c r="FB31" s="39" t="s">
        <v>307</v>
      </c>
      <c r="FC31" s="287"/>
      <c r="FD31" s="292"/>
      <c r="FE31" s="290"/>
      <c r="FF31" s="296"/>
      <c r="FG31" s="296"/>
      <c r="FH31" s="296"/>
      <c r="FI31" s="296"/>
      <c r="FJ31" s="40" t="s">
        <v>311</v>
      </c>
      <c r="FK31" s="302" t="str">
        <f t="shared" si="26"/>
        <v/>
      </c>
      <c r="FL31" s="299"/>
      <c r="FM31" s="292"/>
      <c r="FN31" s="290"/>
      <c r="FO31" s="305"/>
      <c r="FP31" s="296"/>
      <c r="FQ31" s="296"/>
      <c r="FR31" s="296"/>
      <c r="FS31" s="40" t="s">
        <v>311</v>
      </c>
      <c r="FT31" s="352" t="str">
        <f t="shared" si="27"/>
        <v/>
      </c>
      <c r="FU31" s="267"/>
      <c r="FV31" s="292"/>
      <c r="FW31" s="290"/>
      <c r="FX31" s="326"/>
      <c r="FY31" s="326"/>
      <c r="FZ31" s="326"/>
      <c r="GA31" s="326"/>
      <c r="GB31" s="36" t="s">
        <v>312</v>
      </c>
      <c r="GC31" s="308" t="str">
        <f t="shared" si="28"/>
        <v/>
      </c>
      <c r="GD31" s="267"/>
      <c r="GE31" s="312" t="str">
        <f t="shared" si="29"/>
        <v/>
      </c>
      <c r="GF31" s="313"/>
      <c r="GG31" s="338"/>
      <c r="GH31" s="312" t="str">
        <f t="shared" si="30"/>
        <v/>
      </c>
      <c r="GI31" s="313"/>
      <c r="GJ31" s="338" t="s">
        <v>56</v>
      </c>
      <c r="GK31" s="475" t="str">
        <f t="shared" si="31"/>
        <v/>
      </c>
      <c r="GL31" s="313"/>
      <c r="GM31" s="313"/>
      <c r="GN31" s="338"/>
      <c r="GO31" s="429" t="str">
        <f t="shared" si="32"/>
        <v/>
      </c>
      <c r="GP31" s="430" t="str">
        <f t="shared" si="33"/>
        <v/>
      </c>
      <c r="GQ31" s="431" t="str">
        <f t="shared" si="34"/>
        <v/>
      </c>
      <c r="GR31" s="432" t="str">
        <f t="shared" si="35"/>
        <v/>
      </c>
      <c r="GS31" s="430" t="str">
        <f t="shared" si="36"/>
        <v/>
      </c>
      <c r="GT31" s="433" t="str">
        <f t="shared" si="37"/>
        <v/>
      </c>
      <c r="GU31" s="331" t="str">
        <f t="shared" si="38"/>
        <v/>
      </c>
      <c r="GV31" s="333" t="str">
        <f t="shared" si="39"/>
        <v/>
      </c>
      <c r="GW31" s="439" t="str">
        <f t="shared" si="40"/>
        <v/>
      </c>
      <c r="GX31" s="433" t="str">
        <f t="shared" si="41"/>
        <v/>
      </c>
      <c r="GY31" s="331" t="str">
        <f t="shared" si="42"/>
        <v/>
      </c>
      <c r="GZ31" s="331" t="str">
        <f t="shared" si="43"/>
        <v/>
      </c>
      <c r="HA31" s="328" t="str">
        <f t="shared" si="44"/>
        <v/>
      </c>
      <c r="HB31" s="331" t="str">
        <f t="shared" si="45"/>
        <v/>
      </c>
      <c r="HC31" s="331" t="str">
        <f t="shared" si="46"/>
        <v/>
      </c>
      <c r="HD31" s="333" t="str">
        <f t="shared" si="47"/>
        <v/>
      </c>
      <c r="HE31" s="332" t="str">
        <f t="shared" si="48"/>
        <v/>
      </c>
      <c r="HF31" s="331" t="str">
        <f t="shared" si="49"/>
        <v/>
      </c>
      <c r="HG31" s="333" t="str">
        <f t="shared" si="50"/>
        <v/>
      </c>
      <c r="HH31" s="419" t="str">
        <f t="shared" si="51"/>
        <v/>
      </c>
      <c r="HI31" s="358" t="str">
        <f t="shared" si="52"/>
        <v/>
      </c>
      <c r="HJ31" s="331" t="str">
        <f t="shared" si="53"/>
        <v/>
      </c>
      <c r="HK31" s="331" t="str">
        <f t="shared" si="54"/>
        <v/>
      </c>
      <c r="HL31" s="358" t="str">
        <f t="shared" si="55"/>
        <v/>
      </c>
      <c r="HM31" s="331" t="str">
        <f t="shared" si="56"/>
        <v/>
      </c>
      <c r="HN31" s="331" t="str">
        <f t="shared" si="57"/>
        <v/>
      </c>
      <c r="HO31" s="358" t="str">
        <f t="shared" si="58"/>
        <v/>
      </c>
      <c r="HP31" s="331" t="str">
        <f t="shared" si="59"/>
        <v/>
      </c>
      <c r="HQ31" s="331" t="str">
        <f t="shared" si="60"/>
        <v/>
      </c>
      <c r="HR31" s="361" t="str">
        <f t="shared" si="61"/>
        <v/>
      </c>
      <c r="HS31" s="348" t="str">
        <f t="shared" si="62"/>
        <v/>
      </c>
      <c r="HT31" s="333" t="str">
        <f t="shared" si="63"/>
        <v/>
      </c>
      <c r="HU31" s="428" t="str">
        <f t="shared" si="64"/>
        <v/>
      </c>
      <c r="HV31" s="328" t="str">
        <f t="shared" si="65"/>
        <v/>
      </c>
      <c r="HW31" s="330" t="str">
        <f t="shared" si="66"/>
        <v/>
      </c>
      <c r="HX31" s="418" t="str">
        <f t="shared" si="67"/>
        <v/>
      </c>
      <c r="HY31" s="331" t="str">
        <f t="shared" si="68"/>
        <v/>
      </c>
      <c r="HZ31" s="331" t="str">
        <f t="shared" si="69"/>
        <v/>
      </c>
      <c r="IA31" s="331" t="str">
        <f t="shared" si="70"/>
        <v/>
      </c>
      <c r="IB31" s="331" t="str">
        <f t="shared" si="71"/>
        <v/>
      </c>
      <c r="IC31" s="333" t="str">
        <f t="shared" si="72"/>
        <v/>
      </c>
      <c r="ID31" s="419" t="str">
        <f t="shared" si="73"/>
        <v/>
      </c>
      <c r="IE31" s="331" t="str">
        <f t="shared" si="74"/>
        <v/>
      </c>
      <c r="IF31" s="331" t="str">
        <f t="shared" si="75"/>
        <v/>
      </c>
      <c r="IG31" s="331" t="str">
        <f t="shared" si="76"/>
        <v/>
      </c>
      <c r="IH31" s="331" t="str">
        <f t="shared" si="77"/>
        <v/>
      </c>
      <c r="II31" s="333" t="str">
        <f t="shared" si="78"/>
        <v/>
      </c>
      <c r="IJ31" s="419" t="str">
        <f t="shared" si="79"/>
        <v/>
      </c>
      <c r="IK31" s="331" t="str">
        <f t="shared" si="80"/>
        <v/>
      </c>
      <c r="IL31" s="331" t="str">
        <f t="shared" si="81"/>
        <v/>
      </c>
      <c r="IM31" s="331" t="str">
        <f t="shared" si="82"/>
        <v/>
      </c>
      <c r="IN31" s="331" t="str">
        <f t="shared" si="83"/>
        <v/>
      </c>
      <c r="IO31" s="333" t="str">
        <f t="shared" si="84"/>
        <v/>
      </c>
      <c r="IP31" s="433" t="str">
        <f t="shared" si="85"/>
        <v/>
      </c>
      <c r="IQ31" s="331" t="str">
        <f t="shared" si="86"/>
        <v/>
      </c>
      <c r="IR31" s="348" t="str">
        <f t="shared" si="87"/>
        <v/>
      </c>
      <c r="IS31" s="433" t="str">
        <f t="shared" si="88"/>
        <v/>
      </c>
      <c r="IT31" s="331" t="str">
        <f t="shared" si="89"/>
        <v/>
      </c>
      <c r="IU31" s="333" t="str">
        <f t="shared" si="90"/>
        <v/>
      </c>
      <c r="IV31" s="449" t="str">
        <f t="shared" si="91"/>
        <v/>
      </c>
      <c r="IW31" s="331" t="str">
        <f t="shared" si="92"/>
        <v/>
      </c>
      <c r="IX31" s="331" t="str">
        <f t="shared" si="93"/>
        <v/>
      </c>
      <c r="IY31" s="348" t="str">
        <f t="shared" si="94"/>
        <v/>
      </c>
      <c r="IZ31" s="365" t="str">
        <f t="shared" si="95"/>
        <v/>
      </c>
      <c r="JA31" s="340"/>
      <c r="JB31" s="100"/>
      <c r="JC31" s="370" t="str">
        <f t="shared" si="96"/>
        <v/>
      </c>
      <c r="JD31" s="101" t="str">
        <f t="shared" si="97"/>
        <v/>
      </c>
      <c r="JE31" s="367" t="str">
        <f t="shared" si="98"/>
        <v/>
      </c>
      <c r="JF31" s="368" t="str">
        <f t="shared" si="99"/>
        <v/>
      </c>
      <c r="JG31" s="368" t="str">
        <f t="shared" si="100"/>
        <v/>
      </c>
      <c r="JH31" s="368" t="str">
        <f t="shared" si="101"/>
        <v/>
      </c>
      <c r="JI31" s="368">
        <f t="shared" si="102"/>
        <v>0</v>
      </c>
      <c r="JJ31" s="369" t="str">
        <f t="shared" si="103"/>
        <v/>
      </c>
      <c r="JK31" s="367" t="str">
        <f t="shared" si="104"/>
        <v/>
      </c>
      <c r="JL31" s="369" t="str">
        <f t="shared" si="105"/>
        <v/>
      </c>
      <c r="JM31" s="368" t="str">
        <f t="shared" si="106"/>
        <v/>
      </c>
      <c r="JN31" s="368" t="str">
        <f t="shared" si="107"/>
        <v/>
      </c>
      <c r="JO31" s="368" t="str">
        <f t="shared" si="108"/>
        <v/>
      </c>
      <c r="JP31" s="371" t="str">
        <f t="shared" si="109"/>
        <v/>
      </c>
      <c r="JR31" s="115" t="str">
        <f t="shared" si="110"/>
        <v/>
      </c>
      <c r="JS31" s="28" t="str">
        <f t="shared" si="111"/>
        <v/>
      </c>
      <c r="JT31" s="28" t="str">
        <f t="shared" si="112"/>
        <v/>
      </c>
      <c r="JU31" s="28" t="str">
        <f t="shared" si="113"/>
        <v/>
      </c>
      <c r="JV31" s="28" t="str">
        <f t="shared" si="114"/>
        <v/>
      </c>
      <c r="JW31" s="251"/>
      <c r="JX31" s="122" t="str">
        <f t="shared" si="115"/>
        <v/>
      </c>
      <c r="JZ31" s="115" t="str">
        <f t="shared" si="116"/>
        <v/>
      </c>
      <c r="KA31" s="398" t="str">
        <f t="shared" si="117"/>
        <v/>
      </c>
      <c r="KB31" s="398" t="str">
        <f t="shared" si="118"/>
        <v/>
      </c>
      <c r="KC31" s="28" t="str">
        <f t="shared" si="119"/>
        <v/>
      </c>
      <c r="KD31" s="28" t="str">
        <f t="shared" si="120"/>
        <v/>
      </c>
      <c r="KE31" s="28" t="str">
        <f t="shared" si="121"/>
        <v/>
      </c>
      <c r="KF31" s="28" t="str">
        <f t="shared" si="122"/>
        <v/>
      </c>
      <c r="KG31" s="28" t="str">
        <f t="shared" si="123"/>
        <v/>
      </c>
      <c r="KH31" s="28" t="str">
        <f t="shared" si="124"/>
        <v/>
      </c>
      <c r="KI31" s="28" t="str">
        <f t="shared" si="125"/>
        <v/>
      </c>
      <c r="KJ31" s="28" t="str">
        <f t="shared" si="126"/>
        <v/>
      </c>
      <c r="KK31" s="122" t="str">
        <f t="shared" si="127"/>
        <v/>
      </c>
    </row>
    <row r="32" spans="2:297" s="26" customFormat="1" ht="26.25" customHeight="1" x14ac:dyDescent="0.2">
      <c r="B32" s="27">
        <f t="shared" si="6"/>
        <v>0</v>
      </c>
      <c r="C32" s="27">
        <f t="shared" si="7"/>
        <v>0</v>
      </c>
      <c r="D32" s="27">
        <f t="shared" si="8"/>
        <v>0</v>
      </c>
      <c r="E32" s="27">
        <f t="shared" si="9"/>
        <v>0</v>
      </c>
      <c r="F32" s="27">
        <f t="shared" si="10"/>
        <v>0</v>
      </c>
      <c r="G32" s="27">
        <f t="shared" si="11"/>
        <v>0</v>
      </c>
      <c r="H32" s="27">
        <f t="shared" si="12"/>
        <v>0</v>
      </c>
      <c r="I32" s="27">
        <f t="shared" si="13"/>
        <v>0</v>
      </c>
      <c r="J32" s="27"/>
      <c r="K32" s="27"/>
      <c r="L32" s="27"/>
      <c r="N32" s="131" t="str">
        <f t="shared" si="14"/>
        <v/>
      </c>
      <c r="O32" s="59"/>
      <c r="P32" s="59"/>
      <c r="Q32" s="241"/>
      <c r="R32" s="483"/>
      <c r="S32" s="243" t="str">
        <f>IFERROR(VLOOKUP($R32,整理番号!$B$4:$C$5,2,FALSE),"")</f>
        <v/>
      </c>
      <c r="T32" s="59"/>
      <c r="U32" s="250"/>
      <c r="V32" s="121"/>
      <c r="W32" s="218" t="str">
        <f t="shared" si="15"/>
        <v/>
      </c>
      <c r="X32" s="111"/>
      <c r="Y32" s="115"/>
      <c r="Z32" s="146" t="str">
        <f>IFERROR(VLOOKUP($Y32,整理番号!$B$8:$C$10,2,FALSE),"")</f>
        <v/>
      </c>
      <c r="AA32" s="251"/>
      <c r="AB32" s="28"/>
      <c r="AC32" s="62" t="str">
        <f>IFERROR(VLOOKUP($AB32,整理番号!$B$22:$C$23,2,FALSE),"")</f>
        <v/>
      </c>
      <c r="AD32" s="28"/>
      <c r="AE32" s="116" t="str">
        <f>IFERROR(VLOOKUP(AD32,整理番号!$B$14:$C$16,2,FALSE),"")</f>
        <v/>
      </c>
      <c r="AF32" s="115"/>
      <c r="AG32" s="30" t="str">
        <f>IFERROR(VLOOKUP(AF32,整理番号!$B$18:$C$19,2,FALSE),"")</f>
        <v/>
      </c>
      <c r="AH32" s="28"/>
      <c r="AI32" s="254"/>
      <c r="AJ32" s="254"/>
      <c r="AK32" s="122"/>
      <c r="AL32" s="141"/>
      <c r="AM32" s="28"/>
      <c r="AN32" s="141"/>
      <c r="AO32" s="115"/>
      <c r="AP32" s="116" t="str">
        <f>IFERROR(VLOOKUP(AO32,整理番号!$B$38:$C$43,2,FALSE),"")</f>
        <v/>
      </c>
      <c r="AQ32" s="104" t="str">
        <f t="shared" si="16"/>
        <v/>
      </c>
      <c r="AR32" s="27"/>
      <c r="AS32" s="28"/>
      <c r="AT32" s="27"/>
      <c r="AU32" s="27"/>
      <c r="AV32" s="122"/>
      <c r="AW32" s="115"/>
      <c r="AX32" s="31"/>
      <c r="AY32" s="64" t="str">
        <f t="shared" si="17"/>
        <v/>
      </c>
      <c r="AZ32" s="31"/>
      <c r="BA32" s="31"/>
      <c r="BB32" s="64">
        <f t="shared" si="18"/>
        <v>0</v>
      </c>
      <c r="BC32" s="64" t="str">
        <f t="shared" si="19"/>
        <v/>
      </c>
      <c r="BD32" s="64" t="str">
        <f t="shared" si="20"/>
        <v/>
      </c>
      <c r="BE32" s="33"/>
      <c r="BF32" s="34" t="str">
        <f t="shared" si="21"/>
        <v/>
      </c>
      <c r="BG32" s="125" t="str">
        <f t="shared" si="22"/>
        <v/>
      </c>
      <c r="BH32" s="262"/>
      <c r="BI32" s="263"/>
      <c r="BJ32" s="31"/>
      <c r="BK32" s="31"/>
      <c r="BL32" s="31"/>
      <c r="BM32" s="31"/>
      <c r="BN32" s="148"/>
      <c r="BO32" s="270"/>
      <c r="BP32" s="267"/>
      <c r="BQ32" s="262"/>
      <c r="BR32" s="263"/>
      <c r="BS32" s="31"/>
      <c r="BT32" s="31"/>
      <c r="BU32" s="31"/>
      <c r="BV32" s="31"/>
      <c r="BW32" s="148"/>
      <c r="BX32" s="270"/>
      <c r="BY32" s="267"/>
      <c r="BZ32" s="262"/>
      <c r="CA32" s="263"/>
      <c r="CB32" s="31"/>
      <c r="CC32" s="31"/>
      <c r="CD32" s="31"/>
      <c r="CE32" s="31"/>
      <c r="CF32" s="148"/>
      <c r="CG32" s="270"/>
      <c r="CH32" s="267"/>
      <c r="CI32" s="262"/>
      <c r="CJ32" s="263"/>
      <c r="CK32" s="323"/>
      <c r="CL32" s="323"/>
      <c r="CM32" s="323"/>
      <c r="CN32" s="323"/>
      <c r="CO32" s="35" t="s">
        <v>306</v>
      </c>
      <c r="CP32" s="342" t="str">
        <f t="shared" si="23"/>
        <v/>
      </c>
      <c r="CQ32" s="267"/>
      <c r="CR32" s="258"/>
      <c r="CS32" s="93"/>
      <c r="CT32" s="275"/>
      <c r="CU32" s="275"/>
      <c r="CV32" s="275"/>
      <c r="CW32" s="275"/>
      <c r="CX32" s="36" t="s">
        <v>307</v>
      </c>
      <c r="CY32" s="273"/>
      <c r="CZ32" s="258"/>
      <c r="DA32" s="263"/>
      <c r="DB32" s="296"/>
      <c r="DC32" s="296"/>
      <c r="DD32" s="296"/>
      <c r="DE32" s="296"/>
      <c r="DF32" s="36" t="s">
        <v>308</v>
      </c>
      <c r="DG32" s="344" t="str">
        <f t="shared" si="24"/>
        <v/>
      </c>
      <c r="DH32" s="273"/>
      <c r="DI32" s="258"/>
      <c r="DJ32" s="263"/>
      <c r="DK32" s="278"/>
      <c r="DL32" s="278"/>
      <c r="DM32" s="278"/>
      <c r="DN32" s="278"/>
      <c r="DO32" s="36" t="s">
        <v>309</v>
      </c>
      <c r="DP32" s="281"/>
      <c r="DQ32" s="284" t="str">
        <f t="shared" si="25"/>
        <v/>
      </c>
      <c r="DR32" s="273"/>
      <c r="DS32" s="43"/>
      <c r="DT32" s="93"/>
      <c r="DU32" s="37"/>
      <c r="DV32" s="37"/>
      <c r="DW32" s="37"/>
      <c r="DX32" s="37"/>
      <c r="DY32" s="46" t="s">
        <v>310</v>
      </c>
      <c r="DZ32" s="478"/>
      <c r="EA32" s="38"/>
      <c r="EB32" s="37"/>
      <c r="EC32" s="37"/>
      <c r="ED32" s="37"/>
      <c r="EE32" s="37"/>
      <c r="EF32" s="49" t="s">
        <v>307</v>
      </c>
      <c r="EG32" s="54"/>
      <c r="EH32" s="290"/>
      <c r="EI32" s="37"/>
      <c r="EJ32" s="37"/>
      <c r="EK32" s="37"/>
      <c r="EL32" s="37"/>
      <c r="EM32" s="52" t="s">
        <v>307</v>
      </c>
      <c r="EN32" s="57"/>
      <c r="EO32" s="290"/>
      <c r="EP32" s="37"/>
      <c r="EQ32" s="37"/>
      <c r="ER32" s="37"/>
      <c r="ES32" s="37"/>
      <c r="ET32" s="39" t="s">
        <v>307</v>
      </c>
      <c r="EU32" s="287"/>
      <c r="EV32" s="292"/>
      <c r="EW32" s="290"/>
      <c r="EX32" s="37"/>
      <c r="EY32" s="37"/>
      <c r="EZ32" s="37"/>
      <c r="FA32" s="37"/>
      <c r="FB32" s="39" t="s">
        <v>307</v>
      </c>
      <c r="FC32" s="287"/>
      <c r="FD32" s="292"/>
      <c r="FE32" s="290"/>
      <c r="FF32" s="296"/>
      <c r="FG32" s="296"/>
      <c r="FH32" s="296"/>
      <c r="FI32" s="296"/>
      <c r="FJ32" s="40" t="s">
        <v>311</v>
      </c>
      <c r="FK32" s="302" t="str">
        <f t="shared" si="26"/>
        <v/>
      </c>
      <c r="FL32" s="299"/>
      <c r="FM32" s="292"/>
      <c r="FN32" s="290"/>
      <c r="FO32" s="305"/>
      <c r="FP32" s="296"/>
      <c r="FQ32" s="296"/>
      <c r="FR32" s="296"/>
      <c r="FS32" s="40" t="s">
        <v>311</v>
      </c>
      <c r="FT32" s="352" t="str">
        <f t="shared" si="27"/>
        <v/>
      </c>
      <c r="FU32" s="267"/>
      <c r="FV32" s="292"/>
      <c r="FW32" s="290"/>
      <c r="FX32" s="326"/>
      <c r="FY32" s="326"/>
      <c r="FZ32" s="326"/>
      <c r="GA32" s="326"/>
      <c r="GB32" s="36" t="s">
        <v>312</v>
      </c>
      <c r="GC32" s="308" t="str">
        <f t="shared" si="28"/>
        <v/>
      </c>
      <c r="GD32" s="267"/>
      <c r="GE32" s="312" t="str">
        <f t="shared" si="29"/>
        <v/>
      </c>
      <c r="GF32" s="313"/>
      <c r="GG32" s="338"/>
      <c r="GH32" s="312" t="str">
        <f t="shared" si="30"/>
        <v/>
      </c>
      <c r="GI32" s="313"/>
      <c r="GJ32" s="338" t="s">
        <v>56</v>
      </c>
      <c r="GK32" s="475" t="str">
        <f t="shared" si="31"/>
        <v/>
      </c>
      <c r="GL32" s="313"/>
      <c r="GM32" s="313"/>
      <c r="GN32" s="338"/>
      <c r="GO32" s="429" t="str">
        <f t="shared" si="32"/>
        <v/>
      </c>
      <c r="GP32" s="430" t="str">
        <f t="shared" si="33"/>
        <v/>
      </c>
      <c r="GQ32" s="431" t="str">
        <f t="shared" si="34"/>
        <v/>
      </c>
      <c r="GR32" s="432" t="str">
        <f t="shared" si="35"/>
        <v/>
      </c>
      <c r="GS32" s="430" t="str">
        <f t="shared" si="36"/>
        <v/>
      </c>
      <c r="GT32" s="433" t="str">
        <f t="shared" si="37"/>
        <v/>
      </c>
      <c r="GU32" s="331" t="str">
        <f t="shared" si="38"/>
        <v/>
      </c>
      <c r="GV32" s="333" t="str">
        <f t="shared" si="39"/>
        <v/>
      </c>
      <c r="GW32" s="439" t="str">
        <f t="shared" si="40"/>
        <v/>
      </c>
      <c r="GX32" s="433" t="str">
        <f t="shared" si="41"/>
        <v/>
      </c>
      <c r="GY32" s="331" t="str">
        <f t="shared" si="42"/>
        <v/>
      </c>
      <c r="GZ32" s="331" t="str">
        <f t="shared" si="43"/>
        <v/>
      </c>
      <c r="HA32" s="328" t="str">
        <f t="shared" si="44"/>
        <v/>
      </c>
      <c r="HB32" s="331" t="str">
        <f t="shared" si="45"/>
        <v/>
      </c>
      <c r="HC32" s="331" t="str">
        <f t="shared" si="46"/>
        <v/>
      </c>
      <c r="HD32" s="333" t="str">
        <f t="shared" si="47"/>
        <v/>
      </c>
      <c r="HE32" s="332" t="str">
        <f t="shared" si="48"/>
        <v/>
      </c>
      <c r="HF32" s="331" t="str">
        <f t="shared" si="49"/>
        <v/>
      </c>
      <c r="HG32" s="333" t="str">
        <f t="shared" si="50"/>
        <v/>
      </c>
      <c r="HH32" s="419" t="str">
        <f t="shared" si="51"/>
        <v/>
      </c>
      <c r="HI32" s="358" t="str">
        <f t="shared" si="52"/>
        <v/>
      </c>
      <c r="HJ32" s="331" t="str">
        <f t="shared" si="53"/>
        <v/>
      </c>
      <c r="HK32" s="331" t="str">
        <f t="shared" si="54"/>
        <v/>
      </c>
      <c r="HL32" s="358" t="str">
        <f t="shared" si="55"/>
        <v/>
      </c>
      <c r="HM32" s="331" t="str">
        <f t="shared" si="56"/>
        <v/>
      </c>
      <c r="HN32" s="331" t="str">
        <f t="shared" si="57"/>
        <v/>
      </c>
      <c r="HO32" s="358" t="str">
        <f t="shared" si="58"/>
        <v/>
      </c>
      <c r="HP32" s="331" t="str">
        <f t="shared" si="59"/>
        <v/>
      </c>
      <c r="HQ32" s="331" t="str">
        <f t="shared" si="60"/>
        <v/>
      </c>
      <c r="HR32" s="361" t="str">
        <f t="shared" si="61"/>
        <v/>
      </c>
      <c r="HS32" s="348" t="str">
        <f t="shared" si="62"/>
        <v/>
      </c>
      <c r="HT32" s="333" t="str">
        <f t="shared" si="63"/>
        <v/>
      </c>
      <c r="HU32" s="428" t="str">
        <f t="shared" si="64"/>
        <v/>
      </c>
      <c r="HV32" s="328" t="str">
        <f t="shared" si="65"/>
        <v/>
      </c>
      <c r="HW32" s="330" t="str">
        <f t="shared" si="66"/>
        <v/>
      </c>
      <c r="HX32" s="418" t="str">
        <f t="shared" si="67"/>
        <v/>
      </c>
      <c r="HY32" s="331" t="str">
        <f t="shared" si="68"/>
        <v/>
      </c>
      <c r="HZ32" s="331" t="str">
        <f t="shared" si="69"/>
        <v/>
      </c>
      <c r="IA32" s="331" t="str">
        <f t="shared" si="70"/>
        <v/>
      </c>
      <c r="IB32" s="331" t="str">
        <f t="shared" si="71"/>
        <v/>
      </c>
      <c r="IC32" s="333" t="str">
        <f t="shared" si="72"/>
        <v/>
      </c>
      <c r="ID32" s="419" t="str">
        <f t="shared" si="73"/>
        <v/>
      </c>
      <c r="IE32" s="331" t="str">
        <f t="shared" si="74"/>
        <v/>
      </c>
      <c r="IF32" s="331" t="str">
        <f t="shared" si="75"/>
        <v/>
      </c>
      <c r="IG32" s="331" t="str">
        <f t="shared" si="76"/>
        <v/>
      </c>
      <c r="IH32" s="331" t="str">
        <f t="shared" si="77"/>
        <v/>
      </c>
      <c r="II32" s="333" t="str">
        <f t="shared" si="78"/>
        <v/>
      </c>
      <c r="IJ32" s="419" t="str">
        <f t="shared" si="79"/>
        <v/>
      </c>
      <c r="IK32" s="331" t="str">
        <f t="shared" si="80"/>
        <v/>
      </c>
      <c r="IL32" s="331" t="str">
        <f t="shared" si="81"/>
        <v/>
      </c>
      <c r="IM32" s="331" t="str">
        <f t="shared" si="82"/>
        <v/>
      </c>
      <c r="IN32" s="331" t="str">
        <f t="shared" si="83"/>
        <v/>
      </c>
      <c r="IO32" s="333" t="str">
        <f t="shared" si="84"/>
        <v/>
      </c>
      <c r="IP32" s="433" t="str">
        <f t="shared" si="85"/>
        <v/>
      </c>
      <c r="IQ32" s="331" t="str">
        <f t="shared" si="86"/>
        <v/>
      </c>
      <c r="IR32" s="348" t="str">
        <f t="shared" si="87"/>
        <v/>
      </c>
      <c r="IS32" s="433" t="str">
        <f t="shared" si="88"/>
        <v/>
      </c>
      <c r="IT32" s="331" t="str">
        <f t="shared" si="89"/>
        <v/>
      </c>
      <c r="IU32" s="333" t="str">
        <f t="shared" si="90"/>
        <v/>
      </c>
      <c r="IV32" s="449" t="str">
        <f t="shared" si="91"/>
        <v/>
      </c>
      <c r="IW32" s="331" t="str">
        <f t="shared" si="92"/>
        <v/>
      </c>
      <c r="IX32" s="331" t="str">
        <f t="shared" si="93"/>
        <v/>
      </c>
      <c r="IY32" s="348" t="str">
        <f t="shared" si="94"/>
        <v/>
      </c>
      <c r="IZ32" s="365" t="str">
        <f t="shared" si="95"/>
        <v/>
      </c>
      <c r="JA32" s="340"/>
      <c r="JB32" s="100"/>
      <c r="JC32" s="370" t="str">
        <f t="shared" si="96"/>
        <v/>
      </c>
      <c r="JD32" s="101" t="str">
        <f t="shared" si="97"/>
        <v/>
      </c>
      <c r="JE32" s="367" t="str">
        <f t="shared" si="98"/>
        <v/>
      </c>
      <c r="JF32" s="368" t="str">
        <f t="shared" si="99"/>
        <v/>
      </c>
      <c r="JG32" s="368" t="str">
        <f t="shared" si="100"/>
        <v/>
      </c>
      <c r="JH32" s="368" t="str">
        <f t="shared" si="101"/>
        <v/>
      </c>
      <c r="JI32" s="368">
        <f t="shared" si="102"/>
        <v>0</v>
      </c>
      <c r="JJ32" s="369" t="str">
        <f t="shared" si="103"/>
        <v/>
      </c>
      <c r="JK32" s="367" t="str">
        <f t="shared" si="104"/>
        <v/>
      </c>
      <c r="JL32" s="369" t="str">
        <f t="shared" si="105"/>
        <v/>
      </c>
      <c r="JM32" s="368" t="str">
        <f t="shared" si="106"/>
        <v/>
      </c>
      <c r="JN32" s="368" t="str">
        <f t="shared" si="107"/>
        <v/>
      </c>
      <c r="JO32" s="368" t="str">
        <f t="shared" si="108"/>
        <v/>
      </c>
      <c r="JP32" s="371" t="str">
        <f t="shared" si="109"/>
        <v/>
      </c>
      <c r="JR32" s="115" t="str">
        <f t="shared" si="110"/>
        <v/>
      </c>
      <c r="JS32" s="28" t="str">
        <f t="shared" si="111"/>
        <v/>
      </c>
      <c r="JT32" s="28" t="str">
        <f t="shared" si="112"/>
        <v/>
      </c>
      <c r="JU32" s="28" t="str">
        <f t="shared" si="113"/>
        <v/>
      </c>
      <c r="JV32" s="28" t="str">
        <f t="shared" si="114"/>
        <v/>
      </c>
      <c r="JW32" s="251"/>
      <c r="JX32" s="122" t="str">
        <f t="shared" si="115"/>
        <v/>
      </c>
      <c r="JZ32" s="115" t="str">
        <f t="shared" si="116"/>
        <v/>
      </c>
      <c r="KA32" s="398" t="str">
        <f t="shared" si="117"/>
        <v/>
      </c>
      <c r="KB32" s="398" t="str">
        <f t="shared" si="118"/>
        <v/>
      </c>
      <c r="KC32" s="28" t="str">
        <f t="shared" si="119"/>
        <v/>
      </c>
      <c r="KD32" s="28" t="str">
        <f t="shared" si="120"/>
        <v/>
      </c>
      <c r="KE32" s="28" t="str">
        <f t="shared" si="121"/>
        <v/>
      </c>
      <c r="KF32" s="28" t="str">
        <f t="shared" si="122"/>
        <v/>
      </c>
      <c r="KG32" s="28" t="str">
        <f t="shared" si="123"/>
        <v/>
      </c>
      <c r="KH32" s="28" t="str">
        <f t="shared" si="124"/>
        <v/>
      </c>
      <c r="KI32" s="28" t="str">
        <f t="shared" si="125"/>
        <v/>
      </c>
      <c r="KJ32" s="28" t="str">
        <f t="shared" si="126"/>
        <v/>
      </c>
      <c r="KK32" s="122" t="str">
        <f t="shared" si="127"/>
        <v/>
      </c>
    </row>
    <row r="33" spans="2:297" s="26" customFormat="1" ht="26.25" customHeight="1" x14ac:dyDescent="0.2">
      <c r="B33" s="27">
        <f t="shared" si="6"/>
        <v>0</v>
      </c>
      <c r="C33" s="27">
        <f t="shared" si="7"/>
        <v>0</v>
      </c>
      <c r="D33" s="27">
        <f t="shared" si="8"/>
        <v>0</v>
      </c>
      <c r="E33" s="27">
        <f t="shared" si="9"/>
        <v>0</v>
      </c>
      <c r="F33" s="27">
        <f t="shared" si="10"/>
        <v>0</v>
      </c>
      <c r="G33" s="27">
        <f t="shared" si="11"/>
        <v>0</v>
      </c>
      <c r="H33" s="27">
        <f t="shared" si="12"/>
        <v>0</v>
      </c>
      <c r="I33" s="27">
        <f t="shared" si="13"/>
        <v>0</v>
      </c>
      <c r="J33" s="27"/>
      <c r="K33" s="27"/>
      <c r="L33" s="27"/>
      <c r="N33" s="131" t="str">
        <f t="shared" si="14"/>
        <v/>
      </c>
      <c r="O33" s="59"/>
      <c r="P33" s="59"/>
      <c r="Q33" s="241"/>
      <c r="R33" s="483"/>
      <c r="S33" s="243" t="str">
        <f>IFERROR(VLOOKUP($R33,整理番号!$B$4:$C$5,2,FALSE),"")</f>
        <v/>
      </c>
      <c r="T33" s="59"/>
      <c r="U33" s="250"/>
      <c r="V33" s="121"/>
      <c r="W33" s="218" t="str">
        <f t="shared" si="15"/>
        <v/>
      </c>
      <c r="X33" s="111"/>
      <c r="Y33" s="115"/>
      <c r="Z33" s="146" t="str">
        <f>IFERROR(VLOOKUP($Y33,整理番号!$B$8:$C$10,2,FALSE),"")</f>
        <v/>
      </c>
      <c r="AA33" s="251"/>
      <c r="AB33" s="28"/>
      <c r="AC33" s="62" t="str">
        <f>IFERROR(VLOOKUP($AB33,整理番号!$B$22:$C$23,2,FALSE),"")</f>
        <v/>
      </c>
      <c r="AD33" s="28"/>
      <c r="AE33" s="116" t="str">
        <f>IFERROR(VLOOKUP(AD33,整理番号!$B$14:$C$16,2,FALSE),"")</f>
        <v/>
      </c>
      <c r="AF33" s="115"/>
      <c r="AG33" s="30" t="str">
        <f>IFERROR(VLOOKUP(AF33,整理番号!$B$18:$C$19,2,FALSE),"")</f>
        <v/>
      </c>
      <c r="AH33" s="28"/>
      <c r="AI33" s="254"/>
      <c r="AJ33" s="254"/>
      <c r="AK33" s="122"/>
      <c r="AL33" s="141"/>
      <c r="AM33" s="28"/>
      <c r="AN33" s="141"/>
      <c r="AO33" s="115"/>
      <c r="AP33" s="116" t="str">
        <f>IFERROR(VLOOKUP(AO33,整理番号!$B$38:$C$43,2,FALSE),"")</f>
        <v/>
      </c>
      <c r="AQ33" s="104" t="str">
        <f t="shared" si="16"/>
        <v/>
      </c>
      <c r="AR33" s="27"/>
      <c r="AS33" s="28"/>
      <c r="AT33" s="27"/>
      <c r="AU33" s="27"/>
      <c r="AV33" s="122"/>
      <c r="AW33" s="115"/>
      <c r="AX33" s="31"/>
      <c r="AY33" s="64" t="str">
        <f t="shared" si="17"/>
        <v/>
      </c>
      <c r="AZ33" s="31"/>
      <c r="BA33" s="31"/>
      <c r="BB33" s="64">
        <f t="shared" si="18"/>
        <v>0</v>
      </c>
      <c r="BC33" s="64" t="str">
        <f t="shared" si="19"/>
        <v/>
      </c>
      <c r="BD33" s="64" t="str">
        <f t="shared" si="20"/>
        <v/>
      </c>
      <c r="BE33" s="33"/>
      <c r="BF33" s="34" t="str">
        <f t="shared" si="21"/>
        <v/>
      </c>
      <c r="BG33" s="125" t="str">
        <f t="shared" si="22"/>
        <v/>
      </c>
      <c r="BH33" s="262"/>
      <c r="BI33" s="263"/>
      <c r="BJ33" s="31"/>
      <c r="BK33" s="31"/>
      <c r="BL33" s="31"/>
      <c r="BM33" s="31"/>
      <c r="BN33" s="148"/>
      <c r="BO33" s="270"/>
      <c r="BP33" s="267"/>
      <c r="BQ33" s="262"/>
      <c r="BR33" s="263"/>
      <c r="BS33" s="31"/>
      <c r="BT33" s="31"/>
      <c r="BU33" s="31"/>
      <c r="BV33" s="31"/>
      <c r="BW33" s="148"/>
      <c r="BX33" s="270"/>
      <c r="BY33" s="267"/>
      <c r="BZ33" s="262"/>
      <c r="CA33" s="263"/>
      <c r="CB33" s="31"/>
      <c r="CC33" s="31"/>
      <c r="CD33" s="31"/>
      <c r="CE33" s="31"/>
      <c r="CF33" s="148"/>
      <c r="CG33" s="270"/>
      <c r="CH33" s="267"/>
      <c r="CI33" s="262"/>
      <c r="CJ33" s="263"/>
      <c r="CK33" s="323"/>
      <c r="CL33" s="323"/>
      <c r="CM33" s="323"/>
      <c r="CN33" s="323"/>
      <c r="CO33" s="35" t="s">
        <v>306</v>
      </c>
      <c r="CP33" s="342" t="str">
        <f t="shared" si="23"/>
        <v/>
      </c>
      <c r="CQ33" s="267"/>
      <c r="CR33" s="258"/>
      <c r="CS33" s="93"/>
      <c r="CT33" s="275"/>
      <c r="CU33" s="275"/>
      <c r="CV33" s="275"/>
      <c r="CW33" s="275"/>
      <c r="CX33" s="36" t="s">
        <v>307</v>
      </c>
      <c r="CY33" s="273"/>
      <c r="CZ33" s="258"/>
      <c r="DA33" s="263"/>
      <c r="DB33" s="296"/>
      <c r="DC33" s="296"/>
      <c r="DD33" s="296"/>
      <c r="DE33" s="296"/>
      <c r="DF33" s="36" t="s">
        <v>308</v>
      </c>
      <c r="DG33" s="344" t="str">
        <f t="shared" si="24"/>
        <v/>
      </c>
      <c r="DH33" s="273"/>
      <c r="DI33" s="258"/>
      <c r="DJ33" s="263"/>
      <c r="DK33" s="278"/>
      <c r="DL33" s="278"/>
      <c r="DM33" s="278"/>
      <c r="DN33" s="278"/>
      <c r="DO33" s="36" t="s">
        <v>309</v>
      </c>
      <c r="DP33" s="281"/>
      <c r="DQ33" s="284" t="str">
        <f t="shared" si="25"/>
        <v/>
      </c>
      <c r="DR33" s="273"/>
      <c r="DS33" s="43"/>
      <c r="DT33" s="93"/>
      <c r="DU33" s="37"/>
      <c r="DV33" s="37"/>
      <c r="DW33" s="37"/>
      <c r="DX33" s="37"/>
      <c r="DY33" s="46" t="s">
        <v>310</v>
      </c>
      <c r="DZ33" s="478"/>
      <c r="EA33" s="38"/>
      <c r="EB33" s="37"/>
      <c r="EC33" s="37"/>
      <c r="ED33" s="37"/>
      <c r="EE33" s="37"/>
      <c r="EF33" s="49" t="s">
        <v>307</v>
      </c>
      <c r="EG33" s="54"/>
      <c r="EH33" s="290"/>
      <c r="EI33" s="37"/>
      <c r="EJ33" s="37"/>
      <c r="EK33" s="37"/>
      <c r="EL33" s="37"/>
      <c r="EM33" s="52" t="s">
        <v>307</v>
      </c>
      <c r="EN33" s="57"/>
      <c r="EO33" s="290"/>
      <c r="EP33" s="37"/>
      <c r="EQ33" s="37"/>
      <c r="ER33" s="37"/>
      <c r="ES33" s="37"/>
      <c r="ET33" s="39" t="s">
        <v>307</v>
      </c>
      <c r="EU33" s="287"/>
      <c r="EV33" s="292"/>
      <c r="EW33" s="290"/>
      <c r="EX33" s="37"/>
      <c r="EY33" s="37"/>
      <c r="EZ33" s="37"/>
      <c r="FA33" s="37"/>
      <c r="FB33" s="39" t="s">
        <v>307</v>
      </c>
      <c r="FC33" s="287"/>
      <c r="FD33" s="292"/>
      <c r="FE33" s="290"/>
      <c r="FF33" s="296"/>
      <c r="FG33" s="296"/>
      <c r="FH33" s="296"/>
      <c r="FI33" s="296"/>
      <c r="FJ33" s="40" t="s">
        <v>311</v>
      </c>
      <c r="FK33" s="302" t="str">
        <f t="shared" si="26"/>
        <v/>
      </c>
      <c r="FL33" s="299"/>
      <c r="FM33" s="292"/>
      <c r="FN33" s="290"/>
      <c r="FO33" s="305"/>
      <c r="FP33" s="296"/>
      <c r="FQ33" s="296"/>
      <c r="FR33" s="296"/>
      <c r="FS33" s="40" t="s">
        <v>311</v>
      </c>
      <c r="FT33" s="352" t="str">
        <f t="shared" si="27"/>
        <v/>
      </c>
      <c r="FU33" s="267"/>
      <c r="FV33" s="292"/>
      <c r="FW33" s="290"/>
      <c r="FX33" s="326"/>
      <c r="FY33" s="326"/>
      <c r="FZ33" s="326"/>
      <c r="GA33" s="326"/>
      <c r="GB33" s="36" t="s">
        <v>312</v>
      </c>
      <c r="GC33" s="308" t="str">
        <f t="shared" si="28"/>
        <v/>
      </c>
      <c r="GD33" s="267"/>
      <c r="GE33" s="312" t="str">
        <f t="shared" si="29"/>
        <v/>
      </c>
      <c r="GF33" s="313"/>
      <c r="GG33" s="338"/>
      <c r="GH33" s="312" t="str">
        <f t="shared" si="30"/>
        <v/>
      </c>
      <c r="GI33" s="313"/>
      <c r="GJ33" s="338" t="s">
        <v>56</v>
      </c>
      <c r="GK33" s="475" t="str">
        <f t="shared" si="31"/>
        <v/>
      </c>
      <c r="GL33" s="313"/>
      <c r="GM33" s="313"/>
      <c r="GN33" s="338"/>
      <c r="GO33" s="429" t="str">
        <f t="shared" si="32"/>
        <v/>
      </c>
      <c r="GP33" s="430" t="str">
        <f t="shared" si="33"/>
        <v/>
      </c>
      <c r="GQ33" s="431" t="str">
        <f t="shared" si="34"/>
        <v/>
      </c>
      <c r="GR33" s="432" t="str">
        <f t="shared" si="35"/>
        <v/>
      </c>
      <c r="GS33" s="430" t="str">
        <f t="shared" si="36"/>
        <v/>
      </c>
      <c r="GT33" s="433" t="str">
        <f t="shared" si="37"/>
        <v/>
      </c>
      <c r="GU33" s="331" t="str">
        <f t="shared" si="38"/>
        <v/>
      </c>
      <c r="GV33" s="333" t="str">
        <f t="shared" si="39"/>
        <v/>
      </c>
      <c r="GW33" s="439" t="str">
        <f t="shared" si="40"/>
        <v/>
      </c>
      <c r="GX33" s="433" t="str">
        <f t="shared" si="41"/>
        <v/>
      </c>
      <c r="GY33" s="331" t="str">
        <f t="shared" si="42"/>
        <v/>
      </c>
      <c r="GZ33" s="331" t="str">
        <f t="shared" si="43"/>
        <v/>
      </c>
      <c r="HA33" s="328" t="str">
        <f t="shared" si="44"/>
        <v/>
      </c>
      <c r="HB33" s="331" t="str">
        <f t="shared" si="45"/>
        <v/>
      </c>
      <c r="HC33" s="331" t="str">
        <f t="shared" si="46"/>
        <v/>
      </c>
      <c r="HD33" s="333" t="str">
        <f t="shared" si="47"/>
        <v/>
      </c>
      <c r="HE33" s="332" t="str">
        <f t="shared" si="48"/>
        <v/>
      </c>
      <c r="HF33" s="331" t="str">
        <f t="shared" si="49"/>
        <v/>
      </c>
      <c r="HG33" s="333" t="str">
        <f t="shared" si="50"/>
        <v/>
      </c>
      <c r="HH33" s="419" t="str">
        <f t="shared" si="51"/>
        <v/>
      </c>
      <c r="HI33" s="358" t="str">
        <f t="shared" si="52"/>
        <v/>
      </c>
      <c r="HJ33" s="331" t="str">
        <f t="shared" si="53"/>
        <v/>
      </c>
      <c r="HK33" s="331" t="str">
        <f t="shared" si="54"/>
        <v/>
      </c>
      <c r="HL33" s="358" t="str">
        <f t="shared" si="55"/>
        <v/>
      </c>
      <c r="HM33" s="331" t="str">
        <f t="shared" si="56"/>
        <v/>
      </c>
      <c r="HN33" s="331" t="str">
        <f t="shared" si="57"/>
        <v/>
      </c>
      <c r="HO33" s="358" t="str">
        <f t="shared" si="58"/>
        <v/>
      </c>
      <c r="HP33" s="331" t="str">
        <f t="shared" si="59"/>
        <v/>
      </c>
      <c r="HQ33" s="331" t="str">
        <f t="shared" si="60"/>
        <v/>
      </c>
      <c r="HR33" s="361" t="str">
        <f t="shared" si="61"/>
        <v/>
      </c>
      <c r="HS33" s="348" t="str">
        <f t="shared" si="62"/>
        <v/>
      </c>
      <c r="HT33" s="333" t="str">
        <f t="shared" si="63"/>
        <v/>
      </c>
      <c r="HU33" s="428" t="str">
        <f t="shared" si="64"/>
        <v/>
      </c>
      <c r="HV33" s="328" t="str">
        <f t="shared" si="65"/>
        <v/>
      </c>
      <c r="HW33" s="330" t="str">
        <f t="shared" si="66"/>
        <v/>
      </c>
      <c r="HX33" s="418" t="str">
        <f t="shared" si="67"/>
        <v/>
      </c>
      <c r="HY33" s="331" t="str">
        <f t="shared" si="68"/>
        <v/>
      </c>
      <c r="HZ33" s="331" t="str">
        <f t="shared" si="69"/>
        <v/>
      </c>
      <c r="IA33" s="331" t="str">
        <f t="shared" si="70"/>
        <v/>
      </c>
      <c r="IB33" s="331" t="str">
        <f t="shared" si="71"/>
        <v/>
      </c>
      <c r="IC33" s="333" t="str">
        <f t="shared" si="72"/>
        <v/>
      </c>
      <c r="ID33" s="419" t="str">
        <f t="shared" si="73"/>
        <v/>
      </c>
      <c r="IE33" s="331" t="str">
        <f t="shared" si="74"/>
        <v/>
      </c>
      <c r="IF33" s="331" t="str">
        <f t="shared" si="75"/>
        <v/>
      </c>
      <c r="IG33" s="331" t="str">
        <f t="shared" si="76"/>
        <v/>
      </c>
      <c r="IH33" s="331" t="str">
        <f t="shared" si="77"/>
        <v/>
      </c>
      <c r="II33" s="333" t="str">
        <f t="shared" si="78"/>
        <v/>
      </c>
      <c r="IJ33" s="419" t="str">
        <f t="shared" si="79"/>
        <v/>
      </c>
      <c r="IK33" s="331" t="str">
        <f t="shared" si="80"/>
        <v/>
      </c>
      <c r="IL33" s="331" t="str">
        <f t="shared" si="81"/>
        <v/>
      </c>
      <c r="IM33" s="331" t="str">
        <f t="shared" si="82"/>
        <v/>
      </c>
      <c r="IN33" s="331" t="str">
        <f t="shared" si="83"/>
        <v/>
      </c>
      <c r="IO33" s="333" t="str">
        <f t="shared" si="84"/>
        <v/>
      </c>
      <c r="IP33" s="433" t="str">
        <f t="shared" si="85"/>
        <v/>
      </c>
      <c r="IQ33" s="331" t="str">
        <f t="shared" si="86"/>
        <v/>
      </c>
      <c r="IR33" s="348" t="str">
        <f t="shared" si="87"/>
        <v/>
      </c>
      <c r="IS33" s="433" t="str">
        <f t="shared" si="88"/>
        <v/>
      </c>
      <c r="IT33" s="331" t="str">
        <f t="shared" si="89"/>
        <v/>
      </c>
      <c r="IU33" s="333" t="str">
        <f t="shared" si="90"/>
        <v/>
      </c>
      <c r="IV33" s="449" t="str">
        <f t="shared" si="91"/>
        <v/>
      </c>
      <c r="IW33" s="331" t="str">
        <f t="shared" si="92"/>
        <v/>
      </c>
      <c r="IX33" s="331" t="str">
        <f t="shared" si="93"/>
        <v/>
      </c>
      <c r="IY33" s="348" t="str">
        <f t="shared" si="94"/>
        <v/>
      </c>
      <c r="IZ33" s="365" t="str">
        <f t="shared" si="95"/>
        <v/>
      </c>
      <c r="JA33" s="340"/>
      <c r="JB33" s="100"/>
      <c r="JC33" s="370" t="str">
        <f t="shared" si="96"/>
        <v/>
      </c>
      <c r="JD33" s="101" t="str">
        <f t="shared" si="97"/>
        <v/>
      </c>
      <c r="JE33" s="367" t="str">
        <f t="shared" si="98"/>
        <v/>
      </c>
      <c r="JF33" s="368" t="str">
        <f t="shared" si="99"/>
        <v/>
      </c>
      <c r="JG33" s="368" t="str">
        <f t="shared" si="100"/>
        <v/>
      </c>
      <c r="JH33" s="368" t="str">
        <f t="shared" si="101"/>
        <v/>
      </c>
      <c r="JI33" s="368">
        <f t="shared" si="102"/>
        <v>0</v>
      </c>
      <c r="JJ33" s="369" t="str">
        <f t="shared" si="103"/>
        <v/>
      </c>
      <c r="JK33" s="367" t="str">
        <f t="shared" si="104"/>
        <v/>
      </c>
      <c r="JL33" s="369" t="str">
        <f t="shared" si="105"/>
        <v/>
      </c>
      <c r="JM33" s="368" t="str">
        <f t="shared" si="106"/>
        <v/>
      </c>
      <c r="JN33" s="368" t="str">
        <f t="shared" si="107"/>
        <v/>
      </c>
      <c r="JO33" s="368" t="str">
        <f t="shared" si="108"/>
        <v/>
      </c>
      <c r="JP33" s="371" t="str">
        <f t="shared" si="109"/>
        <v/>
      </c>
      <c r="JR33" s="115" t="str">
        <f t="shared" si="110"/>
        <v/>
      </c>
      <c r="JS33" s="28" t="str">
        <f t="shared" si="111"/>
        <v/>
      </c>
      <c r="JT33" s="28" t="str">
        <f t="shared" si="112"/>
        <v/>
      </c>
      <c r="JU33" s="28" t="str">
        <f t="shared" si="113"/>
        <v/>
      </c>
      <c r="JV33" s="28" t="str">
        <f t="shared" si="114"/>
        <v/>
      </c>
      <c r="JW33" s="251"/>
      <c r="JX33" s="122" t="str">
        <f t="shared" si="115"/>
        <v/>
      </c>
      <c r="JZ33" s="115" t="str">
        <f t="shared" si="116"/>
        <v/>
      </c>
      <c r="KA33" s="398" t="str">
        <f t="shared" si="117"/>
        <v/>
      </c>
      <c r="KB33" s="398" t="str">
        <f t="shared" si="118"/>
        <v/>
      </c>
      <c r="KC33" s="28" t="str">
        <f t="shared" si="119"/>
        <v/>
      </c>
      <c r="KD33" s="28" t="str">
        <f t="shared" si="120"/>
        <v/>
      </c>
      <c r="KE33" s="28" t="str">
        <f t="shared" si="121"/>
        <v/>
      </c>
      <c r="KF33" s="28" t="str">
        <f t="shared" si="122"/>
        <v/>
      </c>
      <c r="KG33" s="28" t="str">
        <f t="shared" si="123"/>
        <v/>
      </c>
      <c r="KH33" s="28" t="str">
        <f t="shared" si="124"/>
        <v/>
      </c>
      <c r="KI33" s="28" t="str">
        <f t="shared" si="125"/>
        <v/>
      </c>
      <c r="KJ33" s="28" t="str">
        <f t="shared" si="126"/>
        <v/>
      </c>
      <c r="KK33" s="122" t="str">
        <f t="shared" si="127"/>
        <v/>
      </c>
    </row>
    <row r="34" spans="2:297" s="26" customFormat="1" ht="26.25" customHeight="1" x14ac:dyDescent="0.2">
      <c r="B34" s="27">
        <f t="shared" si="6"/>
        <v>0</v>
      </c>
      <c r="C34" s="27">
        <f t="shared" si="7"/>
        <v>0</v>
      </c>
      <c r="D34" s="27">
        <f t="shared" si="8"/>
        <v>0</v>
      </c>
      <c r="E34" s="27">
        <f t="shared" si="9"/>
        <v>0</v>
      </c>
      <c r="F34" s="27">
        <f t="shared" si="10"/>
        <v>0</v>
      </c>
      <c r="G34" s="27">
        <f t="shared" si="11"/>
        <v>0</v>
      </c>
      <c r="H34" s="27">
        <f t="shared" si="12"/>
        <v>0</v>
      </c>
      <c r="I34" s="27">
        <f t="shared" si="13"/>
        <v>0</v>
      </c>
      <c r="J34" s="27"/>
      <c r="K34" s="27"/>
      <c r="L34" s="27"/>
      <c r="N34" s="131" t="str">
        <f t="shared" si="14"/>
        <v/>
      </c>
      <c r="O34" s="59"/>
      <c r="P34" s="59"/>
      <c r="Q34" s="241"/>
      <c r="R34" s="483"/>
      <c r="S34" s="243" t="str">
        <f>IFERROR(VLOOKUP($R34,整理番号!$B$4:$C$5,2,FALSE),"")</f>
        <v/>
      </c>
      <c r="T34" s="59"/>
      <c r="U34" s="250"/>
      <c r="V34" s="121"/>
      <c r="W34" s="218" t="str">
        <f t="shared" si="15"/>
        <v/>
      </c>
      <c r="X34" s="111"/>
      <c r="Y34" s="115"/>
      <c r="Z34" s="146" t="str">
        <f>IFERROR(VLOOKUP($Y34,整理番号!$B$8:$C$10,2,FALSE),"")</f>
        <v/>
      </c>
      <c r="AA34" s="251"/>
      <c r="AB34" s="28"/>
      <c r="AC34" s="62" t="str">
        <f>IFERROR(VLOOKUP($AB34,整理番号!$B$22:$C$23,2,FALSE),"")</f>
        <v/>
      </c>
      <c r="AD34" s="28"/>
      <c r="AE34" s="116" t="str">
        <f>IFERROR(VLOOKUP(AD34,整理番号!$B$14:$C$16,2,FALSE),"")</f>
        <v/>
      </c>
      <c r="AF34" s="115"/>
      <c r="AG34" s="30" t="str">
        <f>IFERROR(VLOOKUP(AF34,整理番号!$B$18:$C$19,2,FALSE),"")</f>
        <v/>
      </c>
      <c r="AH34" s="28"/>
      <c r="AI34" s="254"/>
      <c r="AJ34" s="254"/>
      <c r="AK34" s="122"/>
      <c r="AL34" s="141"/>
      <c r="AM34" s="28"/>
      <c r="AN34" s="141"/>
      <c r="AO34" s="115"/>
      <c r="AP34" s="116" t="str">
        <f>IFERROR(VLOOKUP(AO34,整理番号!$B$38:$C$43,2,FALSE),"")</f>
        <v/>
      </c>
      <c r="AQ34" s="104" t="str">
        <f t="shared" si="16"/>
        <v/>
      </c>
      <c r="AR34" s="27"/>
      <c r="AS34" s="28"/>
      <c r="AT34" s="27"/>
      <c r="AU34" s="27"/>
      <c r="AV34" s="122"/>
      <c r="AW34" s="115"/>
      <c r="AX34" s="31"/>
      <c r="AY34" s="64" t="str">
        <f t="shared" si="17"/>
        <v/>
      </c>
      <c r="AZ34" s="31"/>
      <c r="BA34" s="31"/>
      <c r="BB34" s="64">
        <f t="shared" si="18"/>
        <v>0</v>
      </c>
      <c r="BC34" s="64" t="str">
        <f t="shared" si="19"/>
        <v/>
      </c>
      <c r="BD34" s="64" t="str">
        <f t="shared" si="20"/>
        <v/>
      </c>
      <c r="BE34" s="33"/>
      <c r="BF34" s="34" t="str">
        <f t="shared" si="21"/>
        <v/>
      </c>
      <c r="BG34" s="125" t="str">
        <f t="shared" si="22"/>
        <v/>
      </c>
      <c r="BH34" s="262"/>
      <c r="BI34" s="263"/>
      <c r="BJ34" s="31"/>
      <c r="BK34" s="31"/>
      <c r="BL34" s="31"/>
      <c r="BM34" s="31"/>
      <c r="BN34" s="148"/>
      <c r="BO34" s="270"/>
      <c r="BP34" s="267"/>
      <c r="BQ34" s="262"/>
      <c r="BR34" s="263"/>
      <c r="BS34" s="31"/>
      <c r="BT34" s="31"/>
      <c r="BU34" s="31"/>
      <c r="BV34" s="31"/>
      <c r="BW34" s="148"/>
      <c r="BX34" s="270"/>
      <c r="BY34" s="267"/>
      <c r="BZ34" s="262"/>
      <c r="CA34" s="263"/>
      <c r="CB34" s="31"/>
      <c r="CC34" s="31"/>
      <c r="CD34" s="31"/>
      <c r="CE34" s="31"/>
      <c r="CF34" s="148"/>
      <c r="CG34" s="270"/>
      <c r="CH34" s="267"/>
      <c r="CI34" s="262"/>
      <c r="CJ34" s="263"/>
      <c r="CK34" s="323"/>
      <c r="CL34" s="323"/>
      <c r="CM34" s="323"/>
      <c r="CN34" s="323"/>
      <c r="CO34" s="35" t="s">
        <v>306</v>
      </c>
      <c r="CP34" s="342" t="str">
        <f t="shared" si="23"/>
        <v/>
      </c>
      <c r="CQ34" s="267"/>
      <c r="CR34" s="258"/>
      <c r="CS34" s="93"/>
      <c r="CT34" s="275"/>
      <c r="CU34" s="275"/>
      <c r="CV34" s="275"/>
      <c r="CW34" s="275"/>
      <c r="CX34" s="36" t="s">
        <v>307</v>
      </c>
      <c r="CY34" s="273"/>
      <c r="CZ34" s="258"/>
      <c r="DA34" s="263"/>
      <c r="DB34" s="296"/>
      <c r="DC34" s="296"/>
      <c r="DD34" s="296"/>
      <c r="DE34" s="296"/>
      <c r="DF34" s="36" t="s">
        <v>308</v>
      </c>
      <c r="DG34" s="344" t="str">
        <f t="shared" si="24"/>
        <v/>
      </c>
      <c r="DH34" s="273"/>
      <c r="DI34" s="258"/>
      <c r="DJ34" s="263"/>
      <c r="DK34" s="278"/>
      <c r="DL34" s="278"/>
      <c r="DM34" s="278"/>
      <c r="DN34" s="278"/>
      <c r="DO34" s="36" t="s">
        <v>309</v>
      </c>
      <c r="DP34" s="281"/>
      <c r="DQ34" s="284" t="str">
        <f t="shared" si="25"/>
        <v/>
      </c>
      <c r="DR34" s="273"/>
      <c r="DS34" s="43"/>
      <c r="DT34" s="93"/>
      <c r="DU34" s="37"/>
      <c r="DV34" s="37"/>
      <c r="DW34" s="37"/>
      <c r="DX34" s="37"/>
      <c r="DY34" s="46" t="s">
        <v>310</v>
      </c>
      <c r="DZ34" s="478"/>
      <c r="EA34" s="38"/>
      <c r="EB34" s="37"/>
      <c r="EC34" s="37"/>
      <c r="ED34" s="37"/>
      <c r="EE34" s="37"/>
      <c r="EF34" s="49" t="s">
        <v>307</v>
      </c>
      <c r="EG34" s="54"/>
      <c r="EH34" s="290"/>
      <c r="EI34" s="37"/>
      <c r="EJ34" s="37"/>
      <c r="EK34" s="37"/>
      <c r="EL34" s="37"/>
      <c r="EM34" s="52" t="s">
        <v>307</v>
      </c>
      <c r="EN34" s="57"/>
      <c r="EO34" s="290"/>
      <c r="EP34" s="37"/>
      <c r="EQ34" s="37"/>
      <c r="ER34" s="37"/>
      <c r="ES34" s="37"/>
      <c r="ET34" s="39" t="s">
        <v>307</v>
      </c>
      <c r="EU34" s="287"/>
      <c r="EV34" s="292"/>
      <c r="EW34" s="290"/>
      <c r="EX34" s="37"/>
      <c r="EY34" s="37"/>
      <c r="EZ34" s="37"/>
      <c r="FA34" s="37"/>
      <c r="FB34" s="39" t="s">
        <v>307</v>
      </c>
      <c r="FC34" s="287"/>
      <c r="FD34" s="292"/>
      <c r="FE34" s="290"/>
      <c r="FF34" s="296"/>
      <c r="FG34" s="296"/>
      <c r="FH34" s="296"/>
      <c r="FI34" s="296"/>
      <c r="FJ34" s="40" t="s">
        <v>311</v>
      </c>
      <c r="FK34" s="302" t="str">
        <f t="shared" si="26"/>
        <v/>
      </c>
      <c r="FL34" s="299"/>
      <c r="FM34" s="292"/>
      <c r="FN34" s="290"/>
      <c r="FO34" s="305"/>
      <c r="FP34" s="296"/>
      <c r="FQ34" s="296"/>
      <c r="FR34" s="296"/>
      <c r="FS34" s="40" t="s">
        <v>311</v>
      </c>
      <c r="FT34" s="352" t="str">
        <f t="shared" si="27"/>
        <v/>
      </c>
      <c r="FU34" s="267"/>
      <c r="FV34" s="292"/>
      <c r="FW34" s="290"/>
      <c r="FX34" s="326"/>
      <c r="FY34" s="326"/>
      <c r="FZ34" s="326"/>
      <c r="GA34" s="326"/>
      <c r="GB34" s="36" t="s">
        <v>312</v>
      </c>
      <c r="GC34" s="308" t="str">
        <f t="shared" si="28"/>
        <v/>
      </c>
      <c r="GD34" s="267"/>
      <c r="GE34" s="312" t="str">
        <f t="shared" si="29"/>
        <v/>
      </c>
      <c r="GF34" s="313"/>
      <c r="GG34" s="338"/>
      <c r="GH34" s="312" t="str">
        <f t="shared" si="30"/>
        <v/>
      </c>
      <c r="GI34" s="313"/>
      <c r="GJ34" s="338" t="s">
        <v>56</v>
      </c>
      <c r="GK34" s="475" t="str">
        <f t="shared" si="31"/>
        <v/>
      </c>
      <c r="GL34" s="313"/>
      <c r="GM34" s="313"/>
      <c r="GN34" s="338"/>
      <c r="GO34" s="429" t="str">
        <f t="shared" si="32"/>
        <v/>
      </c>
      <c r="GP34" s="430" t="str">
        <f t="shared" si="33"/>
        <v/>
      </c>
      <c r="GQ34" s="431" t="str">
        <f t="shared" si="34"/>
        <v/>
      </c>
      <c r="GR34" s="432" t="str">
        <f t="shared" si="35"/>
        <v/>
      </c>
      <c r="GS34" s="430" t="str">
        <f t="shared" si="36"/>
        <v/>
      </c>
      <c r="GT34" s="433" t="str">
        <f t="shared" si="37"/>
        <v/>
      </c>
      <c r="GU34" s="331" t="str">
        <f t="shared" si="38"/>
        <v/>
      </c>
      <c r="GV34" s="333" t="str">
        <f t="shared" si="39"/>
        <v/>
      </c>
      <c r="GW34" s="439" t="str">
        <f t="shared" si="40"/>
        <v/>
      </c>
      <c r="GX34" s="433" t="str">
        <f t="shared" si="41"/>
        <v/>
      </c>
      <c r="GY34" s="331" t="str">
        <f t="shared" si="42"/>
        <v/>
      </c>
      <c r="GZ34" s="331" t="str">
        <f t="shared" si="43"/>
        <v/>
      </c>
      <c r="HA34" s="328" t="str">
        <f t="shared" si="44"/>
        <v/>
      </c>
      <c r="HB34" s="331" t="str">
        <f t="shared" si="45"/>
        <v/>
      </c>
      <c r="HC34" s="331" t="str">
        <f t="shared" si="46"/>
        <v/>
      </c>
      <c r="HD34" s="333" t="str">
        <f t="shared" si="47"/>
        <v/>
      </c>
      <c r="HE34" s="332" t="str">
        <f t="shared" si="48"/>
        <v/>
      </c>
      <c r="HF34" s="331" t="str">
        <f t="shared" si="49"/>
        <v/>
      </c>
      <c r="HG34" s="333" t="str">
        <f t="shared" si="50"/>
        <v/>
      </c>
      <c r="HH34" s="419" t="str">
        <f t="shared" si="51"/>
        <v/>
      </c>
      <c r="HI34" s="358" t="str">
        <f t="shared" si="52"/>
        <v/>
      </c>
      <c r="HJ34" s="331" t="str">
        <f t="shared" si="53"/>
        <v/>
      </c>
      <c r="HK34" s="331" t="str">
        <f t="shared" si="54"/>
        <v/>
      </c>
      <c r="HL34" s="358" t="str">
        <f t="shared" si="55"/>
        <v/>
      </c>
      <c r="HM34" s="331" t="str">
        <f t="shared" si="56"/>
        <v/>
      </c>
      <c r="HN34" s="331" t="str">
        <f t="shared" si="57"/>
        <v/>
      </c>
      <c r="HO34" s="358" t="str">
        <f t="shared" si="58"/>
        <v/>
      </c>
      <c r="HP34" s="331" t="str">
        <f t="shared" si="59"/>
        <v/>
      </c>
      <c r="HQ34" s="331" t="str">
        <f t="shared" si="60"/>
        <v/>
      </c>
      <c r="HR34" s="361" t="str">
        <f t="shared" si="61"/>
        <v/>
      </c>
      <c r="HS34" s="348" t="str">
        <f t="shared" si="62"/>
        <v/>
      </c>
      <c r="HT34" s="333" t="str">
        <f t="shared" si="63"/>
        <v/>
      </c>
      <c r="HU34" s="428" t="str">
        <f t="shared" si="64"/>
        <v/>
      </c>
      <c r="HV34" s="328" t="str">
        <f t="shared" si="65"/>
        <v/>
      </c>
      <c r="HW34" s="330" t="str">
        <f t="shared" si="66"/>
        <v/>
      </c>
      <c r="HX34" s="418" t="str">
        <f t="shared" si="67"/>
        <v/>
      </c>
      <c r="HY34" s="331" t="str">
        <f t="shared" si="68"/>
        <v/>
      </c>
      <c r="HZ34" s="331" t="str">
        <f t="shared" si="69"/>
        <v/>
      </c>
      <c r="IA34" s="331" t="str">
        <f t="shared" si="70"/>
        <v/>
      </c>
      <c r="IB34" s="331" t="str">
        <f t="shared" si="71"/>
        <v/>
      </c>
      <c r="IC34" s="333" t="str">
        <f t="shared" si="72"/>
        <v/>
      </c>
      <c r="ID34" s="419" t="str">
        <f t="shared" si="73"/>
        <v/>
      </c>
      <c r="IE34" s="331" t="str">
        <f t="shared" si="74"/>
        <v/>
      </c>
      <c r="IF34" s="331" t="str">
        <f t="shared" si="75"/>
        <v/>
      </c>
      <c r="IG34" s="331" t="str">
        <f t="shared" si="76"/>
        <v/>
      </c>
      <c r="IH34" s="331" t="str">
        <f t="shared" si="77"/>
        <v/>
      </c>
      <c r="II34" s="333" t="str">
        <f t="shared" si="78"/>
        <v/>
      </c>
      <c r="IJ34" s="419" t="str">
        <f t="shared" si="79"/>
        <v/>
      </c>
      <c r="IK34" s="331" t="str">
        <f t="shared" si="80"/>
        <v/>
      </c>
      <c r="IL34" s="331" t="str">
        <f t="shared" si="81"/>
        <v/>
      </c>
      <c r="IM34" s="331" t="str">
        <f t="shared" si="82"/>
        <v/>
      </c>
      <c r="IN34" s="331" t="str">
        <f t="shared" si="83"/>
        <v/>
      </c>
      <c r="IO34" s="333" t="str">
        <f t="shared" si="84"/>
        <v/>
      </c>
      <c r="IP34" s="433" t="str">
        <f t="shared" si="85"/>
        <v/>
      </c>
      <c r="IQ34" s="331" t="str">
        <f t="shared" si="86"/>
        <v/>
      </c>
      <c r="IR34" s="348" t="str">
        <f t="shared" si="87"/>
        <v/>
      </c>
      <c r="IS34" s="433" t="str">
        <f t="shared" si="88"/>
        <v/>
      </c>
      <c r="IT34" s="331" t="str">
        <f t="shared" si="89"/>
        <v/>
      </c>
      <c r="IU34" s="333" t="str">
        <f t="shared" si="90"/>
        <v/>
      </c>
      <c r="IV34" s="449" t="str">
        <f t="shared" si="91"/>
        <v/>
      </c>
      <c r="IW34" s="331" t="str">
        <f t="shared" si="92"/>
        <v/>
      </c>
      <c r="IX34" s="331" t="str">
        <f t="shared" si="93"/>
        <v/>
      </c>
      <c r="IY34" s="348" t="str">
        <f t="shared" si="94"/>
        <v/>
      </c>
      <c r="IZ34" s="365" t="str">
        <f t="shared" si="95"/>
        <v/>
      </c>
      <c r="JA34" s="340"/>
      <c r="JB34" s="100"/>
      <c r="JC34" s="370" t="str">
        <f t="shared" si="96"/>
        <v/>
      </c>
      <c r="JD34" s="101" t="str">
        <f t="shared" si="97"/>
        <v/>
      </c>
      <c r="JE34" s="367" t="str">
        <f t="shared" si="98"/>
        <v/>
      </c>
      <c r="JF34" s="368" t="str">
        <f t="shared" si="99"/>
        <v/>
      </c>
      <c r="JG34" s="368" t="str">
        <f t="shared" si="100"/>
        <v/>
      </c>
      <c r="JH34" s="368" t="str">
        <f t="shared" si="101"/>
        <v/>
      </c>
      <c r="JI34" s="368">
        <f t="shared" si="102"/>
        <v>0</v>
      </c>
      <c r="JJ34" s="369" t="str">
        <f t="shared" si="103"/>
        <v/>
      </c>
      <c r="JK34" s="367" t="str">
        <f t="shared" si="104"/>
        <v/>
      </c>
      <c r="JL34" s="369" t="str">
        <f t="shared" si="105"/>
        <v/>
      </c>
      <c r="JM34" s="368" t="str">
        <f t="shared" si="106"/>
        <v/>
      </c>
      <c r="JN34" s="368" t="str">
        <f t="shared" si="107"/>
        <v/>
      </c>
      <c r="JO34" s="368" t="str">
        <f t="shared" si="108"/>
        <v/>
      </c>
      <c r="JP34" s="371" t="str">
        <f t="shared" si="109"/>
        <v/>
      </c>
      <c r="JR34" s="115" t="str">
        <f t="shared" si="110"/>
        <v/>
      </c>
      <c r="JS34" s="28" t="str">
        <f t="shared" si="111"/>
        <v/>
      </c>
      <c r="JT34" s="28" t="str">
        <f t="shared" si="112"/>
        <v/>
      </c>
      <c r="JU34" s="28" t="str">
        <f t="shared" si="113"/>
        <v/>
      </c>
      <c r="JV34" s="28" t="str">
        <f t="shared" si="114"/>
        <v/>
      </c>
      <c r="JW34" s="251"/>
      <c r="JX34" s="122" t="str">
        <f t="shared" si="115"/>
        <v/>
      </c>
      <c r="JZ34" s="115" t="str">
        <f t="shared" si="116"/>
        <v/>
      </c>
      <c r="KA34" s="398" t="str">
        <f t="shared" si="117"/>
        <v/>
      </c>
      <c r="KB34" s="398" t="str">
        <f t="shared" si="118"/>
        <v/>
      </c>
      <c r="KC34" s="28" t="str">
        <f t="shared" si="119"/>
        <v/>
      </c>
      <c r="KD34" s="28" t="str">
        <f t="shared" si="120"/>
        <v/>
      </c>
      <c r="KE34" s="28" t="str">
        <f t="shared" si="121"/>
        <v/>
      </c>
      <c r="KF34" s="28" t="str">
        <f t="shared" si="122"/>
        <v/>
      </c>
      <c r="KG34" s="28" t="str">
        <f t="shared" si="123"/>
        <v/>
      </c>
      <c r="KH34" s="28" t="str">
        <f t="shared" si="124"/>
        <v/>
      </c>
      <c r="KI34" s="28" t="str">
        <f t="shared" si="125"/>
        <v/>
      </c>
      <c r="KJ34" s="28" t="str">
        <f t="shared" si="126"/>
        <v/>
      </c>
      <c r="KK34" s="122" t="str">
        <f t="shared" si="127"/>
        <v/>
      </c>
    </row>
    <row r="35" spans="2:297" s="26" customFormat="1" ht="26.25" customHeight="1" x14ac:dyDescent="0.2">
      <c r="B35" s="27">
        <f t="shared" si="6"/>
        <v>0</v>
      </c>
      <c r="C35" s="27">
        <f t="shared" si="7"/>
        <v>0</v>
      </c>
      <c r="D35" s="27">
        <f t="shared" si="8"/>
        <v>0</v>
      </c>
      <c r="E35" s="27">
        <f t="shared" si="9"/>
        <v>0</v>
      </c>
      <c r="F35" s="27">
        <f t="shared" si="10"/>
        <v>0</v>
      </c>
      <c r="G35" s="27">
        <f t="shared" si="11"/>
        <v>0</v>
      </c>
      <c r="H35" s="27">
        <f t="shared" si="12"/>
        <v>0</v>
      </c>
      <c r="I35" s="27">
        <f t="shared" si="13"/>
        <v>0</v>
      </c>
      <c r="J35" s="27"/>
      <c r="K35" s="27"/>
      <c r="L35" s="27"/>
      <c r="N35" s="131" t="str">
        <f t="shared" si="14"/>
        <v/>
      </c>
      <c r="O35" s="59"/>
      <c r="P35" s="59"/>
      <c r="Q35" s="241"/>
      <c r="R35" s="483"/>
      <c r="S35" s="243" t="str">
        <f>IFERROR(VLOOKUP($R35,整理番号!$B$4:$C$5,2,FALSE),"")</f>
        <v/>
      </c>
      <c r="T35" s="59"/>
      <c r="U35" s="250"/>
      <c r="V35" s="121"/>
      <c r="W35" s="218" t="str">
        <f t="shared" si="15"/>
        <v/>
      </c>
      <c r="X35" s="111"/>
      <c r="Y35" s="115"/>
      <c r="Z35" s="146" t="str">
        <f>IFERROR(VLOOKUP($Y35,整理番号!$B$8:$C$10,2,FALSE),"")</f>
        <v/>
      </c>
      <c r="AA35" s="251"/>
      <c r="AB35" s="28"/>
      <c r="AC35" s="62" t="str">
        <f>IFERROR(VLOOKUP($AB35,整理番号!$B$22:$C$23,2,FALSE),"")</f>
        <v/>
      </c>
      <c r="AD35" s="28"/>
      <c r="AE35" s="116" t="str">
        <f>IFERROR(VLOOKUP(AD35,整理番号!$B$14:$C$16,2,FALSE),"")</f>
        <v/>
      </c>
      <c r="AF35" s="115"/>
      <c r="AG35" s="30" t="str">
        <f>IFERROR(VLOOKUP(AF35,整理番号!$B$18:$C$19,2,FALSE),"")</f>
        <v/>
      </c>
      <c r="AH35" s="28"/>
      <c r="AI35" s="254"/>
      <c r="AJ35" s="254"/>
      <c r="AK35" s="122"/>
      <c r="AL35" s="141"/>
      <c r="AM35" s="28"/>
      <c r="AN35" s="141"/>
      <c r="AO35" s="115"/>
      <c r="AP35" s="116" t="str">
        <f>IFERROR(VLOOKUP(AO35,整理番号!$B$38:$C$43,2,FALSE),"")</f>
        <v/>
      </c>
      <c r="AQ35" s="104" t="str">
        <f t="shared" si="16"/>
        <v/>
      </c>
      <c r="AR35" s="27"/>
      <c r="AS35" s="28"/>
      <c r="AT35" s="27"/>
      <c r="AU35" s="27"/>
      <c r="AV35" s="122"/>
      <c r="AW35" s="115"/>
      <c r="AX35" s="31"/>
      <c r="AY35" s="64" t="str">
        <f t="shared" si="17"/>
        <v/>
      </c>
      <c r="AZ35" s="31"/>
      <c r="BA35" s="31"/>
      <c r="BB35" s="64">
        <f t="shared" si="18"/>
        <v>0</v>
      </c>
      <c r="BC35" s="64" t="str">
        <f t="shared" si="19"/>
        <v/>
      </c>
      <c r="BD35" s="64" t="str">
        <f t="shared" si="20"/>
        <v/>
      </c>
      <c r="BE35" s="33"/>
      <c r="BF35" s="34" t="str">
        <f t="shared" si="21"/>
        <v/>
      </c>
      <c r="BG35" s="125" t="str">
        <f t="shared" si="22"/>
        <v/>
      </c>
      <c r="BH35" s="262"/>
      <c r="BI35" s="263"/>
      <c r="BJ35" s="31"/>
      <c r="BK35" s="31"/>
      <c r="BL35" s="31"/>
      <c r="BM35" s="31"/>
      <c r="BN35" s="148"/>
      <c r="BO35" s="270"/>
      <c r="BP35" s="267"/>
      <c r="BQ35" s="262"/>
      <c r="BR35" s="263"/>
      <c r="BS35" s="31"/>
      <c r="BT35" s="31"/>
      <c r="BU35" s="31"/>
      <c r="BV35" s="31"/>
      <c r="BW35" s="148"/>
      <c r="BX35" s="270"/>
      <c r="BY35" s="267"/>
      <c r="BZ35" s="262"/>
      <c r="CA35" s="263"/>
      <c r="CB35" s="31"/>
      <c r="CC35" s="31"/>
      <c r="CD35" s="31"/>
      <c r="CE35" s="31"/>
      <c r="CF35" s="148"/>
      <c r="CG35" s="270"/>
      <c r="CH35" s="267"/>
      <c r="CI35" s="262"/>
      <c r="CJ35" s="263"/>
      <c r="CK35" s="323"/>
      <c r="CL35" s="323"/>
      <c r="CM35" s="323"/>
      <c r="CN35" s="323"/>
      <c r="CO35" s="35" t="s">
        <v>306</v>
      </c>
      <c r="CP35" s="342" t="str">
        <f t="shared" si="23"/>
        <v/>
      </c>
      <c r="CQ35" s="267"/>
      <c r="CR35" s="258"/>
      <c r="CS35" s="93"/>
      <c r="CT35" s="275"/>
      <c r="CU35" s="275"/>
      <c r="CV35" s="275"/>
      <c r="CW35" s="275"/>
      <c r="CX35" s="36" t="s">
        <v>307</v>
      </c>
      <c r="CY35" s="273"/>
      <c r="CZ35" s="258"/>
      <c r="DA35" s="263"/>
      <c r="DB35" s="296"/>
      <c r="DC35" s="296"/>
      <c r="DD35" s="296"/>
      <c r="DE35" s="296"/>
      <c r="DF35" s="36" t="s">
        <v>308</v>
      </c>
      <c r="DG35" s="344" t="str">
        <f t="shared" si="24"/>
        <v/>
      </c>
      <c r="DH35" s="273"/>
      <c r="DI35" s="258"/>
      <c r="DJ35" s="263"/>
      <c r="DK35" s="278"/>
      <c r="DL35" s="278"/>
      <c r="DM35" s="278"/>
      <c r="DN35" s="278"/>
      <c r="DO35" s="36" t="s">
        <v>309</v>
      </c>
      <c r="DP35" s="281"/>
      <c r="DQ35" s="284" t="str">
        <f t="shared" si="25"/>
        <v/>
      </c>
      <c r="DR35" s="273"/>
      <c r="DS35" s="43"/>
      <c r="DT35" s="93"/>
      <c r="DU35" s="37"/>
      <c r="DV35" s="37"/>
      <c r="DW35" s="37"/>
      <c r="DX35" s="37"/>
      <c r="DY35" s="46" t="s">
        <v>310</v>
      </c>
      <c r="DZ35" s="478"/>
      <c r="EA35" s="38"/>
      <c r="EB35" s="37"/>
      <c r="EC35" s="37"/>
      <c r="ED35" s="37"/>
      <c r="EE35" s="37"/>
      <c r="EF35" s="49" t="s">
        <v>307</v>
      </c>
      <c r="EG35" s="54"/>
      <c r="EH35" s="290"/>
      <c r="EI35" s="37"/>
      <c r="EJ35" s="37"/>
      <c r="EK35" s="37"/>
      <c r="EL35" s="37"/>
      <c r="EM35" s="52" t="s">
        <v>307</v>
      </c>
      <c r="EN35" s="57"/>
      <c r="EO35" s="290"/>
      <c r="EP35" s="37"/>
      <c r="EQ35" s="37"/>
      <c r="ER35" s="37"/>
      <c r="ES35" s="37"/>
      <c r="ET35" s="39" t="s">
        <v>307</v>
      </c>
      <c r="EU35" s="287"/>
      <c r="EV35" s="292"/>
      <c r="EW35" s="290"/>
      <c r="EX35" s="37"/>
      <c r="EY35" s="37"/>
      <c r="EZ35" s="37"/>
      <c r="FA35" s="37"/>
      <c r="FB35" s="39" t="s">
        <v>307</v>
      </c>
      <c r="FC35" s="287"/>
      <c r="FD35" s="292"/>
      <c r="FE35" s="290"/>
      <c r="FF35" s="296"/>
      <c r="FG35" s="296"/>
      <c r="FH35" s="296"/>
      <c r="FI35" s="296"/>
      <c r="FJ35" s="40" t="s">
        <v>311</v>
      </c>
      <c r="FK35" s="302" t="str">
        <f t="shared" si="26"/>
        <v/>
      </c>
      <c r="FL35" s="299"/>
      <c r="FM35" s="292"/>
      <c r="FN35" s="290"/>
      <c r="FO35" s="305"/>
      <c r="FP35" s="296"/>
      <c r="FQ35" s="296"/>
      <c r="FR35" s="296"/>
      <c r="FS35" s="40" t="s">
        <v>311</v>
      </c>
      <c r="FT35" s="352" t="str">
        <f t="shared" si="27"/>
        <v/>
      </c>
      <c r="FU35" s="267"/>
      <c r="FV35" s="292"/>
      <c r="FW35" s="290"/>
      <c r="FX35" s="326"/>
      <c r="FY35" s="326"/>
      <c r="FZ35" s="326"/>
      <c r="GA35" s="326"/>
      <c r="GB35" s="36" t="s">
        <v>312</v>
      </c>
      <c r="GC35" s="308" t="str">
        <f t="shared" si="28"/>
        <v/>
      </c>
      <c r="GD35" s="267"/>
      <c r="GE35" s="312" t="str">
        <f t="shared" si="29"/>
        <v/>
      </c>
      <c r="GF35" s="313"/>
      <c r="GG35" s="338"/>
      <c r="GH35" s="312" t="str">
        <f t="shared" si="30"/>
        <v/>
      </c>
      <c r="GI35" s="313"/>
      <c r="GJ35" s="338" t="s">
        <v>56</v>
      </c>
      <c r="GK35" s="475" t="str">
        <f t="shared" si="31"/>
        <v/>
      </c>
      <c r="GL35" s="313"/>
      <c r="GM35" s="313"/>
      <c r="GN35" s="338"/>
      <c r="GO35" s="429" t="str">
        <f t="shared" si="32"/>
        <v/>
      </c>
      <c r="GP35" s="430" t="str">
        <f t="shared" si="33"/>
        <v/>
      </c>
      <c r="GQ35" s="431" t="str">
        <f t="shared" si="34"/>
        <v/>
      </c>
      <c r="GR35" s="432" t="str">
        <f t="shared" si="35"/>
        <v/>
      </c>
      <c r="GS35" s="430" t="str">
        <f t="shared" si="36"/>
        <v/>
      </c>
      <c r="GT35" s="433" t="str">
        <f t="shared" si="37"/>
        <v/>
      </c>
      <c r="GU35" s="331" t="str">
        <f t="shared" si="38"/>
        <v/>
      </c>
      <c r="GV35" s="333" t="str">
        <f t="shared" si="39"/>
        <v/>
      </c>
      <c r="GW35" s="439" t="str">
        <f t="shared" si="40"/>
        <v/>
      </c>
      <c r="GX35" s="433" t="str">
        <f t="shared" si="41"/>
        <v/>
      </c>
      <c r="GY35" s="331" t="str">
        <f t="shared" si="42"/>
        <v/>
      </c>
      <c r="GZ35" s="331" t="str">
        <f t="shared" si="43"/>
        <v/>
      </c>
      <c r="HA35" s="328" t="str">
        <f t="shared" si="44"/>
        <v/>
      </c>
      <c r="HB35" s="331" t="str">
        <f t="shared" si="45"/>
        <v/>
      </c>
      <c r="HC35" s="331" t="str">
        <f t="shared" si="46"/>
        <v/>
      </c>
      <c r="HD35" s="333" t="str">
        <f t="shared" si="47"/>
        <v/>
      </c>
      <c r="HE35" s="332" t="str">
        <f t="shared" si="48"/>
        <v/>
      </c>
      <c r="HF35" s="331" t="str">
        <f t="shared" si="49"/>
        <v/>
      </c>
      <c r="HG35" s="333" t="str">
        <f t="shared" si="50"/>
        <v/>
      </c>
      <c r="HH35" s="419" t="str">
        <f t="shared" si="51"/>
        <v/>
      </c>
      <c r="HI35" s="358" t="str">
        <f t="shared" si="52"/>
        <v/>
      </c>
      <c r="HJ35" s="331" t="str">
        <f t="shared" si="53"/>
        <v/>
      </c>
      <c r="HK35" s="331" t="str">
        <f t="shared" si="54"/>
        <v/>
      </c>
      <c r="HL35" s="358" t="str">
        <f t="shared" si="55"/>
        <v/>
      </c>
      <c r="HM35" s="331" t="str">
        <f t="shared" si="56"/>
        <v/>
      </c>
      <c r="HN35" s="331" t="str">
        <f t="shared" si="57"/>
        <v/>
      </c>
      <c r="HO35" s="358" t="str">
        <f t="shared" si="58"/>
        <v/>
      </c>
      <c r="HP35" s="331" t="str">
        <f t="shared" si="59"/>
        <v/>
      </c>
      <c r="HQ35" s="331" t="str">
        <f t="shared" si="60"/>
        <v/>
      </c>
      <c r="HR35" s="361" t="str">
        <f t="shared" si="61"/>
        <v/>
      </c>
      <c r="HS35" s="348" t="str">
        <f t="shared" si="62"/>
        <v/>
      </c>
      <c r="HT35" s="333" t="str">
        <f t="shared" si="63"/>
        <v/>
      </c>
      <c r="HU35" s="428" t="str">
        <f t="shared" si="64"/>
        <v/>
      </c>
      <c r="HV35" s="328" t="str">
        <f t="shared" si="65"/>
        <v/>
      </c>
      <c r="HW35" s="330" t="str">
        <f t="shared" si="66"/>
        <v/>
      </c>
      <c r="HX35" s="418" t="str">
        <f t="shared" si="67"/>
        <v/>
      </c>
      <c r="HY35" s="331" t="str">
        <f t="shared" si="68"/>
        <v/>
      </c>
      <c r="HZ35" s="331" t="str">
        <f t="shared" si="69"/>
        <v/>
      </c>
      <c r="IA35" s="331" t="str">
        <f t="shared" si="70"/>
        <v/>
      </c>
      <c r="IB35" s="331" t="str">
        <f t="shared" si="71"/>
        <v/>
      </c>
      <c r="IC35" s="333" t="str">
        <f t="shared" si="72"/>
        <v/>
      </c>
      <c r="ID35" s="419" t="str">
        <f t="shared" si="73"/>
        <v/>
      </c>
      <c r="IE35" s="331" t="str">
        <f t="shared" si="74"/>
        <v/>
      </c>
      <c r="IF35" s="331" t="str">
        <f t="shared" si="75"/>
        <v/>
      </c>
      <c r="IG35" s="331" t="str">
        <f t="shared" si="76"/>
        <v/>
      </c>
      <c r="IH35" s="331" t="str">
        <f t="shared" si="77"/>
        <v/>
      </c>
      <c r="II35" s="333" t="str">
        <f t="shared" si="78"/>
        <v/>
      </c>
      <c r="IJ35" s="419" t="str">
        <f t="shared" si="79"/>
        <v/>
      </c>
      <c r="IK35" s="331" t="str">
        <f t="shared" si="80"/>
        <v/>
      </c>
      <c r="IL35" s="331" t="str">
        <f t="shared" si="81"/>
        <v/>
      </c>
      <c r="IM35" s="331" t="str">
        <f t="shared" si="82"/>
        <v/>
      </c>
      <c r="IN35" s="331" t="str">
        <f t="shared" si="83"/>
        <v/>
      </c>
      <c r="IO35" s="333" t="str">
        <f t="shared" si="84"/>
        <v/>
      </c>
      <c r="IP35" s="433" t="str">
        <f t="shared" si="85"/>
        <v/>
      </c>
      <c r="IQ35" s="331" t="str">
        <f t="shared" si="86"/>
        <v/>
      </c>
      <c r="IR35" s="348" t="str">
        <f t="shared" si="87"/>
        <v/>
      </c>
      <c r="IS35" s="433" t="str">
        <f t="shared" si="88"/>
        <v/>
      </c>
      <c r="IT35" s="331" t="str">
        <f t="shared" si="89"/>
        <v/>
      </c>
      <c r="IU35" s="333" t="str">
        <f t="shared" si="90"/>
        <v/>
      </c>
      <c r="IV35" s="449" t="str">
        <f t="shared" si="91"/>
        <v/>
      </c>
      <c r="IW35" s="331" t="str">
        <f t="shared" si="92"/>
        <v/>
      </c>
      <c r="IX35" s="331" t="str">
        <f t="shared" si="93"/>
        <v/>
      </c>
      <c r="IY35" s="348" t="str">
        <f t="shared" si="94"/>
        <v/>
      </c>
      <c r="IZ35" s="365" t="str">
        <f t="shared" si="95"/>
        <v/>
      </c>
      <c r="JA35" s="340"/>
      <c r="JB35" s="100"/>
      <c r="JC35" s="370" t="str">
        <f t="shared" si="96"/>
        <v/>
      </c>
      <c r="JD35" s="101" t="str">
        <f t="shared" si="97"/>
        <v/>
      </c>
      <c r="JE35" s="367" t="str">
        <f t="shared" si="98"/>
        <v/>
      </c>
      <c r="JF35" s="368" t="str">
        <f t="shared" si="99"/>
        <v/>
      </c>
      <c r="JG35" s="368" t="str">
        <f t="shared" si="100"/>
        <v/>
      </c>
      <c r="JH35" s="368" t="str">
        <f t="shared" si="101"/>
        <v/>
      </c>
      <c r="JI35" s="368">
        <f t="shared" si="102"/>
        <v>0</v>
      </c>
      <c r="JJ35" s="369" t="str">
        <f t="shared" si="103"/>
        <v/>
      </c>
      <c r="JK35" s="367" t="str">
        <f t="shared" si="104"/>
        <v/>
      </c>
      <c r="JL35" s="369" t="str">
        <f t="shared" si="105"/>
        <v/>
      </c>
      <c r="JM35" s="368" t="str">
        <f t="shared" si="106"/>
        <v/>
      </c>
      <c r="JN35" s="368" t="str">
        <f t="shared" si="107"/>
        <v/>
      </c>
      <c r="JO35" s="368" t="str">
        <f t="shared" si="108"/>
        <v/>
      </c>
      <c r="JP35" s="371" t="str">
        <f t="shared" si="109"/>
        <v/>
      </c>
      <c r="JR35" s="115" t="str">
        <f t="shared" si="110"/>
        <v/>
      </c>
      <c r="JS35" s="28" t="str">
        <f t="shared" si="111"/>
        <v/>
      </c>
      <c r="JT35" s="28" t="str">
        <f t="shared" si="112"/>
        <v/>
      </c>
      <c r="JU35" s="28" t="str">
        <f t="shared" si="113"/>
        <v/>
      </c>
      <c r="JV35" s="28" t="str">
        <f t="shared" si="114"/>
        <v/>
      </c>
      <c r="JW35" s="251"/>
      <c r="JX35" s="122" t="str">
        <f t="shared" si="115"/>
        <v/>
      </c>
      <c r="JZ35" s="115" t="str">
        <f t="shared" si="116"/>
        <v/>
      </c>
      <c r="KA35" s="398" t="str">
        <f t="shared" si="117"/>
        <v/>
      </c>
      <c r="KB35" s="398" t="str">
        <f t="shared" si="118"/>
        <v/>
      </c>
      <c r="KC35" s="28" t="str">
        <f t="shared" si="119"/>
        <v/>
      </c>
      <c r="KD35" s="28" t="str">
        <f t="shared" si="120"/>
        <v/>
      </c>
      <c r="KE35" s="28" t="str">
        <f t="shared" si="121"/>
        <v/>
      </c>
      <c r="KF35" s="28" t="str">
        <f t="shared" si="122"/>
        <v/>
      </c>
      <c r="KG35" s="28" t="str">
        <f t="shared" si="123"/>
        <v/>
      </c>
      <c r="KH35" s="28" t="str">
        <f t="shared" si="124"/>
        <v/>
      </c>
      <c r="KI35" s="28" t="str">
        <f t="shared" si="125"/>
        <v/>
      </c>
      <c r="KJ35" s="28" t="str">
        <f t="shared" si="126"/>
        <v/>
      </c>
      <c r="KK35" s="122" t="str">
        <f t="shared" si="127"/>
        <v/>
      </c>
    </row>
    <row r="36" spans="2:297" s="26" customFormat="1" ht="26.25" customHeight="1" x14ac:dyDescent="0.2">
      <c r="B36" s="27">
        <f t="shared" si="6"/>
        <v>0</v>
      </c>
      <c r="C36" s="27">
        <f t="shared" si="7"/>
        <v>0</v>
      </c>
      <c r="D36" s="27">
        <f t="shared" si="8"/>
        <v>0</v>
      </c>
      <c r="E36" s="27">
        <f t="shared" si="9"/>
        <v>0</v>
      </c>
      <c r="F36" s="27">
        <f t="shared" si="10"/>
        <v>0</v>
      </c>
      <c r="G36" s="27">
        <f t="shared" si="11"/>
        <v>0</v>
      </c>
      <c r="H36" s="27">
        <f t="shared" si="12"/>
        <v>0</v>
      </c>
      <c r="I36" s="27">
        <f t="shared" si="13"/>
        <v>0</v>
      </c>
      <c r="J36" s="27"/>
      <c r="K36" s="27"/>
      <c r="L36" s="27"/>
      <c r="N36" s="131" t="str">
        <f t="shared" si="14"/>
        <v/>
      </c>
      <c r="O36" s="59"/>
      <c r="P36" s="59"/>
      <c r="Q36" s="241"/>
      <c r="R36" s="483"/>
      <c r="S36" s="243" t="str">
        <f>IFERROR(VLOOKUP($R36,整理番号!$B$4:$C$5,2,FALSE),"")</f>
        <v/>
      </c>
      <c r="T36" s="59"/>
      <c r="U36" s="250"/>
      <c r="V36" s="121"/>
      <c r="W36" s="218" t="str">
        <f t="shared" si="15"/>
        <v/>
      </c>
      <c r="X36" s="111"/>
      <c r="Y36" s="115"/>
      <c r="Z36" s="146" t="str">
        <f>IFERROR(VLOOKUP($Y36,整理番号!$B$8:$C$10,2,FALSE),"")</f>
        <v/>
      </c>
      <c r="AA36" s="251"/>
      <c r="AB36" s="28"/>
      <c r="AC36" s="62" t="str">
        <f>IFERROR(VLOOKUP($AB36,整理番号!$B$22:$C$23,2,FALSE),"")</f>
        <v/>
      </c>
      <c r="AD36" s="28"/>
      <c r="AE36" s="116" t="str">
        <f>IFERROR(VLOOKUP(AD36,整理番号!$B$14:$C$16,2,FALSE),"")</f>
        <v/>
      </c>
      <c r="AF36" s="115"/>
      <c r="AG36" s="30" t="str">
        <f>IFERROR(VLOOKUP(AF36,整理番号!$B$18:$C$19,2,FALSE),"")</f>
        <v/>
      </c>
      <c r="AH36" s="28"/>
      <c r="AI36" s="254"/>
      <c r="AJ36" s="254"/>
      <c r="AK36" s="122"/>
      <c r="AL36" s="141"/>
      <c r="AM36" s="28"/>
      <c r="AN36" s="141"/>
      <c r="AO36" s="115"/>
      <c r="AP36" s="116" t="str">
        <f>IFERROR(VLOOKUP(AO36,整理番号!$B$38:$C$43,2,FALSE),"")</f>
        <v/>
      </c>
      <c r="AQ36" s="104" t="str">
        <f t="shared" si="16"/>
        <v/>
      </c>
      <c r="AR36" s="27"/>
      <c r="AS36" s="28"/>
      <c r="AT36" s="27"/>
      <c r="AU36" s="27"/>
      <c r="AV36" s="122"/>
      <c r="AW36" s="115"/>
      <c r="AX36" s="31"/>
      <c r="AY36" s="64" t="str">
        <f t="shared" si="17"/>
        <v/>
      </c>
      <c r="AZ36" s="31"/>
      <c r="BA36" s="31"/>
      <c r="BB36" s="64">
        <f t="shared" si="18"/>
        <v>0</v>
      </c>
      <c r="BC36" s="64" t="str">
        <f t="shared" si="19"/>
        <v/>
      </c>
      <c r="BD36" s="64" t="str">
        <f t="shared" si="20"/>
        <v/>
      </c>
      <c r="BE36" s="33"/>
      <c r="BF36" s="34" t="str">
        <f t="shared" si="21"/>
        <v/>
      </c>
      <c r="BG36" s="125" t="str">
        <f t="shared" si="22"/>
        <v/>
      </c>
      <c r="BH36" s="262"/>
      <c r="BI36" s="263"/>
      <c r="BJ36" s="31"/>
      <c r="BK36" s="31"/>
      <c r="BL36" s="31"/>
      <c r="BM36" s="31"/>
      <c r="BN36" s="148"/>
      <c r="BO36" s="270"/>
      <c r="BP36" s="267"/>
      <c r="BQ36" s="262"/>
      <c r="BR36" s="263"/>
      <c r="BS36" s="31"/>
      <c r="BT36" s="31"/>
      <c r="BU36" s="31"/>
      <c r="BV36" s="31"/>
      <c r="BW36" s="148"/>
      <c r="BX36" s="270"/>
      <c r="BY36" s="267"/>
      <c r="BZ36" s="262"/>
      <c r="CA36" s="263"/>
      <c r="CB36" s="31"/>
      <c r="CC36" s="31"/>
      <c r="CD36" s="31"/>
      <c r="CE36" s="31"/>
      <c r="CF36" s="148"/>
      <c r="CG36" s="270"/>
      <c r="CH36" s="267"/>
      <c r="CI36" s="262"/>
      <c r="CJ36" s="263"/>
      <c r="CK36" s="323"/>
      <c r="CL36" s="323"/>
      <c r="CM36" s="323"/>
      <c r="CN36" s="323"/>
      <c r="CO36" s="35" t="s">
        <v>306</v>
      </c>
      <c r="CP36" s="342" t="str">
        <f t="shared" si="23"/>
        <v/>
      </c>
      <c r="CQ36" s="267"/>
      <c r="CR36" s="258"/>
      <c r="CS36" s="93"/>
      <c r="CT36" s="275"/>
      <c r="CU36" s="275"/>
      <c r="CV36" s="275"/>
      <c r="CW36" s="275"/>
      <c r="CX36" s="36" t="s">
        <v>307</v>
      </c>
      <c r="CY36" s="273"/>
      <c r="CZ36" s="258"/>
      <c r="DA36" s="263"/>
      <c r="DB36" s="296"/>
      <c r="DC36" s="296"/>
      <c r="DD36" s="296"/>
      <c r="DE36" s="296"/>
      <c r="DF36" s="36" t="s">
        <v>308</v>
      </c>
      <c r="DG36" s="344" t="str">
        <f t="shared" si="24"/>
        <v/>
      </c>
      <c r="DH36" s="273"/>
      <c r="DI36" s="258"/>
      <c r="DJ36" s="263"/>
      <c r="DK36" s="278"/>
      <c r="DL36" s="278"/>
      <c r="DM36" s="278"/>
      <c r="DN36" s="278"/>
      <c r="DO36" s="36" t="s">
        <v>309</v>
      </c>
      <c r="DP36" s="281"/>
      <c r="DQ36" s="284" t="str">
        <f t="shared" si="25"/>
        <v/>
      </c>
      <c r="DR36" s="273"/>
      <c r="DS36" s="43"/>
      <c r="DT36" s="93"/>
      <c r="DU36" s="37"/>
      <c r="DV36" s="37"/>
      <c r="DW36" s="37"/>
      <c r="DX36" s="37"/>
      <c r="DY36" s="46" t="s">
        <v>310</v>
      </c>
      <c r="DZ36" s="478"/>
      <c r="EA36" s="38"/>
      <c r="EB36" s="37"/>
      <c r="EC36" s="37"/>
      <c r="ED36" s="37"/>
      <c r="EE36" s="37"/>
      <c r="EF36" s="49" t="s">
        <v>307</v>
      </c>
      <c r="EG36" s="54"/>
      <c r="EH36" s="290"/>
      <c r="EI36" s="37"/>
      <c r="EJ36" s="37"/>
      <c r="EK36" s="37"/>
      <c r="EL36" s="37"/>
      <c r="EM36" s="52" t="s">
        <v>307</v>
      </c>
      <c r="EN36" s="57"/>
      <c r="EO36" s="290"/>
      <c r="EP36" s="37"/>
      <c r="EQ36" s="37"/>
      <c r="ER36" s="37"/>
      <c r="ES36" s="37"/>
      <c r="ET36" s="39" t="s">
        <v>307</v>
      </c>
      <c r="EU36" s="287"/>
      <c r="EV36" s="292"/>
      <c r="EW36" s="290"/>
      <c r="EX36" s="37"/>
      <c r="EY36" s="37"/>
      <c r="EZ36" s="37"/>
      <c r="FA36" s="37"/>
      <c r="FB36" s="39" t="s">
        <v>307</v>
      </c>
      <c r="FC36" s="287"/>
      <c r="FD36" s="292"/>
      <c r="FE36" s="290"/>
      <c r="FF36" s="296"/>
      <c r="FG36" s="296"/>
      <c r="FH36" s="296"/>
      <c r="FI36" s="296"/>
      <c r="FJ36" s="40" t="s">
        <v>311</v>
      </c>
      <c r="FK36" s="302" t="str">
        <f t="shared" si="26"/>
        <v/>
      </c>
      <c r="FL36" s="299"/>
      <c r="FM36" s="292"/>
      <c r="FN36" s="290"/>
      <c r="FO36" s="305"/>
      <c r="FP36" s="296"/>
      <c r="FQ36" s="296"/>
      <c r="FR36" s="296"/>
      <c r="FS36" s="40" t="s">
        <v>311</v>
      </c>
      <c r="FT36" s="352" t="str">
        <f t="shared" si="27"/>
        <v/>
      </c>
      <c r="FU36" s="267"/>
      <c r="FV36" s="292"/>
      <c r="FW36" s="290"/>
      <c r="FX36" s="326"/>
      <c r="FY36" s="326"/>
      <c r="FZ36" s="326"/>
      <c r="GA36" s="326"/>
      <c r="GB36" s="36" t="s">
        <v>312</v>
      </c>
      <c r="GC36" s="308" t="str">
        <f t="shared" si="28"/>
        <v/>
      </c>
      <c r="GD36" s="267"/>
      <c r="GE36" s="312" t="str">
        <f t="shared" si="29"/>
        <v/>
      </c>
      <c r="GF36" s="313"/>
      <c r="GG36" s="338"/>
      <c r="GH36" s="312" t="str">
        <f t="shared" si="30"/>
        <v/>
      </c>
      <c r="GI36" s="313"/>
      <c r="GJ36" s="338" t="s">
        <v>56</v>
      </c>
      <c r="GK36" s="475" t="str">
        <f t="shared" si="31"/>
        <v/>
      </c>
      <c r="GL36" s="313"/>
      <c r="GM36" s="313"/>
      <c r="GN36" s="338"/>
      <c r="GO36" s="429" t="str">
        <f t="shared" si="32"/>
        <v/>
      </c>
      <c r="GP36" s="430" t="str">
        <f t="shared" si="33"/>
        <v/>
      </c>
      <c r="GQ36" s="431" t="str">
        <f t="shared" si="34"/>
        <v/>
      </c>
      <c r="GR36" s="432" t="str">
        <f t="shared" si="35"/>
        <v/>
      </c>
      <c r="GS36" s="430" t="str">
        <f t="shared" si="36"/>
        <v/>
      </c>
      <c r="GT36" s="433" t="str">
        <f t="shared" si="37"/>
        <v/>
      </c>
      <c r="GU36" s="331" t="str">
        <f t="shared" si="38"/>
        <v/>
      </c>
      <c r="GV36" s="333" t="str">
        <f t="shared" si="39"/>
        <v/>
      </c>
      <c r="GW36" s="439" t="str">
        <f t="shared" si="40"/>
        <v/>
      </c>
      <c r="GX36" s="433" t="str">
        <f t="shared" si="41"/>
        <v/>
      </c>
      <c r="GY36" s="331" t="str">
        <f t="shared" si="42"/>
        <v/>
      </c>
      <c r="GZ36" s="331" t="str">
        <f t="shared" si="43"/>
        <v/>
      </c>
      <c r="HA36" s="328" t="str">
        <f t="shared" si="44"/>
        <v/>
      </c>
      <c r="HB36" s="331" t="str">
        <f t="shared" si="45"/>
        <v/>
      </c>
      <c r="HC36" s="331" t="str">
        <f t="shared" si="46"/>
        <v/>
      </c>
      <c r="HD36" s="333" t="str">
        <f t="shared" si="47"/>
        <v/>
      </c>
      <c r="HE36" s="332" t="str">
        <f t="shared" si="48"/>
        <v/>
      </c>
      <c r="HF36" s="331" t="str">
        <f t="shared" si="49"/>
        <v/>
      </c>
      <c r="HG36" s="333" t="str">
        <f t="shared" si="50"/>
        <v/>
      </c>
      <c r="HH36" s="419" t="str">
        <f t="shared" si="51"/>
        <v/>
      </c>
      <c r="HI36" s="358" t="str">
        <f t="shared" si="52"/>
        <v/>
      </c>
      <c r="HJ36" s="331" t="str">
        <f t="shared" si="53"/>
        <v/>
      </c>
      <c r="HK36" s="331" t="str">
        <f t="shared" si="54"/>
        <v/>
      </c>
      <c r="HL36" s="358" t="str">
        <f t="shared" si="55"/>
        <v/>
      </c>
      <c r="HM36" s="331" t="str">
        <f t="shared" si="56"/>
        <v/>
      </c>
      <c r="HN36" s="331" t="str">
        <f t="shared" si="57"/>
        <v/>
      </c>
      <c r="HO36" s="358" t="str">
        <f t="shared" si="58"/>
        <v/>
      </c>
      <c r="HP36" s="331" t="str">
        <f t="shared" si="59"/>
        <v/>
      </c>
      <c r="HQ36" s="331" t="str">
        <f t="shared" si="60"/>
        <v/>
      </c>
      <c r="HR36" s="361" t="str">
        <f t="shared" si="61"/>
        <v/>
      </c>
      <c r="HS36" s="348" t="str">
        <f t="shared" si="62"/>
        <v/>
      </c>
      <c r="HT36" s="333" t="str">
        <f t="shared" si="63"/>
        <v/>
      </c>
      <c r="HU36" s="428" t="str">
        <f t="shared" si="64"/>
        <v/>
      </c>
      <c r="HV36" s="328" t="str">
        <f t="shared" si="65"/>
        <v/>
      </c>
      <c r="HW36" s="330" t="str">
        <f t="shared" si="66"/>
        <v/>
      </c>
      <c r="HX36" s="418" t="str">
        <f t="shared" si="67"/>
        <v/>
      </c>
      <c r="HY36" s="331" t="str">
        <f t="shared" si="68"/>
        <v/>
      </c>
      <c r="HZ36" s="331" t="str">
        <f t="shared" si="69"/>
        <v/>
      </c>
      <c r="IA36" s="331" t="str">
        <f t="shared" si="70"/>
        <v/>
      </c>
      <c r="IB36" s="331" t="str">
        <f t="shared" si="71"/>
        <v/>
      </c>
      <c r="IC36" s="333" t="str">
        <f t="shared" si="72"/>
        <v/>
      </c>
      <c r="ID36" s="419" t="str">
        <f t="shared" si="73"/>
        <v/>
      </c>
      <c r="IE36" s="331" t="str">
        <f t="shared" si="74"/>
        <v/>
      </c>
      <c r="IF36" s="331" t="str">
        <f t="shared" si="75"/>
        <v/>
      </c>
      <c r="IG36" s="331" t="str">
        <f t="shared" si="76"/>
        <v/>
      </c>
      <c r="IH36" s="331" t="str">
        <f t="shared" si="77"/>
        <v/>
      </c>
      <c r="II36" s="333" t="str">
        <f t="shared" si="78"/>
        <v/>
      </c>
      <c r="IJ36" s="419" t="str">
        <f t="shared" si="79"/>
        <v/>
      </c>
      <c r="IK36" s="331" t="str">
        <f t="shared" si="80"/>
        <v/>
      </c>
      <c r="IL36" s="331" t="str">
        <f t="shared" si="81"/>
        <v/>
      </c>
      <c r="IM36" s="331" t="str">
        <f t="shared" si="82"/>
        <v/>
      </c>
      <c r="IN36" s="331" t="str">
        <f t="shared" si="83"/>
        <v/>
      </c>
      <c r="IO36" s="333" t="str">
        <f t="shared" si="84"/>
        <v/>
      </c>
      <c r="IP36" s="433" t="str">
        <f t="shared" si="85"/>
        <v/>
      </c>
      <c r="IQ36" s="331" t="str">
        <f t="shared" si="86"/>
        <v/>
      </c>
      <c r="IR36" s="348" t="str">
        <f t="shared" si="87"/>
        <v/>
      </c>
      <c r="IS36" s="433" t="str">
        <f t="shared" si="88"/>
        <v/>
      </c>
      <c r="IT36" s="331" t="str">
        <f t="shared" si="89"/>
        <v/>
      </c>
      <c r="IU36" s="333" t="str">
        <f t="shared" si="90"/>
        <v/>
      </c>
      <c r="IV36" s="449" t="str">
        <f t="shared" si="91"/>
        <v/>
      </c>
      <c r="IW36" s="331" t="str">
        <f t="shared" si="92"/>
        <v/>
      </c>
      <c r="IX36" s="331" t="str">
        <f t="shared" si="93"/>
        <v/>
      </c>
      <c r="IY36" s="348" t="str">
        <f t="shared" si="94"/>
        <v/>
      </c>
      <c r="IZ36" s="365" t="str">
        <f t="shared" si="95"/>
        <v/>
      </c>
      <c r="JA36" s="340"/>
      <c r="JB36" s="100"/>
      <c r="JC36" s="370" t="str">
        <f t="shared" si="96"/>
        <v/>
      </c>
      <c r="JD36" s="101" t="str">
        <f t="shared" si="97"/>
        <v/>
      </c>
      <c r="JE36" s="367" t="str">
        <f t="shared" si="98"/>
        <v/>
      </c>
      <c r="JF36" s="368" t="str">
        <f t="shared" si="99"/>
        <v/>
      </c>
      <c r="JG36" s="368" t="str">
        <f t="shared" si="100"/>
        <v/>
      </c>
      <c r="JH36" s="368" t="str">
        <f t="shared" si="101"/>
        <v/>
      </c>
      <c r="JI36" s="368">
        <f t="shared" si="102"/>
        <v>0</v>
      </c>
      <c r="JJ36" s="369" t="str">
        <f t="shared" si="103"/>
        <v/>
      </c>
      <c r="JK36" s="367" t="str">
        <f t="shared" si="104"/>
        <v/>
      </c>
      <c r="JL36" s="369" t="str">
        <f t="shared" si="105"/>
        <v/>
      </c>
      <c r="JM36" s="368" t="str">
        <f t="shared" si="106"/>
        <v/>
      </c>
      <c r="JN36" s="368" t="str">
        <f t="shared" si="107"/>
        <v/>
      </c>
      <c r="JO36" s="368" t="str">
        <f t="shared" si="108"/>
        <v/>
      </c>
      <c r="JP36" s="371" t="str">
        <f t="shared" si="109"/>
        <v/>
      </c>
      <c r="JR36" s="115" t="str">
        <f t="shared" si="110"/>
        <v/>
      </c>
      <c r="JS36" s="28" t="str">
        <f t="shared" si="111"/>
        <v/>
      </c>
      <c r="JT36" s="28" t="str">
        <f t="shared" si="112"/>
        <v/>
      </c>
      <c r="JU36" s="28" t="str">
        <f t="shared" si="113"/>
        <v/>
      </c>
      <c r="JV36" s="28" t="str">
        <f t="shared" si="114"/>
        <v/>
      </c>
      <c r="JW36" s="251"/>
      <c r="JX36" s="122" t="str">
        <f t="shared" si="115"/>
        <v/>
      </c>
      <c r="JZ36" s="115" t="str">
        <f t="shared" si="116"/>
        <v/>
      </c>
      <c r="KA36" s="398" t="str">
        <f t="shared" si="117"/>
        <v/>
      </c>
      <c r="KB36" s="398" t="str">
        <f t="shared" si="118"/>
        <v/>
      </c>
      <c r="KC36" s="28" t="str">
        <f t="shared" si="119"/>
        <v/>
      </c>
      <c r="KD36" s="28" t="str">
        <f t="shared" si="120"/>
        <v/>
      </c>
      <c r="KE36" s="28" t="str">
        <f t="shared" si="121"/>
        <v/>
      </c>
      <c r="KF36" s="28" t="str">
        <f t="shared" si="122"/>
        <v/>
      </c>
      <c r="KG36" s="28" t="str">
        <f t="shared" si="123"/>
        <v/>
      </c>
      <c r="KH36" s="28" t="str">
        <f t="shared" si="124"/>
        <v/>
      </c>
      <c r="KI36" s="28" t="str">
        <f t="shared" si="125"/>
        <v/>
      </c>
      <c r="KJ36" s="28" t="str">
        <f t="shared" si="126"/>
        <v/>
      </c>
      <c r="KK36" s="122" t="str">
        <f t="shared" si="127"/>
        <v/>
      </c>
    </row>
    <row r="37" spans="2:297" s="26" customFormat="1" ht="26.25" customHeight="1" x14ac:dyDescent="0.2">
      <c r="B37" s="27">
        <f t="shared" si="6"/>
        <v>0</v>
      </c>
      <c r="C37" s="27">
        <f t="shared" si="7"/>
        <v>0</v>
      </c>
      <c r="D37" s="27">
        <f t="shared" si="8"/>
        <v>0</v>
      </c>
      <c r="E37" s="27">
        <f t="shared" si="9"/>
        <v>0</v>
      </c>
      <c r="F37" s="27">
        <f t="shared" si="10"/>
        <v>0</v>
      </c>
      <c r="G37" s="27">
        <f t="shared" si="11"/>
        <v>0</v>
      </c>
      <c r="H37" s="27">
        <f t="shared" si="12"/>
        <v>0</v>
      </c>
      <c r="I37" s="27">
        <f t="shared" si="13"/>
        <v>0</v>
      </c>
      <c r="J37" s="27"/>
      <c r="K37" s="27"/>
      <c r="L37" s="27"/>
      <c r="N37" s="131" t="str">
        <f t="shared" si="14"/>
        <v/>
      </c>
      <c r="O37" s="59"/>
      <c r="P37" s="59"/>
      <c r="Q37" s="241"/>
      <c r="R37" s="483"/>
      <c r="S37" s="243" t="str">
        <f>IFERROR(VLOOKUP($R37,整理番号!$B$4:$C$5,2,FALSE),"")</f>
        <v/>
      </c>
      <c r="T37" s="59"/>
      <c r="U37" s="250"/>
      <c r="V37" s="121"/>
      <c r="W37" s="218" t="str">
        <f t="shared" si="15"/>
        <v/>
      </c>
      <c r="X37" s="111"/>
      <c r="Y37" s="115"/>
      <c r="Z37" s="146" t="str">
        <f>IFERROR(VLOOKUP($Y37,整理番号!$B$8:$C$10,2,FALSE),"")</f>
        <v/>
      </c>
      <c r="AA37" s="251"/>
      <c r="AB37" s="28"/>
      <c r="AC37" s="62" t="str">
        <f>IFERROR(VLOOKUP($AB37,整理番号!$B$22:$C$23,2,FALSE),"")</f>
        <v/>
      </c>
      <c r="AD37" s="28"/>
      <c r="AE37" s="116" t="str">
        <f>IFERROR(VLOOKUP(AD37,整理番号!$B$14:$C$16,2,FALSE),"")</f>
        <v/>
      </c>
      <c r="AF37" s="115"/>
      <c r="AG37" s="30" t="str">
        <f>IFERROR(VLOOKUP(AF37,整理番号!$B$18:$C$19,2,FALSE),"")</f>
        <v/>
      </c>
      <c r="AH37" s="28"/>
      <c r="AI37" s="254"/>
      <c r="AJ37" s="254"/>
      <c r="AK37" s="122"/>
      <c r="AL37" s="141"/>
      <c r="AM37" s="28"/>
      <c r="AN37" s="141"/>
      <c r="AO37" s="115"/>
      <c r="AP37" s="116" t="str">
        <f>IFERROR(VLOOKUP(AO37,整理番号!$B$38:$C$43,2,FALSE),"")</f>
        <v/>
      </c>
      <c r="AQ37" s="104" t="str">
        <f t="shared" si="16"/>
        <v/>
      </c>
      <c r="AR37" s="27"/>
      <c r="AS37" s="28"/>
      <c r="AT37" s="27"/>
      <c r="AU37" s="27"/>
      <c r="AV37" s="122"/>
      <c r="AW37" s="115"/>
      <c r="AX37" s="31"/>
      <c r="AY37" s="64" t="str">
        <f t="shared" si="17"/>
        <v/>
      </c>
      <c r="AZ37" s="31"/>
      <c r="BA37" s="31"/>
      <c r="BB37" s="64">
        <f t="shared" si="18"/>
        <v>0</v>
      </c>
      <c r="BC37" s="64" t="str">
        <f t="shared" si="19"/>
        <v/>
      </c>
      <c r="BD37" s="64" t="str">
        <f t="shared" si="20"/>
        <v/>
      </c>
      <c r="BE37" s="33"/>
      <c r="BF37" s="34" t="str">
        <f t="shared" si="21"/>
        <v/>
      </c>
      <c r="BG37" s="125" t="str">
        <f t="shared" si="22"/>
        <v/>
      </c>
      <c r="BH37" s="262"/>
      <c r="BI37" s="263"/>
      <c r="BJ37" s="31"/>
      <c r="BK37" s="31"/>
      <c r="BL37" s="31"/>
      <c r="BM37" s="31"/>
      <c r="BN37" s="148"/>
      <c r="BO37" s="270"/>
      <c r="BP37" s="267"/>
      <c r="BQ37" s="262"/>
      <c r="BR37" s="263"/>
      <c r="BS37" s="31"/>
      <c r="BT37" s="31"/>
      <c r="BU37" s="31"/>
      <c r="BV37" s="31"/>
      <c r="BW37" s="148"/>
      <c r="BX37" s="270"/>
      <c r="BY37" s="267"/>
      <c r="BZ37" s="262"/>
      <c r="CA37" s="263"/>
      <c r="CB37" s="31"/>
      <c r="CC37" s="31"/>
      <c r="CD37" s="31"/>
      <c r="CE37" s="31"/>
      <c r="CF37" s="148"/>
      <c r="CG37" s="270"/>
      <c r="CH37" s="267"/>
      <c r="CI37" s="262"/>
      <c r="CJ37" s="263"/>
      <c r="CK37" s="323"/>
      <c r="CL37" s="323"/>
      <c r="CM37" s="323"/>
      <c r="CN37" s="323"/>
      <c r="CO37" s="35" t="s">
        <v>306</v>
      </c>
      <c r="CP37" s="342" t="str">
        <f t="shared" si="23"/>
        <v/>
      </c>
      <c r="CQ37" s="267"/>
      <c r="CR37" s="258"/>
      <c r="CS37" s="93"/>
      <c r="CT37" s="275"/>
      <c r="CU37" s="275"/>
      <c r="CV37" s="275"/>
      <c r="CW37" s="275"/>
      <c r="CX37" s="36" t="s">
        <v>307</v>
      </c>
      <c r="CY37" s="273"/>
      <c r="CZ37" s="258"/>
      <c r="DA37" s="263"/>
      <c r="DB37" s="296"/>
      <c r="DC37" s="296"/>
      <c r="DD37" s="296"/>
      <c r="DE37" s="296"/>
      <c r="DF37" s="36" t="s">
        <v>308</v>
      </c>
      <c r="DG37" s="344" t="str">
        <f t="shared" si="24"/>
        <v/>
      </c>
      <c r="DH37" s="273"/>
      <c r="DI37" s="258"/>
      <c r="DJ37" s="263"/>
      <c r="DK37" s="278"/>
      <c r="DL37" s="278"/>
      <c r="DM37" s="278"/>
      <c r="DN37" s="278"/>
      <c r="DO37" s="36" t="s">
        <v>309</v>
      </c>
      <c r="DP37" s="281"/>
      <c r="DQ37" s="284" t="str">
        <f t="shared" si="25"/>
        <v/>
      </c>
      <c r="DR37" s="273"/>
      <c r="DS37" s="43"/>
      <c r="DT37" s="93"/>
      <c r="DU37" s="37"/>
      <c r="DV37" s="37"/>
      <c r="DW37" s="37"/>
      <c r="DX37" s="37"/>
      <c r="DY37" s="46" t="s">
        <v>310</v>
      </c>
      <c r="DZ37" s="478"/>
      <c r="EA37" s="38"/>
      <c r="EB37" s="37"/>
      <c r="EC37" s="37"/>
      <c r="ED37" s="37"/>
      <c r="EE37" s="37"/>
      <c r="EF37" s="49" t="s">
        <v>307</v>
      </c>
      <c r="EG37" s="54"/>
      <c r="EH37" s="290"/>
      <c r="EI37" s="37"/>
      <c r="EJ37" s="37"/>
      <c r="EK37" s="37"/>
      <c r="EL37" s="37"/>
      <c r="EM37" s="52" t="s">
        <v>307</v>
      </c>
      <c r="EN37" s="57"/>
      <c r="EO37" s="290"/>
      <c r="EP37" s="37"/>
      <c r="EQ37" s="37"/>
      <c r="ER37" s="37"/>
      <c r="ES37" s="37"/>
      <c r="ET37" s="39" t="s">
        <v>307</v>
      </c>
      <c r="EU37" s="287"/>
      <c r="EV37" s="292"/>
      <c r="EW37" s="290"/>
      <c r="EX37" s="37"/>
      <c r="EY37" s="37"/>
      <c r="EZ37" s="37"/>
      <c r="FA37" s="37"/>
      <c r="FB37" s="39" t="s">
        <v>307</v>
      </c>
      <c r="FC37" s="287"/>
      <c r="FD37" s="292"/>
      <c r="FE37" s="290"/>
      <c r="FF37" s="296"/>
      <c r="FG37" s="296"/>
      <c r="FH37" s="296"/>
      <c r="FI37" s="296"/>
      <c r="FJ37" s="40" t="s">
        <v>311</v>
      </c>
      <c r="FK37" s="302" t="str">
        <f t="shared" si="26"/>
        <v/>
      </c>
      <c r="FL37" s="299"/>
      <c r="FM37" s="292"/>
      <c r="FN37" s="290"/>
      <c r="FO37" s="305"/>
      <c r="FP37" s="296"/>
      <c r="FQ37" s="296"/>
      <c r="FR37" s="296"/>
      <c r="FS37" s="40" t="s">
        <v>311</v>
      </c>
      <c r="FT37" s="352" t="str">
        <f t="shared" si="27"/>
        <v/>
      </c>
      <c r="FU37" s="267"/>
      <c r="FV37" s="292"/>
      <c r="FW37" s="290"/>
      <c r="FX37" s="326"/>
      <c r="FY37" s="326"/>
      <c r="FZ37" s="326"/>
      <c r="GA37" s="326"/>
      <c r="GB37" s="36" t="s">
        <v>312</v>
      </c>
      <c r="GC37" s="308" t="str">
        <f t="shared" si="28"/>
        <v/>
      </c>
      <c r="GD37" s="267"/>
      <c r="GE37" s="312" t="str">
        <f t="shared" si="29"/>
        <v/>
      </c>
      <c r="GF37" s="313"/>
      <c r="GG37" s="338"/>
      <c r="GH37" s="312" t="str">
        <f t="shared" si="30"/>
        <v/>
      </c>
      <c r="GI37" s="313"/>
      <c r="GJ37" s="338" t="s">
        <v>56</v>
      </c>
      <c r="GK37" s="475" t="str">
        <f t="shared" si="31"/>
        <v/>
      </c>
      <c r="GL37" s="313"/>
      <c r="GM37" s="313"/>
      <c r="GN37" s="338"/>
      <c r="GO37" s="429" t="str">
        <f t="shared" si="32"/>
        <v/>
      </c>
      <c r="GP37" s="430" t="str">
        <f t="shared" si="33"/>
        <v/>
      </c>
      <c r="GQ37" s="431" t="str">
        <f t="shared" si="34"/>
        <v/>
      </c>
      <c r="GR37" s="432" t="str">
        <f t="shared" si="35"/>
        <v/>
      </c>
      <c r="GS37" s="430" t="str">
        <f t="shared" si="36"/>
        <v/>
      </c>
      <c r="GT37" s="433" t="str">
        <f t="shared" si="37"/>
        <v/>
      </c>
      <c r="GU37" s="331" t="str">
        <f t="shared" si="38"/>
        <v/>
      </c>
      <c r="GV37" s="333" t="str">
        <f t="shared" si="39"/>
        <v/>
      </c>
      <c r="GW37" s="439" t="str">
        <f t="shared" si="40"/>
        <v/>
      </c>
      <c r="GX37" s="433" t="str">
        <f t="shared" si="41"/>
        <v/>
      </c>
      <c r="GY37" s="331" t="str">
        <f t="shared" si="42"/>
        <v/>
      </c>
      <c r="GZ37" s="331" t="str">
        <f t="shared" si="43"/>
        <v/>
      </c>
      <c r="HA37" s="328" t="str">
        <f t="shared" si="44"/>
        <v/>
      </c>
      <c r="HB37" s="331" t="str">
        <f t="shared" si="45"/>
        <v/>
      </c>
      <c r="HC37" s="331" t="str">
        <f t="shared" si="46"/>
        <v/>
      </c>
      <c r="HD37" s="333" t="str">
        <f t="shared" si="47"/>
        <v/>
      </c>
      <c r="HE37" s="332" t="str">
        <f t="shared" si="48"/>
        <v/>
      </c>
      <c r="HF37" s="331" t="str">
        <f t="shared" si="49"/>
        <v/>
      </c>
      <c r="HG37" s="333" t="str">
        <f t="shared" si="50"/>
        <v/>
      </c>
      <c r="HH37" s="419" t="str">
        <f t="shared" si="51"/>
        <v/>
      </c>
      <c r="HI37" s="358" t="str">
        <f t="shared" si="52"/>
        <v/>
      </c>
      <c r="HJ37" s="331" t="str">
        <f t="shared" si="53"/>
        <v/>
      </c>
      <c r="HK37" s="331" t="str">
        <f t="shared" si="54"/>
        <v/>
      </c>
      <c r="HL37" s="358" t="str">
        <f t="shared" si="55"/>
        <v/>
      </c>
      <c r="HM37" s="331" t="str">
        <f t="shared" si="56"/>
        <v/>
      </c>
      <c r="HN37" s="331" t="str">
        <f t="shared" si="57"/>
        <v/>
      </c>
      <c r="HO37" s="358" t="str">
        <f t="shared" si="58"/>
        <v/>
      </c>
      <c r="HP37" s="331" t="str">
        <f t="shared" si="59"/>
        <v/>
      </c>
      <c r="HQ37" s="331" t="str">
        <f t="shared" si="60"/>
        <v/>
      </c>
      <c r="HR37" s="361" t="str">
        <f t="shared" si="61"/>
        <v/>
      </c>
      <c r="HS37" s="348" t="str">
        <f t="shared" si="62"/>
        <v/>
      </c>
      <c r="HT37" s="333" t="str">
        <f t="shared" si="63"/>
        <v/>
      </c>
      <c r="HU37" s="428" t="str">
        <f t="shared" si="64"/>
        <v/>
      </c>
      <c r="HV37" s="328" t="str">
        <f t="shared" si="65"/>
        <v/>
      </c>
      <c r="HW37" s="330" t="str">
        <f t="shared" si="66"/>
        <v/>
      </c>
      <c r="HX37" s="418" t="str">
        <f t="shared" si="67"/>
        <v/>
      </c>
      <c r="HY37" s="331" t="str">
        <f t="shared" si="68"/>
        <v/>
      </c>
      <c r="HZ37" s="331" t="str">
        <f t="shared" si="69"/>
        <v/>
      </c>
      <c r="IA37" s="331" t="str">
        <f t="shared" si="70"/>
        <v/>
      </c>
      <c r="IB37" s="331" t="str">
        <f t="shared" si="71"/>
        <v/>
      </c>
      <c r="IC37" s="333" t="str">
        <f t="shared" si="72"/>
        <v/>
      </c>
      <c r="ID37" s="419" t="str">
        <f t="shared" si="73"/>
        <v/>
      </c>
      <c r="IE37" s="331" t="str">
        <f t="shared" si="74"/>
        <v/>
      </c>
      <c r="IF37" s="331" t="str">
        <f t="shared" si="75"/>
        <v/>
      </c>
      <c r="IG37" s="331" t="str">
        <f t="shared" si="76"/>
        <v/>
      </c>
      <c r="IH37" s="331" t="str">
        <f t="shared" si="77"/>
        <v/>
      </c>
      <c r="II37" s="333" t="str">
        <f t="shared" si="78"/>
        <v/>
      </c>
      <c r="IJ37" s="419" t="str">
        <f t="shared" si="79"/>
        <v/>
      </c>
      <c r="IK37" s="331" t="str">
        <f t="shared" si="80"/>
        <v/>
      </c>
      <c r="IL37" s="331" t="str">
        <f t="shared" si="81"/>
        <v/>
      </c>
      <c r="IM37" s="331" t="str">
        <f t="shared" si="82"/>
        <v/>
      </c>
      <c r="IN37" s="331" t="str">
        <f t="shared" si="83"/>
        <v/>
      </c>
      <c r="IO37" s="333" t="str">
        <f t="shared" si="84"/>
        <v/>
      </c>
      <c r="IP37" s="433" t="str">
        <f t="shared" si="85"/>
        <v/>
      </c>
      <c r="IQ37" s="331" t="str">
        <f t="shared" si="86"/>
        <v/>
      </c>
      <c r="IR37" s="348" t="str">
        <f t="shared" si="87"/>
        <v/>
      </c>
      <c r="IS37" s="433" t="str">
        <f t="shared" si="88"/>
        <v/>
      </c>
      <c r="IT37" s="331" t="str">
        <f t="shared" si="89"/>
        <v/>
      </c>
      <c r="IU37" s="333" t="str">
        <f t="shared" si="90"/>
        <v/>
      </c>
      <c r="IV37" s="449" t="str">
        <f t="shared" si="91"/>
        <v/>
      </c>
      <c r="IW37" s="331" t="str">
        <f t="shared" si="92"/>
        <v/>
      </c>
      <c r="IX37" s="331" t="str">
        <f t="shared" si="93"/>
        <v/>
      </c>
      <c r="IY37" s="348" t="str">
        <f t="shared" si="94"/>
        <v/>
      </c>
      <c r="IZ37" s="365" t="str">
        <f t="shared" si="95"/>
        <v/>
      </c>
      <c r="JA37" s="340"/>
      <c r="JB37" s="100"/>
      <c r="JC37" s="370" t="str">
        <f t="shared" si="96"/>
        <v/>
      </c>
      <c r="JD37" s="101" t="str">
        <f t="shared" si="97"/>
        <v/>
      </c>
      <c r="JE37" s="367" t="str">
        <f t="shared" si="98"/>
        <v/>
      </c>
      <c r="JF37" s="368" t="str">
        <f t="shared" si="99"/>
        <v/>
      </c>
      <c r="JG37" s="368" t="str">
        <f t="shared" si="100"/>
        <v/>
      </c>
      <c r="JH37" s="368" t="str">
        <f t="shared" si="101"/>
        <v/>
      </c>
      <c r="JI37" s="368">
        <f t="shared" si="102"/>
        <v>0</v>
      </c>
      <c r="JJ37" s="369" t="str">
        <f t="shared" si="103"/>
        <v/>
      </c>
      <c r="JK37" s="367" t="str">
        <f t="shared" si="104"/>
        <v/>
      </c>
      <c r="JL37" s="369" t="str">
        <f t="shared" si="105"/>
        <v/>
      </c>
      <c r="JM37" s="368" t="str">
        <f t="shared" si="106"/>
        <v/>
      </c>
      <c r="JN37" s="368" t="str">
        <f t="shared" si="107"/>
        <v/>
      </c>
      <c r="JO37" s="368" t="str">
        <f t="shared" si="108"/>
        <v/>
      </c>
      <c r="JP37" s="371" t="str">
        <f t="shared" si="109"/>
        <v/>
      </c>
      <c r="JR37" s="115" t="str">
        <f t="shared" si="110"/>
        <v/>
      </c>
      <c r="JS37" s="28" t="str">
        <f t="shared" si="111"/>
        <v/>
      </c>
      <c r="JT37" s="28" t="str">
        <f t="shared" si="112"/>
        <v/>
      </c>
      <c r="JU37" s="28" t="str">
        <f t="shared" si="113"/>
        <v/>
      </c>
      <c r="JV37" s="28" t="str">
        <f t="shared" si="114"/>
        <v/>
      </c>
      <c r="JW37" s="251"/>
      <c r="JX37" s="122" t="str">
        <f t="shared" si="115"/>
        <v/>
      </c>
      <c r="JZ37" s="115" t="str">
        <f t="shared" si="116"/>
        <v/>
      </c>
      <c r="KA37" s="398" t="str">
        <f t="shared" si="117"/>
        <v/>
      </c>
      <c r="KB37" s="398" t="str">
        <f t="shared" si="118"/>
        <v/>
      </c>
      <c r="KC37" s="28" t="str">
        <f t="shared" si="119"/>
        <v/>
      </c>
      <c r="KD37" s="28" t="str">
        <f t="shared" si="120"/>
        <v/>
      </c>
      <c r="KE37" s="28" t="str">
        <f t="shared" si="121"/>
        <v/>
      </c>
      <c r="KF37" s="28" t="str">
        <f t="shared" si="122"/>
        <v/>
      </c>
      <c r="KG37" s="28" t="str">
        <f t="shared" si="123"/>
        <v/>
      </c>
      <c r="KH37" s="28" t="str">
        <f t="shared" si="124"/>
        <v/>
      </c>
      <c r="KI37" s="28" t="str">
        <f t="shared" si="125"/>
        <v/>
      </c>
      <c r="KJ37" s="28" t="str">
        <f t="shared" si="126"/>
        <v/>
      </c>
      <c r="KK37" s="122" t="str">
        <f t="shared" si="127"/>
        <v/>
      </c>
    </row>
    <row r="38" spans="2:297" s="26" customFormat="1" ht="26.25" customHeight="1" x14ac:dyDescent="0.2">
      <c r="B38" s="27">
        <f t="shared" si="6"/>
        <v>0</v>
      </c>
      <c r="C38" s="27">
        <f t="shared" si="7"/>
        <v>0</v>
      </c>
      <c r="D38" s="27">
        <f t="shared" si="8"/>
        <v>0</v>
      </c>
      <c r="E38" s="27">
        <f t="shared" si="9"/>
        <v>0</v>
      </c>
      <c r="F38" s="27">
        <f t="shared" si="10"/>
        <v>0</v>
      </c>
      <c r="G38" s="27">
        <f t="shared" si="11"/>
        <v>0</v>
      </c>
      <c r="H38" s="27">
        <f t="shared" si="12"/>
        <v>0</v>
      </c>
      <c r="I38" s="27">
        <f t="shared" si="13"/>
        <v>0</v>
      </c>
      <c r="J38" s="27"/>
      <c r="K38" s="27"/>
      <c r="L38" s="27"/>
      <c r="N38" s="131" t="str">
        <f t="shared" si="14"/>
        <v/>
      </c>
      <c r="O38" s="59"/>
      <c r="P38" s="59"/>
      <c r="Q38" s="241"/>
      <c r="R38" s="483"/>
      <c r="S38" s="243" t="str">
        <f>IFERROR(VLOOKUP($R38,整理番号!$B$4:$C$5,2,FALSE),"")</f>
        <v/>
      </c>
      <c r="T38" s="59"/>
      <c r="U38" s="250"/>
      <c r="V38" s="121"/>
      <c r="W38" s="218" t="str">
        <f t="shared" si="15"/>
        <v/>
      </c>
      <c r="X38" s="111"/>
      <c r="Y38" s="115"/>
      <c r="Z38" s="146" t="str">
        <f>IFERROR(VLOOKUP($Y38,整理番号!$B$8:$C$10,2,FALSE),"")</f>
        <v/>
      </c>
      <c r="AA38" s="251"/>
      <c r="AB38" s="28"/>
      <c r="AC38" s="62" t="str">
        <f>IFERROR(VLOOKUP($AB38,整理番号!$B$22:$C$23,2,FALSE),"")</f>
        <v/>
      </c>
      <c r="AD38" s="28"/>
      <c r="AE38" s="116" t="str">
        <f>IFERROR(VLOOKUP(AD38,整理番号!$B$14:$C$16,2,FALSE),"")</f>
        <v/>
      </c>
      <c r="AF38" s="115"/>
      <c r="AG38" s="30" t="str">
        <f>IFERROR(VLOOKUP(AF38,整理番号!$B$18:$C$19,2,FALSE),"")</f>
        <v/>
      </c>
      <c r="AH38" s="28"/>
      <c r="AI38" s="254"/>
      <c r="AJ38" s="254"/>
      <c r="AK38" s="122"/>
      <c r="AL38" s="141"/>
      <c r="AM38" s="28"/>
      <c r="AN38" s="141"/>
      <c r="AO38" s="115"/>
      <c r="AP38" s="116" t="str">
        <f>IFERROR(VLOOKUP(AO38,整理番号!$B$38:$C$43,2,FALSE),"")</f>
        <v/>
      </c>
      <c r="AQ38" s="104" t="str">
        <f t="shared" si="16"/>
        <v/>
      </c>
      <c r="AR38" s="27"/>
      <c r="AS38" s="28"/>
      <c r="AT38" s="27"/>
      <c r="AU38" s="27"/>
      <c r="AV38" s="122"/>
      <c r="AW38" s="115"/>
      <c r="AX38" s="31"/>
      <c r="AY38" s="64" t="str">
        <f t="shared" si="17"/>
        <v/>
      </c>
      <c r="AZ38" s="31"/>
      <c r="BA38" s="31"/>
      <c r="BB38" s="64">
        <f t="shared" si="18"/>
        <v>0</v>
      </c>
      <c r="BC38" s="64" t="str">
        <f t="shared" si="19"/>
        <v/>
      </c>
      <c r="BD38" s="64" t="str">
        <f t="shared" si="20"/>
        <v/>
      </c>
      <c r="BE38" s="33"/>
      <c r="BF38" s="34" t="str">
        <f t="shared" si="21"/>
        <v/>
      </c>
      <c r="BG38" s="125" t="str">
        <f t="shared" si="22"/>
        <v/>
      </c>
      <c r="BH38" s="262"/>
      <c r="BI38" s="263"/>
      <c r="BJ38" s="31"/>
      <c r="BK38" s="31"/>
      <c r="BL38" s="31"/>
      <c r="BM38" s="31"/>
      <c r="BN38" s="148"/>
      <c r="BO38" s="270"/>
      <c r="BP38" s="267"/>
      <c r="BQ38" s="262"/>
      <c r="BR38" s="263"/>
      <c r="BS38" s="31"/>
      <c r="BT38" s="31"/>
      <c r="BU38" s="31"/>
      <c r="BV38" s="31"/>
      <c r="BW38" s="148"/>
      <c r="BX38" s="270"/>
      <c r="BY38" s="267"/>
      <c r="BZ38" s="262"/>
      <c r="CA38" s="263"/>
      <c r="CB38" s="31"/>
      <c r="CC38" s="31"/>
      <c r="CD38" s="31"/>
      <c r="CE38" s="31"/>
      <c r="CF38" s="148"/>
      <c r="CG38" s="270"/>
      <c r="CH38" s="267"/>
      <c r="CI38" s="262"/>
      <c r="CJ38" s="263"/>
      <c r="CK38" s="323"/>
      <c r="CL38" s="323"/>
      <c r="CM38" s="323"/>
      <c r="CN38" s="323"/>
      <c r="CO38" s="35" t="s">
        <v>306</v>
      </c>
      <c r="CP38" s="342" t="str">
        <f t="shared" si="23"/>
        <v/>
      </c>
      <c r="CQ38" s="267"/>
      <c r="CR38" s="258"/>
      <c r="CS38" s="93"/>
      <c r="CT38" s="275"/>
      <c r="CU38" s="275"/>
      <c r="CV38" s="275"/>
      <c r="CW38" s="275"/>
      <c r="CX38" s="36" t="s">
        <v>307</v>
      </c>
      <c r="CY38" s="273"/>
      <c r="CZ38" s="258"/>
      <c r="DA38" s="263"/>
      <c r="DB38" s="296"/>
      <c r="DC38" s="296"/>
      <c r="DD38" s="296"/>
      <c r="DE38" s="296"/>
      <c r="DF38" s="36" t="s">
        <v>308</v>
      </c>
      <c r="DG38" s="344" t="str">
        <f t="shared" si="24"/>
        <v/>
      </c>
      <c r="DH38" s="273"/>
      <c r="DI38" s="258"/>
      <c r="DJ38" s="263"/>
      <c r="DK38" s="278"/>
      <c r="DL38" s="278"/>
      <c r="DM38" s="278"/>
      <c r="DN38" s="278"/>
      <c r="DO38" s="36" t="s">
        <v>309</v>
      </c>
      <c r="DP38" s="281"/>
      <c r="DQ38" s="284" t="str">
        <f t="shared" si="25"/>
        <v/>
      </c>
      <c r="DR38" s="273"/>
      <c r="DS38" s="43"/>
      <c r="DT38" s="93"/>
      <c r="DU38" s="37"/>
      <c r="DV38" s="37"/>
      <c r="DW38" s="37"/>
      <c r="DX38" s="37"/>
      <c r="DY38" s="46" t="s">
        <v>310</v>
      </c>
      <c r="DZ38" s="478"/>
      <c r="EA38" s="38"/>
      <c r="EB38" s="37"/>
      <c r="EC38" s="37"/>
      <c r="ED38" s="37"/>
      <c r="EE38" s="37"/>
      <c r="EF38" s="49" t="s">
        <v>307</v>
      </c>
      <c r="EG38" s="54"/>
      <c r="EH38" s="290"/>
      <c r="EI38" s="37"/>
      <c r="EJ38" s="37"/>
      <c r="EK38" s="37"/>
      <c r="EL38" s="37"/>
      <c r="EM38" s="52" t="s">
        <v>307</v>
      </c>
      <c r="EN38" s="57"/>
      <c r="EO38" s="290"/>
      <c r="EP38" s="37"/>
      <c r="EQ38" s="37"/>
      <c r="ER38" s="37"/>
      <c r="ES38" s="37"/>
      <c r="ET38" s="39" t="s">
        <v>307</v>
      </c>
      <c r="EU38" s="287"/>
      <c r="EV38" s="292"/>
      <c r="EW38" s="290"/>
      <c r="EX38" s="37"/>
      <c r="EY38" s="37"/>
      <c r="EZ38" s="37"/>
      <c r="FA38" s="37"/>
      <c r="FB38" s="39" t="s">
        <v>307</v>
      </c>
      <c r="FC38" s="287"/>
      <c r="FD38" s="292"/>
      <c r="FE38" s="290"/>
      <c r="FF38" s="296"/>
      <c r="FG38" s="296"/>
      <c r="FH38" s="296"/>
      <c r="FI38" s="296"/>
      <c r="FJ38" s="40" t="s">
        <v>311</v>
      </c>
      <c r="FK38" s="302" t="str">
        <f t="shared" si="26"/>
        <v/>
      </c>
      <c r="FL38" s="299"/>
      <c r="FM38" s="292"/>
      <c r="FN38" s="290"/>
      <c r="FO38" s="305"/>
      <c r="FP38" s="296"/>
      <c r="FQ38" s="296"/>
      <c r="FR38" s="296"/>
      <c r="FS38" s="40" t="s">
        <v>311</v>
      </c>
      <c r="FT38" s="352" t="str">
        <f t="shared" si="27"/>
        <v/>
      </c>
      <c r="FU38" s="267"/>
      <c r="FV38" s="292"/>
      <c r="FW38" s="290"/>
      <c r="FX38" s="326"/>
      <c r="FY38" s="326"/>
      <c r="FZ38" s="326"/>
      <c r="GA38" s="326"/>
      <c r="GB38" s="36" t="s">
        <v>312</v>
      </c>
      <c r="GC38" s="308" t="str">
        <f t="shared" si="28"/>
        <v/>
      </c>
      <c r="GD38" s="267"/>
      <c r="GE38" s="312" t="str">
        <f t="shared" si="29"/>
        <v/>
      </c>
      <c r="GF38" s="313"/>
      <c r="GG38" s="338"/>
      <c r="GH38" s="312" t="str">
        <f t="shared" si="30"/>
        <v/>
      </c>
      <c r="GI38" s="313"/>
      <c r="GJ38" s="338" t="s">
        <v>56</v>
      </c>
      <c r="GK38" s="475" t="str">
        <f t="shared" si="31"/>
        <v/>
      </c>
      <c r="GL38" s="313"/>
      <c r="GM38" s="313"/>
      <c r="GN38" s="338"/>
      <c r="GO38" s="429" t="str">
        <f t="shared" si="32"/>
        <v/>
      </c>
      <c r="GP38" s="430" t="str">
        <f t="shared" si="33"/>
        <v/>
      </c>
      <c r="GQ38" s="431" t="str">
        <f t="shared" si="34"/>
        <v/>
      </c>
      <c r="GR38" s="432" t="str">
        <f t="shared" si="35"/>
        <v/>
      </c>
      <c r="GS38" s="430" t="str">
        <f t="shared" si="36"/>
        <v/>
      </c>
      <c r="GT38" s="433" t="str">
        <f t="shared" si="37"/>
        <v/>
      </c>
      <c r="GU38" s="331" t="str">
        <f t="shared" si="38"/>
        <v/>
      </c>
      <c r="GV38" s="333" t="str">
        <f t="shared" si="39"/>
        <v/>
      </c>
      <c r="GW38" s="439" t="str">
        <f t="shared" si="40"/>
        <v/>
      </c>
      <c r="GX38" s="433" t="str">
        <f t="shared" si="41"/>
        <v/>
      </c>
      <c r="GY38" s="331" t="str">
        <f t="shared" si="42"/>
        <v/>
      </c>
      <c r="GZ38" s="331" t="str">
        <f t="shared" si="43"/>
        <v/>
      </c>
      <c r="HA38" s="328" t="str">
        <f t="shared" si="44"/>
        <v/>
      </c>
      <c r="HB38" s="331" t="str">
        <f t="shared" si="45"/>
        <v/>
      </c>
      <c r="HC38" s="331" t="str">
        <f t="shared" si="46"/>
        <v/>
      </c>
      <c r="HD38" s="333" t="str">
        <f t="shared" si="47"/>
        <v/>
      </c>
      <c r="HE38" s="332" t="str">
        <f t="shared" si="48"/>
        <v/>
      </c>
      <c r="HF38" s="331" t="str">
        <f t="shared" si="49"/>
        <v/>
      </c>
      <c r="HG38" s="333" t="str">
        <f t="shared" si="50"/>
        <v/>
      </c>
      <c r="HH38" s="419" t="str">
        <f t="shared" si="51"/>
        <v/>
      </c>
      <c r="HI38" s="358" t="str">
        <f t="shared" si="52"/>
        <v/>
      </c>
      <c r="HJ38" s="331" t="str">
        <f t="shared" si="53"/>
        <v/>
      </c>
      <c r="HK38" s="331" t="str">
        <f t="shared" si="54"/>
        <v/>
      </c>
      <c r="HL38" s="358" t="str">
        <f t="shared" si="55"/>
        <v/>
      </c>
      <c r="HM38" s="331" t="str">
        <f t="shared" si="56"/>
        <v/>
      </c>
      <c r="HN38" s="331" t="str">
        <f t="shared" si="57"/>
        <v/>
      </c>
      <c r="HO38" s="358" t="str">
        <f t="shared" si="58"/>
        <v/>
      </c>
      <c r="HP38" s="331" t="str">
        <f t="shared" si="59"/>
        <v/>
      </c>
      <c r="HQ38" s="331" t="str">
        <f t="shared" si="60"/>
        <v/>
      </c>
      <c r="HR38" s="361" t="str">
        <f t="shared" si="61"/>
        <v/>
      </c>
      <c r="HS38" s="348" t="str">
        <f t="shared" si="62"/>
        <v/>
      </c>
      <c r="HT38" s="333" t="str">
        <f t="shared" si="63"/>
        <v/>
      </c>
      <c r="HU38" s="428" t="str">
        <f t="shared" si="64"/>
        <v/>
      </c>
      <c r="HV38" s="328" t="str">
        <f t="shared" si="65"/>
        <v/>
      </c>
      <c r="HW38" s="330" t="str">
        <f t="shared" si="66"/>
        <v/>
      </c>
      <c r="HX38" s="418" t="str">
        <f t="shared" si="67"/>
        <v/>
      </c>
      <c r="HY38" s="331" t="str">
        <f t="shared" si="68"/>
        <v/>
      </c>
      <c r="HZ38" s="331" t="str">
        <f t="shared" si="69"/>
        <v/>
      </c>
      <c r="IA38" s="331" t="str">
        <f t="shared" si="70"/>
        <v/>
      </c>
      <c r="IB38" s="331" t="str">
        <f t="shared" si="71"/>
        <v/>
      </c>
      <c r="IC38" s="333" t="str">
        <f t="shared" si="72"/>
        <v/>
      </c>
      <c r="ID38" s="419" t="str">
        <f t="shared" si="73"/>
        <v/>
      </c>
      <c r="IE38" s="331" t="str">
        <f t="shared" si="74"/>
        <v/>
      </c>
      <c r="IF38" s="331" t="str">
        <f t="shared" si="75"/>
        <v/>
      </c>
      <c r="IG38" s="331" t="str">
        <f t="shared" si="76"/>
        <v/>
      </c>
      <c r="IH38" s="331" t="str">
        <f t="shared" si="77"/>
        <v/>
      </c>
      <c r="II38" s="333" t="str">
        <f t="shared" si="78"/>
        <v/>
      </c>
      <c r="IJ38" s="419" t="str">
        <f t="shared" si="79"/>
        <v/>
      </c>
      <c r="IK38" s="331" t="str">
        <f t="shared" si="80"/>
        <v/>
      </c>
      <c r="IL38" s="331" t="str">
        <f t="shared" si="81"/>
        <v/>
      </c>
      <c r="IM38" s="331" t="str">
        <f t="shared" si="82"/>
        <v/>
      </c>
      <c r="IN38" s="331" t="str">
        <f t="shared" si="83"/>
        <v/>
      </c>
      <c r="IO38" s="333" t="str">
        <f t="shared" si="84"/>
        <v/>
      </c>
      <c r="IP38" s="433" t="str">
        <f t="shared" si="85"/>
        <v/>
      </c>
      <c r="IQ38" s="331" t="str">
        <f t="shared" si="86"/>
        <v/>
      </c>
      <c r="IR38" s="348" t="str">
        <f t="shared" si="87"/>
        <v/>
      </c>
      <c r="IS38" s="433" t="str">
        <f t="shared" si="88"/>
        <v/>
      </c>
      <c r="IT38" s="331" t="str">
        <f t="shared" si="89"/>
        <v/>
      </c>
      <c r="IU38" s="333" t="str">
        <f t="shared" si="90"/>
        <v/>
      </c>
      <c r="IV38" s="449" t="str">
        <f t="shared" si="91"/>
        <v/>
      </c>
      <c r="IW38" s="331" t="str">
        <f t="shared" si="92"/>
        <v/>
      </c>
      <c r="IX38" s="331" t="str">
        <f t="shared" si="93"/>
        <v/>
      </c>
      <c r="IY38" s="348" t="str">
        <f t="shared" si="94"/>
        <v/>
      </c>
      <c r="IZ38" s="365" t="str">
        <f t="shared" si="95"/>
        <v/>
      </c>
      <c r="JA38" s="340"/>
      <c r="JB38" s="100"/>
      <c r="JC38" s="370" t="str">
        <f t="shared" si="96"/>
        <v/>
      </c>
      <c r="JD38" s="101" t="str">
        <f t="shared" si="97"/>
        <v/>
      </c>
      <c r="JE38" s="367" t="str">
        <f t="shared" si="98"/>
        <v/>
      </c>
      <c r="JF38" s="368" t="str">
        <f t="shared" si="99"/>
        <v/>
      </c>
      <c r="JG38" s="368" t="str">
        <f t="shared" si="100"/>
        <v/>
      </c>
      <c r="JH38" s="368" t="str">
        <f t="shared" si="101"/>
        <v/>
      </c>
      <c r="JI38" s="368">
        <f t="shared" si="102"/>
        <v>0</v>
      </c>
      <c r="JJ38" s="369" t="str">
        <f t="shared" si="103"/>
        <v/>
      </c>
      <c r="JK38" s="367" t="str">
        <f t="shared" si="104"/>
        <v/>
      </c>
      <c r="JL38" s="369" t="str">
        <f t="shared" si="105"/>
        <v/>
      </c>
      <c r="JM38" s="368" t="str">
        <f t="shared" si="106"/>
        <v/>
      </c>
      <c r="JN38" s="368" t="str">
        <f t="shared" si="107"/>
        <v/>
      </c>
      <c r="JO38" s="368" t="str">
        <f t="shared" si="108"/>
        <v/>
      </c>
      <c r="JP38" s="371" t="str">
        <f t="shared" si="109"/>
        <v/>
      </c>
      <c r="JR38" s="115" t="str">
        <f t="shared" si="110"/>
        <v/>
      </c>
      <c r="JS38" s="28" t="str">
        <f t="shared" si="111"/>
        <v/>
      </c>
      <c r="JT38" s="28" t="str">
        <f t="shared" si="112"/>
        <v/>
      </c>
      <c r="JU38" s="28" t="str">
        <f t="shared" si="113"/>
        <v/>
      </c>
      <c r="JV38" s="28" t="str">
        <f t="shared" si="114"/>
        <v/>
      </c>
      <c r="JW38" s="251"/>
      <c r="JX38" s="122" t="str">
        <f t="shared" si="115"/>
        <v/>
      </c>
      <c r="JZ38" s="115" t="str">
        <f t="shared" si="116"/>
        <v/>
      </c>
      <c r="KA38" s="398" t="str">
        <f t="shared" si="117"/>
        <v/>
      </c>
      <c r="KB38" s="398" t="str">
        <f t="shared" si="118"/>
        <v/>
      </c>
      <c r="KC38" s="28" t="str">
        <f t="shared" si="119"/>
        <v/>
      </c>
      <c r="KD38" s="28" t="str">
        <f t="shared" si="120"/>
        <v/>
      </c>
      <c r="KE38" s="28" t="str">
        <f t="shared" si="121"/>
        <v/>
      </c>
      <c r="KF38" s="28" t="str">
        <f t="shared" si="122"/>
        <v/>
      </c>
      <c r="KG38" s="28" t="str">
        <f t="shared" si="123"/>
        <v/>
      </c>
      <c r="KH38" s="28" t="str">
        <f t="shared" si="124"/>
        <v/>
      </c>
      <c r="KI38" s="28" t="str">
        <f t="shared" si="125"/>
        <v/>
      </c>
      <c r="KJ38" s="28" t="str">
        <f t="shared" si="126"/>
        <v/>
      </c>
      <c r="KK38" s="122" t="str">
        <f t="shared" si="127"/>
        <v/>
      </c>
    </row>
    <row r="39" spans="2:297" s="26" customFormat="1" ht="26.25" customHeight="1" x14ac:dyDescent="0.2">
      <c r="B39" s="27">
        <f t="shared" si="6"/>
        <v>0</v>
      </c>
      <c r="C39" s="27">
        <f t="shared" si="7"/>
        <v>0</v>
      </c>
      <c r="D39" s="27">
        <f t="shared" si="8"/>
        <v>0</v>
      </c>
      <c r="E39" s="27">
        <f t="shared" si="9"/>
        <v>0</v>
      </c>
      <c r="F39" s="27">
        <f t="shared" si="10"/>
        <v>0</v>
      </c>
      <c r="G39" s="27">
        <f t="shared" si="11"/>
        <v>0</v>
      </c>
      <c r="H39" s="27">
        <f t="shared" si="12"/>
        <v>0</v>
      </c>
      <c r="I39" s="27">
        <f t="shared" si="13"/>
        <v>0</v>
      </c>
      <c r="J39" s="27"/>
      <c r="K39" s="27"/>
      <c r="L39" s="27"/>
      <c r="N39" s="131" t="str">
        <f t="shared" si="14"/>
        <v/>
      </c>
      <c r="O39" s="59"/>
      <c r="P39" s="59"/>
      <c r="Q39" s="241"/>
      <c r="R39" s="483"/>
      <c r="S39" s="243" t="str">
        <f>IFERROR(VLOOKUP($R39,整理番号!$B$4:$C$5,2,FALSE),"")</f>
        <v/>
      </c>
      <c r="T39" s="59"/>
      <c r="U39" s="250"/>
      <c r="V39" s="121"/>
      <c r="W39" s="218" t="str">
        <f t="shared" si="15"/>
        <v/>
      </c>
      <c r="X39" s="111"/>
      <c r="Y39" s="115"/>
      <c r="Z39" s="146" t="str">
        <f>IFERROR(VLOOKUP($Y39,整理番号!$B$8:$C$10,2,FALSE),"")</f>
        <v/>
      </c>
      <c r="AA39" s="251"/>
      <c r="AB39" s="28"/>
      <c r="AC39" s="62" t="str">
        <f>IFERROR(VLOOKUP($AB39,整理番号!$B$22:$C$23,2,FALSE),"")</f>
        <v/>
      </c>
      <c r="AD39" s="28"/>
      <c r="AE39" s="116" t="str">
        <f>IFERROR(VLOOKUP(AD39,整理番号!$B$14:$C$16,2,FALSE),"")</f>
        <v/>
      </c>
      <c r="AF39" s="115"/>
      <c r="AG39" s="30" t="str">
        <f>IFERROR(VLOOKUP(AF39,整理番号!$B$18:$C$19,2,FALSE),"")</f>
        <v/>
      </c>
      <c r="AH39" s="28"/>
      <c r="AI39" s="254"/>
      <c r="AJ39" s="254"/>
      <c r="AK39" s="122"/>
      <c r="AL39" s="141"/>
      <c r="AM39" s="28"/>
      <c r="AN39" s="141"/>
      <c r="AO39" s="115"/>
      <c r="AP39" s="116" t="str">
        <f>IFERROR(VLOOKUP(AO39,整理番号!$B$38:$C$43,2,FALSE),"")</f>
        <v/>
      </c>
      <c r="AQ39" s="104" t="str">
        <f t="shared" si="16"/>
        <v/>
      </c>
      <c r="AR39" s="27"/>
      <c r="AS39" s="28"/>
      <c r="AT39" s="27"/>
      <c r="AU39" s="27"/>
      <c r="AV39" s="122"/>
      <c r="AW39" s="115"/>
      <c r="AX39" s="31"/>
      <c r="AY39" s="64" t="str">
        <f t="shared" si="17"/>
        <v/>
      </c>
      <c r="AZ39" s="31"/>
      <c r="BA39" s="31"/>
      <c r="BB39" s="64">
        <f t="shared" si="18"/>
        <v>0</v>
      </c>
      <c r="BC39" s="64" t="str">
        <f t="shared" si="19"/>
        <v/>
      </c>
      <c r="BD39" s="64" t="str">
        <f t="shared" si="20"/>
        <v/>
      </c>
      <c r="BE39" s="33"/>
      <c r="BF39" s="34" t="str">
        <f t="shared" si="21"/>
        <v/>
      </c>
      <c r="BG39" s="125" t="str">
        <f t="shared" si="22"/>
        <v/>
      </c>
      <c r="BH39" s="262"/>
      <c r="BI39" s="263"/>
      <c r="BJ39" s="31"/>
      <c r="BK39" s="31"/>
      <c r="BL39" s="31"/>
      <c r="BM39" s="31"/>
      <c r="BN39" s="148"/>
      <c r="BO39" s="270"/>
      <c r="BP39" s="267"/>
      <c r="BQ39" s="262"/>
      <c r="BR39" s="263"/>
      <c r="BS39" s="31"/>
      <c r="BT39" s="31"/>
      <c r="BU39" s="31"/>
      <c r="BV39" s="31"/>
      <c r="BW39" s="148"/>
      <c r="BX39" s="270"/>
      <c r="BY39" s="267"/>
      <c r="BZ39" s="262"/>
      <c r="CA39" s="263"/>
      <c r="CB39" s="31"/>
      <c r="CC39" s="31"/>
      <c r="CD39" s="31"/>
      <c r="CE39" s="31"/>
      <c r="CF39" s="148"/>
      <c r="CG39" s="270"/>
      <c r="CH39" s="267"/>
      <c r="CI39" s="262"/>
      <c r="CJ39" s="263"/>
      <c r="CK39" s="323"/>
      <c r="CL39" s="323"/>
      <c r="CM39" s="323"/>
      <c r="CN39" s="323"/>
      <c r="CO39" s="35" t="s">
        <v>306</v>
      </c>
      <c r="CP39" s="342" t="str">
        <f t="shared" si="23"/>
        <v/>
      </c>
      <c r="CQ39" s="267"/>
      <c r="CR39" s="258"/>
      <c r="CS39" s="93"/>
      <c r="CT39" s="275"/>
      <c r="CU39" s="275"/>
      <c r="CV39" s="275"/>
      <c r="CW39" s="275"/>
      <c r="CX39" s="36" t="s">
        <v>307</v>
      </c>
      <c r="CY39" s="273"/>
      <c r="CZ39" s="258"/>
      <c r="DA39" s="263"/>
      <c r="DB39" s="296"/>
      <c r="DC39" s="296"/>
      <c r="DD39" s="296"/>
      <c r="DE39" s="296"/>
      <c r="DF39" s="36" t="s">
        <v>308</v>
      </c>
      <c r="DG39" s="344" t="str">
        <f t="shared" si="24"/>
        <v/>
      </c>
      <c r="DH39" s="273"/>
      <c r="DI39" s="258"/>
      <c r="DJ39" s="263"/>
      <c r="DK39" s="278"/>
      <c r="DL39" s="278"/>
      <c r="DM39" s="278"/>
      <c r="DN39" s="278"/>
      <c r="DO39" s="36" t="s">
        <v>309</v>
      </c>
      <c r="DP39" s="281"/>
      <c r="DQ39" s="284" t="str">
        <f t="shared" si="25"/>
        <v/>
      </c>
      <c r="DR39" s="273"/>
      <c r="DS39" s="43"/>
      <c r="DT39" s="93"/>
      <c r="DU39" s="37"/>
      <c r="DV39" s="37"/>
      <c r="DW39" s="37"/>
      <c r="DX39" s="37"/>
      <c r="DY39" s="46" t="s">
        <v>310</v>
      </c>
      <c r="DZ39" s="478"/>
      <c r="EA39" s="38"/>
      <c r="EB39" s="37"/>
      <c r="EC39" s="37"/>
      <c r="ED39" s="37"/>
      <c r="EE39" s="37"/>
      <c r="EF39" s="49" t="s">
        <v>307</v>
      </c>
      <c r="EG39" s="54"/>
      <c r="EH39" s="290"/>
      <c r="EI39" s="37"/>
      <c r="EJ39" s="37"/>
      <c r="EK39" s="37"/>
      <c r="EL39" s="37"/>
      <c r="EM39" s="52" t="s">
        <v>307</v>
      </c>
      <c r="EN39" s="57"/>
      <c r="EO39" s="290"/>
      <c r="EP39" s="37"/>
      <c r="EQ39" s="37"/>
      <c r="ER39" s="37"/>
      <c r="ES39" s="37"/>
      <c r="ET39" s="39" t="s">
        <v>307</v>
      </c>
      <c r="EU39" s="287"/>
      <c r="EV39" s="292"/>
      <c r="EW39" s="290"/>
      <c r="EX39" s="37"/>
      <c r="EY39" s="37"/>
      <c r="EZ39" s="37"/>
      <c r="FA39" s="37"/>
      <c r="FB39" s="39" t="s">
        <v>307</v>
      </c>
      <c r="FC39" s="287"/>
      <c r="FD39" s="292"/>
      <c r="FE39" s="290"/>
      <c r="FF39" s="296"/>
      <c r="FG39" s="296"/>
      <c r="FH39" s="296"/>
      <c r="FI39" s="296"/>
      <c r="FJ39" s="40" t="s">
        <v>311</v>
      </c>
      <c r="FK39" s="302" t="str">
        <f t="shared" si="26"/>
        <v/>
      </c>
      <c r="FL39" s="299"/>
      <c r="FM39" s="292"/>
      <c r="FN39" s="290"/>
      <c r="FO39" s="305"/>
      <c r="FP39" s="296"/>
      <c r="FQ39" s="296"/>
      <c r="FR39" s="296"/>
      <c r="FS39" s="40" t="s">
        <v>311</v>
      </c>
      <c r="FT39" s="352" t="str">
        <f t="shared" si="27"/>
        <v/>
      </c>
      <c r="FU39" s="267"/>
      <c r="FV39" s="292"/>
      <c r="FW39" s="290"/>
      <c r="FX39" s="326"/>
      <c r="FY39" s="326"/>
      <c r="FZ39" s="326"/>
      <c r="GA39" s="326"/>
      <c r="GB39" s="36" t="s">
        <v>312</v>
      </c>
      <c r="GC39" s="308" t="str">
        <f t="shared" si="28"/>
        <v/>
      </c>
      <c r="GD39" s="267"/>
      <c r="GE39" s="312" t="str">
        <f t="shared" si="29"/>
        <v/>
      </c>
      <c r="GF39" s="313"/>
      <c r="GG39" s="338"/>
      <c r="GH39" s="312" t="str">
        <f t="shared" si="30"/>
        <v/>
      </c>
      <c r="GI39" s="313"/>
      <c r="GJ39" s="338" t="s">
        <v>56</v>
      </c>
      <c r="GK39" s="475" t="str">
        <f t="shared" si="31"/>
        <v/>
      </c>
      <c r="GL39" s="313"/>
      <c r="GM39" s="313"/>
      <c r="GN39" s="338"/>
      <c r="GO39" s="429" t="str">
        <f t="shared" si="32"/>
        <v/>
      </c>
      <c r="GP39" s="430" t="str">
        <f t="shared" si="33"/>
        <v/>
      </c>
      <c r="GQ39" s="431" t="str">
        <f t="shared" si="34"/>
        <v/>
      </c>
      <c r="GR39" s="432" t="str">
        <f t="shared" si="35"/>
        <v/>
      </c>
      <c r="GS39" s="430" t="str">
        <f t="shared" si="36"/>
        <v/>
      </c>
      <c r="GT39" s="433" t="str">
        <f t="shared" si="37"/>
        <v/>
      </c>
      <c r="GU39" s="331" t="str">
        <f t="shared" si="38"/>
        <v/>
      </c>
      <c r="GV39" s="333" t="str">
        <f t="shared" si="39"/>
        <v/>
      </c>
      <c r="GW39" s="439" t="str">
        <f t="shared" si="40"/>
        <v/>
      </c>
      <c r="GX39" s="433" t="str">
        <f t="shared" si="41"/>
        <v/>
      </c>
      <c r="GY39" s="331" t="str">
        <f t="shared" si="42"/>
        <v/>
      </c>
      <c r="GZ39" s="331" t="str">
        <f t="shared" si="43"/>
        <v/>
      </c>
      <c r="HA39" s="328" t="str">
        <f t="shared" si="44"/>
        <v/>
      </c>
      <c r="HB39" s="331" t="str">
        <f t="shared" si="45"/>
        <v/>
      </c>
      <c r="HC39" s="331" t="str">
        <f t="shared" si="46"/>
        <v/>
      </c>
      <c r="HD39" s="333" t="str">
        <f t="shared" si="47"/>
        <v/>
      </c>
      <c r="HE39" s="332" t="str">
        <f t="shared" si="48"/>
        <v/>
      </c>
      <c r="HF39" s="331" t="str">
        <f t="shared" si="49"/>
        <v/>
      </c>
      <c r="HG39" s="333" t="str">
        <f t="shared" si="50"/>
        <v/>
      </c>
      <c r="HH39" s="419" t="str">
        <f t="shared" si="51"/>
        <v/>
      </c>
      <c r="HI39" s="358" t="str">
        <f t="shared" si="52"/>
        <v/>
      </c>
      <c r="HJ39" s="331" t="str">
        <f t="shared" si="53"/>
        <v/>
      </c>
      <c r="HK39" s="331" t="str">
        <f t="shared" si="54"/>
        <v/>
      </c>
      <c r="HL39" s="358" t="str">
        <f t="shared" si="55"/>
        <v/>
      </c>
      <c r="HM39" s="331" t="str">
        <f t="shared" si="56"/>
        <v/>
      </c>
      <c r="HN39" s="331" t="str">
        <f t="shared" si="57"/>
        <v/>
      </c>
      <c r="HO39" s="358" t="str">
        <f t="shared" si="58"/>
        <v/>
      </c>
      <c r="HP39" s="331" t="str">
        <f t="shared" si="59"/>
        <v/>
      </c>
      <c r="HQ39" s="331" t="str">
        <f t="shared" si="60"/>
        <v/>
      </c>
      <c r="HR39" s="361" t="str">
        <f t="shared" si="61"/>
        <v/>
      </c>
      <c r="HS39" s="348" t="str">
        <f t="shared" si="62"/>
        <v/>
      </c>
      <c r="HT39" s="333" t="str">
        <f t="shared" si="63"/>
        <v/>
      </c>
      <c r="HU39" s="428" t="str">
        <f t="shared" si="64"/>
        <v/>
      </c>
      <c r="HV39" s="328" t="str">
        <f t="shared" si="65"/>
        <v/>
      </c>
      <c r="HW39" s="330" t="str">
        <f t="shared" si="66"/>
        <v/>
      </c>
      <c r="HX39" s="418" t="str">
        <f t="shared" si="67"/>
        <v/>
      </c>
      <c r="HY39" s="331" t="str">
        <f t="shared" si="68"/>
        <v/>
      </c>
      <c r="HZ39" s="331" t="str">
        <f t="shared" si="69"/>
        <v/>
      </c>
      <c r="IA39" s="331" t="str">
        <f t="shared" si="70"/>
        <v/>
      </c>
      <c r="IB39" s="331" t="str">
        <f t="shared" si="71"/>
        <v/>
      </c>
      <c r="IC39" s="333" t="str">
        <f t="shared" si="72"/>
        <v/>
      </c>
      <c r="ID39" s="419" t="str">
        <f t="shared" si="73"/>
        <v/>
      </c>
      <c r="IE39" s="331" t="str">
        <f t="shared" si="74"/>
        <v/>
      </c>
      <c r="IF39" s="331" t="str">
        <f t="shared" si="75"/>
        <v/>
      </c>
      <c r="IG39" s="331" t="str">
        <f t="shared" si="76"/>
        <v/>
      </c>
      <c r="IH39" s="331" t="str">
        <f t="shared" si="77"/>
        <v/>
      </c>
      <c r="II39" s="333" t="str">
        <f t="shared" si="78"/>
        <v/>
      </c>
      <c r="IJ39" s="419" t="str">
        <f t="shared" si="79"/>
        <v/>
      </c>
      <c r="IK39" s="331" t="str">
        <f t="shared" si="80"/>
        <v/>
      </c>
      <c r="IL39" s="331" t="str">
        <f t="shared" si="81"/>
        <v/>
      </c>
      <c r="IM39" s="331" t="str">
        <f t="shared" si="82"/>
        <v/>
      </c>
      <c r="IN39" s="331" t="str">
        <f t="shared" si="83"/>
        <v/>
      </c>
      <c r="IO39" s="333" t="str">
        <f t="shared" si="84"/>
        <v/>
      </c>
      <c r="IP39" s="433" t="str">
        <f t="shared" si="85"/>
        <v/>
      </c>
      <c r="IQ39" s="331" t="str">
        <f t="shared" si="86"/>
        <v/>
      </c>
      <c r="IR39" s="348" t="str">
        <f t="shared" si="87"/>
        <v/>
      </c>
      <c r="IS39" s="433" t="str">
        <f t="shared" si="88"/>
        <v/>
      </c>
      <c r="IT39" s="331" t="str">
        <f t="shared" si="89"/>
        <v/>
      </c>
      <c r="IU39" s="333" t="str">
        <f t="shared" si="90"/>
        <v/>
      </c>
      <c r="IV39" s="449" t="str">
        <f t="shared" si="91"/>
        <v/>
      </c>
      <c r="IW39" s="331" t="str">
        <f t="shared" si="92"/>
        <v/>
      </c>
      <c r="IX39" s="331" t="str">
        <f t="shared" si="93"/>
        <v/>
      </c>
      <c r="IY39" s="348" t="str">
        <f t="shared" si="94"/>
        <v/>
      </c>
      <c r="IZ39" s="365" t="str">
        <f t="shared" si="95"/>
        <v/>
      </c>
      <c r="JA39" s="340"/>
      <c r="JB39" s="100"/>
      <c r="JC39" s="370" t="str">
        <f t="shared" si="96"/>
        <v/>
      </c>
      <c r="JD39" s="101" t="str">
        <f t="shared" si="97"/>
        <v/>
      </c>
      <c r="JE39" s="367" t="str">
        <f t="shared" si="98"/>
        <v/>
      </c>
      <c r="JF39" s="368" t="str">
        <f t="shared" si="99"/>
        <v/>
      </c>
      <c r="JG39" s="368" t="str">
        <f t="shared" si="100"/>
        <v/>
      </c>
      <c r="JH39" s="368" t="str">
        <f t="shared" si="101"/>
        <v/>
      </c>
      <c r="JI39" s="368">
        <f t="shared" si="102"/>
        <v>0</v>
      </c>
      <c r="JJ39" s="369" t="str">
        <f t="shared" si="103"/>
        <v/>
      </c>
      <c r="JK39" s="367" t="str">
        <f t="shared" si="104"/>
        <v/>
      </c>
      <c r="JL39" s="369" t="str">
        <f t="shared" si="105"/>
        <v/>
      </c>
      <c r="JM39" s="368" t="str">
        <f t="shared" si="106"/>
        <v/>
      </c>
      <c r="JN39" s="368" t="str">
        <f t="shared" si="107"/>
        <v/>
      </c>
      <c r="JO39" s="368" t="str">
        <f t="shared" si="108"/>
        <v/>
      </c>
      <c r="JP39" s="371" t="str">
        <f t="shared" si="109"/>
        <v/>
      </c>
      <c r="JR39" s="115" t="str">
        <f t="shared" si="110"/>
        <v/>
      </c>
      <c r="JS39" s="28" t="str">
        <f t="shared" si="111"/>
        <v/>
      </c>
      <c r="JT39" s="28" t="str">
        <f t="shared" si="112"/>
        <v/>
      </c>
      <c r="JU39" s="28" t="str">
        <f t="shared" si="113"/>
        <v/>
      </c>
      <c r="JV39" s="28" t="str">
        <f t="shared" si="114"/>
        <v/>
      </c>
      <c r="JW39" s="251"/>
      <c r="JX39" s="122" t="str">
        <f t="shared" si="115"/>
        <v/>
      </c>
      <c r="JZ39" s="115" t="str">
        <f t="shared" si="116"/>
        <v/>
      </c>
      <c r="KA39" s="398" t="str">
        <f t="shared" si="117"/>
        <v/>
      </c>
      <c r="KB39" s="398" t="str">
        <f t="shared" si="118"/>
        <v/>
      </c>
      <c r="KC39" s="28" t="str">
        <f t="shared" si="119"/>
        <v/>
      </c>
      <c r="KD39" s="28" t="str">
        <f t="shared" si="120"/>
        <v/>
      </c>
      <c r="KE39" s="28" t="str">
        <f t="shared" si="121"/>
        <v/>
      </c>
      <c r="KF39" s="28" t="str">
        <f t="shared" si="122"/>
        <v/>
      </c>
      <c r="KG39" s="28" t="str">
        <f t="shared" si="123"/>
        <v/>
      </c>
      <c r="KH39" s="28" t="str">
        <f t="shared" si="124"/>
        <v/>
      </c>
      <c r="KI39" s="28" t="str">
        <f t="shared" si="125"/>
        <v/>
      </c>
      <c r="KJ39" s="28" t="str">
        <f t="shared" si="126"/>
        <v/>
      </c>
      <c r="KK39" s="122" t="str">
        <f t="shared" si="127"/>
        <v/>
      </c>
    </row>
    <row r="40" spans="2:297" s="26" customFormat="1" ht="26.25" customHeight="1" x14ac:dyDescent="0.2">
      <c r="B40" s="27">
        <f t="shared" si="6"/>
        <v>0</v>
      </c>
      <c r="C40" s="27">
        <f t="shared" si="7"/>
        <v>0</v>
      </c>
      <c r="D40" s="27">
        <f t="shared" si="8"/>
        <v>0</v>
      </c>
      <c r="E40" s="27">
        <f t="shared" si="9"/>
        <v>0</v>
      </c>
      <c r="F40" s="27">
        <f t="shared" si="10"/>
        <v>0</v>
      </c>
      <c r="G40" s="27">
        <f t="shared" si="11"/>
        <v>0</v>
      </c>
      <c r="H40" s="27">
        <f t="shared" si="12"/>
        <v>0</v>
      </c>
      <c r="I40" s="27">
        <f t="shared" si="13"/>
        <v>0</v>
      </c>
      <c r="J40" s="27"/>
      <c r="K40" s="27"/>
      <c r="L40" s="27"/>
      <c r="N40" s="131" t="str">
        <f t="shared" si="14"/>
        <v/>
      </c>
      <c r="O40" s="59"/>
      <c r="P40" s="59"/>
      <c r="Q40" s="241"/>
      <c r="R40" s="483"/>
      <c r="S40" s="243" t="str">
        <f>IFERROR(VLOOKUP($R40,整理番号!$B$4:$C$5,2,FALSE),"")</f>
        <v/>
      </c>
      <c r="T40" s="59"/>
      <c r="U40" s="250"/>
      <c r="V40" s="121"/>
      <c r="W40" s="218" t="str">
        <f t="shared" si="15"/>
        <v/>
      </c>
      <c r="X40" s="111"/>
      <c r="Y40" s="115"/>
      <c r="Z40" s="146" t="str">
        <f>IFERROR(VLOOKUP($Y40,整理番号!$B$8:$C$10,2,FALSE),"")</f>
        <v/>
      </c>
      <c r="AA40" s="251"/>
      <c r="AB40" s="28"/>
      <c r="AC40" s="62" t="str">
        <f>IFERROR(VLOOKUP($AB40,整理番号!$B$22:$C$23,2,FALSE),"")</f>
        <v/>
      </c>
      <c r="AD40" s="28"/>
      <c r="AE40" s="116" t="str">
        <f>IFERROR(VLOOKUP(AD40,整理番号!$B$14:$C$16,2,FALSE),"")</f>
        <v/>
      </c>
      <c r="AF40" s="115"/>
      <c r="AG40" s="30" t="str">
        <f>IFERROR(VLOOKUP(AF40,整理番号!$B$18:$C$19,2,FALSE),"")</f>
        <v/>
      </c>
      <c r="AH40" s="28"/>
      <c r="AI40" s="254"/>
      <c r="AJ40" s="254"/>
      <c r="AK40" s="122"/>
      <c r="AL40" s="141"/>
      <c r="AM40" s="28"/>
      <c r="AN40" s="141"/>
      <c r="AO40" s="115"/>
      <c r="AP40" s="116" t="str">
        <f>IFERROR(VLOOKUP(AO40,整理番号!$B$38:$C$43,2,FALSE),"")</f>
        <v/>
      </c>
      <c r="AQ40" s="104" t="str">
        <f t="shared" si="16"/>
        <v/>
      </c>
      <c r="AR40" s="27"/>
      <c r="AS40" s="28"/>
      <c r="AT40" s="27"/>
      <c r="AU40" s="27"/>
      <c r="AV40" s="122"/>
      <c r="AW40" s="115"/>
      <c r="AX40" s="31"/>
      <c r="AY40" s="64" t="str">
        <f t="shared" si="17"/>
        <v/>
      </c>
      <c r="AZ40" s="31"/>
      <c r="BA40" s="31"/>
      <c r="BB40" s="64">
        <f t="shared" si="18"/>
        <v>0</v>
      </c>
      <c r="BC40" s="64" t="str">
        <f t="shared" si="19"/>
        <v/>
      </c>
      <c r="BD40" s="64" t="str">
        <f t="shared" si="20"/>
        <v/>
      </c>
      <c r="BE40" s="33"/>
      <c r="BF40" s="34" t="str">
        <f t="shared" si="21"/>
        <v/>
      </c>
      <c r="BG40" s="125" t="str">
        <f t="shared" si="22"/>
        <v/>
      </c>
      <c r="BH40" s="262"/>
      <c r="BI40" s="263"/>
      <c r="BJ40" s="31"/>
      <c r="BK40" s="31"/>
      <c r="BL40" s="31"/>
      <c r="BM40" s="31"/>
      <c r="BN40" s="148"/>
      <c r="BO40" s="270"/>
      <c r="BP40" s="267"/>
      <c r="BQ40" s="262"/>
      <c r="BR40" s="263"/>
      <c r="BS40" s="31"/>
      <c r="BT40" s="31"/>
      <c r="BU40" s="31"/>
      <c r="BV40" s="31"/>
      <c r="BW40" s="148"/>
      <c r="BX40" s="270"/>
      <c r="BY40" s="267"/>
      <c r="BZ40" s="262"/>
      <c r="CA40" s="263"/>
      <c r="CB40" s="31"/>
      <c r="CC40" s="31"/>
      <c r="CD40" s="31"/>
      <c r="CE40" s="31"/>
      <c r="CF40" s="148"/>
      <c r="CG40" s="270"/>
      <c r="CH40" s="267"/>
      <c r="CI40" s="262"/>
      <c r="CJ40" s="263"/>
      <c r="CK40" s="323"/>
      <c r="CL40" s="323"/>
      <c r="CM40" s="323"/>
      <c r="CN40" s="323"/>
      <c r="CO40" s="35" t="s">
        <v>306</v>
      </c>
      <c r="CP40" s="342" t="str">
        <f t="shared" si="23"/>
        <v/>
      </c>
      <c r="CQ40" s="267"/>
      <c r="CR40" s="258"/>
      <c r="CS40" s="93"/>
      <c r="CT40" s="275"/>
      <c r="CU40" s="275"/>
      <c r="CV40" s="275"/>
      <c r="CW40" s="275"/>
      <c r="CX40" s="36" t="s">
        <v>307</v>
      </c>
      <c r="CY40" s="273"/>
      <c r="CZ40" s="258"/>
      <c r="DA40" s="263"/>
      <c r="DB40" s="296"/>
      <c r="DC40" s="296"/>
      <c r="DD40" s="296"/>
      <c r="DE40" s="296"/>
      <c r="DF40" s="36" t="s">
        <v>308</v>
      </c>
      <c r="DG40" s="344" t="str">
        <f t="shared" si="24"/>
        <v/>
      </c>
      <c r="DH40" s="273"/>
      <c r="DI40" s="258"/>
      <c r="DJ40" s="263"/>
      <c r="DK40" s="278"/>
      <c r="DL40" s="278"/>
      <c r="DM40" s="278"/>
      <c r="DN40" s="278"/>
      <c r="DO40" s="36" t="s">
        <v>309</v>
      </c>
      <c r="DP40" s="281"/>
      <c r="DQ40" s="284" t="str">
        <f t="shared" si="25"/>
        <v/>
      </c>
      <c r="DR40" s="273"/>
      <c r="DS40" s="43"/>
      <c r="DT40" s="93"/>
      <c r="DU40" s="37"/>
      <c r="DV40" s="37"/>
      <c r="DW40" s="37"/>
      <c r="DX40" s="37"/>
      <c r="DY40" s="46" t="s">
        <v>310</v>
      </c>
      <c r="DZ40" s="478"/>
      <c r="EA40" s="38"/>
      <c r="EB40" s="37"/>
      <c r="EC40" s="37"/>
      <c r="ED40" s="37"/>
      <c r="EE40" s="37"/>
      <c r="EF40" s="49" t="s">
        <v>307</v>
      </c>
      <c r="EG40" s="54"/>
      <c r="EH40" s="290"/>
      <c r="EI40" s="37"/>
      <c r="EJ40" s="37"/>
      <c r="EK40" s="37"/>
      <c r="EL40" s="37"/>
      <c r="EM40" s="52" t="s">
        <v>307</v>
      </c>
      <c r="EN40" s="57"/>
      <c r="EO40" s="290"/>
      <c r="EP40" s="37"/>
      <c r="EQ40" s="37"/>
      <c r="ER40" s="37"/>
      <c r="ES40" s="37"/>
      <c r="ET40" s="39" t="s">
        <v>307</v>
      </c>
      <c r="EU40" s="287"/>
      <c r="EV40" s="292"/>
      <c r="EW40" s="290"/>
      <c r="EX40" s="37"/>
      <c r="EY40" s="37"/>
      <c r="EZ40" s="37"/>
      <c r="FA40" s="37"/>
      <c r="FB40" s="39" t="s">
        <v>307</v>
      </c>
      <c r="FC40" s="287"/>
      <c r="FD40" s="292"/>
      <c r="FE40" s="290"/>
      <c r="FF40" s="296"/>
      <c r="FG40" s="296"/>
      <c r="FH40" s="296"/>
      <c r="FI40" s="296"/>
      <c r="FJ40" s="40" t="s">
        <v>311</v>
      </c>
      <c r="FK40" s="302" t="str">
        <f t="shared" si="26"/>
        <v/>
      </c>
      <c r="FL40" s="299"/>
      <c r="FM40" s="292"/>
      <c r="FN40" s="290"/>
      <c r="FO40" s="305"/>
      <c r="FP40" s="296"/>
      <c r="FQ40" s="296"/>
      <c r="FR40" s="296"/>
      <c r="FS40" s="40" t="s">
        <v>311</v>
      </c>
      <c r="FT40" s="352" t="str">
        <f t="shared" si="27"/>
        <v/>
      </c>
      <c r="FU40" s="267"/>
      <c r="FV40" s="292"/>
      <c r="FW40" s="290"/>
      <c r="FX40" s="326"/>
      <c r="FY40" s="326"/>
      <c r="FZ40" s="326"/>
      <c r="GA40" s="326"/>
      <c r="GB40" s="36" t="s">
        <v>312</v>
      </c>
      <c r="GC40" s="308" t="str">
        <f t="shared" si="28"/>
        <v/>
      </c>
      <c r="GD40" s="267"/>
      <c r="GE40" s="312" t="str">
        <f t="shared" si="29"/>
        <v/>
      </c>
      <c r="GF40" s="313"/>
      <c r="GG40" s="338"/>
      <c r="GH40" s="312" t="str">
        <f t="shared" si="30"/>
        <v/>
      </c>
      <c r="GI40" s="313"/>
      <c r="GJ40" s="338" t="s">
        <v>56</v>
      </c>
      <c r="GK40" s="475" t="str">
        <f t="shared" si="31"/>
        <v/>
      </c>
      <c r="GL40" s="313"/>
      <c r="GM40" s="313"/>
      <c r="GN40" s="338"/>
      <c r="GO40" s="429" t="str">
        <f t="shared" si="32"/>
        <v/>
      </c>
      <c r="GP40" s="430" t="str">
        <f t="shared" si="33"/>
        <v/>
      </c>
      <c r="GQ40" s="431" t="str">
        <f t="shared" si="34"/>
        <v/>
      </c>
      <c r="GR40" s="432" t="str">
        <f t="shared" si="35"/>
        <v/>
      </c>
      <c r="GS40" s="430" t="str">
        <f t="shared" si="36"/>
        <v/>
      </c>
      <c r="GT40" s="433" t="str">
        <f t="shared" si="37"/>
        <v/>
      </c>
      <c r="GU40" s="331" t="str">
        <f t="shared" si="38"/>
        <v/>
      </c>
      <c r="GV40" s="333" t="str">
        <f t="shared" si="39"/>
        <v/>
      </c>
      <c r="GW40" s="439" t="str">
        <f t="shared" si="40"/>
        <v/>
      </c>
      <c r="GX40" s="433" t="str">
        <f t="shared" si="41"/>
        <v/>
      </c>
      <c r="GY40" s="331" t="str">
        <f t="shared" si="42"/>
        <v/>
      </c>
      <c r="GZ40" s="331" t="str">
        <f t="shared" si="43"/>
        <v/>
      </c>
      <c r="HA40" s="328" t="str">
        <f t="shared" si="44"/>
        <v/>
      </c>
      <c r="HB40" s="331" t="str">
        <f t="shared" si="45"/>
        <v/>
      </c>
      <c r="HC40" s="331" t="str">
        <f t="shared" si="46"/>
        <v/>
      </c>
      <c r="HD40" s="333" t="str">
        <f t="shared" si="47"/>
        <v/>
      </c>
      <c r="HE40" s="332" t="str">
        <f t="shared" si="48"/>
        <v/>
      </c>
      <c r="HF40" s="331" t="str">
        <f t="shared" si="49"/>
        <v/>
      </c>
      <c r="HG40" s="333" t="str">
        <f t="shared" si="50"/>
        <v/>
      </c>
      <c r="HH40" s="419" t="str">
        <f t="shared" si="51"/>
        <v/>
      </c>
      <c r="HI40" s="358" t="str">
        <f t="shared" si="52"/>
        <v/>
      </c>
      <c r="HJ40" s="331" t="str">
        <f t="shared" si="53"/>
        <v/>
      </c>
      <c r="HK40" s="331" t="str">
        <f t="shared" si="54"/>
        <v/>
      </c>
      <c r="HL40" s="358" t="str">
        <f t="shared" si="55"/>
        <v/>
      </c>
      <c r="HM40" s="331" t="str">
        <f t="shared" si="56"/>
        <v/>
      </c>
      <c r="HN40" s="331" t="str">
        <f t="shared" si="57"/>
        <v/>
      </c>
      <c r="HO40" s="358" t="str">
        <f t="shared" si="58"/>
        <v/>
      </c>
      <c r="HP40" s="331" t="str">
        <f t="shared" si="59"/>
        <v/>
      </c>
      <c r="HQ40" s="331" t="str">
        <f t="shared" si="60"/>
        <v/>
      </c>
      <c r="HR40" s="361" t="str">
        <f t="shared" si="61"/>
        <v/>
      </c>
      <c r="HS40" s="348" t="str">
        <f t="shared" si="62"/>
        <v/>
      </c>
      <c r="HT40" s="333" t="str">
        <f t="shared" si="63"/>
        <v/>
      </c>
      <c r="HU40" s="428" t="str">
        <f t="shared" si="64"/>
        <v/>
      </c>
      <c r="HV40" s="328" t="str">
        <f t="shared" si="65"/>
        <v/>
      </c>
      <c r="HW40" s="330" t="str">
        <f t="shared" si="66"/>
        <v/>
      </c>
      <c r="HX40" s="418" t="str">
        <f t="shared" si="67"/>
        <v/>
      </c>
      <c r="HY40" s="331" t="str">
        <f t="shared" si="68"/>
        <v/>
      </c>
      <c r="HZ40" s="331" t="str">
        <f t="shared" si="69"/>
        <v/>
      </c>
      <c r="IA40" s="331" t="str">
        <f t="shared" si="70"/>
        <v/>
      </c>
      <c r="IB40" s="331" t="str">
        <f t="shared" si="71"/>
        <v/>
      </c>
      <c r="IC40" s="333" t="str">
        <f t="shared" si="72"/>
        <v/>
      </c>
      <c r="ID40" s="419" t="str">
        <f t="shared" si="73"/>
        <v/>
      </c>
      <c r="IE40" s="331" t="str">
        <f t="shared" si="74"/>
        <v/>
      </c>
      <c r="IF40" s="331" t="str">
        <f t="shared" si="75"/>
        <v/>
      </c>
      <c r="IG40" s="331" t="str">
        <f t="shared" si="76"/>
        <v/>
      </c>
      <c r="IH40" s="331" t="str">
        <f t="shared" si="77"/>
        <v/>
      </c>
      <c r="II40" s="333" t="str">
        <f t="shared" si="78"/>
        <v/>
      </c>
      <c r="IJ40" s="419" t="str">
        <f t="shared" si="79"/>
        <v/>
      </c>
      <c r="IK40" s="331" t="str">
        <f t="shared" si="80"/>
        <v/>
      </c>
      <c r="IL40" s="331" t="str">
        <f t="shared" si="81"/>
        <v/>
      </c>
      <c r="IM40" s="331" t="str">
        <f t="shared" si="82"/>
        <v/>
      </c>
      <c r="IN40" s="331" t="str">
        <f t="shared" si="83"/>
        <v/>
      </c>
      <c r="IO40" s="333" t="str">
        <f t="shared" si="84"/>
        <v/>
      </c>
      <c r="IP40" s="433" t="str">
        <f t="shared" si="85"/>
        <v/>
      </c>
      <c r="IQ40" s="331" t="str">
        <f t="shared" si="86"/>
        <v/>
      </c>
      <c r="IR40" s="348" t="str">
        <f t="shared" si="87"/>
        <v/>
      </c>
      <c r="IS40" s="433" t="str">
        <f t="shared" si="88"/>
        <v/>
      </c>
      <c r="IT40" s="331" t="str">
        <f t="shared" si="89"/>
        <v/>
      </c>
      <c r="IU40" s="333" t="str">
        <f t="shared" si="90"/>
        <v/>
      </c>
      <c r="IV40" s="449" t="str">
        <f t="shared" si="91"/>
        <v/>
      </c>
      <c r="IW40" s="331" t="str">
        <f t="shared" si="92"/>
        <v/>
      </c>
      <c r="IX40" s="331" t="str">
        <f t="shared" si="93"/>
        <v/>
      </c>
      <c r="IY40" s="348" t="str">
        <f t="shared" si="94"/>
        <v/>
      </c>
      <c r="IZ40" s="365" t="str">
        <f t="shared" si="95"/>
        <v/>
      </c>
      <c r="JA40" s="340"/>
      <c r="JB40" s="100"/>
      <c r="JC40" s="370" t="str">
        <f t="shared" si="96"/>
        <v/>
      </c>
      <c r="JD40" s="101" t="str">
        <f t="shared" si="97"/>
        <v/>
      </c>
      <c r="JE40" s="367" t="str">
        <f t="shared" si="98"/>
        <v/>
      </c>
      <c r="JF40" s="368" t="str">
        <f t="shared" si="99"/>
        <v/>
      </c>
      <c r="JG40" s="368" t="str">
        <f t="shared" si="100"/>
        <v/>
      </c>
      <c r="JH40" s="368" t="str">
        <f t="shared" si="101"/>
        <v/>
      </c>
      <c r="JI40" s="368">
        <f t="shared" si="102"/>
        <v>0</v>
      </c>
      <c r="JJ40" s="369" t="str">
        <f t="shared" si="103"/>
        <v/>
      </c>
      <c r="JK40" s="367" t="str">
        <f t="shared" si="104"/>
        <v/>
      </c>
      <c r="JL40" s="369" t="str">
        <f t="shared" si="105"/>
        <v/>
      </c>
      <c r="JM40" s="368" t="str">
        <f t="shared" si="106"/>
        <v/>
      </c>
      <c r="JN40" s="368" t="str">
        <f t="shared" si="107"/>
        <v/>
      </c>
      <c r="JO40" s="368" t="str">
        <f t="shared" si="108"/>
        <v/>
      </c>
      <c r="JP40" s="371" t="str">
        <f t="shared" si="109"/>
        <v/>
      </c>
      <c r="JR40" s="115" t="str">
        <f t="shared" si="110"/>
        <v/>
      </c>
      <c r="JS40" s="28" t="str">
        <f t="shared" si="111"/>
        <v/>
      </c>
      <c r="JT40" s="28" t="str">
        <f t="shared" si="112"/>
        <v/>
      </c>
      <c r="JU40" s="28" t="str">
        <f t="shared" si="113"/>
        <v/>
      </c>
      <c r="JV40" s="28" t="str">
        <f t="shared" si="114"/>
        <v/>
      </c>
      <c r="JW40" s="251"/>
      <c r="JX40" s="122" t="str">
        <f t="shared" si="115"/>
        <v/>
      </c>
      <c r="JZ40" s="115" t="str">
        <f t="shared" si="116"/>
        <v/>
      </c>
      <c r="KA40" s="398" t="str">
        <f t="shared" si="117"/>
        <v/>
      </c>
      <c r="KB40" s="398" t="str">
        <f t="shared" si="118"/>
        <v/>
      </c>
      <c r="KC40" s="28" t="str">
        <f t="shared" si="119"/>
        <v/>
      </c>
      <c r="KD40" s="28" t="str">
        <f t="shared" si="120"/>
        <v/>
      </c>
      <c r="KE40" s="28" t="str">
        <f t="shared" si="121"/>
        <v/>
      </c>
      <c r="KF40" s="28" t="str">
        <f t="shared" si="122"/>
        <v/>
      </c>
      <c r="KG40" s="28" t="str">
        <f t="shared" si="123"/>
        <v/>
      </c>
      <c r="KH40" s="28" t="str">
        <f t="shared" si="124"/>
        <v/>
      </c>
      <c r="KI40" s="28" t="str">
        <f t="shared" si="125"/>
        <v/>
      </c>
      <c r="KJ40" s="28" t="str">
        <f t="shared" si="126"/>
        <v/>
      </c>
      <c r="KK40" s="122" t="str">
        <f t="shared" si="127"/>
        <v/>
      </c>
    </row>
    <row r="41" spans="2:297" s="26" customFormat="1" ht="26.25" customHeight="1" x14ac:dyDescent="0.2">
      <c r="B41" s="27">
        <f t="shared" si="6"/>
        <v>0</v>
      </c>
      <c r="C41" s="27">
        <f t="shared" si="7"/>
        <v>0</v>
      </c>
      <c r="D41" s="27">
        <f t="shared" si="8"/>
        <v>0</v>
      </c>
      <c r="E41" s="27">
        <f t="shared" si="9"/>
        <v>0</v>
      </c>
      <c r="F41" s="27">
        <f t="shared" si="10"/>
        <v>0</v>
      </c>
      <c r="G41" s="27">
        <f t="shared" si="11"/>
        <v>0</v>
      </c>
      <c r="H41" s="27">
        <f t="shared" si="12"/>
        <v>0</v>
      </c>
      <c r="I41" s="27">
        <f t="shared" si="13"/>
        <v>0</v>
      </c>
      <c r="J41" s="27"/>
      <c r="K41" s="27"/>
      <c r="L41" s="27"/>
      <c r="N41" s="131" t="str">
        <f t="shared" si="14"/>
        <v/>
      </c>
      <c r="O41" s="59"/>
      <c r="P41" s="59"/>
      <c r="Q41" s="241"/>
      <c r="R41" s="483"/>
      <c r="S41" s="243" t="str">
        <f>IFERROR(VLOOKUP($R41,整理番号!$B$4:$C$5,2,FALSE),"")</f>
        <v/>
      </c>
      <c r="T41" s="59"/>
      <c r="U41" s="250"/>
      <c r="V41" s="121"/>
      <c r="W41" s="218" t="str">
        <f t="shared" si="15"/>
        <v/>
      </c>
      <c r="X41" s="111"/>
      <c r="Y41" s="115"/>
      <c r="Z41" s="146" t="str">
        <f>IFERROR(VLOOKUP($Y41,整理番号!$B$8:$C$10,2,FALSE),"")</f>
        <v/>
      </c>
      <c r="AA41" s="251"/>
      <c r="AB41" s="28"/>
      <c r="AC41" s="62" t="str">
        <f>IFERROR(VLOOKUP($AB41,整理番号!$B$22:$C$23,2,FALSE),"")</f>
        <v/>
      </c>
      <c r="AD41" s="28"/>
      <c r="AE41" s="116" t="str">
        <f>IFERROR(VLOOKUP(AD41,整理番号!$B$14:$C$16,2,FALSE),"")</f>
        <v/>
      </c>
      <c r="AF41" s="115"/>
      <c r="AG41" s="30" t="str">
        <f>IFERROR(VLOOKUP(AF41,整理番号!$B$18:$C$19,2,FALSE),"")</f>
        <v/>
      </c>
      <c r="AH41" s="28"/>
      <c r="AI41" s="254"/>
      <c r="AJ41" s="254"/>
      <c r="AK41" s="122"/>
      <c r="AL41" s="141"/>
      <c r="AM41" s="28"/>
      <c r="AN41" s="141"/>
      <c r="AO41" s="115"/>
      <c r="AP41" s="116" t="str">
        <f>IFERROR(VLOOKUP(AO41,整理番号!$B$38:$C$43,2,FALSE),"")</f>
        <v/>
      </c>
      <c r="AQ41" s="104" t="str">
        <f t="shared" si="16"/>
        <v/>
      </c>
      <c r="AR41" s="27"/>
      <c r="AS41" s="28"/>
      <c r="AT41" s="27"/>
      <c r="AU41" s="27"/>
      <c r="AV41" s="122"/>
      <c r="AW41" s="115"/>
      <c r="AX41" s="31"/>
      <c r="AY41" s="64" t="str">
        <f t="shared" si="17"/>
        <v/>
      </c>
      <c r="AZ41" s="31"/>
      <c r="BA41" s="31"/>
      <c r="BB41" s="64">
        <f t="shared" si="18"/>
        <v>0</v>
      </c>
      <c r="BC41" s="64" t="str">
        <f t="shared" si="19"/>
        <v/>
      </c>
      <c r="BD41" s="64" t="str">
        <f t="shared" si="20"/>
        <v/>
      </c>
      <c r="BE41" s="33"/>
      <c r="BF41" s="34" t="str">
        <f t="shared" si="21"/>
        <v/>
      </c>
      <c r="BG41" s="125" t="str">
        <f t="shared" si="22"/>
        <v/>
      </c>
      <c r="BH41" s="262"/>
      <c r="BI41" s="263"/>
      <c r="BJ41" s="31"/>
      <c r="BK41" s="31"/>
      <c r="BL41" s="31"/>
      <c r="BM41" s="31"/>
      <c r="BN41" s="148"/>
      <c r="BO41" s="270"/>
      <c r="BP41" s="267"/>
      <c r="BQ41" s="262"/>
      <c r="BR41" s="263"/>
      <c r="BS41" s="31"/>
      <c r="BT41" s="31"/>
      <c r="BU41" s="31"/>
      <c r="BV41" s="31"/>
      <c r="BW41" s="148"/>
      <c r="BX41" s="270"/>
      <c r="BY41" s="267"/>
      <c r="BZ41" s="262"/>
      <c r="CA41" s="263"/>
      <c r="CB41" s="31"/>
      <c r="CC41" s="31"/>
      <c r="CD41" s="31"/>
      <c r="CE41" s="31"/>
      <c r="CF41" s="148"/>
      <c r="CG41" s="270"/>
      <c r="CH41" s="267"/>
      <c r="CI41" s="262"/>
      <c r="CJ41" s="263"/>
      <c r="CK41" s="323"/>
      <c r="CL41" s="323"/>
      <c r="CM41" s="323"/>
      <c r="CN41" s="323"/>
      <c r="CO41" s="35" t="s">
        <v>306</v>
      </c>
      <c r="CP41" s="342" t="str">
        <f t="shared" si="23"/>
        <v/>
      </c>
      <c r="CQ41" s="267"/>
      <c r="CR41" s="258"/>
      <c r="CS41" s="93"/>
      <c r="CT41" s="275"/>
      <c r="CU41" s="275"/>
      <c r="CV41" s="275"/>
      <c r="CW41" s="275"/>
      <c r="CX41" s="36" t="s">
        <v>307</v>
      </c>
      <c r="CY41" s="273"/>
      <c r="CZ41" s="258"/>
      <c r="DA41" s="263"/>
      <c r="DB41" s="296"/>
      <c r="DC41" s="296"/>
      <c r="DD41" s="296"/>
      <c r="DE41" s="296"/>
      <c r="DF41" s="36" t="s">
        <v>308</v>
      </c>
      <c r="DG41" s="344" t="str">
        <f t="shared" si="24"/>
        <v/>
      </c>
      <c r="DH41" s="273"/>
      <c r="DI41" s="258"/>
      <c r="DJ41" s="263"/>
      <c r="DK41" s="278"/>
      <c r="DL41" s="278"/>
      <c r="DM41" s="278"/>
      <c r="DN41" s="278"/>
      <c r="DO41" s="36" t="s">
        <v>309</v>
      </c>
      <c r="DP41" s="281"/>
      <c r="DQ41" s="284" t="str">
        <f t="shared" si="25"/>
        <v/>
      </c>
      <c r="DR41" s="273"/>
      <c r="DS41" s="43"/>
      <c r="DT41" s="93"/>
      <c r="DU41" s="37"/>
      <c r="DV41" s="37"/>
      <c r="DW41" s="37"/>
      <c r="DX41" s="37"/>
      <c r="DY41" s="46" t="s">
        <v>310</v>
      </c>
      <c r="DZ41" s="478"/>
      <c r="EA41" s="38"/>
      <c r="EB41" s="37"/>
      <c r="EC41" s="37"/>
      <c r="ED41" s="37"/>
      <c r="EE41" s="37"/>
      <c r="EF41" s="49" t="s">
        <v>307</v>
      </c>
      <c r="EG41" s="54"/>
      <c r="EH41" s="290"/>
      <c r="EI41" s="37"/>
      <c r="EJ41" s="37"/>
      <c r="EK41" s="37"/>
      <c r="EL41" s="37"/>
      <c r="EM41" s="52" t="s">
        <v>307</v>
      </c>
      <c r="EN41" s="57"/>
      <c r="EO41" s="290"/>
      <c r="EP41" s="37"/>
      <c r="EQ41" s="37"/>
      <c r="ER41" s="37"/>
      <c r="ES41" s="37"/>
      <c r="ET41" s="39" t="s">
        <v>307</v>
      </c>
      <c r="EU41" s="287"/>
      <c r="EV41" s="292"/>
      <c r="EW41" s="290"/>
      <c r="EX41" s="37"/>
      <c r="EY41" s="37"/>
      <c r="EZ41" s="37"/>
      <c r="FA41" s="37"/>
      <c r="FB41" s="39" t="s">
        <v>307</v>
      </c>
      <c r="FC41" s="287"/>
      <c r="FD41" s="292"/>
      <c r="FE41" s="290"/>
      <c r="FF41" s="296"/>
      <c r="FG41" s="296"/>
      <c r="FH41" s="296"/>
      <c r="FI41" s="296"/>
      <c r="FJ41" s="40" t="s">
        <v>311</v>
      </c>
      <c r="FK41" s="302" t="str">
        <f t="shared" si="26"/>
        <v/>
      </c>
      <c r="FL41" s="299"/>
      <c r="FM41" s="292"/>
      <c r="FN41" s="290"/>
      <c r="FO41" s="305"/>
      <c r="FP41" s="296"/>
      <c r="FQ41" s="296"/>
      <c r="FR41" s="296"/>
      <c r="FS41" s="40" t="s">
        <v>311</v>
      </c>
      <c r="FT41" s="352" t="str">
        <f t="shared" si="27"/>
        <v/>
      </c>
      <c r="FU41" s="267"/>
      <c r="FV41" s="292"/>
      <c r="FW41" s="290"/>
      <c r="FX41" s="326"/>
      <c r="FY41" s="326"/>
      <c r="FZ41" s="326"/>
      <c r="GA41" s="326"/>
      <c r="GB41" s="36" t="s">
        <v>312</v>
      </c>
      <c r="GC41" s="308" t="str">
        <f t="shared" si="28"/>
        <v/>
      </c>
      <c r="GD41" s="267"/>
      <c r="GE41" s="312" t="str">
        <f t="shared" si="29"/>
        <v/>
      </c>
      <c r="GF41" s="313"/>
      <c r="GG41" s="338"/>
      <c r="GH41" s="312" t="str">
        <f t="shared" si="30"/>
        <v/>
      </c>
      <c r="GI41" s="313"/>
      <c r="GJ41" s="338" t="s">
        <v>56</v>
      </c>
      <c r="GK41" s="475" t="str">
        <f t="shared" si="31"/>
        <v/>
      </c>
      <c r="GL41" s="313"/>
      <c r="GM41" s="313"/>
      <c r="GN41" s="338"/>
      <c r="GO41" s="429" t="str">
        <f t="shared" si="32"/>
        <v/>
      </c>
      <c r="GP41" s="430" t="str">
        <f t="shared" si="33"/>
        <v/>
      </c>
      <c r="GQ41" s="431" t="str">
        <f t="shared" si="34"/>
        <v/>
      </c>
      <c r="GR41" s="432" t="str">
        <f t="shared" si="35"/>
        <v/>
      </c>
      <c r="GS41" s="430" t="str">
        <f t="shared" si="36"/>
        <v/>
      </c>
      <c r="GT41" s="433" t="str">
        <f t="shared" si="37"/>
        <v/>
      </c>
      <c r="GU41" s="331" t="str">
        <f t="shared" si="38"/>
        <v/>
      </c>
      <c r="GV41" s="333" t="str">
        <f t="shared" si="39"/>
        <v/>
      </c>
      <c r="GW41" s="439" t="str">
        <f t="shared" si="40"/>
        <v/>
      </c>
      <c r="GX41" s="433" t="str">
        <f t="shared" si="41"/>
        <v/>
      </c>
      <c r="GY41" s="331" t="str">
        <f t="shared" si="42"/>
        <v/>
      </c>
      <c r="GZ41" s="331" t="str">
        <f t="shared" si="43"/>
        <v/>
      </c>
      <c r="HA41" s="328" t="str">
        <f t="shared" si="44"/>
        <v/>
      </c>
      <c r="HB41" s="331" t="str">
        <f t="shared" si="45"/>
        <v/>
      </c>
      <c r="HC41" s="331" t="str">
        <f t="shared" si="46"/>
        <v/>
      </c>
      <c r="HD41" s="333" t="str">
        <f t="shared" si="47"/>
        <v/>
      </c>
      <c r="HE41" s="332" t="str">
        <f t="shared" si="48"/>
        <v/>
      </c>
      <c r="HF41" s="331" t="str">
        <f t="shared" si="49"/>
        <v/>
      </c>
      <c r="HG41" s="333" t="str">
        <f t="shared" si="50"/>
        <v/>
      </c>
      <c r="HH41" s="419" t="str">
        <f t="shared" si="51"/>
        <v/>
      </c>
      <c r="HI41" s="358" t="str">
        <f t="shared" si="52"/>
        <v/>
      </c>
      <c r="HJ41" s="331" t="str">
        <f t="shared" si="53"/>
        <v/>
      </c>
      <c r="HK41" s="331" t="str">
        <f t="shared" si="54"/>
        <v/>
      </c>
      <c r="HL41" s="358" t="str">
        <f t="shared" si="55"/>
        <v/>
      </c>
      <c r="HM41" s="331" t="str">
        <f t="shared" si="56"/>
        <v/>
      </c>
      <c r="HN41" s="331" t="str">
        <f t="shared" si="57"/>
        <v/>
      </c>
      <c r="HO41" s="358" t="str">
        <f t="shared" si="58"/>
        <v/>
      </c>
      <c r="HP41" s="331" t="str">
        <f t="shared" si="59"/>
        <v/>
      </c>
      <c r="HQ41" s="331" t="str">
        <f t="shared" si="60"/>
        <v/>
      </c>
      <c r="HR41" s="361" t="str">
        <f t="shared" si="61"/>
        <v/>
      </c>
      <c r="HS41" s="348" t="str">
        <f t="shared" si="62"/>
        <v/>
      </c>
      <c r="HT41" s="333" t="str">
        <f t="shared" si="63"/>
        <v/>
      </c>
      <c r="HU41" s="428" t="str">
        <f t="shared" si="64"/>
        <v/>
      </c>
      <c r="HV41" s="328" t="str">
        <f t="shared" si="65"/>
        <v/>
      </c>
      <c r="HW41" s="330" t="str">
        <f t="shared" si="66"/>
        <v/>
      </c>
      <c r="HX41" s="418" t="str">
        <f t="shared" si="67"/>
        <v/>
      </c>
      <c r="HY41" s="331" t="str">
        <f t="shared" si="68"/>
        <v/>
      </c>
      <c r="HZ41" s="331" t="str">
        <f t="shared" si="69"/>
        <v/>
      </c>
      <c r="IA41" s="331" t="str">
        <f t="shared" si="70"/>
        <v/>
      </c>
      <c r="IB41" s="331" t="str">
        <f t="shared" si="71"/>
        <v/>
      </c>
      <c r="IC41" s="333" t="str">
        <f t="shared" si="72"/>
        <v/>
      </c>
      <c r="ID41" s="419" t="str">
        <f t="shared" si="73"/>
        <v/>
      </c>
      <c r="IE41" s="331" t="str">
        <f t="shared" si="74"/>
        <v/>
      </c>
      <c r="IF41" s="331" t="str">
        <f t="shared" si="75"/>
        <v/>
      </c>
      <c r="IG41" s="331" t="str">
        <f t="shared" si="76"/>
        <v/>
      </c>
      <c r="IH41" s="331" t="str">
        <f t="shared" si="77"/>
        <v/>
      </c>
      <c r="II41" s="333" t="str">
        <f t="shared" si="78"/>
        <v/>
      </c>
      <c r="IJ41" s="419" t="str">
        <f t="shared" si="79"/>
        <v/>
      </c>
      <c r="IK41" s="331" t="str">
        <f t="shared" si="80"/>
        <v/>
      </c>
      <c r="IL41" s="331" t="str">
        <f t="shared" si="81"/>
        <v/>
      </c>
      <c r="IM41" s="331" t="str">
        <f t="shared" si="82"/>
        <v/>
      </c>
      <c r="IN41" s="331" t="str">
        <f t="shared" si="83"/>
        <v/>
      </c>
      <c r="IO41" s="333" t="str">
        <f t="shared" si="84"/>
        <v/>
      </c>
      <c r="IP41" s="433" t="str">
        <f t="shared" si="85"/>
        <v/>
      </c>
      <c r="IQ41" s="331" t="str">
        <f t="shared" si="86"/>
        <v/>
      </c>
      <c r="IR41" s="348" t="str">
        <f t="shared" si="87"/>
        <v/>
      </c>
      <c r="IS41" s="433" t="str">
        <f t="shared" si="88"/>
        <v/>
      </c>
      <c r="IT41" s="331" t="str">
        <f t="shared" si="89"/>
        <v/>
      </c>
      <c r="IU41" s="333" t="str">
        <f t="shared" si="90"/>
        <v/>
      </c>
      <c r="IV41" s="449" t="str">
        <f t="shared" si="91"/>
        <v/>
      </c>
      <c r="IW41" s="331" t="str">
        <f t="shared" si="92"/>
        <v/>
      </c>
      <c r="IX41" s="331" t="str">
        <f t="shared" si="93"/>
        <v/>
      </c>
      <c r="IY41" s="348" t="str">
        <f t="shared" si="94"/>
        <v/>
      </c>
      <c r="IZ41" s="365" t="str">
        <f t="shared" si="95"/>
        <v/>
      </c>
      <c r="JA41" s="340"/>
      <c r="JB41" s="100"/>
      <c r="JC41" s="370" t="str">
        <f t="shared" si="96"/>
        <v/>
      </c>
      <c r="JD41" s="101" t="str">
        <f t="shared" si="97"/>
        <v/>
      </c>
      <c r="JE41" s="367" t="str">
        <f t="shared" si="98"/>
        <v/>
      </c>
      <c r="JF41" s="368" t="str">
        <f t="shared" si="99"/>
        <v/>
      </c>
      <c r="JG41" s="368" t="str">
        <f t="shared" si="100"/>
        <v/>
      </c>
      <c r="JH41" s="368" t="str">
        <f t="shared" si="101"/>
        <v/>
      </c>
      <c r="JI41" s="368">
        <f t="shared" si="102"/>
        <v>0</v>
      </c>
      <c r="JJ41" s="369" t="str">
        <f t="shared" si="103"/>
        <v/>
      </c>
      <c r="JK41" s="367" t="str">
        <f t="shared" si="104"/>
        <v/>
      </c>
      <c r="JL41" s="369" t="str">
        <f t="shared" si="105"/>
        <v/>
      </c>
      <c r="JM41" s="368" t="str">
        <f t="shared" si="106"/>
        <v/>
      </c>
      <c r="JN41" s="368" t="str">
        <f t="shared" si="107"/>
        <v/>
      </c>
      <c r="JO41" s="368" t="str">
        <f t="shared" si="108"/>
        <v/>
      </c>
      <c r="JP41" s="371" t="str">
        <f t="shared" si="109"/>
        <v/>
      </c>
      <c r="JR41" s="115" t="str">
        <f t="shared" si="110"/>
        <v/>
      </c>
      <c r="JS41" s="28" t="str">
        <f t="shared" si="111"/>
        <v/>
      </c>
      <c r="JT41" s="28" t="str">
        <f t="shared" si="112"/>
        <v/>
      </c>
      <c r="JU41" s="28" t="str">
        <f t="shared" si="113"/>
        <v/>
      </c>
      <c r="JV41" s="28" t="str">
        <f t="shared" si="114"/>
        <v/>
      </c>
      <c r="JW41" s="251"/>
      <c r="JX41" s="122" t="str">
        <f t="shared" si="115"/>
        <v/>
      </c>
      <c r="JZ41" s="115" t="str">
        <f t="shared" si="116"/>
        <v/>
      </c>
      <c r="KA41" s="398" t="str">
        <f t="shared" si="117"/>
        <v/>
      </c>
      <c r="KB41" s="398" t="str">
        <f t="shared" si="118"/>
        <v/>
      </c>
      <c r="KC41" s="28" t="str">
        <f t="shared" si="119"/>
        <v/>
      </c>
      <c r="KD41" s="28" t="str">
        <f t="shared" si="120"/>
        <v/>
      </c>
      <c r="KE41" s="28" t="str">
        <f t="shared" si="121"/>
        <v/>
      </c>
      <c r="KF41" s="28" t="str">
        <f t="shared" si="122"/>
        <v/>
      </c>
      <c r="KG41" s="28" t="str">
        <f t="shared" si="123"/>
        <v/>
      </c>
      <c r="KH41" s="28" t="str">
        <f t="shared" si="124"/>
        <v/>
      </c>
      <c r="KI41" s="28" t="str">
        <f t="shared" si="125"/>
        <v/>
      </c>
      <c r="KJ41" s="28" t="str">
        <f t="shared" si="126"/>
        <v/>
      </c>
      <c r="KK41" s="122" t="str">
        <f t="shared" si="127"/>
        <v/>
      </c>
    </row>
    <row r="42" spans="2:297" s="26" customFormat="1" ht="26.25" customHeight="1" x14ac:dyDescent="0.2">
      <c r="B42" s="27">
        <f t="shared" si="6"/>
        <v>0</v>
      </c>
      <c r="C42" s="27">
        <f t="shared" si="7"/>
        <v>0</v>
      </c>
      <c r="D42" s="27">
        <f t="shared" si="8"/>
        <v>0</v>
      </c>
      <c r="E42" s="27">
        <f t="shared" si="9"/>
        <v>0</v>
      </c>
      <c r="F42" s="27">
        <f t="shared" si="10"/>
        <v>0</v>
      </c>
      <c r="G42" s="27">
        <f t="shared" si="11"/>
        <v>0</v>
      </c>
      <c r="H42" s="27">
        <f t="shared" si="12"/>
        <v>0</v>
      </c>
      <c r="I42" s="27">
        <f t="shared" si="13"/>
        <v>0</v>
      </c>
      <c r="J42" s="27"/>
      <c r="K42" s="27"/>
      <c r="L42" s="27"/>
      <c r="N42" s="131" t="str">
        <f t="shared" si="14"/>
        <v/>
      </c>
      <c r="O42" s="59"/>
      <c r="P42" s="59"/>
      <c r="Q42" s="241"/>
      <c r="R42" s="483"/>
      <c r="S42" s="243" t="str">
        <f>IFERROR(VLOOKUP($R42,整理番号!$B$4:$C$5,2,FALSE),"")</f>
        <v/>
      </c>
      <c r="T42" s="59"/>
      <c r="U42" s="250"/>
      <c r="V42" s="121"/>
      <c r="W42" s="218" t="str">
        <f t="shared" si="15"/>
        <v/>
      </c>
      <c r="X42" s="111"/>
      <c r="Y42" s="115"/>
      <c r="Z42" s="146" t="str">
        <f>IFERROR(VLOOKUP($Y42,整理番号!$B$8:$C$10,2,FALSE),"")</f>
        <v/>
      </c>
      <c r="AA42" s="251"/>
      <c r="AB42" s="28"/>
      <c r="AC42" s="62" t="str">
        <f>IFERROR(VLOOKUP($AB42,整理番号!$B$22:$C$23,2,FALSE),"")</f>
        <v/>
      </c>
      <c r="AD42" s="28"/>
      <c r="AE42" s="116" t="str">
        <f>IFERROR(VLOOKUP(AD42,整理番号!$B$14:$C$16,2,FALSE),"")</f>
        <v/>
      </c>
      <c r="AF42" s="115"/>
      <c r="AG42" s="30" t="str">
        <f>IFERROR(VLOOKUP(AF42,整理番号!$B$18:$C$19,2,FALSE),"")</f>
        <v/>
      </c>
      <c r="AH42" s="28"/>
      <c r="AI42" s="254"/>
      <c r="AJ42" s="254"/>
      <c r="AK42" s="122"/>
      <c r="AL42" s="141"/>
      <c r="AM42" s="28"/>
      <c r="AN42" s="141"/>
      <c r="AO42" s="115"/>
      <c r="AP42" s="116" t="str">
        <f>IFERROR(VLOOKUP(AO42,整理番号!$B$38:$C$43,2,FALSE),"")</f>
        <v/>
      </c>
      <c r="AQ42" s="104" t="str">
        <f t="shared" si="16"/>
        <v/>
      </c>
      <c r="AR42" s="27"/>
      <c r="AS42" s="28"/>
      <c r="AT42" s="27"/>
      <c r="AU42" s="27"/>
      <c r="AV42" s="122"/>
      <c r="AW42" s="115"/>
      <c r="AX42" s="31"/>
      <c r="AY42" s="64" t="str">
        <f t="shared" si="17"/>
        <v/>
      </c>
      <c r="AZ42" s="31"/>
      <c r="BA42" s="31"/>
      <c r="BB42" s="64">
        <f t="shared" si="18"/>
        <v>0</v>
      </c>
      <c r="BC42" s="64" t="str">
        <f t="shared" si="19"/>
        <v/>
      </c>
      <c r="BD42" s="64" t="str">
        <f t="shared" si="20"/>
        <v/>
      </c>
      <c r="BE42" s="33"/>
      <c r="BF42" s="34" t="str">
        <f t="shared" si="21"/>
        <v/>
      </c>
      <c r="BG42" s="125" t="str">
        <f t="shared" si="22"/>
        <v/>
      </c>
      <c r="BH42" s="262"/>
      <c r="BI42" s="263"/>
      <c r="BJ42" s="31"/>
      <c r="BK42" s="31"/>
      <c r="BL42" s="31"/>
      <c r="BM42" s="31"/>
      <c r="BN42" s="148"/>
      <c r="BO42" s="270"/>
      <c r="BP42" s="267"/>
      <c r="BQ42" s="262"/>
      <c r="BR42" s="263"/>
      <c r="BS42" s="31"/>
      <c r="BT42" s="31"/>
      <c r="BU42" s="31"/>
      <c r="BV42" s="31"/>
      <c r="BW42" s="148"/>
      <c r="BX42" s="270"/>
      <c r="BY42" s="267"/>
      <c r="BZ42" s="262"/>
      <c r="CA42" s="263"/>
      <c r="CB42" s="31"/>
      <c r="CC42" s="31"/>
      <c r="CD42" s="31"/>
      <c r="CE42" s="31"/>
      <c r="CF42" s="148"/>
      <c r="CG42" s="270"/>
      <c r="CH42" s="267"/>
      <c r="CI42" s="262"/>
      <c r="CJ42" s="263"/>
      <c r="CK42" s="323"/>
      <c r="CL42" s="323"/>
      <c r="CM42" s="323"/>
      <c r="CN42" s="323"/>
      <c r="CO42" s="35" t="s">
        <v>306</v>
      </c>
      <c r="CP42" s="342" t="str">
        <f t="shared" si="23"/>
        <v/>
      </c>
      <c r="CQ42" s="267"/>
      <c r="CR42" s="258"/>
      <c r="CS42" s="93"/>
      <c r="CT42" s="275"/>
      <c r="CU42" s="275"/>
      <c r="CV42" s="275"/>
      <c r="CW42" s="275"/>
      <c r="CX42" s="36" t="s">
        <v>307</v>
      </c>
      <c r="CY42" s="273"/>
      <c r="CZ42" s="258"/>
      <c r="DA42" s="263"/>
      <c r="DB42" s="296"/>
      <c r="DC42" s="296"/>
      <c r="DD42" s="296"/>
      <c r="DE42" s="296"/>
      <c r="DF42" s="36" t="s">
        <v>308</v>
      </c>
      <c r="DG42" s="344" t="str">
        <f t="shared" si="24"/>
        <v/>
      </c>
      <c r="DH42" s="273"/>
      <c r="DI42" s="258"/>
      <c r="DJ42" s="263"/>
      <c r="DK42" s="278"/>
      <c r="DL42" s="278"/>
      <c r="DM42" s="278"/>
      <c r="DN42" s="278"/>
      <c r="DO42" s="36" t="s">
        <v>309</v>
      </c>
      <c r="DP42" s="281"/>
      <c r="DQ42" s="284" t="str">
        <f t="shared" si="25"/>
        <v/>
      </c>
      <c r="DR42" s="273"/>
      <c r="DS42" s="43"/>
      <c r="DT42" s="93"/>
      <c r="DU42" s="37"/>
      <c r="DV42" s="37"/>
      <c r="DW42" s="37"/>
      <c r="DX42" s="37"/>
      <c r="DY42" s="46" t="s">
        <v>310</v>
      </c>
      <c r="DZ42" s="478"/>
      <c r="EA42" s="38"/>
      <c r="EB42" s="37"/>
      <c r="EC42" s="37"/>
      <c r="ED42" s="37"/>
      <c r="EE42" s="37"/>
      <c r="EF42" s="49" t="s">
        <v>307</v>
      </c>
      <c r="EG42" s="54"/>
      <c r="EH42" s="290"/>
      <c r="EI42" s="37"/>
      <c r="EJ42" s="37"/>
      <c r="EK42" s="37"/>
      <c r="EL42" s="37"/>
      <c r="EM42" s="52" t="s">
        <v>307</v>
      </c>
      <c r="EN42" s="57"/>
      <c r="EO42" s="290"/>
      <c r="EP42" s="37"/>
      <c r="EQ42" s="37"/>
      <c r="ER42" s="37"/>
      <c r="ES42" s="37"/>
      <c r="ET42" s="39" t="s">
        <v>307</v>
      </c>
      <c r="EU42" s="287"/>
      <c r="EV42" s="292"/>
      <c r="EW42" s="290"/>
      <c r="EX42" s="37"/>
      <c r="EY42" s="37"/>
      <c r="EZ42" s="37"/>
      <c r="FA42" s="37"/>
      <c r="FB42" s="39" t="s">
        <v>307</v>
      </c>
      <c r="FC42" s="287"/>
      <c r="FD42" s="292"/>
      <c r="FE42" s="290"/>
      <c r="FF42" s="296"/>
      <c r="FG42" s="296"/>
      <c r="FH42" s="296"/>
      <c r="FI42" s="296"/>
      <c r="FJ42" s="40" t="s">
        <v>311</v>
      </c>
      <c r="FK42" s="302" t="str">
        <f t="shared" si="26"/>
        <v/>
      </c>
      <c r="FL42" s="299"/>
      <c r="FM42" s="292"/>
      <c r="FN42" s="290"/>
      <c r="FO42" s="305"/>
      <c r="FP42" s="296"/>
      <c r="FQ42" s="296"/>
      <c r="FR42" s="296"/>
      <c r="FS42" s="40" t="s">
        <v>311</v>
      </c>
      <c r="FT42" s="352" t="str">
        <f t="shared" si="27"/>
        <v/>
      </c>
      <c r="FU42" s="267"/>
      <c r="FV42" s="292"/>
      <c r="FW42" s="290"/>
      <c r="FX42" s="326"/>
      <c r="FY42" s="326"/>
      <c r="FZ42" s="326"/>
      <c r="GA42" s="326"/>
      <c r="GB42" s="36" t="s">
        <v>312</v>
      </c>
      <c r="GC42" s="308" t="str">
        <f t="shared" si="28"/>
        <v/>
      </c>
      <c r="GD42" s="267"/>
      <c r="GE42" s="312" t="str">
        <f t="shared" si="29"/>
        <v/>
      </c>
      <c r="GF42" s="313"/>
      <c r="GG42" s="338"/>
      <c r="GH42" s="312" t="str">
        <f t="shared" si="30"/>
        <v/>
      </c>
      <c r="GI42" s="313"/>
      <c r="GJ42" s="338" t="s">
        <v>56</v>
      </c>
      <c r="GK42" s="475" t="str">
        <f t="shared" si="31"/>
        <v/>
      </c>
      <c r="GL42" s="313"/>
      <c r="GM42" s="313"/>
      <c r="GN42" s="338"/>
      <c r="GO42" s="429" t="str">
        <f t="shared" si="32"/>
        <v/>
      </c>
      <c r="GP42" s="430" t="str">
        <f t="shared" si="33"/>
        <v/>
      </c>
      <c r="GQ42" s="431" t="str">
        <f t="shared" si="34"/>
        <v/>
      </c>
      <c r="GR42" s="432" t="str">
        <f t="shared" si="35"/>
        <v/>
      </c>
      <c r="GS42" s="430" t="str">
        <f t="shared" si="36"/>
        <v/>
      </c>
      <c r="GT42" s="433" t="str">
        <f t="shared" si="37"/>
        <v/>
      </c>
      <c r="GU42" s="331" t="str">
        <f t="shared" si="38"/>
        <v/>
      </c>
      <c r="GV42" s="333" t="str">
        <f t="shared" si="39"/>
        <v/>
      </c>
      <c r="GW42" s="439" t="str">
        <f t="shared" si="40"/>
        <v/>
      </c>
      <c r="GX42" s="433" t="str">
        <f t="shared" si="41"/>
        <v/>
      </c>
      <c r="GY42" s="331" t="str">
        <f t="shared" si="42"/>
        <v/>
      </c>
      <c r="GZ42" s="331" t="str">
        <f t="shared" si="43"/>
        <v/>
      </c>
      <c r="HA42" s="328" t="str">
        <f t="shared" si="44"/>
        <v/>
      </c>
      <c r="HB42" s="331" t="str">
        <f t="shared" si="45"/>
        <v/>
      </c>
      <c r="HC42" s="331" t="str">
        <f t="shared" si="46"/>
        <v/>
      </c>
      <c r="HD42" s="333" t="str">
        <f t="shared" si="47"/>
        <v/>
      </c>
      <c r="HE42" s="332" t="str">
        <f t="shared" si="48"/>
        <v/>
      </c>
      <c r="HF42" s="331" t="str">
        <f t="shared" si="49"/>
        <v/>
      </c>
      <c r="HG42" s="333" t="str">
        <f t="shared" si="50"/>
        <v/>
      </c>
      <c r="HH42" s="419" t="str">
        <f t="shared" si="51"/>
        <v/>
      </c>
      <c r="HI42" s="358" t="str">
        <f t="shared" si="52"/>
        <v/>
      </c>
      <c r="HJ42" s="331" t="str">
        <f t="shared" si="53"/>
        <v/>
      </c>
      <c r="HK42" s="331" t="str">
        <f t="shared" si="54"/>
        <v/>
      </c>
      <c r="HL42" s="358" t="str">
        <f t="shared" si="55"/>
        <v/>
      </c>
      <c r="HM42" s="331" t="str">
        <f t="shared" si="56"/>
        <v/>
      </c>
      <c r="HN42" s="331" t="str">
        <f t="shared" si="57"/>
        <v/>
      </c>
      <c r="HO42" s="358" t="str">
        <f t="shared" si="58"/>
        <v/>
      </c>
      <c r="HP42" s="331" t="str">
        <f t="shared" si="59"/>
        <v/>
      </c>
      <c r="HQ42" s="331" t="str">
        <f t="shared" si="60"/>
        <v/>
      </c>
      <c r="HR42" s="361" t="str">
        <f t="shared" si="61"/>
        <v/>
      </c>
      <c r="HS42" s="348" t="str">
        <f t="shared" si="62"/>
        <v/>
      </c>
      <c r="HT42" s="333" t="str">
        <f t="shared" si="63"/>
        <v/>
      </c>
      <c r="HU42" s="428" t="str">
        <f t="shared" si="64"/>
        <v/>
      </c>
      <c r="HV42" s="328" t="str">
        <f t="shared" si="65"/>
        <v/>
      </c>
      <c r="HW42" s="330" t="str">
        <f t="shared" si="66"/>
        <v/>
      </c>
      <c r="HX42" s="418" t="str">
        <f t="shared" si="67"/>
        <v/>
      </c>
      <c r="HY42" s="331" t="str">
        <f t="shared" si="68"/>
        <v/>
      </c>
      <c r="HZ42" s="331" t="str">
        <f t="shared" si="69"/>
        <v/>
      </c>
      <c r="IA42" s="331" t="str">
        <f t="shared" si="70"/>
        <v/>
      </c>
      <c r="IB42" s="331" t="str">
        <f t="shared" si="71"/>
        <v/>
      </c>
      <c r="IC42" s="333" t="str">
        <f t="shared" si="72"/>
        <v/>
      </c>
      <c r="ID42" s="419" t="str">
        <f t="shared" si="73"/>
        <v/>
      </c>
      <c r="IE42" s="331" t="str">
        <f t="shared" si="74"/>
        <v/>
      </c>
      <c r="IF42" s="331" t="str">
        <f t="shared" si="75"/>
        <v/>
      </c>
      <c r="IG42" s="331" t="str">
        <f t="shared" si="76"/>
        <v/>
      </c>
      <c r="IH42" s="331" t="str">
        <f t="shared" si="77"/>
        <v/>
      </c>
      <c r="II42" s="333" t="str">
        <f t="shared" si="78"/>
        <v/>
      </c>
      <c r="IJ42" s="419" t="str">
        <f t="shared" si="79"/>
        <v/>
      </c>
      <c r="IK42" s="331" t="str">
        <f t="shared" si="80"/>
        <v/>
      </c>
      <c r="IL42" s="331" t="str">
        <f t="shared" si="81"/>
        <v/>
      </c>
      <c r="IM42" s="331" t="str">
        <f t="shared" si="82"/>
        <v/>
      </c>
      <c r="IN42" s="331" t="str">
        <f t="shared" si="83"/>
        <v/>
      </c>
      <c r="IO42" s="333" t="str">
        <f t="shared" si="84"/>
        <v/>
      </c>
      <c r="IP42" s="433" t="str">
        <f t="shared" si="85"/>
        <v/>
      </c>
      <c r="IQ42" s="331" t="str">
        <f t="shared" si="86"/>
        <v/>
      </c>
      <c r="IR42" s="348" t="str">
        <f t="shared" si="87"/>
        <v/>
      </c>
      <c r="IS42" s="433" t="str">
        <f t="shared" si="88"/>
        <v/>
      </c>
      <c r="IT42" s="331" t="str">
        <f t="shared" si="89"/>
        <v/>
      </c>
      <c r="IU42" s="333" t="str">
        <f t="shared" si="90"/>
        <v/>
      </c>
      <c r="IV42" s="449" t="str">
        <f t="shared" si="91"/>
        <v/>
      </c>
      <c r="IW42" s="331" t="str">
        <f t="shared" si="92"/>
        <v/>
      </c>
      <c r="IX42" s="331" t="str">
        <f t="shared" si="93"/>
        <v/>
      </c>
      <c r="IY42" s="348" t="str">
        <f t="shared" si="94"/>
        <v/>
      </c>
      <c r="IZ42" s="365" t="str">
        <f t="shared" si="95"/>
        <v/>
      </c>
      <c r="JA42" s="340"/>
      <c r="JB42" s="100"/>
      <c r="JC42" s="370" t="str">
        <f t="shared" si="96"/>
        <v/>
      </c>
      <c r="JD42" s="101" t="str">
        <f t="shared" si="97"/>
        <v/>
      </c>
      <c r="JE42" s="367" t="str">
        <f t="shared" si="98"/>
        <v/>
      </c>
      <c r="JF42" s="368" t="str">
        <f t="shared" si="99"/>
        <v/>
      </c>
      <c r="JG42" s="368" t="str">
        <f t="shared" si="100"/>
        <v/>
      </c>
      <c r="JH42" s="368" t="str">
        <f t="shared" si="101"/>
        <v/>
      </c>
      <c r="JI42" s="368">
        <f t="shared" si="102"/>
        <v>0</v>
      </c>
      <c r="JJ42" s="369" t="str">
        <f t="shared" si="103"/>
        <v/>
      </c>
      <c r="JK42" s="367" t="str">
        <f t="shared" si="104"/>
        <v/>
      </c>
      <c r="JL42" s="369" t="str">
        <f t="shared" si="105"/>
        <v/>
      </c>
      <c r="JM42" s="368" t="str">
        <f t="shared" si="106"/>
        <v/>
      </c>
      <c r="JN42" s="368" t="str">
        <f t="shared" si="107"/>
        <v/>
      </c>
      <c r="JO42" s="368" t="str">
        <f t="shared" si="108"/>
        <v/>
      </c>
      <c r="JP42" s="371" t="str">
        <f t="shared" si="109"/>
        <v/>
      </c>
      <c r="JR42" s="115" t="str">
        <f t="shared" si="110"/>
        <v/>
      </c>
      <c r="JS42" s="28" t="str">
        <f t="shared" si="111"/>
        <v/>
      </c>
      <c r="JT42" s="28" t="str">
        <f t="shared" si="112"/>
        <v/>
      </c>
      <c r="JU42" s="28" t="str">
        <f t="shared" si="113"/>
        <v/>
      </c>
      <c r="JV42" s="28" t="str">
        <f t="shared" si="114"/>
        <v/>
      </c>
      <c r="JW42" s="251"/>
      <c r="JX42" s="122" t="str">
        <f t="shared" si="115"/>
        <v/>
      </c>
      <c r="JZ42" s="115" t="str">
        <f t="shared" si="116"/>
        <v/>
      </c>
      <c r="KA42" s="398" t="str">
        <f t="shared" si="117"/>
        <v/>
      </c>
      <c r="KB42" s="398" t="str">
        <f t="shared" si="118"/>
        <v/>
      </c>
      <c r="KC42" s="28" t="str">
        <f t="shared" si="119"/>
        <v/>
      </c>
      <c r="KD42" s="28" t="str">
        <f t="shared" si="120"/>
        <v/>
      </c>
      <c r="KE42" s="28" t="str">
        <f t="shared" si="121"/>
        <v/>
      </c>
      <c r="KF42" s="28" t="str">
        <f t="shared" si="122"/>
        <v/>
      </c>
      <c r="KG42" s="28" t="str">
        <f t="shared" si="123"/>
        <v/>
      </c>
      <c r="KH42" s="28" t="str">
        <f t="shared" si="124"/>
        <v/>
      </c>
      <c r="KI42" s="28" t="str">
        <f t="shared" si="125"/>
        <v/>
      </c>
      <c r="KJ42" s="28" t="str">
        <f t="shared" si="126"/>
        <v/>
      </c>
      <c r="KK42" s="122" t="str">
        <f t="shared" si="127"/>
        <v/>
      </c>
    </row>
    <row r="43" spans="2:297" s="26" customFormat="1" ht="26.25" customHeight="1" x14ac:dyDescent="0.2">
      <c r="B43" s="27">
        <f t="shared" si="6"/>
        <v>0</v>
      </c>
      <c r="C43" s="27">
        <f t="shared" si="7"/>
        <v>0</v>
      </c>
      <c r="D43" s="27">
        <f t="shared" si="8"/>
        <v>0</v>
      </c>
      <c r="E43" s="27">
        <f t="shared" si="9"/>
        <v>0</v>
      </c>
      <c r="F43" s="27">
        <f t="shared" si="10"/>
        <v>0</v>
      </c>
      <c r="G43" s="27">
        <f t="shared" si="11"/>
        <v>0</v>
      </c>
      <c r="H43" s="27">
        <f t="shared" si="12"/>
        <v>0</v>
      </c>
      <c r="I43" s="27">
        <f t="shared" si="13"/>
        <v>0</v>
      </c>
      <c r="J43" s="27"/>
      <c r="K43" s="27"/>
      <c r="L43" s="27"/>
      <c r="N43" s="131" t="str">
        <f t="shared" si="14"/>
        <v/>
      </c>
      <c r="O43" s="59"/>
      <c r="P43" s="59"/>
      <c r="Q43" s="241"/>
      <c r="R43" s="483"/>
      <c r="S43" s="243" t="str">
        <f>IFERROR(VLOOKUP($R43,整理番号!$B$4:$C$5,2,FALSE),"")</f>
        <v/>
      </c>
      <c r="T43" s="59"/>
      <c r="U43" s="250"/>
      <c r="V43" s="121"/>
      <c r="W43" s="218" t="str">
        <f t="shared" si="15"/>
        <v/>
      </c>
      <c r="X43" s="111"/>
      <c r="Y43" s="115"/>
      <c r="Z43" s="146" t="str">
        <f>IFERROR(VLOOKUP($Y43,整理番号!$B$8:$C$10,2,FALSE),"")</f>
        <v/>
      </c>
      <c r="AA43" s="251"/>
      <c r="AB43" s="28"/>
      <c r="AC43" s="62" t="str">
        <f>IFERROR(VLOOKUP($AB43,整理番号!$B$22:$C$23,2,FALSE),"")</f>
        <v/>
      </c>
      <c r="AD43" s="28"/>
      <c r="AE43" s="116" t="str">
        <f>IFERROR(VLOOKUP(AD43,整理番号!$B$14:$C$16,2,FALSE),"")</f>
        <v/>
      </c>
      <c r="AF43" s="115"/>
      <c r="AG43" s="30" t="str">
        <f>IFERROR(VLOOKUP(AF43,整理番号!$B$18:$C$19,2,FALSE),"")</f>
        <v/>
      </c>
      <c r="AH43" s="28"/>
      <c r="AI43" s="254"/>
      <c r="AJ43" s="254"/>
      <c r="AK43" s="122"/>
      <c r="AL43" s="141"/>
      <c r="AM43" s="28"/>
      <c r="AN43" s="141"/>
      <c r="AO43" s="115"/>
      <c r="AP43" s="116" t="str">
        <f>IFERROR(VLOOKUP(AO43,整理番号!$B$38:$C$43,2,FALSE),"")</f>
        <v/>
      </c>
      <c r="AQ43" s="104" t="str">
        <f t="shared" si="16"/>
        <v/>
      </c>
      <c r="AR43" s="27"/>
      <c r="AS43" s="28"/>
      <c r="AT43" s="27"/>
      <c r="AU43" s="27"/>
      <c r="AV43" s="122"/>
      <c r="AW43" s="115"/>
      <c r="AX43" s="31"/>
      <c r="AY43" s="64" t="str">
        <f t="shared" si="17"/>
        <v/>
      </c>
      <c r="AZ43" s="31"/>
      <c r="BA43" s="31"/>
      <c r="BB43" s="64">
        <f t="shared" si="18"/>
        <v>0</v>
      </c>
      <c r="BC43" s="64" t="str">
        <f t="shared" si="19"/>
        <v/>
      </c>
      <c r="BD43" s="64" t="str">
        <f t="shared" si="20"/>
        <v/>
      </c>
      <c r="BE43" s="33"/>
      <c r="BF43" s="34" t="str">
        <f t="shared" si="21"/>
        <v/>
      </c>
      <c r="BG43" s="125" t="str">
        <f t="shared" si="22"/>
        <v/>
      </c>
      <c r="BH43" s="262"/>
      <c r="BI43" s="263"/>
      <c r="BJ43" s="31"/>
      <c r="BK43" s="31"/>
      <c r="BL43" s="31"/>
      <c r="BM43" s="31"/>
      <c r="BN43" s="148"/>
      <c r="BO43" s="270"/>
      <c r="BP43" s="267"/>
      <c r="BQ43" s="262"/>
      <c r="BR43" s="263"/>
      <c r="BS43" s="31"/>
      <c r="BT43" s="31"/>
      <c r="BU43" s="31"/>
      <c r="BV43" s="31"/>
      <c r="BW43" s="148"/>
      <c r="BX43" s="270"/>
      <c r="BY43" s="267"/>
      <c r="BZ43" s="262"/>
      <c r="CA43" s="263"/>
      <c r="CB43" s="31"/>
      <c r="CC43" s="31"/>
      <c r="CD43" s="31"/>
      <c r="CE43" s="31"/>
      <c r="CF43" s="148"/>
      <c r="CG43" s="270"/>
      <c r="CH43" s="267"/>
      <c r="CI43" s="262"/>
      <c r="CJ43" s="263"/>
      <c r="CK43" s="323"/>
      <c r="CL43" s="323"/>
      <c r="CM43" s="323"/>
      <c r="CN43" s="323"/>
      <c r="CO43" s="35" t="s">
        <v>306</v>
      </c>
      <c r="CP43" s="342" t="str">
        <f t="shared" si="23"/>
        <v/>
      </c>
      <c r="CQ43" s="267"/>
      <c r="CR43" s="258"/>
      <c r="CS43" s="93"/>
      <c r="CT43" s="275"/>
      <c r="CU43" s="275"/>
      <c r="CV43" s="275"/>
      <c r="CW43" s="275"/>
      <c r="CX43" s="36" t="s">
        <v>307</v>
      </c>
      <c r="CY43" s="273"/>
      <c r="CZ43" s="258"/>
      <c r="DA43" s="263"/>
      <c r="DB43" s="296"/>
      <c r="DC43" s="296"/>
      <c r="DD43" s="296"/>
      <c r="DE43" s="296"/>
      <c r="DF43" s="36" t="s">
        <v>308</v>
      </c>
      <c r="DG43" s="344" t="str">
        <f t="shared" si="24"/>
        <v/>
      </c>
      <c r="DH43" s="273"/>
      <c r="DI43" s="258"/>
      <c r="DJ43" s="263"/>
      <c r="DK43" s="278"/>
      <c r="DL43" s="278"/>
      <c r="DM43" s="278"/>
      <c r="DN43" s="278"/>
      <c r="DO43" s="36" t="s">
        <v>309</v>
      </c>
      <c r="DP43" s="281"/>
      <c r="DQ43" s="284" t="str">
        <f t="shared" si="25"/>
        <v/>
      </c>
      <c r="DR43" s="273"/>
      <c r="DS43" s="43"/>
      <c r="DT43" s="93"/>
      <c r="DU43" s="37"/>
      <c r="DV43" s="37"/>
      <c r="DW43" s="37"/>
      <c r="DX43" s="37"/>
      <c r="DY43" s="46" t="s">
        <v>310</v>
      </c>
      <c r="DZ43" s="478"/>
      <c r="EA43" s="38"/>
      <c r="EB43" s="37"/>
      <c r="EC43" s="37"/>
      <c r="ED43" s="37"/>
      <c r="EE43" s="37"/>
      <c r="EF43" s="49" t="s">
        <v>307</v>
      </c>
      <c r="EG43" s="54"/>
      <c r="EH43" s="290"/>
      <c r="EI43" s="37"/>
      <c r="EJ43" s="37"/>
      <c r="EK43" s="37"/>
      <c r="EL43" s="37"/>
      <c r="EM43" s="52" t="s">
        <v>307</v>
      </c>
      <c r="EN43" s="57"/>
      <c r="EO43" s="290"/>
      <c r="EP43" s="37"/>
      <c r="EQ43" s="37"/>
      <c r="ER43" s="37"/>
      <c r="ES43" s="37"/>
      <c r="ET43" s="39" t="s">
        <v>307</v>
      </c>
      <c r="EU43" s="287"/>
      <c r="EV43" s="292"/>
      <c r="EW43" s="290"/>
      <c r="EX43" s="37"/>
      <c r="EY43" s="37"/>
      <c r="EZ43" s="37"/>
      <c r="FA43" s="37"/>
      <c r="FB43" s="39" t="s">
        <v>307</v>
      </c>
      <c r="FC43" s="287"/>
      <c r="FD43" s="292"/>
      <c r="FE43" s="290"/>
      <c r="FF43" s="296"/>
      <c r="FG43" s="296"/>
      <c r="FH43" s="296"/>
      <c r="FI43" s="296"/>
      <c r="FJ43" s="40" t="s">
        <v>311</v>
      </c>
      <c r="FK43" s="302" t="str">
        <f t="shared" si="26"/>
        <v/>
      </c>
      <c r="FL43" s="299"/>
      <c r="FM43" s="292"/>
      <c r="FN43" s="290"/>
      <c r="FO43" s="305"/>
      <c r="FP43" s="296"/>
      <c r="FQ43" s="296"/>
      <c r="FR43" s="296"/>
      <c r="FS43" s="40" t="s">
        <v>311</v>
      </c>
      <c r="FT43" s="352" t="str">
        <f t="shared" si="27"/>
        <v/>
      </c>
      <c r="FU43" s="267"/>
      <c r="FV43" s="292"/>
      <c r="FW43" s="290"/>
      <c r="FX43" s="326"/>
      <c r="FY43" s="326"/>
      <c r="FZ43" s="326"/>
      <c r="GA43" s="326"/>
      <c r="GB43" s="36" t="s">
        <v>312</v>
      </c>
      <c r="GC43" s="308" t="str">
        <f t="shared" si="28"/>
        <v/>
      </c>
      <c r="GD43" s="267"/>
      <c r="GE43" s="312" t="str">
        <f t="shared" si="29"/>
        <v/>
      </c>
      <c r="GF43" s="313"/>
      <c r="GG43" s="338"/>
      <c r="GH43" s="312" t="str">
        <f t="shared" si="30"/>
        <v/>
      </c>
      <c r="GI43" s="313"/>
      <c r="GJ43" s="338" t="s">
        <v>56</v>
      </c>
      <c r="GK43" s="475" t="str">
        <f t="shared" si="31"/>
        <v/>
      </c>
      <c r="GL43" s="313"/>
      <c r="GM43" s="313"/>
      <c r="GN43" s="338"/>
      <c r="GO43" s="429" t="str">
        <f t="shared" si="32"/>
        <v/>
      </c>
      <c r="GP43" s="430" t="str">
        <f t="shared" si="33"/>
        <v/>
      </c>
      <c r="GQ43" s="431" t="str">
        <f t="shared" si="34"/>
        <v/>
      </c>
      <c r="GR43" s="432" t="str">
        <f t="shared" si="35"/>
        <v/>
      </c>
      <c r="GS43" s="430" t="str">
        <f t="shared" si="36"/>
        <v/>
      </c>
      <c r="GT43" s="433" t="str">
        <f t="shared" si="37"/>
        <v/>
      </c>
      <c r="GU43" s="331" t="str">
        <f t="shared" si="38"/>
        <v/>
      </c>
      <c r="GV43" s="333" t="str">
        <f t="shared" si="39"/>
        <v/>
      </c>
      <c r="GW43" s="439" t="str">
        <f t="shared" si="40"/>
        <v/>
      </c>
      <c r="GX43" s="433" t="str">
        <f t="shared" si="41"/>
        <v/>
      </c>
      <c r="GY43" s="331" t="str">
        <f t="shared" si="42"/>
        <v/>
      </c>
      <c r="GZ43" s="331" t="str">
        <f t="shared" si="43"/>
        <v/>
      </c>
      <c r="HA43" s="328" t="str">
        <f t="shared" si="44"/>
        <v/>
      </c>
      <c r="HB43" s="331" t="str">
        <f t="shared" si="45"/>
        <v/>
      </c>
      <c r="HC43" s="331" t="str">
        <f t="shared" si="46"/>
        <v/>
      </c>
      <c r="HD43" s="333" t="str">
        <f t="shared" si="47"/>
        <v/>
      </c>
      <c r="HE43" s="332" t="str">
        <f t="shared" si="48"/>
        <v/>
      </c>
      <c r="HF43" s="331" t="str">
        <f t="shared" si="49"/>
        <v/>
      </c>
      <c r="HG43" s="333" t="str">
        <f t="shared" si="50"/>
        <v/>
      </c>
      <c r="HH43" s="419" t="str">
        <f t="shared" si="51"/>
        <v/>
      </c>
      <c r="HI43" s="358" t="str">
        <f t="shared" si="52"/>
        <v/>
      </c>
      <c r="HJ43" s="331" t="str">
        <f t="shared" si="53"/>
        <v/>
      </c>
      <c r="HK43" s="331" t="str">
        <f t="shared" si="54"/>
        <v/>
      </c>
      <c r="HL43" s="358" t="str">
        <f t="shared" si="55"/>
        <v/>
      </c>
      <c r="HM43" s="331" t="str">
        <f t="shared" si="56"/>
        <v/>
      </c>
      <c r="HN43" s="331" t="str">
        <f t="shared" si="57"/>
        <v/>
      </c>
      <c r="HO43" s="358" t="str">
        <f t="shared" si="58"/>
        <v/>
      </c>
      <c r="HP43" s="331" t="str">
        <f t="shared" si="59"/>
        <v/>
      </c>
      <c r="HQ43" s="331" t="str">
        <f t="shared" si="60"/>
        <v/>
      </c>
      <c r="HR43" s="361" t="str">
        <f t="shared" si="61"/>
        <v/>
      </c>
      <c r="HS43" s="348" t="str">
        <f t="shared" si="62"/>
        <v/>
      </c>
      <c r="HT43" s="333" t="str">
        <f t="shared" si="63"/>
        <v/>
      </c>
      <c r="HU43" s="428" t="str">
        <f t="shared" si="64"/>
        <v/>
      </c>
      <c r="HV43" s="328" t="str">
        <f t="shared" si="65"/>
        <v/>
      </c>
      <c r="HW43" s="330" t="str">
        <f t="shared" si="66"/>
        <v/>
      </c>
      <c r="HX43" s="418" t="str">
        <f t="shared" si="67"/>
        <v/>
      </c>
      <c r="HY43" s="331" t="str">
        <f t="shared" si="68"/>
        <v/>
      </c>
      <c r="HZ43" s="331" t="str">
        <f t="shared" si="69"/>
        <v/>
      </c>
      <c r="IA43" s="331" t="str">
        <f t="shared" si="70"/>
        <v/>
      </c>
      <c r="IB43" s="331" t="str">
        <f t="shared" si="71"/>
        <v/>
      </c>
      <c r="IC43" s="333" t="str">
        <f t="shared" si="72"/>
        <v/>
      </c>
      <c r="ID43" s="419" t="str">
        <f t="shared" si="73"/>
        <v/>
      </c>
      <c r="IE43" s="331" t="str">
        <f t="shared" si="74"/>
        <v/>
      </c>
      <c r="IF43" s="331" t="str">
        <f t="shared" si="75"/>
        <v/>
      </c>
      <c r="IG43" s="331" t="str">
        <f t="shared" si="76"/>
        <v/>
      </c>
      <c r="IH43" s="331" t="str">
        <f t="shared" si="77"/>
        <v/>
      </c>
      <c r="II43" s="333" t="str">
        <f t="shared" si="78"/>
        <v/>
      </c>
      <c r="IJ43" s="419" t="str">
        <f t="shared" si="79"/>
        <v/>
      </c>
      <c r="IK43" s="331" t="str">
        <f t="shared" si="80"/>
        <v/>
      </c>
      <c r="IL43" s="331" t="str">
        <f t="shared" si="81"/>
        <v/>
      </c>
      <c r="IM43" s="331" t="str">
        <f t="shared" si="82"/>
        <v/>
      </c>
      <c r="IN43" s="331" t="str">
        <f t="shared" si="83"/>
        <v/>
      </c>
      <c r="IO43" s="333" t="str">
        <f t="shared" si="84"/>
        <v/>
      </c>
      <c r="IP43" s="433" t="str">
        <f t="shared" si="85"/>
        <v/>
      </c>
      <c r="IQ43" s="331" t="str">
        <f t="shared" si="86"/>
        <v/>
      </c>
      <c r="IR43" s="348" t="str">
        <f t="shared" si="87"/>
        <v/>
      </c>
      <c r="IS43" s="433" t="str">
        <f t="shared" si="88"/>
        <v/>
      </c>
      <c r="IT43" s="331" t="str">
        <f t="shared" si="89"/>
        <v/>
      </c>
      <c r="IU43" s="333" t="str">
        <f t="shared" si="90"/>
        <v/>
      </c>
      <c r="IV43" s="449" t="str">
        <f t="shared" si="91"/>
        <v/>
      </c>
      <c r="IW43" s="331" t="str">
        <f t="shared" si="92"/>
        <v/>
      </c>
      <c r="IX43" s="331" t="str">
        <f t="shared" si="93"/>
        <v/>
      </c>
      <c r="IY43" s="348" t="str">
        <f t="shared" si="94"/>
        <v/>
      </c>
      <c r="IZ43" s="365" t="str">
        <f t="shared" si="95"/>
        <v/>
      </c>
      <c r="JA43" s="340"/>
      <c r="JB43" s="100"/>
      <c r="JC43" s="370" t="str">
        <f t="shared" si="96"/>
        <v/>
      </c>
      <c r="JD43" s="101" t="str">
        <f t="shared" si="97"/>
        <v/>
      </c>
      <c r="JE43" s="367" t="str">
        <f t="shared" si="98"/>
        <v/>
      </c>
      <c r="JF43" s="368" t="str">
        <f t="shared" si="99"/>
        <v/>
      </c>
      <c r="JG43" s="368" t="str">
        <f t="shared" si="100"/>
        <v/>
      </c>
      <c r="JH43" s="368" t="str">
        <f t="shared" si="101"/>
        <v/>
      </c>
      <c r="JI43" s="368">
        <f t="shared" si="102"/>
        <v>0</v>
      </c>
      <c r="JJ43" s="369" t="str">
        <f t="shared" si="103"/>
        <v/>
      </c>
      <c r="JK43" s="367" t="str">
        <f t="shared" si="104"/>
        <v/>
      </c>
      <c r="JL43" s="369" t="str">
        <f t="shared" si="105"/>
        <v/>
      </c>
      <c r="JM43" s="368" t="str">
        <f t="shared" si="106"/>
        <v/>
      </c>
      <c r="JN43" s="368" t="str">
        <f t="shared" si="107"/>
        <v/>
      </c>
      <c r="JO43" s="368" t="str">
        <f t="shared" si="108"/>
        <v/>
      </c>
      <c r="JP43" s="371" t="str">
        <f t="shared" si="109"/>
        <v/>
      </c>
      <c r="JR43" s="115" t="str">
        <f t="shared" si="110"/>
        <v/>
      </c>
      <c r="JS43" s="28" t="str">
        <f t="shared" si="111"/>
        <v/>
      </c>
      <c r="JT43" s="28" t="str">
        <f t="shared" si="112"/>
        <v/>
      </c>
      <c r="JU43" s="28" t="str">
        <f t="shared" si="113"/>
        <v/>
      </c>
      <c r="JV43" s="28" t="str">
        <f t="shared" si="114"/>
        <v/>
      </c>
      <c r="JW43" s="251"/>
      <c r="JX43" s="122" t="str">
        <f t="shared" si="115"/>
        <v/>
      </c>
      <c r="JZ43" s="115" t="str">
        <f t="shared" si="116"/>
        <v/>
      </c>
      <c r="KA43" s="398" t="str">
        <f t="shared" si="117"/>
        <v/>
      </c>
      <c r="KB43" s="398" t="str">
        <f t="shared" si="118"/>
        <v/>
      </c>
      <c r="KC43" s="28" t="str">
        <f t="shared" si="119"/>
        <v/>
      </c>
      <c r="KD43" s="28" t="str">
        <f t="shared" si="120"/>
        <v/>
      </c>
      <c r="KE43" s="28" t="str">
        <f t="shared" si="121"/>
        <v/>
      </c>
      <c r="KF43" s="28" t="str">
        <f t="shared" si="122"/>
        <v/>
      </c>
      <c r="KG43" s="28" t="str">
        <f t="shared" si="123"/>
        <v/>
      </c>
      <c r="KH43" s="28" t="str">
        <f t="shared" si="124"/>
        <v/>
      </c>
      <c r="KI43" s="28" t="str">
        <f t="shared" si="125"/>
        <v/>
      </c>
      <c r="KJ43" s="28" t="str">
        <f t="shared" si="126"/>
        <v/>
      </c>
      <c r="KK43" s="122" t="str">
        <f t="shared" si="127"/>
        <v/>
      </c>
    </row>
    <row r="44" spans="2:297" s="26" customFormat="1" ht="26.25" customHeight="1" x14ac:dyDescent="0.2">
      <c r="B44" s="27">
        <f t="shared" si="6"/>
        <v>0</v>
      </c>
      <c r="C44" s="27">
        <f t="shared" si="7"/>
        <v>0</v>
      </c>
      <c r="D44" s="27">
        <f t="shared" si="8"/>
        <v>0</v>
      </c>
      <c r="E44" s="27">
        <f t="shared" si="9"/>
        <v>0</v>
      </c>
      <c r="F44" s="27">
        <f t="shared" si="10"/>
        <v>0</v>
      </c>
      <c r="G44" s="27">
        <f t="shared" si="11"/>
        <v>0</v>
      </c>
      <c r="H44" s="27">
        <f t="shared" si="12"/>
        <v>0</v>
      </c>
      <c r="I44" s="27">
        <f t="shared" si="13"/>
        <v>0</v>
      </c>
      <c r="J44" s="27"/>
      <c r="K44" s="27"/>
      <c r="L44" s="27"/>
      <c r="N44" s="131" t="str">
        <f t="shared" si="14"/>
        <v/>
      </c>
      <c r="O44" s="59"/>
      <c r="P44" s="59"/>
      <c r="Q44" s="241"/>
      <c r="R44" s="483"/>
      <c r="S44" s="243" t="str">
        <f>IFERROR(VLOOKUP($R44,整理番号!$B$4:$C$5,2,FALSE),"")</f>
        <v/>
      </c>
      <c r="T44" s="59"/>
      <c r="U44" s="250"/>
      <c r="V44" s="121"/>
      <c r="W44" s="218" t="str">
        <f t="shared" si="15"/>
        <v/>
      </c>
      <c r="X44" s="111"/>
      <c r="Y44" s="115"/>
      <c r="Z44" s="146" t="str">
        <f>IFERROR(VLOOKUP($Y44,整理番号!$B$8:$C$10,2,FALSE),"")</f>
        <v/>
      </c>
      <c r="AA44" s="251"/>
      <c r="AB44" s="28"/>
      <c r="AC44" s="62" t="str">
        <f>IFERROR(VLOOKUP($AB44,整理番号!$B$22:$C$23,2,FALSE),"")</f>
        <v/>
      </c>
      <c r="AD44" s="28"/>
      <c r="AE44" s="116" t="str">
        <f>IFERROR(VLOOKUP(AD44,整理番号!$B$14:$C$16,2,FALSE),"")</f>
        <v/>
      </c>
      <c r="AF44" s="115"/>
      <c r="AG44" s="30" t="str">
        <f>IFERROR(VLOOKUP(AF44,整理番号!$B$18:$C$19,2,FALSE),"")</f>
        <v/>
      </c>
      <c r="AH44" s="28"/>
      <c r="AI44" s="254"/>
      <c r="AJ44" s="254"/>
      <c r="AK44" s="122"/>
      <c r="AL44" s="141"/>
      <c r="AM44" s="28"/>
      <c r="AN44" s="141"/>
      <c r="AO44" s="115"/>
      <c r="AP44" s="116" t="str">
        <f>IFERROR(VLOOKUP(AO44,整理番号!$B$38:$C$43,2,FALSE),"")</f>
        <v/>
      </c>
      <c r="AQ44" s="104" t="str">
        <f t="shared" si="16"/>
        <v/>
      </c>
      <c r="AR44" s="27"/>
      <c r="AS44" s="28"/>
      <c r="AT44" s="27"/>
      <c r="AU44" s="27"/>
      <c r="AV44" s="122"/>
      <c r="AW44" s="115"/>
      <c r="AX44" s="31"/>
      <c r="AY44" s="64" t="str">
        <f t="shared" si="17"/>
        <v/>
      </c>
      <c r="AZ44" s="31"/>
      <c r="BA44" s="31"/>
      <c r="BB44" s="64">
        <f t="shared" si="18"/>
        <v>0</v>
      </c>
      <c r="BC44" s="64" t="str">
        <f t="shared" si="19"/>
        <v/>
      </c>
      <c r="BD44" s="64" t="str">
        <f t="shared" si="20"/>
        <v/>
      </c>
      <c r="BE44" s="33"/>
      <c r="BF44" s="34" t="str">
        <f t="shared" si="21"/>
        <v/>
      </c>
      <c r="BG44" s="125" t="str">
        <f t="shared" si="22"/>
        <v/>
      </c>
      <c r="BH44" s="262"/>
      <c r="BI44" s="263"/>
      <c r="BJ44" s="31"/>
      <c r="BK44" s="31"/>
      <c r="BL44" s="31"/>
      <c r="BM44" s="31"/>
      <c r="BN44" s="148"/>
      <c r="BO44" s="270"/>
      <c r="BP44" s="267"/>
      <c r="BQ44" s="262"/>
      <c r="BR44" s="263"/>
      <c r="BS44" s="31"/>
      <c r="BT44" s="31"/>
      <c r="BU44" s="31"/>
      <c r="BV44" s="31"/>
      <c r="BW44" s="148"/>
      <c r="BX44" s="270"/>
      <c r="BY44" s="267"/>
      <c r="BZ44" s="262"/>
      <c r="CA44" s="263"/>
      <c r="CB44" s="31"/>
      <c r="CC44" s="31"/>
      <c r="CD44" s="31"/>
      <c r="CE44" s="31"/>
      <c r="CF44" s="148"/>
      <c r="CG44" s="270"/>
      <c r="CH44" s="267"/>
      <c r="CI44" s="262"/>
      <c r="CJ44" s="263"/>
      <c r="CK44" s="323"/>
      <c r="CL44" s="323"/>
      <c r="CM44" s="323"/>
      <c r="CN44" s="323"/>
      <c r="CO44" s="35" t="s">
        <v>306</v>
      </c>
      <c r="CP44" s="342" t="str">
        <f t="shared" si="23"/>
        <v/>
      </c>
      <c r="CQ44" s="267"/>
      <c r="CR44" s="258"/>
      <c r="CS44" s="93"/>
      <c r="CT44" s="275"/>
      <c r="CU44" s="275"/>
      <c r="CV44" s="275"/>
      <c r="CW44" s="275"/>
      <c r="CX44" s="36" t="s">
        <v>307</v>
      </c>
      <c r="CY44" s="273"/>
      <c r="CZ44" s="258"/>
      <c r="DA44" s="263"/>
      <c r="DB44" s="296"/>
      <c r="DC44" s="296"/>
      <c r="DD44" s="296"/>
      <c r="DE44" s="296"/>
      <c r="DF44" s="36" t="s">
        <v>308</v>
      </c>
      <c r="DG44" s="344" t="str">
        <f t="shared" si="24"/>
        <v/>
      </c>
      <c r="DH44" s="273"/>
      <c r="DI44" s="258"/>
      <c r="DJ44" s="263"/>
      <c r="DK44" s="278"/>
      <c r="DL44" s="278"/>
      <c r="DM44" s="278"/>
      <c r="DN44" s="278"/>
      <c r="DO44" s="36" t="s">
        <v>309</v>
      </c>
      <c r="DP44" s="281"/>
      <c r="DQ44" s="284" t="str">
        <f t="shared" si="25"/>
        <v/>
      </c>
      <c r="DR44" s="273"/>
      <c r="DS44" s="43"/>
      <c r="DT44" s="93"/>
      <c r="DU44" s="37"/>
      <c r="DV44" s="37"/>
      <c r="DW44" s="37"/>
      <c r="DX44" s="37"/>
      <c r="DY44" s="46" t="s">
        <v>310</v>
      </c>
      <c r="DZ44" s="478"/>
      <c r="EA44" s="38"/>
      <c r="EB44" s="37"/>
      <c r="EC44" s="37"/>
      <c r="ED44" s="37"/>
      <c r="EE44" s="37"/>
      <c r="EF44" s="49" t="s">
        <v>307</v>
      </c>
      <c r="EG44" s="54"/>
      <c r="EH44" s="290"/>
      <c r="EI44" s="37"/>
      <c r="EJ44" s="37"/>
      <c r="EK44" s="37"/>
      <c r="EL44" s="37"/>
      <c r="EM44" s="52" t="s">
        <v>307</v>
      </c>
      <c r="EN44" s="57"/>
      <c r="EO44" s="290"/>
      <c r="EP44" s="37"/>
      <c r="EQ44" s="37"/>
      <c r="ER44" s="37"/>
      <c r="ES44" s="37"/>
      <c r="ET44" s="39" t="s">
        <v>307</v>
      </c>
      <c r="EU44" s="287"/>
      <c r="EV44" s="292"/>
      <c r="EW44" s="290"/>
      <c r="EX44" s="37"/>
      <c r="EY44" s="37"/>
      <c r="EZ44" s="37"/>
      <c r="FA44" s="37"/>
      <c r="FB44" s="39" t="s">
        <v>307</v>
      </c>
      <c r="FC44" s="287"/>
      <c r="FD44" s="292"/>
      <c r="FE44" s="290"/>
      <c r="FF44" s="296"/>
      <c r="FG44" s="296"/>
      <c r="FH44" s="296"/>
      <c r="FI44" s="296"/>
      <c r="FJ44" s="40" t="s">
        <v>311</v>
      </c>
      <c r="FK44" s="302" t="str">
        <f t="shared" si="26"/>
        <v/>
      </c>
      <c r="FL44" s="299"/>
      <c r="FM44" s="292"/>
      <c r="FN44" s="290"/>
      <c r="FO44" s="305"/>
      <c r="FP44" s="296"/>
      <c r="FQ44" s="296"/>
      <c r="FR44" s="296"/>
      <c r="FS44" s="40" t="s">
        <v>311</v>
      </c>
      <c r="FT44" s="352" t="str">
        <f t="shared" si="27"/>
        <v/>
      </c>
      <c r="FU44" s="267"/>
      <c r="FV44" s="292"/>
      <c r="FW44" s="290"/>
      <c r="FX44" s="326"/>
      <c r="FY44" s="326"/>
      <c r="FZ44" s="326"/>
      <c r="GA44" s="326"/>
      <c r="GB44" s="36" t="s">
        <v>312</v>
      </c>
      <c r="GC44" s="308" t="str">
        <f t="shared" si="28"/>
        <v/>
      </c>
      <c r="GD44" s="267"/>
      <c r="GE44" s="312" t="str">
        <f t="shared" si="29"/>
        <v/>
      </c>
      <c r="GF44" s="313"/>
      <c r="GG44" s="338"/>
      <c r="GH44" s="312" t="str">
        <f t="shared" si="30"/>
        <v/>
      </c>
      <c r="GI44" s="313"/>
      <c r="GJ44" s="338" t="s">
        <v>56</v>
      </c>
      <c r="GK44" s="475" t="str">
        <f t="shared" si="31"/>
        <v/>
      </c>
      <c r="GL44" s="313"/>
      <c r="GM44" s="313"/>
      <c r="GN44" s="338"/>
      <c r="GO44" s="429" t="str">
        <f t="shared" si="32"/>
        <v/>
      </c>
      <c r="GP44" s="430" t="str">
        <f t="shared" si="33"/>
        <v/>
      </c>
      <c r="GQ44" s="431" t="str">
        <f t="shared" si="34"/>
        <v/>
      </c>
      <c r="GR44" s="432" t="str">
        <f t="shared" si="35"/>
        <v/>
      </c>
      <c r="GS44" s="430" t="str">
        <f t="shared" si="36"/>
        <v/>
      </c>
      <c r="GT44" s="433" t="str">
        <f t="shared" si="37"/>
        <v/>
      </c>
      <c r="GU44" s="331" t="str">
        <f t="shared" si="38"/>
        <v/>
      </c>
      <c r="GV44" s="333" t="str">
        <f t="shared" si="39"/>
        <v/>
      </c>
      <c r="GW44" s="439" t="str">
        <f t="shared" si="40"/>
        <v/>
      </c>
      <c r="GX44" s="433" t="str">
        <f t="shared" si="41"/>
        <v/>
      </c>
      <c r="GY44" s="331" t="str">
        <f t="shared" si="42"/>
        <v/>
      </c>
      <c r="GZ44" s="331" t="str">
        <f t="shared" si="43"/>
        <v/>
      </c>
      <c r="HA44" s="328" t="str">
        <f t="shared" si="44"/>
        <v/>
      </c>
      <c r="HB44" s="331" t="str">
        <f t="shared" si="45"/>
        <v/>
      </c>
      <c r="HC44" s="331" t="str">
        <f t="shared" si="46"/>
        <v/>
      </c>
      <c r="HD44" s="333" t="str">
        <f t="shared" si="47"/>
        <v/>
      </c>
      <c r="HE44" s="332" t="str">
        <f t="shared" si="48"/>
        <v/>
      </c>
      <c r="HF44" s="331" t="str">
        <f t="shared" si="49"/>
        <v/>
      </c>
      <c r="HG44" s="333" t="str">
        <f t="shared" si="50"/>
        <v/>
      </c>
      <c r="HH44" s="419" t="str">
        <f t="shared" si="51"/>
        <v/>
      </c>
      <c r="HI44" s="358" t="str">
        <f t="shared" si="52"/>
        <v/>
      </c>
      <c r="HJ44" s="331" t="str">
        <f t="shared" si="53"/>
        <v/>
      </c>
      <c r="HK44" s="331" t="str">
        <f t="shared" si="54"/>
        <v/>
      </c>
      <c r="HL44" s="358" t="str">
        <f t="shared" si="55"/>
        <v/>
      </c>
      <c r="HM44" s="331" t="str">
        <f t="shared" si="56"/>
        <v/>
      </c>
      <c r="HN44" s="331" t="str">
        <f t="shared" si="57"/>
        <v/>
      </c>
      <c r="HO44" s="358" t="str">
        <f t="shared" si="58"/>
        <v/>
      </c>
      <c r="HP44" s="331" t="str">
        <f t="shared" si="59"/>
        <v/>
      </c>
      <c r="HQ44" s="331" t="str">
        <f t="shared" si="60"/>
        <v/>
      </c>
      <c r="HR44" s="361" t="str">
        <f t="shared" si="61"/>
        <v/>
      </c>
      <c r="HS44" s="348" t="str">
        <f t="shared" si="62"/>
        <v/>
      </c>
      <c r="HT44" s="333" t="str">
        <f t="shared" si="63"/>
        <v/>
      </c>
      <c r="HU44" s="428" t="str">
        <f t="shared" si="64"/>
        <v/>
      </c>
      <c r="HV44" s="328" t="str">
        <f t="shared" si="65"/>
        <v/>
      </c>
      <c r="HW44" s="330" t="str">
        <f t="shared" si="66"/>
        <v/>
      </c>
      <c r="HX44" s="418" t="str">
        <f t="shared" si="67"/>
        <v/>
      </c>
      <c r="HY44" s="331" t="str">
        <f t="shared" si="68"/>
        <v/>
      </c>
      <c r="HZ44" s="331" t="str">
        <f t="shared" si="69"/>
        <v/>
      </c>
      <c r="IA44" s="331" t="str">
        <f t="shared" si="70"/>
        <v/>
      </c>
      <c r="IB44" s="331" t="str">
        <f t="shared" si="71"/>
        <v/>
      </c>
      <c r="IC44" s="333" t="str">
        <f t="shared" si="72"/>
        <v/>
      </c>
      <c r="ID44" s="419" t="str">
        <f t="shared" si="73"/>
        <v/>
      </c>
      <c r="IE44" s="331" t="str">
        <f t="shared" si="74"/>
        <v/>
      </c>
      <c r="IF44" s="331" t="str">
        <f t="shared" si="75"/>
        <v/>
      </c>
      <c r="IG44" s="331" t="str">
        <f t="shared" si="76"/>
        <v/>
      </c>
      <c r="IH44" s="331" t="str">
        <f t="shared" si="77"/>
        <v/>
      </c>
      <c r="II44" s="333" t="str">
        <f t="shared" si="78"/>
        <v/>
      </c>
      <c r="IJ44" s="419" t="str">
        <f t="shared" si="79"/>
        <v/>
      </c>
      <c r="IK44" s="331" t="str">
        <f t="shared" si="80"/>
        <v/>
      </c>
      <c r="IL44" s="331" t="str">
        <f t="shared" si="81"/>
        <v/>
      </c>
      <c r="IM44" s="331" t="str">
        <f t="shared" si="82"/>
        <v/>
      </c>
      <c r="IN44" s="331" t="str">
        <f t="shared" si="83"/>
        <v/>
      </c>
      <c r="IO44" s="333" t="str">
        <f t="shared" si="84"/>
        <v/>
      </c>
      <c r="IP44" s="433" t="str">
        <f t="shared" si="85"/>
        <v/>
      </c>
      <c r="IQ44" s="331" t="str">
        <f t="shared" si="86"/>
        <v/>
      </c>
      <c r="IR44" s="348" t="str">
        <f t="shared" si="87"/>
        <v/>
      </c>
      <c r="IS44" s="433" t="str">
        <f t="shared" si="88"/>
        <v/>
      </c>
      <c r="IT44" s="331" t="str">
        <f t="shared" si="89"/>
        <v/>
      </c>
      <c r="IU44" s="333" t="str">
        <f t="shared" si="90"/>
        <v/>
      </c>
      <c r="IV44" s="449" t="str">
        <f t="shared" si="91"/>
        <v/>
      </c>
      <c r="IW44" s="331" t="str">
        <f t="shared" si="92"/>
        <v/>
      </c>
      <c r="IX44" s="331" t="str">
        <f t="shared" si="93"/>
        <v/>
      </c>
      <c r="IY44" s="348" t="str">
        <f t="shared" si="94"/>
        <v/>
      </c>
      <c r="IZ44" s="365" t="str">
        <f t="shared" si="95"/>
        <v/>
      </c>
      <c r="JA44" s="340"/>
      <c r="JB44" s="100"/>
      <c r="JC44" s="370" t="str">
        <f t="shared" si="96"/>
        <v/>
      </c>
      <c r="JD44" s="101" t="str">
        <f t="shared" si="97"/>
        <v/>
      </c>
      <c r="JE44" s="367" t="str">
        <f t="shared" si="98"/>
        <v/>
      </c>
      <c r="JF44" s="368" t="str">
        <f t="shared" si="99"/>
        <v/>
      </c>
      <c r="JG44" s="368" t="str">
        <f t="shared" si="100"/>
        <v/>
      </c>
      <c r="JH44" s="368" t="str">
        <f t="shared" si="101"/>
        <v/>
      </c>
      <c r="JI44" s="368">
        <f t="shared" si="102"/>
        <v>0</v>
      </c>
      <c r="JJ44" s="369" t="str">
        <f t="shared" si="103"/>
        <v/>
      </c>
      <c r="JK44" s="367" t="str">
        <f t="shared" si="104"/>
        <v/>
      </c>
      <c r="JL44" s="369" t="str">
        <f t="shared" si="105"/>
        <v/>
      </c>
      <c r="JM44" s="368" t="str">
        <f t="shared" si="106"/>
        <v/>
      </c>
      <c r="JN44" s="368" t="str">
        <f t="shared" si="107"/>
        <v/>
      </c>
      <c r="JO44" s="368" t="str">
        <f t="shared" si="108"/>
        <v/>
      </c>
      <c r="JP44" s="371" t="str">
        <f t="shared" si="109"/>
        <v/>
      </c>
      <c r="JR44" s="115" t="str">
        <f t="shared" si="110"/>
        <v/>
      </c>
      <c r="JS44" s="28" t="str">
        <f t="shared" si="111"/>
        <v/>
      </c>
      <c r="JT44" s="28" t="str">
        <f t="shared" si="112"/>
        <v/>
      </c>
      <c r="JU44" s="28" t="str">
        <f t="shared" si="113"/>
        <v/>
      </c>
      <c r="JV44" s="28" t="str">
        <f t="shared" si="114"/>
        <v/>
      </c>
      <c r="JW44" s="251"/>
      <c r="JX44" s="122" t="str">
        <f t="shared" si="115"/>
        <v/>
      </c>
      <c r="JZ44" s="115" t="str">
        <f t="shared" si="116"/>
        <v/>
      </c>
      <c r="KA44" s="398" t="str">
        <f t="shared" si="117"/>
        <v/>
      </c>
      <c r="KB44" s="398" t="str">
        <f t="shared" si="118"/>
        <v/>
      </c>
      <c r="KC44" s="28" t="str">
        <f t="shared" si="119"/>
        <v/>
      </c>
      <c r="KD44" s="28" t="str">
        <f t="shared" si="120"/>
        <v/>
      </c>
      <c r="KE44" s="28" t="str">
        <f t="shared" si="121"/>
        <v/>
      </c>
      <c r="KF44" s="28" t="str">
        <f t="shared" si="122"/>
        <v/>
      </c>
      <c r="KG44" s="28" t="str">
        <f t="shared" si="123"/>
        <v/>
      </c>
      <c r="KH44" s="28" t="str">
        <f t="shared" si="124"/>
        <v/>
      </c>
      <c r="KI44" s="28" t="str">
        <f t="shared" si="125"/>
        <v/>
      </c>
      <c r="KJ44" s="28" t="str">
        <f t="shared" si="126"/>
        <v/>
      </c>
      <c r="KK44" s="122" t="str">
        <f t="shared" si="127"/>
        <v/>
      </c>
    </row>
    <row r="45" spans="2:297" s="26" customFormat="1" ht="26.25" customHeight="1" x14ac:dyDescent="0.2">
      <c r="B45" s="27">
        <f t="shared" si="6"/>
        <v>0</v>
      </c>
      <c r="C45" s="27">
        <f t="shared" si="7"/>
        <v>0</v>
      </c>
      <c r="D45" s="27">
        <f t="shared" si="8"/>
        <v>0</v>
      </c>
      <c r="E45" s="27">
        <f t="shared" si="9"/>
        <v>0</v>
      </c>
      <c r="F45" s="27">
        <f t="shared" si="10"/>
        <v>0</v>
      </c>
      <c r="G45" s="27">
        <f t="shared" si="11"/>
        <v>0</v>
      </c>
      <c r="H45" s="27">
        <f t="shared" si="12"/>
        <v>0</v>
      </c>
      <c r="I45" s="27">
        <f t="shared" si="13"/>
        <v>0</v>
      </c>
      <c r="J45" s="27"/>
      <c r="K45" s="27"/>
      <c r="L45" s="27"/>
      <c r="N45" s="131" t="str">
        <f t="shared" si="14"/>
        <v/>
      </c>
      <c r="O45" s="59"/>
      <c r="P45" s="59"/>
      <c r="Q45" s="241"/>
      <c r="R45" s="483"/>
      <c r="S45" s="243" t="str">
        <f>IFERROR(VLOOKUP($R45,整理番号!$B$4:$C$5,2,FALSE),"")</f>
        <v/>
      </c>
      <c r="T45" s="59"/>
      <c r="U45" s="250"/>
      <c r="V45" s="121"/>
      <c r="W45" s="218" t="str">
        <f t="shared" si="15"/>
        <v/>
      </c>
      <c r="X45" s="111"/>
      <c r="Y45" s="115"/>
      <c r="Z45" s="146" t="str">
        <f>IFERROR(VLOOKUP($Y45,整理番号!$B$8:$C$10,2,FALSE),"")</f>
        <v/>
      </c>
      <c r="AA45" s="251"/>
      <c r="AB45" s="28"/>
      <c r="AC45" s="62" t="str">
        <f>IFERROR(VLOOKUP($AB45,整理番号!$B$22:$C$23,2,FALSE),"")</f>
        <v/>
      </c>
      <c r="AD45" s="28"/>
      <c r="AE45" s="116" t="str">
        <f>IFERROR(VLOOKUP(AD45,整理番号!$B$14:$C$16,2,FALSE),"")</f>
        <v/>
      </c>
      <c r="AF45" s="115"/>
      <c r="AG45" s="30" t="str">
        <f>IFERROR(VLOOKUP(AF45,整理番号!$B$18:$C$19,2,FALSE),"")</f>
        <v/>
      </c>
      <c r="AH45" s="28"/>
      <c r="AI45" s="254"/>
      <c r="AJ45" s="254"/>
      <c r="AK45" s="122"/>
      <c r="AL45" s="141"/>
      <c r="AM45" s="28"/>
      <c r="AN45" s="141"/>
      <c r="AO45" s="115"/>
      <c r="AP45" s="116" t="str">
        <f>IFERROR(VLOOKUP(AO45,整理番号!$B$38:$C$43,2,FALSE),"")</f>
        <v/>
      </c>
      <c r="AQ45" s="104" t="str">
        <f t="shared" si="16"/>
        <v/>
      </c>
      <c r="AR45" s="27"/>
      <c r="AS45" s="28"/>
      <c r="AT45" s="27"/>
      <c r="AU45" s="27"/>
      <c r="AV45" s="122"/>
      <c r="AW45" s="115"/>
      <c r="AX45" s="31"/>
      <c r="AY45" s="64" t="str">
        <f t="shared" si="17"/>
        <v/>
      </c>
      <c r="AZ45" s="31"/>
      <c r="BA45" s="31"/>
      <c r="BB45" s="64">
        <f t="shared" si="18"/>
        <v>0</v>
      </c>
      <c r="BC45" s="64" t="str">
        <f t="shared" si="19"/>
        <v/>
      </c>
      <c r="BD45" s="64" t="str">
        <f t="shared" si="20"/>
        <v/>
      </c>
      <c r="BE45" s="33"/>
      <c r="BF45" s="34" t="str">
        <f t="shared" si="21"/>
        <v/>
      </c>
      <c r="BG45" s="125" t="str">
        <f t="shared" si="22"/>
        <v/>
      </c>
      <c r="BH45" s="262"/>
      <c r="BI45" s="263"/>
      <c r="BJ45" s="31"/>
      <c r="BK45" s="31"/>
      <c r="BL45" s="31"/>
      <c r="BM45" s="31"/>
      <c r="BN45" s="148"/>
      <c r="BO45" s="270"/>
      <c r="BP45" s="267"/>
      <c r="BQ45" s="262"/>
      <c r="BR45" s="263"/>
      <c r="BS45" s="31"/>
      <c r="BT45" s="31"/>
      <c r="BU45" s="31"/>
      <c r="BV45" s="31"/>
      <c r="BW45" s="148"/>
      <c r="BX45" s="270"/>
      <c r="BY45" s="267"/>
      <c r="BZ45" s="262"/>
      <c r="CA45" s="263"/>
      <c r="CB45" s="31"/>
      <c r="CC45" s="31"/>
      <c r="CD45" s="31"/>
      <c r="CE45" s="31"/>
      <c r="CF45" s="148"/>
      <c r="CG45" s="270"/>
      <c r="CH45" s="267"/>
      <c r="CI45" s="262"/>
      <c r="CJ45" s="263"/>
      <c r="CK45" s="323"/>
      <c r="CL45" s="323"/>
      <c r="CM45" s="323"/>
      <c r="CN45" s="323"/>
      <c r="CO45" s="35" t="s">
        <v>306</v>
      </c>
      <c r="CP45" s="342" t="str">
        <f t="shared" si="23"/>
        <v/>
      </c>
      <c r="CQ45" s="267"/>
      <c r="CR45" s="258"/>
      <c r="CS45" s="93"/>
      <c r="CT45" s="275"/>
      <c r="CU45" s="275"/>
      <c r="CV45" s="275"/>
      <c r="CW45" s="275"/>
      <c r="CX45" s="36" t="s">
        <v>307</v>
      </c>
      <c r="CY45" s="273"/>
      <c r="CZ45" s="258"/>
      <c r="DA45" s="263"/>
      <c r="DB45" s="296"/>
      <c r="DC45" s="296"/>
      <c r="DD45" s="296"/>
      <c r="DE45" s="296"/>
      <c r="DF45" s="36" t="s">
        <v>308</v>
      </c>
      <c r="DG45" s="344" t="str">
        <f t="shared" si="24"/>
        <v/>
      </c>
      <c r="DH45" s="273"/>
      <c r="DI45" s="258"/>
      <c r="DJ45" s="263"/>
      <c r="DK45" s="278"/>
      <c r="DL45" s="278"/>
      <c r="DM45" s="278"/>
      <c r="DN45" s="278"/>
      <c r="DO45" s="36" t="s">
        <v>309</v>
      </c>
      <c r="DP45" s="281"/>
      <c r="DQ45" s="284" t="str">
        <f t="shared" si="25"/>
        <v/>
      </c>
      <c r="DR45" s="273"/>
      <c r="DS45" s="43"/>
      <c r="DT45" s="93"/>
      <c r="DU45" s="37"/>
      <c r="DV45" s="37"/>
      <c r="DW45" s="37"/>
      <c r="DX45" s="37"/>
      <c r="DY45" s="46" t="s">
        <v>310</v>
      </c>
      <c r="DZ45" s="478"/>
      <c r="EA45" s="38"/>
      <c r="EB45" s="37"/>
      <c r="EC45" s="37"/>
      <c r="ED45" s="37"/>
      <c r="EE45" s="37"/>
      <c r="EF45" s="49" t="s">
        <v>307</v>
      </c>
      <c r="EG45" s="54"/>
      <c r="EH45" s="290"/>
      <c r="EI45" s="37"/>
      <c r="EJ45" s="37"/>
      <c r="EK45" s="37"/>
      <c r="EL45" s="37"/>
      <c r="EM45" s="52" t="s">
        <v>307</v>
      </c>
      <c r="EN45" s="57"/>
      <c r="EO45" s="290"/>
      <c r="EP45" s="37"/>
      <c r="EQ45" s="37"/>
      <c r="ER45" s="37"/>
      <c r="ES45" s="37"/>
      <c r="ET45" s="39" t="s">
        <v>307</v>
      </c>
      <c r="EU45" s="287"/>
      <c r="EV45" s="292"/>
      <c r="EW45" s="290"/>
      <c r="EX45" s="37"/>
      <c r="EY45" s="37"/>
      <c r="EZ45" s="37"/>
      <c r="FA45" s="37"/>
      <c r="FB45" s="39" t="s">
        <v>307</v>
      </c>
      <c r="FC45" s="287"/>
      <c r="FD45" s="292"/>
      <c r="FE45" s="290"/>
      <c r="FF45" s="296"/>
      <c r="FG45" s="296"/>
      <c r="FH45" s="296"/>
      <c r="FI45" s="296"/>
      <c r="FJ45" s="40" t="s">
        <v>311</v>
      </c>
      <c r="FK45" s="302" t="str">
        <f t="shared" si="26"/>
        <v/>
      </c>
      <c r="FL45" s="299"/>
      <c r="FM45" s="292"/>
      <c r="FN45" s="290"/>
      <c r="FO45" s="305"/>
      <c r="FP45" s="296"/>
      <c r="FQ45" s="296"/>
      <c r="FR45" s="296"/>
      <c r="FS45" s="40" t="s">
        <v>311</v>
      </c>
      <c r="FT45" s="352" t="str">
        <f t="shared" si="27"/>
        <v/>
      </c>
      <c r="FU45" s="267"/>
      <c r="FV45" s="292"/>
      <c r="FW45" s="290"/>
      <c r="FX45" s="326"/>
      <c r="FY45" s="326"/>
      <c r="FZ45" s="326"/>
      <c r="GA45" s="326"/>
      <c r="GB45" s="36" t="s">
        <v>312</v>
      </c>
      <c r="GC45" s="308" t="str">
        <f t="shared" si="28"/>
        <v/>
      </c>
      <c r="GD45" s="267"/>
      <c r="GE45" s="312" t="str">
        <f t="shared" si="29"/>
        <v/>
      </c>
      <c r="GF45" s="313"/>
      <c r="GG45" s="338"/>
      <c r="GH45" s="312" t="str">
        <f t="shared" si="30"/>
        <v/>
      </c>
      <c r="GI45" s="313"/>
      <c r="GJ45" s="338" t="s">
        <v>56</v>
      </c>
      <c r="GK45" s="475" t="str">
        <f t="shared" si="31"/>
        <v/>
      </c>
      <c r="GL45" s="313"/>
      <c r="GM45" s="313"/>
      <c r="GN45" s="338"/>
      <c r="GO45" s="429" t="str">
        <f t="shared" si="32"/>
        <v/>
      </c>
      <c r="GP45" s="430" t="str">
        <f t="shared" si="33"/>
        <v/>
      </c>
      <c r="GQ45" s="431" t="str">
        <f t="shared" si="34"/>
        <v/>
      </c>
      <c r="GR45" s="432" t="str">
        <f t="shared" si="35"/>
        <v/>
      </c>
      <c r="GS45" s="430" t="str">
        <f t="shared" si="36"/>
        <v/>
      </c>
      <c r="GT45" s="433" t="str">
        <f t="shared" si="37"/>
        <v/>
      </c>
      <c r="GU45" s="331" t="str">
        <f t="shared" si="38"/>
        <v/>
      </c>
      <c r="GV45" s="333" t="str">
        <f t="shared" si="39"/>
        <v/>
      </c>
      <c r="GW45" s="439" t="str">
        <f t="shared" si="40"/>
        <v/>
      </c>
      <c r="GX45" s="433" t="str">
        <f t="shared" si="41"/>
        <v/>
      </c>
      <c r="GY45" s="331" t="str">
        <f t="shared" si="42"/>
        <v/>
      </c>
      <c r="GZ45" s="331" t="str">
        <f t="shared" si="43"/>
        <v/>
      </c>
      <c r="HA45" s="328" t="str">
        <f t="shared" si="44"/>
        <v/>
      </c>
      <c r="HB45" s="331" t="str">
        <f t="shared" si="45"/>
        <v/>
      </c>
      <c r="HC45" s="331" t="str">
        <f t="shared" si="46"/>
        <v/>
      </c>
      <c r="HD45" s="333" t="str">
        <f t="shared" si="47"/>
        <v/>
      </c>
      <c r="HE45" s="332" t="str">
        <f t="shared" si="48"/>
        <v/>
      </c>
      <c r="HF45" s="331" t="str">
        <f t="shared" si="49"/>
        <v/>
      </c>
      <c r="HG45" s="333" t="str">
        <f t="shared" si="50"/>
        <v/>
      </c>
      <c r="HH45" s="419" t="str">
        <f t="shared" si="51"/>
        <v/>
      </c>
      <c r="HI45" s="358" t="str">
        <f t="shared" si="52"/>
        <v/>
      </c>
      <c r="HJ45" s="331" t="str">
        <f t="shared" si="53"/>
        <v/>
      </c>
      <c r="HK45" s="331" t="str">
        <f t="shared" si="54"/>
        <v/>
      </c>
      <c r="HL45" s="358" t="str">
        <f t="shared" si="55"/>
        <v/>
      </c>
      <c r="HM45" s="331" t="str">
        <f t="shared" si="56"/>
        <v/>
      </c>
      <c r="HN45" s="331" t="str">
        <f t="shared" si="57"/>
        <v/>
      </c>
      <c r="HO45" s="358" t="str">
        <f t="shared" si="58"/>
        <v/>
      </c>
      <c r="HP45" s="331" t="str">
        <f t="shared" si="59"/>
        <v/>
      </c>
      <c r="HQ45" s="331" t="str">
        <f t="shared" si="60"/>
        <v/>
      </c>
      <c r="HR45" s="361" t="str">
        <f t="shared" si="61"/>
        <v/>
      </c>
      <c r="HS45" s="348" t="str">
        <f t="shared" si="62"/>
        <v/>
      </c>
      <c r="HT45" s="333" t="str">
        <f t="shared" si="63"/>
        <v/>
      </c>
      <c r="HU45" s="428" t="str">
        <f t="shared" si="64"/>
        <v/>
      </c>
      <c r="HV45" s="328" t="str">
        <f t="shared" si="65"/>
        <v/>
      </c>
      <c r="HW45" s="330" t="str">
        <f t="shared" si="66"/>
        <v/>
      </c>
      <c r="HX45" s="418" t="str">
        <f t="shared" si="67"/>
        <v/>
      </c>
      <c r="HY45" s="331" t="str">
        <f t="shared" si="68"/>
        <v/>
      </c>
      <c r="HZ45" s="331" t="str">
        <f t="shared" si="69"/>
        <v/>
      </c>
      <c r="IA45" s="331" t="str">
        <f t="shared" si="70"/>
        <v/>
      </c>
      <c r="IB45" s="331" t="str">
        <f t="shared" si="71"/>
        <v/>
      </c>
      <c r="IC45" s="333" t="str">
        <f t="shared" si="72"/>
        <v/>
      </c>
      <c r="ID45" s="419" t="str">
        <f t="shared" si="73"/>
        <v/>
      </c>
      <c r="IE45" s="331" t="str">
        <f t="shared" si="74"/>
        <v/>
      </c>
      <c r="IF45" s="331" t="str">
        <f t="shared" si="75"/>
        <v/>
      </c>
      <c r="IG45" s="331" t="str">
        <f t="shared" si="76"/>
        <v/>
      </c>
      <c r="IH45" s="331" t="str">
        <f t="shared" si="77"/>
        <v/>
      </c>
      <c r="II45" s="333" t="str">
        <f t="shared" si="78"/>
        <v/>
      </c>
      <c r="IJ45" s="419" t="str">
        <f t="shared" si="79"/>
        <v/>
      </c>
      <c r="IK45" s="331" t="str">
        <f t="shared" si="80"/>
        <v/>
      </c>
      <c r="IL45" s="331" t="str">
        <f t="shared" si="81"/>
        <v/>
      </c>
      <c r="IM45" s="331" t="str">
        <f t="shared" si="82"/>
        <v/>
      </c>
      <c r="IN45" s="331" t="str">
        <f t="shared" si="83"/>
        <v/>
      </c>
      <c r="IO45" s="333" t="str">
        <f t="shared" si="84"/>
        <v/>
      </c>
      <c r="IP45" s="433" t="str">
        <f t="shared" si="85"/>
        <v/>
      </c>
      <c r="IQ45" s="331" t="str">
        <f t="shared" si="86"/>
        <v/>
      </c>
      <c r="IR45" s="348" t="str">
        <f t="shared" si="87"/>
        <v/>
      </c>
      <c r="IS45" s="433" t="str">
        <f t="shared" si="88"/>
        <v/>
      </c>
      <c r="IT45" s="331" t="str">
        <f t="shared" si="89"/>
        <v/>
      </c>
      <c r="IU45" s="333" t="str">
        <f t="shared" si="90"/>
        <v/>
      </c>
      <c r="IV45" s="449" t="str">
        <f t="shared" si="91"/>
        <v/>
      </c>
      <c r="IW45" s="331" t="str">
        <f t="shared" si="92"/>
        <v/>
      </c>
      <c r="IX45" s="331" t="str">
        <f t="shared" si="93"/>
        <v/>
      </c>
      <c r="IY45" s="348" t="str">
        <f t="shared" si="94"/>
        <v/>
      </c>
      <c r="IZ45" s="365" t="str">
        <f t="shared" si="95"/>
        <v/>
      </c>
      <c r="JA45" s="340"/>
      <c r="JB45" s="100"/>
      <c r="JC45" s="370" t="str">
        <f t="shared" si="96"/>
        <v/>
      </c>
      <c r="JD45" s="101" t="str">
        <f t="shared" si="97"/>
        <v/>
      </c>
      <c r="JE45" s="367" t="str">
        <f t="shared" si="98"/>
        <v/>
      </c>
      <c r="JF45" s="368" t="str">
        <f t="shared" si="99"/>
        <v/>
      </c>
      <c r="JG45" s="368" t="str">
        <f t="shared" si="100"/>
        <v/>
      </c>
      <c r="JH45" s="368" t="str">
        <f t="shared" si="101"/>
        <v/>
      </c>
      <c r="JI45" s="368">
        <f t="shared" si="102"/>
        <v>0</v>
      </c>
      <c r="JJ45" s="369" t="str">
        <f t="shared" si="103"/>
        <v/>
      </c>
      <c r="JK45" s="367" t="str">
        <f t="shared" si="104"/>
        <v/>
      </c>
      <c r="JL45" s="369" t="str">
        <f t="shared" si="105"/>
        <v/>
      </c>
      <c r="JM45" s="368" t="str">
        <f t="shared" si="106"/>
        <v/>
      </c>
      <c r="JN45" s="368" t="str">
        <f t="shared" si="107"/>
        <v/>
      </c>
      <c r="JO45" s="368" t="str">
        <f t="shared" si="108"/>
        <v/>
      </c>
      <c r="JP45" s="371" t="str">
        <f t="shared" si="109"/>
        <v/>
      </c>
      <c r="JR45" s="115" t="str">
        <f t="shared" si="110"/>
        <v/>
      </c>
      <c r="JS45" s="28" t="str">
        <f t="shared" si="111"/>
        <v/>
      </c>
      <c r="JT45" s="28" t="str">
        <f t="shared" si="112"/>
        <v/>
      </c>
      <c r="JU45" s="28" t="str">
        <f t="shared" si="113"/>
        <v/>
      </c>
      <c r="JV45" s="28" t="str">
        <f t="shared" si="114"/>
        <v/>
      </c>
      <c r="JW45" s="251"/>
      <c r="JX45" s="122" t="str">
        <f t="shared" si="115"/>
        <v/>
      </c>
      <c r="JZ45" s="115" t="str">
        <f t="shared" si="116"/>
        <v/>
      </c>
      <c r="KA45" s="398" t="str">
        <f t="shared" si="117"/>
        <v/>
      </c>
      <c r="KB45" s="398" t="str">
        <f t="shared" si="118"/>
        <v/>
      </c>
      <c r="KC45" s="28" t="str">
        <f t="shared" si="119"/>
        <v/>
      </c>
      <c r="KD45" s="28" t="str">
        <f t="shared" si="120"/>
        <v/>
      </c>
      <c r="KE45" s="28" t="str">
        <f t="shared" si="121"/>
        <v/>
      </c>
      <c r="KF45" s="28" t="str">
        <f t="shared" si="122"/>
        <v/>
      </c>
      <c r="KG45" s="28" t="str">
        <f t="shared" si="123"/>
        <v/>
      </c>
      <c r="KH45" s="28" t="str">
        <f t="shared" si="124"/>
        <v/>
      </c>
      <c r="KI45" s="28" t="str">
        <f t="shared" si="125"/>
        <v/>
      </c>
      <c r="KJ45" s="28" t="str">
        <f t="shared" si="126"/>
        <v/>
      </c>
      <c r="KK45" s="122" t="str">
        <f t="shared" si="127"/>
        <v/>
      </c>
    </row>
    <row r="46" spans="2:297" s="26" customFormat="1" ht="26.25" customHeight="1" x14ac:dyDescent="0.2">
      <c r="B46" s="27">
        <f t="shared" si="6"/>
        <v>0</v>
      </c>
      <c r="C46" s="27">
        <f t="shared" si="7"/>
        <v>0</v>
      </c>
      <c r="D46" s="27">
        <f t="shared" si="8"/>
        <v>0</v>
      </c>
      <c r="E46" s="27">
        <f t="shared" si="9"/>
        <v>0</v>
      </c>
      <c r="F46" s="27">
        <f t="shared" si="10"/>
        <v>0</v>
      </c>
      <c r="G46" s="27">
        <f t="shared" si="11"/>
        <v>0</v>
      </c>
      <c r="H46" s="27">
        <f t="shared" si="12"/>
        <v>0</v>
      </c>
      <c r="I46" s="27">
        <f t="shared" si="13"/>
        <v>0</v>
      </c>
      <c r="J46" s="27"/>
      <c r="K46" s="27"/>
      <c r="L46" s="27"/>
      <c r="N46" s="131" t="str">
        <f t="shared" si="14"/>
        <v/>
      </c>
      <c r="O46" s="59"/>
      <c r="P46" s="59"/>
      <c r="Q46" s="241"/>
      <c r="R46" s="483"/>
      <c r="S46" s="243" t="str">
        <f>IFERROR(VLOOKUP($R46,整理番号!$B$4:$C$5,2,FALSE),"")</f>
        <v/>
      </c>
      <c r="T46" s="59"/>
      <c r="U46" s="250"/>
      <c r="V46" s="121"/>
      <c r="W46" s="218" t="str">
        <f t="shared" si="15"/>
        <v/>
      </c>
      <c r="X46" s="111"/>
      <c r="Y46" s="115"/>
      <c r="Z46" s="146" t="str">
        <f>IFERROR(VLOOKUP($Y46,整理番号!$B$8:$C$10,2,FALSE),"")</f>
        <v/>
      </c>
      <c r="AA46" s="251"/>
      <c r="AB46" s="28"/>
      <c r="AC46" s="62" t="str">
        <f>IFERROR(VLOOKUP($AB46,整理番号!$B$22:$C$23,2,FALSE),"")</f>
        <v/>
      </c>
      <c r="AD46" s="28"/>
      <c r="AE46" s="116" t="str">
        <f>IFERROR(VLOOKUP(AD46,整理番号!$B$14:$C$16,2,FALSE),"")</f>
        <v/>
      </c>
      <c r="AF46" s="115"/>
      <c r="AG46" s="30" t="str">
        <f>IFERROR(VLOOKUP(AF46,整理番号!$B$18:$C$19,2,FALSE),"")</f>
        <v/>
      </c>
      <c r="AH46" s="28"/>
      <c r="AI46" s="254"/>
      <c r="AJ46" s="254"/>
      <c r="AK46" s="122"/>
      <c r="AL46" s="141"/>
      <c r="AM46" s="28"/>
      <c r="AN46" s="141"/>
      <c r="AO46" s="115"/>
      <c r="AP46" s="116" t="str">
        <f>IFERROR(VLOOKUP(AO46,整理番号!$B$38:$C$43,2,FALSE),"")</f>
        <v/>
      </c>
      <c r="AQ46" s="104" t="str">
        <f t="shared" si="16"/>
        <v/>
      </c>
      <c r="AR46" s="27"/>
      <c r="AS46" s="28"/>
      <c r="AT46" s="27"/>
      <c r="AU46" s="27"/>
      <c r="AV46" s="122"/>
      <c r="AW46" s="115"/>
      <c r="AX46" s="31"/>
      <c r="AY46" s="64" t="str">
        <f t="shared" si="17"/>
        <v/>
      </c>
      <c r="AZ46" s="31"/>
      <c r="BA46" s="31"/>
      <c r="BB46" s="64">
        <f t="shared" si="18"/>
        <v>0</v>
      </c>
      <c r="BC46" s="64" t="str">
        <f t="shared" si="19"/>
        <v/>
      </c>
      <c r="BD46" s="64" t="str">
        <f t="shared" si="20"/>
        <v/>
      </c>
      <c r="BE46" s="33"/>
      <c r="BF46" s="34" t="str">
        <f t="shared" si="21"/>
        <v/>
      </c>
      <c r="BG46" s="125" t="str">
        <f t="shared" si="22"/>
        <v/>
      </c>
      <c r="BH46" s="262"/>
      <c r="BI46" s="263"/>
      <c r="BJ46" s="31"/>
      <c r="BK46" s="31"/>
      <c r="BL46" s="31"/>
      <c r="BM46" s="31"/>
      <c r="BN46" s="148"/>
      <c r="BO46" s="270"/>
      <c r="BP46" s="267"/>
      <c r="BQ46" s="262"/>
      <c r="BR46" s="263"/>
      <c r="BS46" s="31"/>
      <c r="BT46" s="31"/>
      <c r="BU46" s="31"/>
      <c r="BV46" s="31"/>
      <c r="BW46" s="148"/>
      <c r="BX46" s="270"/>
      <c r="BY46" s="267"/>
      <c r="BZ46" s="262"/>
      <c r="CA46" s="263"/>
      <c r="CB46" s="31"/>
      <c r="CC46" s="31"/>
      <c r="CD46" s="31"/>
      <c r="CE46" s="31"/>
      <c r="CF46" s="148"/>
      <c r="CG46" s="270"/>
      <c r="CH46" s="267"/>
      <c r="CI46" s="262"/>
      <c r="CJ46" s="263"/>
      <c r="CK46" s="323"/>
      <c r="CL46" s="323"/>
      <c r="CM46" s="323"/>
      <c r="CN46" s="323"/>
      <c r="CO46" s="35" t="s">
        <v>306</v>
      </c>
      <c r="CP46" s="342" t="str">
        <f t="shared" si="23"/>
        <v/>
      </c>
      <c r="CQ46" s="267"/>
      <c r="CR46" s="258"/>
      <c r="CS46" s="93"/>
      <c r="CT46" s="275"/>
      <c r="CU46" s="275"/>
      <c r="CV46" s="275"/>
      <c r="CW46" s="275"/>
      <c r="CX46" s="36" t="s">
        <v>307</v>
      </c>
      <c r="CY46" s="273"/>
      <c r="CZ46" s="258"/>
      <c r="DA46" s="263"/>
      <c r="DB46" s="296"/>
      <c r="DC46" s="296"/>
      <c r="DD46" s="296"/>
      <c r="DE46" s="296"/>
      <c r="DF46" s="36" t="s">
        <v>308</v>
      </c>
      <c r="DG46" s="344" t="str">
        <f t="shared" si="24"/>
        <v/>
      </c>
      <c r="DH46" s="273"/>
      <c r="DI46" s="258"/>
      <c r="DJ46" s="263"/>
      <c r="DK46" s="278"/>
      <c r="DL46" s="278"/>
      <c r="DM46" s="278"/>
      <c r="DN46" s="278"/>
      <c r="DO46" s="36" t="s">
        <v>309</v>
      </c>
      <c r="DP46" s="281"/>
      <c r="DQ46" s="284" t="str">
        <f t="shared" si="25"/>
        <v/>
      </c>
      <c r="DR46" s="273"/>
      <c r="DS46" s="43"/>
      <c r="DT46" s="93"/>
      <c r="DU46" s="37"/>
      <c r="DV46" s="37"/>
      <c r="DW46" s="37"/>
      <c r="DX46" s="37"/>
      <c r="DY46" s="46" t="s">
        <v>310</v>
      </c>
      <c r="DZ46" s="478"/>
      <c r="EA46" s="38"/>
      <c r="EB46" s="37"/>
      <c r="EC46" s="37"/>
      <c r="ED46" s="37"/>
      <c r="EE46" s="37"/>
      <c r="EF46" s="49" t="s">
        <v>307</v>
      </c>
      <c r="EG46" s="54"/>
      <c r="EH46" s="290"/>
      <c r="EI46" s="37"/>
      <c r="EJ46" s="37"/>
      <c r="EK46" s="37"/>
      <c r="EL46" s="37"/>
      <c r="EM46" s="52" t="s">
        <v>307</v>
      </c>
      <c r="EN46" s="57"/>
      <c r="EO46" s="290"/>
      <c r="EP46" s="37"/>
      <c r="EQ46" s="37"/>
      <c r="ER46" s="37"/>
      <c r="ES46" s="37"/>
      <c r="ET46" s="39" t="s">
        <v>307</v>
      </c>
      <c r="EU46" s="287"/>
      <c r="EV46" s="292"/>
      <c r="EW46" s="290"/>
      <c r="EX46" s="37"/>
      <c r="EY46" s="37"/>
      <c r="EZ46" s="37"/>
      <c r="FA46" s="37"/>
      <c r="FB46" s="39" t="s">
        <v>307</v>
      </c>
      <c r="FC46" s="287"/>
      <c r="FD46" s="292"/>
      <c r="FE46" s="290"/>
      <c r="FF46" s="296"/>
      <c r="FG46" s="296"/>
      <c r="FH46" s="296"/>
      <c r="FI46" s="296"/>
      <c r="FJ46" s="40" t="s">
        <v>311</v>
      </c>
      <c r="FK46" s="302" t="str">
        <f t="shared" si="26"/>
        <v/>
      </c>
      <c r="FL46" s="299"/>
      <c r="FM46" s="292"/>
      <c r="FN46" s="290"/>
      <c r="FO46" s="305"/>
      <c r="FP46" s="296"/>
      <c r="FQ46" s="296"/>
      <c r="FR46" s="296"/>
      <c r="FS46" s="40" t="s">
        <v>311</v>
      </c>
      <c r="FT46" s="352" t="str">
        <f t="shared" si="27"/>
        <v/>
      </c>
      <c r="FU46" s="267"/>
      <c r="FV46" s="292"/>
      <c r="FW46" s="290"/>
      <c r="FX46" s="326"/>
      <c r="FY46" s="326"/>
      <c r="FZ46" s="326"/>
      <c r="GA46" s="326"/>
      <c r="GB46" s="36" t="s">
        <v>312</v>
      </c>
      <c r="GC46" s="308" t="str">
        <f t="shared" si="28"/>
        <v/>
      </c>
      <c r="GD46" s="267"/>
      <c r="GE46" s="312" t="str">
        <f t="shared" si="29"/>
        <v/>
      </c>
      <c r="GF46" s="313"/>
      <c r="GG46" s="338"/>
      <c r="GH46" s="312" t="str">
        <f t="shared" si="30"/>
        <v/>
      </c>
      <c r="GI46" s="313"/>
      <c r="GJ46" s="338" t="s">
        <v>56</v>
      </c>
      <c r="GK46" s="475" t="str">
        <f t="shared" si="31"/>
        <v/>
      </c>
      <c r="GL46" s="313"/>
      <c r="GM46" s="313"/>
      <c r="GN46" s="338"/>
      <c r="GO46" s="429" t="str">
        <f t="shared" si="32"/>
        <v/>
      </c>
      <c r="GP46" s="430" t="str">
        <f t="shared" si="33"/>
        <v/>
      </c>
      <c r="GQ46" s="431" t="str">
        <f t="shared" si="34"/>
        <v/>
      </c>
      <c r="GR46" s="432" t="str">
        <f t="shared" si="35"/>
        <v/>
      </c>
      <c r="GS46" s="430" t="str">
        <f t="shared" si="36"/>
        <v/>
      </c>
      <c r="GT46" s="433" t="str">
        <f t="shared" si="37"/>
        <v/>
      </c>
      <c r="GU46" s="331" t="str">
        <f t="shared" si="38"/>
        <v/>
      </c>
      <c r="GV46" s="333" t="str">
        <f t="shared" si="39"/>
        <v/>
      </c>
      <c r="GW46" s="439" t="str">
        <f t="shared" si="40"/>
        <v/>
      </c>
      <c r="GX46" s="433" t="str">
        <f t="shared" si="41"/>
        <v/>
      </c>
      <c r="GY46" s="331" t="str">
        <f t="shared" si="42"/>
        <v/>
      </c>
      <c r="GZ46" s="331" t="str">
        <f t="shared" si="43"/>
        <v/>
      </c>
      <c r="HA46" s="328" t="str">
        <f t="shared" si="44"/>
        <v/>
      </c>
      <c r="HB46" s="331" t="str">
        <f t="shared" si="45"/>
        <v/>
      </c>
      <c r="HC46" s="331" t="str">
        <f t="shared" si="46"/>
        <v/>
      </c>
      <c r="HD46" s="333" t="str">
        <f t="shared" si="47"/>
        <v/>
      </c>
      <c r="HE46" s="332" t="str">
        <f t="shared" si="48"/>
        <v/>
      </c>
      <c r="HF46" s="331" t="str">
        <f t="shared" si="49"/>
        <v/>
      </c>
      <c r="HG46" s="333" t="str">
        <f t="shared" si="50"/>
        <v/>
      </c>
      <c r="HH46" s="419" t="str">
        <f t="shared" si="51"/>
        <v/>
      </c>
      <c r="HI46" s="358" t="str">
        <f t="shared" si="52"/>
        <v/>
      </c>
      <c r="HJ46" s="331" t="str">
        <f t="shared" si="53"/>
        <v/>
      </c>
      <c r="HK46" s="331" t="str">
        <f t="shared" si="54"/>
        <v/>
      </c>
      <c r="HL46" s="358" t="str">
        <f t="shared" si="55"/>
        <v/>
      </c>
      <c r="HM46" s="331" t="str">
        <f t="shared" si="56"/>
        <v/>
      </c>
      <c r="HN46" s="331" t="str">
        <f t="shared" si="57"/>
        <v/>
      </c>
      <c r="HO46" s="358" t="str">
        <f t="shared" si="58"/>
        <v/>
      </c>
      <c r="HP46" s="331" t="str">
        <f t="shared" si="59"/>
        <v/>
      </c>
      <c r="HQ46" s="331" t="str">
        <f t="shared" si="60"/>
        <v/>
      </c>
      <c r="HR46" s="361" t="str">
        <f t="shared" si="61"/>
        <v/>
      </c>
      <c r="HS46" s="348" t="str">
        <f t="shared" si="62"/>
        <v/>
      </c>
      <c r="HT46" s="333" t="str">
        <f t="shared" si="63"/>
        <v/>
      </c>
      <c r="HU46" s="428" t="str">
        <f t="shared" si="64"/>
        <v/>
      </c>
      <c r="HV46" s="328" t="str">
        <f t="shared" si="65"/>
        <v/>
      </c>
      <c r="HW46" s="330" t="str">
        <f t="shared" si="66"/>
        <v/>
      </c>
      <c r="HX46" s="418" t="str">
        <f t="shared" si="67"/>
        <v/>
      </c>
      <c r="HY46" s="331" t="str">
        <f t="shared" si="68"/>
        <v/>
      </c>
      <c r="HZ46" s="331" t="str">
        <f t="shared" si="69"/>
        <v/>
      </c>
      <c r="IA46" s="331" t="str">
        <f t="shared" si="70"/>
        <v/>
      </c>
      <c r="IB46" s="331" t="str">
        <f t="shared" si="71"/>
        <v/>
      </c>
      <c r="IC46" s="333" t="str">
        <f t="shared" si="72"/>
        <v/>
      </c>
      <c r="ID46" s="419" t="str">
        <f t="shared" si="73"/>
        <v/>
      </c>
      <c r="IE46" s="331" t="str">
        <f t="shared" si="74"/>
        <v/>
      </c>
      <c r="IF46" s="331" t="str">
        <f t="shared" si="75"/>
        <v/>
      </c>
      <c r="IG46" s="331" t="str">
        <f t="shared" si="76"/>
        <v/>
      </c>
      <c r="IH46" s="331" t="str">
        <f t="shared" si="77"/>
        <v/>
      </c>
      <c r="II46" s="333" t="str">
        <f t="shared" si="78"/>
        <v/>
      </c>
      <c r="IJ46" s="419" t="str">
        <f t="shared" si="79"/>
        <v/>
      </c>
      <c r="IK46" s="331" t="str">
        <f t="shared" si="80"/>
        <v/>
      </c>
      <c r="IL46" s="331" t="str">
        <f t="shared" si="81"/>
        <v/>
      </c>
      <c r="IM46" s="331" t="str">
        <f t="shared" si="82"/>
        <v/>
      </c>
      <c r="IN46" s="331" t="str">
        <f t="shared" si="83"/>
        <v/>
      </c>
      <c r="IO46" s="333" t="str">
        <f t="shared" si="84"/>
        <v/>
      </c>
      <c r="IP46" s="433" t="str">
        <f t="shared" si="85"/>
        <v/>
      </c>
      <c r="IQ46" s="331" t="str">
        <f t="shared" si="86"/>
        <v/>
      </c>
      <c r="IR46" s="348" t="str">
        <f t="shared" si="87"/>
        <v/>
      </c>
      <c r="IS46" s="433" t="str">
        <f t="shared" si="88"/>
        <v/>
      </c>
      <c r="IT46" s="331" t="str">
        <f t="shared" si="89"/>
        <v/>
      </c>
      <c r="IU46" s="333" t="str">
        <f t="shared" si="90"/>
        <v/>
      </c>
      <c r="IV46" s="449" t="str">
        <f t="shared" si="91"/>
        <v/>
      </c>
      <c r="IW46" s="331" t="str">
        <f t="shared" si="92"/>
        <v/>
      </c>
      <c r="IX46" s="331" t="str">
        <f t="shared" si="93"/>
        <v/>
      </c>
      <c r="IY46" s="348" t="str">
        <f t="shared" si="94"/>
        <v/>
      </c>
      <c r="IZ46" s="365" t="str">
        <f t="shared" si="95"/>
        <v/>
      </c>
      <c r="JA46" s="340"/>
      <c r="JB46" s="100"/>
      <c r="JC46" s="370" t="str">
        <f t="shared" si="96"/>
        <v/>
      </c>
      <c r="JD46" s="101" t="str">
        <f t="shared" si="97"/>
        <v/>
      </c>
      <c r="JE46" s="367" t="str">
        <f t="shared" si="98"/>
        <v/>
      </c>
      <c r="JF46" s="368" t="str">
        <f t="shared" si="99"/>
        <v/>
      </c>
      <c r="JG46" s="368" t="str">
        <f t="shared" si="100"/>
        <v/>
      </c>
      <c r="JH46" s="368" t="str">
        <f t="shared" si="101"/>
        <v/>
      </c>
      <c r="JI46" s="368">
        <f t="shared" si="102"/>
        <v>0</v>
      </c>
      <c r="JJ46" s="369" t="str">
        <f t="shared" si="103"/>
        <v/>
      </c>
      <c r="JK46" s="367" t="str">
        <f t="shared" si="104"/>
        <v/>
      </c>
      <c r="JL46" s="369" t="str">
        <f t="shared" si="105"/>
        <v/>
      </c>
      <c r="JM46" s="368" t="str">
        <f t="shared" si="106"/>
        <v/>
      </c>
      <c r="JN46" s="368" t="str">
        <f t="shared" si="107"/>
        <v/>
      </c>
      <c r="JO46" s="368" t="str">
        <f t="shared" si="108"/>
        <v/>
      </c>
      <c r="JP46" s="371" t="str">
        <f t="shared" si="109"/>
        <v/>
      </c>
      <c r="JR46" s="115" t="str">
        <f t="shared" si="110"/>
        <v/>
      </c>
      <c r="JS46" s="28" t="str">
        <f t="shared" si="111"/>
        <v/>
      </c>
      <c r="JT46" s="28" t="str">
        <f t="shared" si="112"/>
        <v/>
      </c>
      <c r="JU46" s="28" t="str">
        <f t="shared" si="113"/>
        <v/>
      </c>
      <c r="JV46" s="28" t="str">
        <f t="shared" si="114"/>
        <v/>
      </c>
      <c r="JW46" s="251"/>
      <c r="JX46" s="122" t="str">
        <f t="shared" si="115"/>
        <v/>
      </c>
      <c r="JZ46" s="115" t="str">
        <f t="shared" si="116"/>
        <v/>
      </c>
      <c r="KA46" s="398" t="str">
        <f t="shared" si="117"/>
        <v/>
      </c>
      <c r="KB46" s="398" t="str">
        <f t="shared" si="118"/>
        <v/>
      </c>
      <c r="KC46" s="28" t="str">
        <f t="shared" si="119"/>
        <v/>
      </c>
      <c r="KD46" s="28" t="str">
        <f t="shared" si="120"/>
        <v/>
      </c>
      <c r="KE46" s="28" t="str">
        <f t="shared" si="121"/>
        <v/>
      </c>
      <c r="KF46" s="28" t="str">
        <f t="shared" si="122"/>
        <v/>
      </c>
      <c r="KG46" s="28" t="str">
        <f t="shared" si="123"/>
        <v/>
      </c>
      <c r="KH46" s="28" t="str">
        <f t="shared" si="124"/>
        <v/>
      </c>
      <c r="KI46" s="28" t="str">
        <f t="shared" si="125"/>
        <v/>
      </c>
      <c r="KJ46" s="28" t="str">
        <f t="shared" si="126"/>
        <v/>
      </c>
      <c r="KK46" s="122" t="str">
        <f t="shared" si="127"/>
        <v/>
      </c>
    </row>
    <row r="47" spans="2:297" s="26" customFormat="1" ht="26.25" customHeight="1" x14ac:dyDescent="0.2">
      <c r="B47" s="27">
        <f t="shared" si="6"/>
        <v>0</v>
      </c>
      <c r="C47" s="27">
        <f t="shared" si="7"/>
        <v>0</v>
      </c>
      <c r="D47" s="27">
        <f t="shared" si="8"/>
        <v>0</v>
      </c>
      <c r="E47" s="27">
        <f t="shared" si="9"/>
        <v>0</v>
      </c>
      <c r="F47" s="27">
        <f t="shared" si="10"/>
        <v>0</v>
      </c>
      <c r="G47" s="27">
        <f t="shared" si="11"/>
        <v>0</v>
      </c>
      <c r="H47" s="27">
        <f t="shared" si="12"/>
        <v>0</v>
      </c>
      <c r="I47" s="27">
        <f t="shared" si="13"/>
        <v>0</v>
      </c>
      <c r="J47" s="27"/>
      <c r="K47" s="27"/>
      <c r="L47" s="27"/>
      <c r="N47" s="131" t="str">
        <f t="shared" si="14"/>
        <v/>
      </c>
      <c r="O47" s="59"/>
      <c r="P47" s="59"/>
      <c r="Q47" s="241"/>
      <c r="R47" s="483"/>
      <c r="S47" s="243" t="str">
        <f>IFERROR(VLOOKUP($R47,整理番号!$B$4:$C$5,2,FALSE),"")</f>
        <v/>
      </c>
      <c r="T47" s="59"/>
      <c r="U47" s="250"/>
      <c r="V47" s="121"/>
      <c r="W47" s="218" t="str">
        <f t="shared" si="15"/>
        <v/>
      </c>
      <c r="X47" s="111"/>
      <c r="Y47" s="115"/>
      <c r="Z47" s="146" t="str">
        <f>IFERROR(VLOOKUP($Y47,整理番号!$B$8:$C$10,2,FALSE),"")</f>
        <v/>
      </c>
      <c r="AA47" s="251"/>
      <c r="AB47" s="28"/>
      <c r="AC47" s="62" t="str">
        <f>IFERROR(VLOOKUP($AB47,整理番号!$B$22:$C$23,2,FALSE),"")</f>
        <v/>
      </c>
      <c r="AD47" s="28"/>
      <c r="AE47" s="116" t="str">
        <f>IFERROR(VLOOKUP(AD47,整理番号!$B$14:$C$16,2,FALSE),"")</f>
        <v/>
      </c>
      <c r="AF47" s="115"/>
      <c r="AG47" s="30" t="str">
        <f>IFERROR(VLOOKUP(AF47,整理番号!$B$18:$C$19,2,FALSE),"")</f>
        <v/>
      </c>
      <c r="AH47" s="28"/>
      <c r="AI47" s="254"/>
      <c r="AJ47" s="254"/>
      <c r="AK47" s="122"/>
      <c r="AL47" s="141"/>
      <c r="AM47" s="28"/>
      <c r="AN47" s="141"/>
      <c r="AO47" s="115"/>
      <c r="AP47" s="116" t="str">
        <f>IFERROR(VLOOKUP(AO47,整理番号!$B$38:$C$43,2,FALSE),"")</f>
        <v/>
      </c>
      <c r="AQ47" s="104" t="str">
        <f t="shared" si="16"/>
        <v/>
      </c>
      <c r="AR47" s="27"/>
      <c r="AS47" s="28"/>
      <c r="AT47" s="27"/>
      <c r="AU47" s="27"/>
      <c r="AV47" s="122"/>
      <c r="AW47" s="115"/>
      <c r="AX47" s="31"/>
      <c r="AY47" s="64" t="str">
        <f t="shared" si="17"/>
        <v/>
      </c>
      <c r="AZ47" s="31"/>
      <c r="BA47" s="31"/>
      <c r="BB47" s="64">
        <f t="shared" si="18"/>
        <v>0</v>
      </c>
      <c r="BC47" s="64" t="str">
        <f t="shared" si="19"/>
        <v/>
      </c>
      <c r="BD47" s="64" t="str">
        <f t="shared" si="20"/>
        <v/>
      </c>
      <c r="BE47" s="33"/>
      <c r="BF47" s="34" t="str">
        <f t="shared" si="21"/>
        <v/>
      </c>
      <c r="BG47" s="125" t="str">
        <f t="shared" si="22"/>
        <v/>
      </c>
      <c r="BH47" s="262"/>
      <c r="BI47" s="263"/>
      <c r="BJ47" s="31"/>
      <c r="BK47" s="31"/>
      <c r="BL47" s="31"/>
      <c r="BM47" s="31"/>
      <c r="BN47" s="148"/>
      <c r="BO47" s="270"/>
      <c r="BP47" s="267"/>
      <c r="BQ47" s="262"/>
      <c r="BR47" s="263"/>
      <c r="BS47" s="31"/>
      <c r="BT47" s="31"/>
      <c r="BU47" s="31"/>
      <c r="BV47" s="31"/>
      <c r="BW47" s="148"/>
      <c r="BX47" s="270"/>
      <c r="BY47" s="267"/>
      <c r="BZ47" s="262"/>
      <c r="CA47" s="263"/>
      <c r="CB47" s="31"/>
      <c r="CC47" s="31"/>
      <c r="CD47" s="31"/>
      <c r="CE47" s="31"/>
      <c r="CF47" s="148"/>
      <c r="CG47" s="270"/>
      <c r="CH47" s="267"/>
      <c r="CI47" s="262"/>
      <c r="CJ47" s="263"/>
      <c r="CK47" s="323"/>
      <c r="CL47" s="323"/>
      <c r="CM47" s="323"/>
      <c r="CN47" s="323"/>
      <c r="CO47" s="35" t="s">
        <v>306</v>
      </c>
      <c r="CP47" s="342" t="str">
        <f t="shared" si="23"/>
        <v/>
      </c>
      <c r="CQ47" s="267"/>
      <c r="CR47" s="258"/>
      <c r="CS47" s="93"/>
      <c r="CT47" s="275"/>
      <c r="CU47" s="275"/>
      <c r="CV47" s="275"/>
      <c r="CW47" s="275"/>
      <c r="CX47" s="36" t="s">
        <v>307</v>
      </c>
      <c r="CY47" s="273"/>
      <c r="CZ47" s="258"/>
      <c r="DA47" s="263"/>
      <c r="DB47" s="296"/>
      <c r="DC47" s="296"/>
      <c r="DD47" s="296"/>
      <c r="DE47" s="296"/>
      <c r="DF47" s="36" t="s">
        <v>308</v>
      </c>
      <c r="DG47" s="344" t="str">
        <f t="shared" si="24"/>
        <v/>
      </c>
      <c r="DH47" s="273"/>
      <c r="DI47" s="258"/>
      <c r="DJ47" s="263"/>
      <c r="DK47" s="278"/>
      <c r="DL47" s="278"/>
      <c r="DM47" s="278"/>
      <c r="DN47" s="278"/>
      <c r="DO47" s="36" t="s">
        <v>309</v>
      </c>
      <c r="DP47" s="281"/>
      <c r="DQ47" s="284" t="str">
        <f t="shared" si="25"/>
        <v/>
      </c>
      <c r="DR47" s="273"/>
      <c r="DS47" s="43"/>
      <c r="DT47" s="93"/>
      <c r="DU47" s="37"/>
      <c r="DV47" s="37"/>
      <c r="DW47" s="37"/>
      <c r="DX47" s="37"/>
      <c r="DY47" s="46" t="s">
        <v>310</v>
      </c>
      <c r="DZ47" s="478"/>
      <c r="EA47" s="38"/>
      <c r="EB47" s="37"/>
      <c r="EC47" s="37"/>
      <c r="ED47" s="37"/>
      <c r="EE47" s="37"/>
      <c r="EF47" s="49" t="s">
        <v>307</v>
      </c>
      <c r="EG47" s="54"/>
      <c r="EH47" s="290"/>
      <c r="EI47" s="37"/>
      <c r="EJ47" s="37"/>
      <c r="EK47" s="37"/>
      <c r="EL47" s="37"/>
      <c r="EM47" s="52" t="s">
        <v>307</v>
      </c>
      <c r="EN47" s="57"/>
      <c r="EO47" s="290"/>
      <c r="EP47" s="37"/>
      <c r="EQ47" s="37"/>
      <c r="ER47" s="37"/>
      <c r="ES47" s="37"/>
      <c r="ET47" s="39" t="s">
        <v>307</v>
      </c>
      <c r="EU47" s="287"/>
      <c r="EV47" s="292"/>
      <c r="EW47" s="290"/>
      <c r="EX47" s="37"/>
      <c r="EY47" s="37"/>
      <c r="EZ47" s="37"/>
      <c r="FA47" s="37"/>
      <c r="FB47" s="39" t="s">
        <v>307</v>
      </c>
      <c r="FC47" s="287"/>
      <c r="FD47" s="292"/>
      <c r="FE47" s="290"/>
      <c r="FF47" s="296"/>
      <c r="FG47" s="296"/>
      <c r="FH47" s="296"/>
      <c r="FI47" s="296"/>
      <c r="FJ47" s="40" t="s">
        <v>311</v>
      </c>
      <c r="FK47" s="302" t="str">
        <f t="shared" si="26"/>
        <v/>
      </c>
      <c r="FL47" s="299"/>
      <c r="FM47" s="292"/>
      <c r="FN47" s="290"/>
      <c r="FO47" s="305"/>
      <c r="FP47" s="296"/>
      <c r="FQ47" s="296"/>
      <c r="FR47" s="296"/>
      <c r="FS47" s="40" t="s">
        <v>311</v>
      </c>
      <c r="FT47" s="352" t="str">
        <f t="shared" si="27"/>
        <v/>
      </c>
      <c r="FU47" s="267"/>
      <c r="FV47" s="292"/>
      <c r="FW47" s="290"/>
      <c r="FX47" s="326"/>
      <c r="FY47" s="326"/>
      <c r="FZ47" s="326"/>
      <c r="GA47" s="326"/>
      <c r="GB47" s="36" t="s">
        <v>312</v>
      </c>
      <c r="GC47" s="308" t="str">
        <f t="shared" si="28"/>
        <v/>
      </c>
      <c r="GD47" s="267"/>
      <c r="GE47" s="312" t="str">
        <f t="shared" si="29"/>
        <v/>
      </c>
      <c r="GF47" s="313"/>
      <c r="GG47" s="338"/>
      <c r="GH47" s="312" t="str">
        <f t="shared" si="30"/>
        <v/>
      </c>
      <c r="GI47" s="313"/>
      <c r="GJ47" s="338" t="s">
        <v>56</v>
      </c>
      <c r="GK47" s="475" t="str">
        <f t="shared" si="31"/>
        <v/>
      </c>
      <c r="GL47" s="313"/>
      <c r="GM47" s="313"/>
      <c r="GN47" s="338"/>
      <c r="GO47" s="429" t="str">
        <f t="shared" si="32"/>
        <v/>
      </c>
      <c r="GP47" s="430" t="str">
        <f t="shared" si="33"/>
        <v/>
      </c>
      <c r="GQ47" s="431" t="str">
        <f t="shared" si="34"/>
        <v/>
      </c>
      <c r="GR47" s="432" t="str">
        <f t="shared" si="35"/>
        <v/>
      </c>
      <c r="GS47" s="430" t="str">
        <f t="shared" si="36"/>
        <v/>
      </c>
      <c r="GT47" s="433" t="str">
        <f t="shared" si="37"/>
        <v/>
      </c>
      <c r="GU47" s="331" t="str">
        <f t="shared" si="38"/>
        <v/>
      </c>
      <c r="GV47" s="333" t="str">
        <f t="shared" si="39"/>
        <v/>
      </c>
      <c r="GW47" s="439" t="str">
        <f t="shared" si="40"/>
        <v/>
      </c>
      <c r="GX47" s="433" t="str">
        <f t="shared" si="41"/>
        <v/>
      </c>
      <c r="GY47" s="331" t="str">
        <f t="shared" si="42"/>
        <v/>
      </c>
      <c r="GZ47" s="331" t="str">
        <f t="shared" si="43"/>
        <v/>
      </c>
      <c r="HA47" s="328" t="str">
        <f t="shared" si="44"/>
        <v/>
      </c>
      <c r="HB47" s="331" t="str">
        <f t="shared" si="45"/>
        <v/>
      </c>
      <c r="HC47" s="331" t="str">
        <f t="shared" si="46"/>
        <v/>
      </c>
      <c r="HD47" s="333" t="str">
        <f t="shared" si="47"/>
        <v/>
      </c>
      <c r="HE47" s="332" t="str">
        <f t="shared" si="48"/>
        <v/>
      </c>
      <c r="HF47" s="331" t="str">
        <f t="shared" si="49"/>
        <v/>
      </c>
      <c r="HG47" s="333" t="str">
        <f t="shared" si="50"/>
        <v/>
      </c>
      <c r="HH47" s="419" t="str">
        <f t="shared" si="51"/>
        <v/>
      </c>
      <c r="HI47" s="358" t="str">
        <f t="shared" si="52"/>
        <v/>
      </c>
      <c r="HJ47" s="331" t="str">
        <f t="shared" si="53"/>
        <v/>
      </c>
      <c r="HK47" s="331" t="str">
        <f t="shared" si="54"/>
        <v/>
      </c>
      <c r="HL47" s="358" t="str">
        <f t="shared" si="55"/>
        <v/>
      </c>
      <c r="HM47" s="331" t="str">
        <f t="shared" si="56"/>
        <v/>
      </c>
      <c r="HN47" s="331" t="str">
        <f t="shared" si="57"/>
        <v/>
      </c>
      <c r="HO47" s="358" t="str">
        <f t="shared" si="58"/>
        <v/>
      </c>
      <c r="HP47" s="331" t="str">
        <f t="shared" si="59"/>
        <v/>
      </c>
      <c r="HQ47" s="331" t="str">
        <f t="shared" si="60"/>
        <v/>
      </c>
      <c r="HR47" s="361" t="str">
        <f t="shared" si="61"/>
        <v/>
      </c>
      <c r="HS47" s="348" t="str">
        <f t="shared" si="62"/>
        <v/>
      </c>
      <c r="HT47" s="333" t="str">
        <f t="shared" si="63"/>
        <v/>
      </c>
      <c r="HU47" s="428" t="str">
        <f t="shared" si="64"/>
        <v/>
      </c>
      <c r="HV47" s="328" t="str">
        <f t="shared" si="65"/>
        <v/>
      </c>
      <c r="HW47" s="330" t="str">
        <f t="shared" si="66"/>
        <v/>
      </c>
      <c r="HX47" s="418" t="str">
        <f t="shared" si="67"/>
        <v/>
      </c>
      <c r="HY47" s="331" t="str">
        <f t="shared" si="68"/>
        <v/>
      </c>
      <c r="HZ47" s="331" t="str">
        <f t="shared" si="69"/>
        <v/>
      </c>
      <c r="IA47" s="331" t="str">
        <f t="shared" si="70"/>
        <v/>
      </c>
      <c r="IB47" s="331" t="str">
        <f t="shared" si="71"/>
        <v/>
      </c>
      <c r="IC47" s="333" t="str">
        <f t="shared" si="72"/>
        <v/>
      </c>
      <c r="ID47" s="419" t="str">
        <f t="shared" si="73"/>
        <v/>
      </c>
      <c r="IE47" s="331" t="str">
        <f t="shared" si="74"/>
        <v/>
      </c>
      <c r="IF47" s="331" t="str">
        <f t="shared" si="75"/>
        <v/>
      </c>
      <c r="IG47" s="331" t="str">
        <f t="shared" si="76"/>
        <v/>
      </c>
      <c r="IH47" s="331" t="str">
        <f t="shared" si="77"/>
        <v/>
      </c>
      <c r="II47" s="333" t="str">
        <f t="shared" si="78"/>
        <v/>
      </c>
      <c r="IJ47" s="419" t="str">
        <f t="shared" si="79"/>
        <v/>
      </c>
      <c r="IK47" s="331" t="str">
        <f t="shared" si="80"/>
        <v/>
      </c>
      <c r="IL47" s="331" t="str">
        <f t="shared" si="81"/>
        <v/>
      </c>
      <c r="IM47" s="331" t="str">
        <f t="shared" si="82"/>
        <v/>
      </c>
      <c r="IN47" s="331" t="str">
        <f t="shared" si="83"/>
        <v/>
      </c>
      <c r="IO47" s="333" t="str">
        <f t="shared" si="84"/>
        <v/>
      </c>
      <c r="IP47" s="433" t="str">
        <f t="shared" si="85"/>
        <v/>
      </c>
      <c r="IQ47" s="331" t="str">
        <f t="shared" si="86"/>
        <v/>
      </c>
      <c r="IR47" s="348" t="str">
        <f t="shared" si="87"/>
        <v/>
      </c>
      <c r="IS47" s="433" t="str">
        <f t="shared" si="88"/>
        <v/>
      </c>
      <c r="IT47" s="331" t="str">
        <f t="shared" si="89"/>
        <v/>
      </c>
      <c r="IU47" s="333" t="str">
        <f t="shared" si="90"/>
        <v/>
      </c>
      <c r="IV47" s="449" t="str">
        <f t="shared" si="91"/>
        <v/>
      </c>
      <c r="IW47" s="331" t="str">
        <f t="shared" si="92"/>
        <v/>
      </c>
      <c r="IX47" s="331" t="str">
        <f t="shared" si="93"/>
        <v/>
      </c>
      <c r="IY47" s="348" t="str">
        <f t="shared" si="94"/>
        <v/>
      </c>
      <c r="IZ47" s="365" t="str">
        <f t="shared" si="95"/>
        <v/>
      </c>
      <c r="JA47" s="340"/>
      <c r="JB47" s="100"/>
      <c r="JC47" s="370" t="str">
        <f t="shared" si="96"/>
        <v/>
      </c>
      <c r="JD47" s="101" t="str">
        <f t="shared" si="97"/>
        <v/>
      </c>
      <c r="JE47" s="367" t="str">
        <f t="shared" si="98"/>
        <v/>
      </c>
      <c r="JF47" s="368" t="str">
        <f t="shared" si="99"/>
        <v/>
      </c>
      <c r="JG47" s="368" t="str">
        <f t="shared" si="100"/>
        <v/>
      </c>
      <c r="JH47" s="368" t="str">
        <f t="shared" si="101"/>
        <v/>
      </c>
      <c r="JI47" s="368">
        <f t="shared" si="102"/>
        <v>0</v>
      </c>
      <c r="JJ47" s="369" t="str">
        <f t="shared" si="103"/>
        <v/>
      </c>
      <c r="JK47" s="367" t="str">
        <f t="shared" si="104"/>
        <v/>
      </c>
      <c r="JL47" s="369" t="str">
        <f t="shared" si="105"/>
        <v/>
      </c>
      <c r="JM47" s="368" t="str">
        <f t="shared" si="106"/>
        <v/>
      </c>
      <c r="JN47" s="368" t="str">
        <f t="shared" si="107"/>
        <v/>
      </c>
      <c r="JO47" s="368" t="str">
        <f t="shared" si="108"/>
        <v/>
      </c>
      <c r="JP47" s="371" t="str">
        <f t="shared" si="109"/>
        <v/>
      </c>
      <c r="JR47" s="115" t="str">
        <f t="shared" si="110"/>
        <v/>
      </c>
      <c r="JS47" s="28" t="str">
        <f t="shared" si="111"/>
        <v/>
      </c>
      <c r="JT47" s="28" t="str">
        <f t="shared" si="112"/>
        <v/>
      </c>
      <c r="JU47" s="28" t="str">
        <f t="shared" si="113"/>
        <v/>
      </c>
      <c r="JV47" s="28" t="str">
        <f t="shared" si="114"/>
        <v/>
      </c>
      <c r="JW47" s="251"/>
      <c r="JX47" s="122" t="str">
        <f t="shared" si="115"/>
        <v/>
      </c>
      <c r="JZ47" s="115" t="str">
        <f t="shared" si="116"/>
        <v/>
      </c>
      <c r="KA47" s="398" t="str">
        <f t="shared" si="117"/>
        <v/>
      </c>
      <c r="KB47" s="398" t="str">
        <f t="shared" si="118"/>
        <v/>
      </c>
      <c r="KC47" s="28" t="str">
        <f t="shared" si="119"/>
        <v/>
      </c>
      <c r="KD47" s="28" t="str">
        <f t="shared" si="120"/>
        <v/>
      </c>
      <c r="KE47" s="28" t="str">
        <f t="shared" si="121"/>
        <v/>
      </c>
      <c r="KF47" s="28" t="str">
        <f t="shared" si="122"/>
        <v/>
      </c>
      <c r="KG47" s="28" t="str">
        <f t="shared" si="123"/>
        <v/>
      </c>
      <c r="KH47" s="28" t="str">
        <f t="shared" si="124"/>
        <v/>
      </c>
      <c r="KI47" s="28" t="str">
        <f t="shared" si="125"/>
        <v/>
      </c>
      <c r="KJ47" s="28" t="str">
        <f t="shared" si="126"/>
        <v/>
      </c>
      <c r="KK47" s="122" t="str">
        <f t="shared" si="127"/>
        <v/>
      </c>
    </row>
    <row r="48" spans="2:297" s="26" customFormat="1" ht="26.25" customHeight="1" x14ac:dyDescent="0.2">
      <c r="B48" s="27">
        <f t="shared" si="6"/>
        <v>0</v>
      </c>
      <c r="C48" s="27">
        <f t="shared" si="7"/>
        <v>0</v>
      </c>
      <c r="D48" s="27">
        <f t="shared" si="8"/>
        <v>0</v>
      </c>
      <c r="E48" s="27">
        <f t="shared" si="9"/>
        <v>0</v>
      </c>
      <c r="F48" s="27">
        <f t="shared" si="10"/>
        <v>0</v>
      </c>
      <c r="G48" s="27">
        <f t="shared" si="11"/>
        <v>0</v>
      </c>
      <c r="H48" s="27">
        <f t="shared" si="12"/>
        <v>0</v>
      </c>
      <c r="I48" s="27">
        <f t="shared" si="13"/>
        <v>0</v>
      </c>
      <c r="J48" s="27"/>
      <c r="K48" s="27"/>
      <c r="L48" s="27"/>
      <c r="N48" s="131" t="str">
        <f t="shared" si="14"/>
        <v/>
      </c>
      <c r="O48" s="59"/>
      <c r="P48" s="59"/>
      <c r="Q48" s="241"/>
      <c r="R48" s="483"/>
      <c r="S48" s="243" t="str">
        <f>IFERROR(VLOOKUP($R48,整理番号!$B$4:$C$5,2,FALSE),"")</f>
        <v/>
      </c>
      <c r="T48" s="59"/>
      <c r="U48" s="250"/>
      <c r="V48" s="121"/>
      <c r="W48" s="218" t="str">
        <f t="shared" si="15"/>
        <v/>
      </c>
      <c r="X48" s="111"/>
      <c r="Y48" s="115"/>
      <c r="Z48" s="146" t="str">
        <f>IFERROR(VLOOKUP($Y48,整理番号!$B$8:$C$10,2,FALSE),"")</f>
        <v/>
      </c>
      <c r="AA48" s="251"/>
      <c r="AB48" s="28"/>
      <c r="AC48" s="62" t="str">
        <f>IFERROR(VLOOKUP($AB48,整理番号!$B$22:$C$23,2,FALSE),"")</f>
        <v/>
      </c>
      <c r="AD48" s="28"/>
      <c r="AE48" s="116" t="str">
        <f>IFERROR(VLOOKUP(AD48,整理番号!$B$14:$C$16,2,FALSE),"")</f>
        <v/>
      </c>
      <c r="AF48" s="115"/>
      <c r="AG48" s="30" t="str">
        <f>IFERROR(VLOOKUP(AF48,整理番号!$B$18:$C$19,2,FALSE),"")</f>
        <v/>
      </c>
      <c r="AH48" s="28"/>
      <c r="AI48" s="254"/>
      <c r="AJ48" s="254"/>
      <c r="AK48" s="122"/>
      <c r="AL48" s="141"/>
      <c r="AM48" s="28"/>
      <c r="AN48" s="141"/>
      <c r="AO48" s="115"/>
      <c r="AP48" s="116" t="str">
        <f>IFERROR(VLOOKUP(AO48,整理番号!$B$38:$C$43,2,FALSE),"")</f>
        <v/>
      </c>
      <c r="AQ48" s="104" t="str">
        <f t="shared" si="16"/>
        <v/>
      </c>
      <c r="AR48" s="27"/>
      <c r="AS48" s="28"/>
      <c r="AT48" s="27"/>
      <c r="AU48" s="27"/>
      <c r="AV48" s="122"/>
      <c r="AW48" s="115"/>
      <c r="AX48" s="31"/>
      <c r="AY48" s="64" t="str">
        <f t="shared" si="17"/>
        <v/>
      </c>
      <c r="AZ48" s="31"/>
      <c r="BA48" s="31"/>
      <c r="BB48" s="64">
        <f t="shared" si="18"/>
        <v>0</v>
      </c>
      <c r="BC48" s="64" t="str">
        <f t="shared" si="19"/>
        <v/>
      </c>
      <c r="BD48" s="64" t="str">
        <f t="shared" si="20"/>
        <v/>
      </c>
      <c r="BE48" s="33"/>
      <c r="BF48" s="34" t="str">
        <f t="shared" si="21"/>
        <v/>
      </c>
      <c r="BG48" s="125" t="str">
        <f t="shared" si="22"/>
        <v/>
      </c>
      <c r="BH48" s="262"/>
      <c r="BI48" s="263"/>
      <c r="BJ48" s="31"/>
      <c r="BK48" s="31"/>
      <c r="BL48" s="31"/>
      <c r="BM48" s="31"/>
      <c r="BN48" s="148"/>
      <c r="BO48" s="270"/>
      <c r="BP48" s="267"/>
      <c r="BQ48" s="262"/>
      <c r="BR48" s="263"/>
      <c r="BS48" s="31"/>
      <c r="BT48" s="31"/>
      <c r="BU48" s="31"/>
      <c r="BV48" s="31"/>
      <c r="BW48" s="148"/>
      <c r="BX48" s="270"/>
      <c r="BY48" s="267"/>
      <c r="BZ48" s="262"/>
      <c r="CA48" s="263"/>
      <c r="CB48" s="31"/>
      <c r="CC48" s="31"/>
      <c r="CD48" s="31"/>
      <c r="CE48" s="31"/>
      <c r="CF48" s="148"/>
      <c r="CG48" s="270"/>
      <c r="CH48" s="267"/>
      <c r="CI48" s="262"/>
      <c r="CJ48" s="263"/>
      <c r="CK48" s="323"/>
      <c r="CL48" s="323"/>
      <c r="CM48" s="323"/>
      <c r="CN48" s="323"/>
      <c r="CO48" s="35" t="s">
        <v>306</v>
      </c>
      <c r="CP48" s="342" t="str">
        <f t="shared" si="23"/>
        <v/>
      </c>
      <c r="CQ48" s="267"/>
      <c r="CR48" s="258"/>
      <c r="CS48" s="93"/>
      <c r="CT48" s="275"/>
      <c r="CU48" s="275"/>
      <c r="CV48" s="275"/>
      <c r="CW48" s="275"/>
      <c r="CX48" s="36" t="s">
        <v>307</v>
      </c>
      <c r="CY48" s="273"/>
      <c r="CZ48" s="258"/>
      <c r="DA48" s="263"/>
      <c r="DB48" s="296"/>
      <c r="DC48" s="296"/>
      <c r="DD48" s="296"/>
      <c r="DE48" s="296"/>
      <c r="DF48" s="36" t="s">
        <v>308</v>
      </c>
      <c r="DG48" s="344" t="str">
        <f t="shared" si="24"/>
        <v/>
      </c>
      <c r="DH48" s="273"/>
      <c r="DI48" s="258"/>
      <c r="DJ48" s="263"/>
      <c r="DK48" s="278"/>
      <c r="DL48" s="278"/>
      <c r="DM48" s="278"/>
      <c r="DN48" s="278"/>
      <c r="DO48" s="36" t="s">
        <v>309</v>
      </c>
      <c r="DP48" s="281"/>
      <c r="DQ48" s="284" t="str">
        <f t="shared" si="25"/>
        <v/>
      </c>
      <c r="DR48" s="273"/>
      <c r="DS48" s="43"/>
      <c r="DT48" s="93"/>
      <c r="DU48" s="37"/>
      <c r="DV48" s="37"/>
      <c r="DW48" s="37"/>
      <c r="DX48" s="37"/>
      <c r="DY48" s="46" t="s">
        <v>310</v>
      </c>
      <c r="DZ48" s="478"/>
      <c r="EA48" s="38"/>
      <c r="EB48" s="37"/>
      <c r="EC48" s="37"/>
      <c r="ED48" s="37"/>
      <c r="EE48" s="37"/>
      <c r="EF48" s="49" t="s">
        <v>307</v>
      </c>
      <c r="EG48" s="54"/>
      <c r="EH48" s="290"/>
      <c r="EI48" s="37"/>
      <c r="EJ48" s="37"/>
      <c r="EK48" s="37"/>
      <c r="EL48" s="37"/>
      <c r="EM48" s="52" t="s">
        <v>307</v>
      </c>
      <c r="EN48" s="57"/>
      <c r="EO48" s="290"/>
      <c r="EP48" s="37"/>
      <c r="EQ48" s="37"/>
      <c r="ER48" s="37"/>
      <c r="ES48" s="37"/>
      <c r="ET48" s="39" t="s">
        <v>307</v>
      </c>
      <c r="EU48" s="287"/>
      <c r="EV48" s="292"/>
      <c r="EW48" s="290"/>
      <c r="EX48" s="37"/>
      <c r="EY48" s="37"/>
      <c r="EZ48" s="37"/>
      <c r="FA48" s="37"/>
      <c r="FB48" s="39" t="s">
        <v>307</v>
      </c>
      <c r="FC48" s="287"/>
      <c r="FD48" s="292"/>
      <c r="FE48" s="290"/>
      <c r="FF48" s="296"/>
      <c r="FG48" s="296"/>
      <c r="FH48" s="296"/>
      <c r="FI48" s="296"/>
      <c r="FJ48" s="40" t="s">
        <v>311</v>
      </c>
      <c r="FK48" s="302" t="str">
        <f t="shared" si="26"/>
        <v/>
      </c>
      <c r="FL48" s="299"/>
      <c r="FM48" s="292"/>
      <c r="FN48" s="290"/>
      <c r="FO48" s="305"/>
      <c r="FP48" s="296"/>
      <c r="FQ48" s="296"/>
      <c r="FR48" s="296"/>
      <c r="FS48" s="40" t="s">
        <v>311</v>
      </c>
      <c r="FT48" s="352" t="str">
        <f t="shared" si="27"/>
        <v/>
      </c>
      <c r="FU48" s="267"/>
      <c r="FV48" s="292"/>
      <c r="FW48" s="290"/>
      <c r="FX48" s="326"/>
      <c r="FY48" s="326"/>
      <c r="FZ48" s="326"/>
      <c r="GA48" s="326"/>
      <c r="GB48" s="36" t="s">
        <v>312</v>
      </c>
      <c r="GC48" s="308" t="str">
        <f t="shared" si="28"/>
        <v/>
      </c>
      <c r="GD48" s="267"/>
      <c r="GE48" s="312" t="str">
        <f t="shared" si="29"/>
        <v/>
      </c>
      <c r="GF48" s="313"/>
      <c r="GG48" s="338"/>
      <c r="GH48" s="312" t="str">
        <f t="shared" si="30"/>
        <v/>
      </c>
      <c r="GI48" s="313"/>
      <c r="GJ48" s="338" t="s">
        <v>56</v>
      </c>
      <c r="GK48" s="475" t="str">
        <f t="shared" si="31"/>
        <v/>
      </c>
      <c r="GL48" s="313"/>
      <c r="GM48" s="313"/>
      <c r="GN48" s="338"/>
      <c r="GO48" s="429" t="str">
        <f t="shared" si="32"/>
        <v/>
      </c>
      <c r="GP48" s="430" t="str">
        <f t="shared" si="33"/>
        <v/>
      </c>
      <c r="GQ48" s="431" t="str">
        <f t="shared" si="34"/>
        <v/>
      </c>
      <c r="GR48" s="432" t="str">
        <f t="shared" si="35"/>
        <v/>
      </c>
      <c r="GS48" s="430" t="str">
        <f t="shared" si="36"/>
        <v/>
      </c>
      <c r="GT48" s="433" t="str">
        <f t="shared" si="37"/>
        <v/>
      </c>
      <c r="GU48" s="331" t="str">
        <f t="shared" si="38"/>
        <v/>
      </c>
      <c r="GV48" s="333" t="str">
        <f t="shared" si="39"/>
        <v/>
      </c>
      <c r="GW48" s="439" t="str">
        <f t="shared" si="40"/>
        <v/>
      </c>
      <c r="GX48" s="433" t="str">
        <f t="shared" si="41"/>
        <v/>
      </c>
      <c r="GY48" s="331" t="str">
        <f t="shared" si="42"/>
        <v/>
      </c>
      <c r="GZ48" s="331" t="str">
        <f t="shared" si="43"/>
        <v/>
      </c>
      <c r="HA48" s="328" t="str">
        <f t="shared" si="44"/>
        <v/>
      </c>
      <c r="HB48" s="331" t="str">
        <f t="shared" si="45"/>
        <v/>
      </c>
      <c r="HC48" s="331" t="str">
        <f t="shared" si="46"/>
        <v/>
      </c>
      <c r="HD48" s="333" t="str">
        <f t="shared" si="47"/>
        <v/>
      </c>
      <c r="HE48" s="332" t="str">
        <f t="shared" si="48"/>
        <v/>
      </c>
      <c r="HF48" s="331" t="str">
        <f t="shared" si="49"/>
        <v/>
      </c>
      <c r="HG48" s="333" t="str">
        <f t="shared" si="50"/>
        <v/>
      </c>
      <c r="HH48" s="419" t="str">
        <f t="shared" si="51"/>
        <v/>
      </c>
      <c r="HI48" s="358" t="str">
        <f t="shared" si="52"/>
        <v/>
      </c>
      <c r="HJ48" s="331" t="str">
        <f t="shared" si="53"/>
        <v/>
      </c>
      <c r="HK48" s="331" t="str">
        <f t="shared" si="54"/>
        <v/>
      </c>
      <c r="HL48" s="358" t="str">
        <f t="shared" si="55"/>
        <v/>
      </c>
      <c r="HM48" s="331" t="str">
        <f t="shared" si="56"/>
        <v/>
      </c>
      <c r="HN48" s="331" t="str">
        <f t="shared" si="57"/>
        <v/>
      </c>
      <c r="HO48" s="358" t="str">
        <f t="shared" si="58"/>
        <v/>
      </c>
      <c r="HP48" s="331" t="str">
        <f t="shared" si="59"/>
        <v/>
      </c>
      <c r="HQ48" s="331" t="str">
        <f t="shared" si="60"/>
        <v/>
      </c>
      <c r="HR48" s="361" t="str">
        <f t="shared" si="61"/>
        <v/>
      </c>
      <c r="HS48" s="348" t="str">
        <f t="shared" si="62"/>
        <v/>
      </c>
      <c r="HT48" s="333" t="str">
        <f t="shared" si="63"/>
        <v/>
      </c>
      <c r="HU48" s="428" t="str">
        <f t="shared" si="64"/>
        <v/>
      </c>
      <c r="HV48" s="328" t="str">
        <f t="shared" si="65"/>
        <v/>
      </c>
      <c r="HW48" s="330" t="str">
        <f t="shared" si="66"/>
        <v/>
      </c>
      <c r="HX48" s="418" t="str">
        <f t="shared" si="67"/>
        <v/>
      </c>
      <c r="HY48" s="331" t="str">
        <f t="shared" si="68"/>
        <v/>
      </c>
      <c r="HZ48" s="331" t="str">
        <f t="shared" si="69"/>
        <v/>
      </c>
      <c r="IA48" s="331" t="str">
        <f t="shared" si="70"/>
        <v/>
      </c>
      <c r="IB48" s="331" t="str">
        <f t="shared" si="71"/>
        <v/>
      </c>
      <c r="IC48" s="333" t="str">
        <f t="shared" si="72"/>
        <v/>
      </c>
      <c r="ID48" s="419" t="str">
        <f t="shared" si="73"/>
        <v/>
      </c>
      <c r="IE48" s="331" t="str">
        <f t="shared" si="74"/>
        <v/>
      </c>
      <c r="IF48" s="331" t="str">
        <f t="shared" si="75"/>
        <v/>
      </c>
      <c r="IG48" s="331" t="str">
        <f t="shared" si="76"/>
        <v/>
      </c>
      <c r="IH48" s="331" t="str">
        <f t="shared" si="77"/>
        <v/>
      </c>
      <c r="II48" s="333" t="str">
        <f t="shared" si="78"/>
        <v/>
      </c>
      <c r="IJ48" s="419" t="str">
        <f t="shared" si="79"/>
        <v/>
      </c>
      <c r="IK48" s="331" t="str">
        <f t="shared" si="80"/>
        <v/>
      </c>
      <c r="IL48" s="331" t="str">
        <f t="shared" si="81"/>
        <v/>
      </c>
      <c r="IM48" s="331" t="str">
        <f t="shared" si="82"/>
        <v/>
      </c>
      <c r="IN48" s="331" t="str">
        <f t="shared" si="83"/>
        <v/>
      </c>
      <c r="IO48" s="333" t="str">
        <f t="shared" si="84"/>
        <v/>
      </c>
      <c r="IP48" s="433" t="str">
        <f t="shared" si="85"/>
        <v/>
      </c>
      <c r="IQ48" s="331" t="str">
        <f t="shared" si="86"/>
        <v/>
      </c>
      <c r="IR48" s="348" t="str">
        <f t="shared" si="87"/>
        <v/>
      </c>
      <c r="IS48" s="433" t="str">
        <f t="shared" si="88"/>
        <v/>
      </c>
      <c r="IT48" s="331" t="str">
        <f t="shared" si="89"/>
        <v/>
      </c>
      <c r="IU48" s="333" t="str">
        <f t="shared" si="90"/>
        <v/>
      </c>
      <c r="IV48" s="449" t="str">
        <f t="shared" si="91"/>
        <v/>
      </c>
      <c r="IW48" s="331" t="str">
        <f t="shared" si="92"/>
        <v/>
      </c>
      <c r="IX48" s="331" t="str">
        <f t="shared" si="93"/>
        <v/>
      </c>
      <c r="IY48" s="348" t="str">
        <f t="shared" si="94"/>
        <v/>
      </c>
      <c r="IZ48" s="365" t="str">
        <f t="shared" si="95"/>
        <v/>
      </c>
      <c r="JA48" s="340"/>
      <c r="JB48" s="100"/>
      <c r="JC48" s="370" t="str">
        <f t="shared" si="96"/>
        <v/>
      </c>
      <c r="JD48" s="101" t="str">
        <f t="shared" si="97"/>
        <v/>
      </c>
      <c r="JE48" s="367" t="str">
        <f t="shared" si="98"/>
        <v/>
      </c>
      <c r="JF48" s="368" t="str">
        <f t="shared" si="99"/>
        <v/>
      </c>
      <c r="JG48" s="368" t="str">
        <f t="shared" si="100"/>
        <v/>
      </c>
      <c r="JH48" s="368" t="str">
        <f t="shared" si="101"/>
        <v/>
      </c>
      <c r="JI48" s="368">
        <f t="shared" si="102"/>
        <v>0</v>
      </c>
      <c r="JJ48" s="369" t="str">
        <f t="shared" si="103"/>
        <v/>
      </c>
      <c r="JK48" s="367" t="str">
        <f t="shared" si="104"/>
        <v/>
      </c>
      <c r="JL48" s="369" t="str">
        <f t="shared" si="105"/>
        <v/>
      </c>
      <c r="JM48" s="368" t="str">
        <f t="shared" si="106"/>
        <v/>
      </c>
      <c r="JN48" s="368" t="str">
        <f t="shared" si="107"/>
        <v/>
      </c>
      <c r="JO48" s="368" t="str">
        <f t="shared" si="108"/>
        <v/>
      </c>
      <c r="JP48" s="371" t="str">
        <f t="shared" si="109"/>
        <v/>
      </c>
      <c r="JR48" s="115" t="str">
        <f t="shared" si="110"/>
        <v/>
      </c>
      <c r="JS48" s="28" t="str">
        <f t="shared" si="111"/>
        <v/>
      </c>
      <c r="JT48" s="28" t="str">
        <f t="shared" si="112"/>
        <v/>
      </c>
      <c r="JU48" s="28" t="str">
        <f t="shared" si="113"/>
        <v/>
      </c>
      <c r="JV48" s="28" t="str">
        <f t="shared" si="114"/>
        <v/>
      </c>
      <c r="JW48" s="251"/>
      <c r="JX48" s="122" t="str">
        <f t="shared" si="115"/>
        <v/>
      </c>
      <c r="JZ48" s="115" t="str">
        <f t="shared" si="116"/>
        <v/>
      </c>
      <c r="KA48" s="398" t="str">
        <f t="shared" si="117"/>
        <v/>
      </c>
      <c r="KB48" s="398" t="str">
        <f t="shared" si="118"/>
        <v/>
      </c>
      <c r="KC48" s="28" t="str">
        <f t="shared" si="119"/>
        <v/>
      </c>
      <c r="KD48" s="28" t="str">
        <f t="shared" si="120"/>
        <v/>
      </c>
      <c r="KE48" s="28" t="str">
        <f t="shared" si="121"/>
        <v/>
      </c>
      <c r="KF48" s="28" t="str">
        <f t="shared" si="122"/>
        <v/>
      </c>
      <c r="KG48" s="28" t="str">
        <f t="shared" si="123"/>
        <v/>
      </c>
      <c r="KH48" s="28" t="str">
        <f t="shared" si="124"/>
        <v/>
      </c>
      <c r="KI48" s="28" t="str">
        <f t="shared" si="125"/>
        <v/>
      </c>
      <c r="KJ48" s="28" t="str">
        <f t="shared" si="126"/>
        <v/>
      </c>
      <c r="KK48" s="122" t="str">
        <f t="shared" si="127"/>
        <v/>
      </c>
    </row>
    <row r="49" spans="2:297" s="26" customFormat="1" ht="26.25" customHeight="1" x14ac:dyDescent="0.2">
      <c r="B49" s="27">
        <f t="shared" si="6"/>
        <v>0</v>
      </c>
      <c r="C49" s="27">
        <f t="shared" si="7"/>
        <v>0</v>
      </c>
      <c r="D49" s="27">
        <f t="shared" si="8"/>
        <v>0</v>
      </c>
      <c r="E49" s="27">
        <f t="shared" si="9"/>
        <v>0</v>
      </c>
      <c r="F49" s="27">
        <f t="shared" si="10"/>
        <v>0</v>
      </c>
      <c r="G49" s="27">
        <f t="shared" si="11"/>
        <v>0</v>
      </c>
      <c r="H49" s="27">
        <f t="shared" si="12"/>
        <v>0</v>
      </c>
      <c r="I49" s="27">
        <f t="shared" si="13"/>
        <v>0</v>
      </c>
      <c r="J49" s="27"/>
      <c r="K49" s="27"/>
      <c r="L49" s="27"/>
      <c r="N49" s="131" t="str">
        <f t="shared" si="14"/>
        <v/>
      </c>
      <c r="O49" s="59"/>
      <c r="P49" s="59"/>
      <c r="Q49" s="241"/>
      <c r="R49" s="483"/>
      <c r="S49" s="243" t="str">
        <f>IFERROR(VLOOKUP($R49,整理番号!$B$4:$C$5,2,FALSE),"")</f>
        <v/>
      </c>
      <c r="T49" s="59"/>
      <c r="U49" s="250"/>
      <c r="V49" s="121"/>
      <c r="W49" s="218" t="str">
        <f t="shared" si="15"/>
        <v/>
      </c>
      <c r="X49" s="111"/>
      <c r="Y49" s="115"/>
      <c r="Z49" s="146" t="str">
        <f>IFERROR(VLOOKUP($Y49,整理番号!$B$8:$C$10,2,FALSE),"")</f>
        <v/>
      </c>
      <c r="AA49" s="251"/>
      <c r="AB49" s="28"/>
      <c r="AC49" s="62" t="str">
        <f>IFERROR(VLOOKUP($AB49,整理番号!$B$22:$C$23,2,FALSE),"")</f>
        <v/>
      </c>
      <c r="AD49" s="28"/>
      <c r="AE49" s="116" t="str">
        <f>IFERROR(VLOOKUP(AD49,整理番号!$B$14:$C$16,2,FALSE),"")</f>
        <v/>
      </c>
      <c r="AF49" s="115"/>
      <c r="AG49" s="30" t="str">
        <f>IFERROR(VLOOKUP(AF49,整理番号!$B$18:$C$19,2,FALSE),"")</f>
        <v/>
      </c>
      <c r="AH49" s="28"/>
      <c r="AI49" s="254"/>
      <c r="AJ49" s="254"/>
      <c r="AK49" s="122"/>
      <c r="AL49" s="141"/>
      <c r="AM49" s="28"/>
      <c r="AN49" s="141"/>
      <c r="AO49" s="115"/>
      <c r="AP49" s="116" t="str">
        <f>IFERROR(VLOOKUP(AO49,整理番号!$B$38:$C$43,2,FALSE),"")</f>
        <v/>
      </c>
      <c r="AQ49" s="104" t="str">
        <f t="shared" si="16"/>
        <v/>
      </c>
      <c r="AR49" s="27"/>
      <c r="AS49" s="28"/>
      <c r="AT49" s="27"/>
      <c r="AU49" s="27"/>
      <c r="AV49" s="122"/>
      <c r="AW49" s="115"/>
      <c r="AX49" s="31"/>
      <c r="AY49" s="64" t="str">
        <f t="shared" si="17"/>
        <v/>
      </c>
      <c r="AZ49" s="31"/>
      <c r="BA49" s="31"/>
      <c r="BB49" s="64">
        <f t="shared" si="18"/>
        <v>0</v>
      </c>
      <c r="BC49" s="64" t="str">
        <f t="shared" si="19"/>
        <v/>
      </c>
      <c r="BD49" s="64" t="str">
        <f t="shared" si="20"/>
        <v/>
      </c>
      <c r="BE49" s="33"/>
      <c r="BF49" s="34" t="str">
        <f t="shared" si="21"/>
        <v/>
      </c>
      <c r="BG49" s="125" t="str">
        <f t="shared" si="22"/>
        <v/>
      </c>
      <c r="BH49" s="262"/>
      <c r="BI49" s="263"/>
      <c r="BJ49" s="31"/>
      <c r="BK49" s="31"/>
      <c r="BL49" s="31"/>
      <c r="BM49" s="31"/>
      <c r="BN49" s="148"/>
      <c r="BO49" s="270"/>
      <c r="BP49" s="267"/>
      <c r="BQ49" s="262"/>
      <c r="BR49" s="263"/>
      <c r="BS49" s="31"/>
      <c r="BT49" s="31"/>
      <c r="BU49" s="31"/>
      <c r="BV49" s="31"/>
      <c r="BW49" s="148"/>
      <c r="BX49" s="270"/>
      <c r="BY49" s="267"/>
      <c r="BZ49" s="262"/>
      <c r="CA49" s="263"/>
      <c r="CB49" s="31"/>
      <c r="CC49" s="31"/>
      <c r="CD49" s="31"/>
      <c r="CE49" s="31"/>
      <c r="CF49" s="148"/>
      <c r="CG49" s="270"/>
      <c r="CH49" s="267"/>
      <c r="CI49" s="262"/>
      <c r="CJ49" s="263"/>
      <c r="CK49" s="323"/>
      <c r="CL49" s="323"/>
      <c r="CM49" s="323"/>
      <c r="CN49" s="323"/>
      <c r="CO49" s="35" t="s">
        <v>306</v>
      </c>
      <c r="CP49" s="342" t="str">
        <f t="shared" si="23"/>
        <v/>
      </c>
      <c r="CQ49" s="267"/>
      <c r="CR49" s="258"/>
      <c r="CS49" s="93"/>
      <c r="CT49" s="275"/>
      <c r="CU49" s="275"/>
      <c r="CV49" s="275"/>
      <c r="CW49" s="275"/>
      <c r="CX49" s="36" t="s">
        <v>307</v>
      </c>
      <c r="CY49" s="273"/>
      <c r="CZ49" s="258"/>
      <c r="DA49" s="263"/>
      <c r="DB49" s="296"/>
      <c r="DC49" s="296"/>
      <c r="DD49" s="296"/>
      <c r="DE49" s="296"/>
      <c r="DF49" s="36" t="s">
        <v>308</v>
      </c>
      <c r="DG49" s="344" t="str">
        <f t="shared" si="24"/>
        <v/>
      </c>
      <c r="DH49" s="273"/>
      <c r="DI49" s="258"/>
      <c r="DJ49" s="263"/>
      <c r="DK49" s="278"/>
      <c r="DL49" s="278"/>
      <c r="DM49" s="278"/>
      <c r="DN49" s="278"/>
      <c r="DO49" s="36" t="s">
        <v>309</v>
      </c>
      <c r="DP49" s="281"/>
      <c r="DQ49" s="284" t="str">
        <f t="shared" si="25"/>
        <v/>
      </c>
      <c r="DR49" s="273"/>
      <c r="DS49" s="43"/>
      <c r="DT49" s="93"/>
      <c r="DU49" s="37"/>
      <c r="DV49" s="37"/>
      <c r="DW49" s="37"/>
      <c r="DX49" s="37"/>
      <c r="DY49" s="46" t="s">
        <v>310</v>
      </c>
      <c r="DZ49" s="478"/>
      <c r="EA49" s="38"/>
      <c r="EB49" s="37"/>
      <c r="EC49" s="37"/>
      <c r="ED49" s="37"/>
      <c r="EE49" s="37"/>
      <c r="EF49" s="49" t="s">
        <v>307</v>
      </c>
      <c r="EG49" s="54"/>
      <c r="EH49" s="290"/>
      <c r="EI49" s="37"/>
      <c r="EJ49" s="37"/>
      <c r="EK49" s="37"/>
      <c r="EL49" s="37"/>
      <c r="EM49" s="52" t="s">
        <v>307</v>
      </c>
      <c r="EN49" s="57"/>
      <c r="EO49" s="290"/>
      <c r="EP49" s="37"/>
      <c r="EQ49" s="37"/>
      <c r="ER49" s="37"/>
      <c r="ES49" s="37"/>
      <c r="ET49" s="39" t="s">
        <v>307</v>
      </c>
      <c r="EU49" s="287"/>
      <c r="EV49" s="292"/>
      <c r="EW49" s="290"/>
      <c r="EX49" s="37"/>
      <c r="EY49" s="37"/>
      <c r="EZ49" s="37"/>
      <c r="FA49" s="37"/>
      <c r="FB49" s="39" t="s">
        <v>307</v>
      </c>
      <c r="FC49" s="287"/>
      <c r="FD49" s="292"/>
      <c r="FE49" s="290"/>
      <c r="FF49" s="296"/>
      <c r="FG49" s="296"/>
      <c r="FH49" s="296"/>
      <c r="FI49" s="296"/>
      <c r="FJ49" s="40" t="s">
        <v>311</v>
      </c>
      <c r="FK49" s="302" t="str">
        <f t="shared" si="26"/>
        <v/>
      </c>
      <c r="FL49" s="299"/>
      <c r="FM49" s="292"/>
      <c r="FN49" s="290"/>
      <c r="FO49" s="305"/>
      <c r="FP49" s="296"/>
      <c r="FQ49" s="296"/>
      <c r="FR49" s="296"/>
      <c r="FS49" s="40" t="s">
        <v>311</v>
      </c>
      <c r="FT49" s="352" t="str">
        <f t="shared" si="27"/>
        <v/>
      </c>
      <c r="FU49" s="267"/>
      <c r="FV49" s="292"/>
      <c r="FW49" s="290"/>
      <c r="FX49" s="326"/>
      <c r="FY49" s="326"/>
      <c r="FZ49" s="326"/>
      <c r="GA49" s="326"/>
      <c r="GB49" s="36" t="s">
        <v>312</v>
      </c>
      <c r="GC49" s="308" t="str">
        <f t="shared" si="28"/>
        <v/>
      </c>
      <c r="GD49" s="267"/>
      <c r="GE49" s="312" t="str">
        <f t="shared" si="29"/>
        <v/>
      </c>
      <c r="GF49" s="313"/>
      <c r="GG49" s="338"/>
      <c r="GH49" s="312" t="str">
        <f t="shared" si="30"/>
        <v/>
      </c>
      <c r="GI49" s="313"/>
      <c r="GJ49" s="338" t="s">
        <v>56</v>
      </c>
      <c r="GK49" s="475" t="str">
        <f t="shared" si="31"/>
        <v/>
      </c>
      <c r="GL49" s="313"/>
      <c r="GM49" s="313"/>
      <c r="GN49" s="338"/>
      <c r="GO49" s="429" t="str">
        <f t="shared" si="32"/>
        <v/>
      </c>
      <c r="GP49" s="430" t="str">
        <f t="shared" si="33"/>
        <v/>
      </c>
      <c r="GQ49" s="431" t="str">
        <f t="shared" si="34"/>
        <v/>
      </c>
      <c r="GR49" s="432" t="str">
        <f t="shared" si="35"/>
        <v/>
      </c>
      <c r="GS49" s="430" t="str">
        <f t="shared" si="36"/>
        <v/>
      </c>
      <c r="GT49" s="433" t="str">
        <f t="shared" si="37"/>
        <v/>
      </c>
      <c r="GU49" s="331" t="str">
        <f t="shared" si="38"/>
        <v/>
      </c>
      <c r="GV49" s="333" t="str">
        <f t="shared" si="39"/>
        <v/>
      </c>
      <c r="GW49" s="439" t="str">
        <f t="shared" si="40"/>
        <v/>
      </c>
      <c r="GX49" s="433" t="str">
        <f t="shared" si="41"/>
        <v/>
      </c>
      <c r="GY49" s="331" t="str">
        <f t="shared" si="42"/>
        <v/>
      </c>
      <c r="GZ49" s="331" t="str">
        <f t="shared" si="43"/>
        <v/>
      </c>
      <c r="HA49" s="328" t="str">
        <f t="shared" si="44"/>
        <v/>
      </c>
      <c r="HB49" s="331" t="str">
        <f t="shared" si="45"/>
        <v/>
      </c>
      <c r="HC49" s="331" t="str">
        <f t="shared" si="46"/>
        <v/>
      </c>
      <c r="HD49" s="333" t="str">
        <f t="shared" si="47"/>
        <v/>
      </c>
      <c r="HE49" s="332" t="str">
        <f t="shared" si="48"/>
        <v/>
      </c>
      <c r="HF49" s="331" t="str">
        <f t="shared" si="49"/>
        <v/>
      </c>
      <c r="HG49" s="333" t="str">
        <f t="shared" si="50"/>
        <v/>
      </c>
      <c r="HH49" s="419" t="str">
        <f t="shared" si="51"/>
        <v/>
      </c>
      <c r="HI49" s="358" t="str">
        <f t="shared" si="52"/>
        <v/>
      </c>
      <c r="HJ49" s="331" t="str">
        <f t="shared" si="53"/>
        <v/>
      </c>
      <c r="HK49" s="331" t="str">
        <f t="shared" si="54"/>
        <v/>
      </c>
      <c r="HL49" s="358" t="str">
        <f t="shared" si="55"/>
        <v/>
      </c>
      <c r="HM49" s="331" t="str">
        <f t="shared" si="56"/>
        <v/>
      </c>
      <c r="HN49" s="331" t="str">
        <f t="shared" si="57"/>
        <v/>
      </c>
      <c r="HO49" s="358" t="str">
        <f t="shared" si="58"/>
        <v/>
      </c>
      <c r="HP49" s="331" t="str">
        <f t="shared" si="59"/>
        <v/>
      </c>
      <c r="HQ49" s="331" t="str">
        <f t="shared" si="60"/>
        <v/>
      </c>
      <c r="HR49" s="361" t="str">
        <f t="shared" si="61"/>
        <v/>
      </c>
      <c r="HS49" s="348" t="str">
        <f t="shared" si="62"/>
        <v/>
      </c>
      <c r="HT49" s="333" t="str">
        <f t="shared" si="63"/>
        <v/>
      </c>
      <c r="HU49" s="428" t="str">
        <f t="shared" si="64"/>
        <v/>
      </c>
      <c r="HV49" s="328" t="str">
        <f t="shared" si="65"/>
        <v/>
      </c>
      <c r="HW49" s="330" t="str">
        <f t="shared" si="66"/>
        <v/>
      </c>
      <c r="HX49" s="418" t="str">
        <f t="shared" si="67"/>
        <v/>
      </c>
      <c r="HY49" s="331" t="str">
        <f t="shared" si="68"/>
        <v/>
      </c>
      <c r="HZ49" s="331" t="str">
        <f t="shared" si="69"/>
        <v/>
      </c>
      <c r="IA49" s="331" t="str">
        <f t="shared" si="70"/>
        <v/>
      </c>
      <c r="IB49" s="331" t="str">
        <f t="shared" si="71"/>
        <v/>
      </c>
      <c r="IC49" s="333" t="str">
        <f t="shared" si="72"/>
        <v/>
      </c>
      <c r="ID49" s="419" t="str">
        <f t="shared" si="73"/>
        <v/>
      </c>
      <c r="IE49" s="331" t="str">
        <f t="shared" si="74"/>
        <v/>
      </c>
      <c r="IF49" s="331" t="str">
        <f t="shared" si="75"/>
        <v/>
      </c>
      <c r="IG49" s="331" t="str">
        <f t="shared" si="76"/>
        <v/>
      </c>
      <c r="IH49" s="331" t="str">
        <f t="shared" si="77"/>
        <v/>
      </c>
      <c r="II49" s="333" t="str">
        <f t="shared" si="78"/>
        <v/>
      </c>
      <c r="IJ49" s="419" t="str">
        <f t="shared" si="79"/>
        <v/>
      </c>
      <c r="IK49" s="331" t="str">
        <f t="shared" si="80"/>
        <v/>
      </c>
      <c r="IL49" s="331" t="str">
        <f t="shared" si="81"/>
        <v/>
      </c>
      <c r="IM49" s="331" t="str">
        <f t="shared" si="82"/>
        <v/>
      </c>
      <c r="IN49" s="331" t="str">
        <f t="shared" si="83"/>
        <v/>
      </c>
      <c r="IO49" s="333" t="str">
        <f t="shared" si="84"/>
        <v/>
      </c>
      <c r="IP49" s="433" t="str">
        <f t="shared" si="85"/>
        <v/>
      </c>
      <c r="IQ49" s="331" t="str">
        <f t="shared" si="86"/>
        <v/>
      </c>
      <c r="IR49" s="348" t="str">
        <f t="shared" si="87"/>
        <v/>
      </c>
      <c r="IS49" s="433" t="str">
        <f t="shared" si="88"/>
        <v/>
      </c>
      <c r="IT49" s="331" t="str">
        <f t="shared" si="89"/>
        <v/>
      </c>
      <c r="IU49" s="333" t="str">
        <f t="shared" si="90"/>
        <v/>
      </c>
      <c r="IV49" s="449" t="str">
        <f t="shared" si="91"/>
        <v/>
      </c>
      <c r="IW49" s="331" t="str">
        <f t="shared" si="92"/>
        <v/>
      </c>
      <c r="IX49" s="331" t="str">
        <f t="shared" si="93"/>
        <v/>
      </c>
      <c r="IY49" s="348" t="str">
        <f t="shared" si="94"/>
        <v/>
      </c>
      <c r="IZ49" s="365" t="str">
        <f t="shared" si="95"/>
        <v/>
      </c>
      <c r="JA49" s="340"/>
      <c r="JB49" s="100"/>
      <c r="JC49" s="370" t="str">
        <f t="shared" si="96"/>
        <v/>
      </c>
      <c r="JD49" s="101" t="str">
        <f t="shared" si="97"/>
        <v/>
      </c>
      <c r="JE49" s="367" t="str">
        <f t="shared" si="98"/>
        <v/>
      </c>
      <c r="JF49" s="368" t="str">
        <f t="shared" si="99"/>
        <v/>
      </c>
      <c r="JG49" s="368" t="str">
        <f t="shared" si="100"/>
        <v/>
      </c>
      <c r="JH49" s="368" t="str">
        <f t="shared" si="101"/>
        <v/>
      </c>
      <c r="JI49" s="368">
        <f t="shared" si="102"/>
        <v>0</v>
      </c>
      <c r="JJ49" s="369" t="str">
        <f t="shared" si="103"/>
        <v/>
      </c>
      <c r="JK49" s="367" t="str">
        <f t="shared" si="104"/>
        <v/>
      </c>
      <c r="JL49" s="369" t="str">
        <f t="shared" si="105"/>
        <v/>
      </c>
      <c r="JM49" s="368" t="str">
        <f t="shared" si="106"/>
        <v/>
      </c>
      <c r="JN49" s="368" t="str">
        <f t="shared" si="107"/>
        <v/>
      </c>
      <c r="JO49" s="368" t="str">
        <f t="shared" si="108"/>
        <v/>
      </c>
      <c r="JP49" s="371" t="str">
        <f t="shared" si="109"/>
        <v/>
      </c>
      <c r="JR49" s="115" t="str">
        <f t="shared" si="110"/>
        <v/>
      </c>
      <c r="JS49" s="28" t="str">
        <f t="shared" si="111"/>
        <v/>
      </c>
      <c r="JT49" s="28" t="str">
        <f t="shared" si="112"/>
        <v/>
      </c>
      <c r="JU49" s="28" t="str">
        <f t="shared" si="113"/>
        <v/>
      </c>
      <c r="JV49" s="28" t="str">
        <f t="shared" si="114"/>
        <v/>
      </c>
      <c r="JW49" s="251"/>
      <c r="JX49" s="122" t="str">
        <f t="shared" si="115"/>
        <v/>
      </c>
      <c r="JZ49" s="115" t="str">
        <f t="shared" si="116"/>
        <v/>
      </c>
      <c r="KA49" s="398" t="str">
        <f t="shared" si="117"/>
        <v/>
      </c>
      <c r="KB49" s="398" t="str">
        <f t="shared" si="118"/>
        <v/>
      </c>
      <c r="KC49" s="28" t="str">
        <f t="shared" si="119"/>
        <v/>
      </c>
      <c r="KD49" s="28" t="str">
        <f t="shared" si="120"/>
        <v/>
      </c>
      <c r="KE49" s="28" t="str">
        <f t="shared" si="121"/>
        <v/>
      </c>
      <c r="KF49" s="28" t="str">
        <f t="shared" si="122"/>
        <v/>
      </c>
      <c r="KG49" s="28" t="str">
        <f t="shared" si="123"/>
        <v/>
      </c>
      <c r="KH49" s="28" t="str">
        <f t="shared" si="124"/>
        <v/>
      </c>
      <c r="KI49" s="28" t="str">
        <f t="shared" si="125"/>
        <v/>
      </c>
      <c r="KJ49" s="28" t="str">
        <f t="shared" si="126"/>
        <v/>
      </c>
      <c r="KK49" s="122" t="str">
        <f t="shared" si="127"/>
        <v/>
      </c>
    </row>
    <row r="50" spans="2:297" s="26" customFormat="1" ht="26.25" customHeight="1" x14ac:dyDescent="0.2">
      <c r="B50" s="27">
        <f t="shared" si="6"/>
        <v>0</v>
      </c>
      <c r="C50" s="27">
        <f t="shared" si="7"/>
        <v>0</v>
      </c>
      <c r="D50" s="27">
        <f t="shared" si="8"/>
        <v>0</v>
      </c>
      <c r="E50" s="27">
        <f t="shared" si="9"/>
        <v>0</v>
      </c>
      <c r="F50" s="27">
        <f t="shared" si="10"/>
        <v>0</v>
      </c>
      <c r="G50" s="27">
        <f t="shared" si="11"/>
        <v>0</v>
      </c>
      <c r="H50" s="27">
        <f t="shared" si="12"/>
        <v>0</v>
      </c>
      <c r="I50" s="27">
        <f t="shared" si="13"/>
        <v>0</v>
      </c>
      <c r="J50" s="27"/>
      <c r="K50" s="27"/>
      <c r="L50" s="27"/>
      <c r="N50" s="131" t="str">
        <f t="shared" si="14"/>
        <v/>
      </c>
      <c r="O50" s="59"/>
      <c r="P50" s="59"/>
      <c r="Q50" s="241"/>
      <c r="R50" s="483"/>
      <c r="S50" s="243" t="str">
        <f>IFERROR(VLOOKUP($R50,整理番号!$B$4:$C$5,2,FALSE),"")</f>
        <v/>
      </c>
      <c r="T50" s="59"/>
      <c r="U50" s="250"/>
      <c r="V50" s="121"/>
      <c r="W50" s="218" t="str">
        <f t="shared" si="15"/>
        <v/>
      </c>
      <c r="X50" s="111"/>
      <c r="Y50" s="115"/>
      <c r="Z50" s="146" t="str">
        <f>IFERROR(VLOOKUP($Y50,整理番号!$B$8:$C$10,2,FALSE),"")</f>
        <v/>
      </c>
      <c r="AA50" s="251"/>
      <c r="AB50" s="28"/>
      <c r="AC50" s="62" t="str">
        <f>IFERROR(VLOOKUP($AB50,整理番号!$B$22:$C$23,2,FALSE),"")</f>
        <v/>
      </c>
      <c r="AD50" s="28"/>
      <c r="AE50" s="116" t="str">
        <f>IFERROR(VLOOKUP(AD50,整理番号!$B$14:$C$16,2,FALSE),"")</f>
        <v/>
      </c>
      <c r="AF50" s="115"/>
      <c r="AG50" s="30" t="str">
        <f>IFERROR(VLOOKUP(AF50,整理番号!$B$18:$C$19,2,FALSE),"")</f>
        <v/>
      </c>
      <c r="AH50" s="28"/>
      <c r="AI50" s="254"/>
      <c r="AJ50" s="254"/>
      <c r="AK50" s="122"/>
      <c r="AL50" s="141"/>
      <c r="AM50" s="28"/>
      <c r="AN50" s="141"/>
      <c r="AO50" s="115"/>
      <c r="AP50" s="116" t="str">
        <f>IFERROR(VLOOKUP(AO50,整理番号!$B$38:$C$43,2,FALSE),"")</f>
        <v/>
      </c>
      <c r="AQ50" s="104" t="str">
        <f t="shared" si="16"/>
        <v/>
      </c>
      <c r="AR50" s="27"/>
      <c r="AS50" s="28"/>
      <c r="AT50" s="27"/>
      <c r="AU50" s="27"/>
      <c r="AV50" s="122"/>
      <c r="AW50" s="115"/>
      <c r="AX50" s="31"/>
      <c r="AY50" s="64" t="str">
        <f t="shared" si="17"/>
        <v/>
      </c>
      <c r="AZ50" s="31"/>
      <c r="BA50" s="31"/>
      <c r="BB50" s="64">
        <f t="shared" si="18"/>
        <v>0</v>
      </c>
      <c r="BC50" s="64" t="str">
        <f t="shared" si="19"/>
        <v/>
      </c>
      <c r="BD50" s="64" t="str">
        <f t="shared" si="20"/>
        <v/>
      </c>
      <c r="BE50" s="33"/>
      <c r="BF50" s="34" t="str">
        <f t="shared" si="21"/>
        <v/>
      </c>
      <c r="BG50" s="125" t="str">
        <f t="shared" si="22"/>
        <v/>
      </c>
      <c r="BH50" s="262"/>
      <c r="BI50" s="263"/>
      <c r="BJ50" s="31"/>
      <c r="BK50" s="31"/>
      <c r="BL50" s="31"/>
      <c r="BM50" s="31"/>
      <c r="BN50" s="148"/>
      <c r="BO50" s="270"/>
      <c r="BP50" s="267"/>
      <c r="BQ50" s="262"/>
      <c r="BR50" s="263"/>
      <c r="BS50" s="31"/>
      <c r="BT50" s="31"/>
      <c r="BU50" s="31"/>
      <c r="BV50" s="31"/>
      <c r="BW50" s="148"/>
      <c r="BX50" s="270"/>
      <c r="BY50" s="267"/>
      <c r="BZ50" s="262"/>
      <c r="CA50" s="263"/>
      <c r="CB50" s="31"/>
      <c r="CC50" s="31"/>
      <c r="CD50" s="31"/>
      <c r="CE50" s="31"/>
      <c r="CF50" s="148"/>
      <c r="CG50" s="270"/>
      <c r="CH50" s="267"/>
      <c r="CI50" s="262"/>
      <c r="CJ50" s="263"/>
      <c r="CK50" s="323"/>
      <c r="CL50" s="323"/>
      <c r="CM50" s="323"/>
      <c r="CN50" s="323"/>
      <c r="CO50" s="35" t="s">
        <v>306</v>
      </c>
      <c r="CP50" s="342" t="str">
        <f t="shared" si="23"/>
        <v/>
      </c>
      <c r="CQ50" s="267"/>
      <c r="CR50" s="258"/>
      <c r="CS50" s="93"/>
      <c r="CT50" s="275"/>
      <c r="CU50" s="275"/>
      <c r="CV50" s="275"/>
      <c r="CW50" s="275"/>
      <c r="CX50" s="36" t="s">
        <v>307</v>
      </c>
      <c r="CY50" s="273"/>
      <c r="CZ50" s="258"/>
      <c r="DA50" s="263"/>
      <c r="DB50" s="296"/>
      <c r="DC50" s="296"/>
      <c r="DD50" s="296"/>
      <c r="DE50" s="296"/>
      <c r="DF50" s="36" t="s">
        <v>308</v>
      </c>
      <c r="DG50" s="344" t="str">
        <f t="shared" si="24"/>
        <v/>
      </c>
      <c r="DH50" s="273"/>
      <c r="DI50" s="258"/>
      <c r="DJ50" s="263"/>
      <c r="DK50" s="278"/>
      <c r="DL50" s="278"/>
      <c r="DM50" s="278"/>
      <c r="DN50" s="278"/>
      <c r="DO50" s="36" t="s">
        <v>309</v>
      </c>
      <c r="DP50" s="281"/>
      <c r="DQ50" s="284" t="str">
        <f t="shared" si="25"/>
        <v/>
      </c>
      <c r="DR50" s="273"/>
      <c r="DS50" s="43"/>
      <c r="DT50" s="93"/>
      <c r="DU50" s="37"/>
      <c r="DV50" s="37"/>
      <c r="DW50" s="37"/>
      <c r="DX50" s="37"/>
      <c r="DY50" s="46" t="s">
        <v>310</v>
      </c>
      <c r="DZ50" s="478"/>
      <c r="EA50" s="38"/>
      <c r="EB50" s="37"/>
      <c r="EC50" s="37"/>
      <c r="ED50" s="37"/>
      <c r="EE50" s="37"/>
      <c r="EF50" s="49" t="s">
        <v>307</v>
      </c>
      <c r="EG50" s="54"/>
      <c r="EH50" s="290"/>
      <c r="EI50" s="37"/>
      <c r="EJ50" s="37"/>
      <c r="EK50" s="37"/>
      <c r="EL50" s="37"/>
      <c r="EM50" s="52" t="s">
        <v>307</v>
      </c>
      <c r="EN50" s="57"/>
      <c r="EO50" s="290"/>
      <c r="EP50" s="37"/>
      <c r="EQ50" s="37"/>
      <c r="ER50" s="37"/>
      <c r="ES50" s="37"/>
      <c r="ET50" s="39" t="s">
        <v>307</v>
      </c>
      <c r="EU50" s="287"/>
      <c r="EV50" s="292"/>
      <c r="EW50" s="290"/>
      <c r="EX50" s="37"/>
      <c r="EY50" s="37"/>
      <c r="EZ50" s="37"/>
      <c r="FA50" s="37"/>
      <c r="FB50" s="39" t="s">
        <v>307</v>
      </c>
      <c r="FC50" s="287"/>
      <c r="FD50" s="292"/>
      <c r="FE50" s="290"/>
      <c r="FF50" s="296"/>
      <c r="FG50" s="296"/>
      <c r="FH50" s="296"/>
      <c r="FI50" s="296"/>
      <c r="FJ50" s="40" t="s">
        <v>311</v>
      </c>
      <c r="FK50" s="302" t="str">
        <f t="shared" si="26"/>
        <v/>
      </c>
      <c r="FL50" s="299"/>
      <c r="FM50" s="292"/>
      <c r="FN50" s="290"/>
      <c r="FO50" s="305"/>
      <c r="FP50" s="296"/>
      <c r="FQ50" s="296"/>
      <c r="FR50" s="296"/>
      <c r="FS50" s="40" t="s">
        <v>311</v>
      </c>
      <c r="FT50" s="352" t="str">
        <f t="shared" si="27"/>
        <v/>
      </c>
      <c r="FU50" s="267"/>
      <c r="FV50" s="292"/>
      <c r="FW50" s="290"/>
      <c r="FX50" s="326"/>
      <c r="FY50" s="326"/>
      <c r="FZ50" s="326"/>
      <c r="GA50" s="326"/>
      <c r="GB50" s="36" t="s">
        <v>312</v>
      </c>
      <c r="GC50" s="308" t="str">
        <f t="shared" si="28"/>
        <v/>
      </c>
      <c r="GD50" s="267"/>
      <c r="GE50" s="312" t="str">
        <f t="shared" si="29"/>
        <v/>
      </c>
      <c r="GF50" s="313"/>
      <c r="GG50" s="338"/>
      <c r="GH50" s="312" t="str">
        <f t="shared" si="30"/>
        <v/>
      </c>
      <c r="GI50" s="313"/>
      <c r="GJ50" s="338" t="s">
        <v>56</v>
      </c>
      <c r="GK50" s="475" t="str">
        <f t="shared" si="31"/>
        <v/>
      </c>
      <c r="GL50" s="313"/>
      <c r="GM50" s="313"/>
      <c r="GN50" s="338"/>
      <c r="GO50" s="429" t="str">
        <f t="shared" si="32"/>
        <v/>
      </c>
      <c r="GP50" s="430" t="str">
        <f t="shared" si="33"/>
        <v/>
      </c>
      <c r="GQ50" s="431" t="str">
        <f t="shared" si="34"/>
        <v/>
      </c>
      <c r="GR50" s="432" t="str">
        <f t="shared" si="35"/>
        <v/>
      </c>
      <c r="GS50" s="430" t="str">
        <f t="shared" si="36"/>
        <v/>
      </c>
      <c r="GT50" s="433" t="str">
        <f t="shared" si="37"/>
        <v/>
      </c>
      <c r="GU50" s="331" t="str">
        <f t="shared" si="38"/>
        <v/>
      </c>
      <c r="GV50" s="333" t="str">
        <f t="shared" si="39"/>
        <v/>
      </c>
      <c r="GW50" s="439" t="str">
        <f t="shared" si="40"/>
        <v/>
      </c>
      <c r="GX50" s="433" t="str">
        <f t="shared" si="41"/>
        <v/>
      </c>
      <c r="GY50" s="331" t="str">
        <f t="shared" si="42"/>
        <v/>
      </c>
      <c r="GZ50" s="331" t="str">
        <f t="shared" si="43"/>
        <v/>
      </c>
      <c r="HA50" s="328" t="str">
        <f t="shared" si="44"/>
        <v/>
      </c>
      <c r="HB50" s="331" t="str">
        <f t="shared" si="45"/>
        <v/>
      </c>
      <c r="HC50" s="331" t="str">
        <f t="shared" si="46"/>
        <v/>
      </c>
      <c r="HD50" s="333" t="str">
        <f t="shared" si="47"/>
        <v/>
      </c>
      <c r="HE50" s="332" t="str">
        <f t="shared" si="48"/>
        <v/>
      </c>
      <c r="HF50" s="331" t="str">
        <f t="shared" si="49"/>
        <v/>
      </c>
      <c r="HG50" s="333" t="str">
        <f t="shared" si="50"/>
        <v/>
      </c>
      <c r="HH50" s="419" t="str">
        <f t="shared" si="51"/>
        <v/>
      </c>
      <c r="HI50" s="358" t="str">
        <f t="shared" si="52"/>
        <v/>
      </c>
      <c r="HJ50" s="331" t="str">
        <f t="shared" si="53"/>
        <v/>
      </c>
      <c r="HK50" s="331" t="str">
        <f t="shared" si="54"/>
        <v/>
      </c>
      <c r="HL50" s="358" t="str">
        <f t="shared" si="55"/>
        <v/>
      </c>
      <c r="HM50" s="331" t="str">
        <f t="shared" si="56"/>
        <v/>
      </c>
      <c r="HN50" s="331" t="str">
        <f t="shared" si="57"/>
        <v/>
      </c>
      <c r="HO50" s="358" t="str">
        <f t="shared" si="58"/>
        <v/>
      </c>
      <c r="HP50" s="331" t="str">
        <f t="shared" si="59"/>
        <v/>
      </c>
      <c r="HQ50" s="331" t="str">
        <f t="shared" si="60"/>
        <v/>
      </c>
      <c r="HR50" s="361" t="str">
        <f t="shared" si="61"/>
        <v/>
      </c>
      <c r="HS50" s="348" t="str">
        <f t="shared" si="62"/>
        <v/>
      </c>
      <c r="HT50" s="333" t="str">
        <f t="shared" si="63"/>
        <v/>
      </c>
      <c r="HU50" s="428" t="str">
        <f t="shared" si="64"/>
        <v/>
      </c>
      <c r="HV50" s="328" t="str">
        <f t="shared" si="65"/>
        <v/>
      </c>
      <c r="HW50" s="330" t="str">
        <f t="shared" si="66"/>
        <v/>
      </c>
      <c r="HX50" s="418" t="str">
        <f t="shared" si="67"/>
        <v/>
      </c>
      <c r="HY50" s="331" t="str">
        <f t="shared" si="68"/>
        <v/>
      </c>
      <c r="HZ50" s="331" t="str">
        <f t="shared" si="69"/>
        <v/>
      </c>
      <c r="IA50" s="331" t="str">
        <f t="shared" si="70"/>
        <v/>
      </c>
      <c r="IB50" s="331" t="str">
        <f t="shared" si="71"/>
        <v/>
      </c>
      <c r="IC50" s="333" t="str">
        <f t="shared" si="72"/>
        <v/>
      </c>
      <c r="ID50" s="419" t="str">
        <f t="shared" si="73"/>
        <v/>
      </c>
      <c r="IE50" s="331" t="str">
        <f t="shared" si="74"/>
        <v/>
      </c>
      <c r="IF50" s="331" t="str">
        <f t="shared" si="75"/>
        <v/>
      </c>
      <c r="IG50" s="331" t="str">
        <f t="shared" si="76"/>
        <v/>
      </c>
      <c r="IH50" s="331" t="str">
        <f t="shared" si="77"/>
        <v/>
      </c>
      <c r="II50" s="333" t="str">
        <f t="shared" si="78"/>
        <v/>
      </c>
      <c r="IJ50" s="419" t="str">
        <f t="shared" si="79"/>
        <v/>
      </c>
      <c r="IK50" s="331" t="str">
        <f t="shared" si="80"/>
        <v/>
      </c>
      <c r="IL50" s="331" t="str">
        <f t="shared" si="81"/>
        <v/>
      </c>
      <c r="IM50" s="331" t="str">
        <f t="shared" si="82"/>
        <v/>
      </c>
      <c r="IN50" s="331" t="str">
        <f t="shared" si="83"/>
        <v/>
      </c>
      <c r="IO50" s="333" t="str">
        <f t="shared" si="84"/>
        <v/>
      </c>
      <c r="IP50" s="433" t="str">
        <f t="shared" si="85"/>
        <v/>
      </c>
      <c r="IQ50" s="331" t="str">
        <f t="shared" si="86"/>
        <v/>
      </c>
      <c r="IR50" s="348" t="str">
        <f t="shared" si="87"/>
        <v/>
      </c>
      <c r="IS50" s="433" t="str">
        <f t="shared" si="88"/>
        <v/>
      </c>
      <c r="IT50" s="331" t="str">
        <f t="shared" si="89"/>
        <v/>
      </c>
      <c r="IU50" s="333" t="str">
        <f t="shared" si="90"/>
        <v/>
      </c>
      <c r="IV50" s="449" t="str">
        <f t="shared" si="91"/>
        <v/>
      </c>
      <c r="IW50" s="331" t="str">
        <f t="shared" si="92"/>
        <v/>
      </c>
      <c r="IX50" s="331" t="str">
        <f t="shared" si="93"/>
        <v/>
      </c>
      <c r="IY50" s="348" t="str">
        <f t="shared" si="94"/>
        <v/>
      </c>
      <c r="IZ50" s="365" t="str">
        <f t="shared" si="95"/>
        <v/>
      </c>
      <c r="JA50" s="340"/>
      <c r="JB50" s="100"/>
      <c r="JC50" s="370" t="str">
        <f t="shared" si="96"/>
        <v/>
      </c>
      <c r="JD50" s="101" t="str">
        <f t="shared" si="97"/>
        <v/>
      </c>
      <c r="JE50" s="367" t="str">
        <f t="shared" si="98"/>
        <v/>
      </c>
      <c r="JF50" s="368" t="str">
        <f t="shared" si="99"/>
        <v/>
      </c>
      <c r="JG50" s="368" t="str">
        <f t="shared" si="100"/>
        <v/>
      </c>
      <c r="JH50" s="368" t="str">
        <f t="shared" si="101"/>
        <v/>
      </c>
      <c r="JI50" s="368">
        <f t="shared" si="102"/>
        <v>0</v>
      </c>
      <c r="JJ50" s="369" t="str">
        <f t="shared" si="103"/>
        <v/>
      </c>
      <c r="JK50" s="367" t="str">
        <f t="shared" si="104"/>
        <v/>
      </c>
      <c r="JL50" s="369" t="str">
        <f t="shared" si="105"/>
        <v/>
      </c>
      <c r="JM50" s="368" t="str">
        <f t="shared" si="106"/>
        <v/>
      </c>
      <c r="JN50" s="368" t="str">
        <f t="shared" si="107"/>
        <v/>
      </c>
      <c r="JO50" s="368" t="str">
        <f t="shared" si="108"/>
        <v/>
      </c>
      <c r="JP50" s="371" t="str">
        <f t="shared" si="109"/>
        <v/>
      </c>
      <c r="JR50" s="115" t="str">
        <f t="shared" si="110"/>
        <v/>
      </c>
      <c r="JS50" s="28" t="str">
        <f t="shared" si="111"/>
        <v/>
      </c>
      <c r="JT50" s="28" t="str">
        <f t="shared" si="112"/>
        <v/>
      </c>
      <c r="JU50" s="28" t="str">
        <f t="shared" si="113"/>
        <v/>
      </c>
      <c r="JV50" s="28" t="str">
        <f t="shared" si="114"/>
        <v/>
      </c>
      <c r="JW50" s="251"/>
      <c r="JX50" s="122" t="str">
        <f t="shared" si="115"/>
        <v/>
      </c>
      <c r="JZ50" s="115" t="str">
        <f t="shared" si="116"/>
        <v/>
      </c>
      <c r="KA50" s="398" t="str">
        <f t="shared" si="117"/>
        <v/>
      </c>
      <c r="KB50" s="398" t="str">
        <f t="shared" si="118"/>
        <v/>
      </c>
      <c r="KC50" s="28" t="str">
        <f t="shared" si="119"/>
        <v/>
      </c>
      <c r="KD50" s="28" t="str">
        <f t="shared" si="120"/>
        <v/>
      </c>
      <c r="KE50" s="28" t="str">
        <f t="shared" si="121"/>
        <v/>
      </c>
      <c r="KF50" s="28" t="str">
        <f t="shared" si="122"/>
        <v/>
      </c>
      <c r="KG50" s="28" t="str">
        <f t="shared" si="123"/>
        <v/>
      </c>
      <c r="KH50" s="28" t="str">
        <f t="shared" si="124"/>
        <v/>
      </c>
      <c r="KI50" s="28" t="str">
        <f t="shared" si="125"/>
        <v/>
      </c>
      <c r="KJ50" s="28" t="str">
        <f t="shared" si="126"/>
        <v/>
      </c>
      <c r="KK50" s="122" t="str">
        <f t="shared" si="127"/>
        <v/>
      </c>
    </row>
    <row r="51" spans="2:297" s="26" customFormat="1" ht="26.25" customHeight="1" x14ac:dyDescent="0.2">
      <c r="B51" s="27">
        <f t="shared" si="6"/>
        <v>0</v>
      </c>
      <c r="C51" s="27">
        <f t="shared" si="7"/>
        <v>0</v>
      </c>
      <c r="D51" s="27">
        <f t="shared" si="8"/>
        <v>0</v>
      </c>
      <c r="E51" s="27">
        <f t="shared" si="9"/>
        <v>0</v>
      </c>
      <c r="F51" s="27">
        <f t="shared" si="10"/>
        <v>0</v>
      </c>
      <c r="G51" s="27">
        <f t="shared" si="11"/>
        <v>0</v>
      </c>
      <c r="H51" s="27">
        <f t="shared" si="12"/>
        <v>0</v>
      </c>
      <c r="I51" s="27">
        <f t="shared" si="13"/>
        <v>0</v>
      </c>
      <c r="J51" s="27"/>
      <c r="K51" s="27"/>
      <c r="L51" s="27"/>
      <c r="N51" s="131" t="str">
        <f t="shared" si="14"/>
        <v/>
      </c>
      <c r="O51" s="59"/>
      <c r="P51" s="59"/>
      <c r="Q51" s="241"/>
      <c r="R51" s="483"/>
      <c r="S51" s="243" t="str">
        <f>IFERROR(VLOOKUP($R51,整理番号!$B$4:$C$5,2,FALSE),"")</f>
        <v/>
      </c>
      <c r="T51" s="59"/>
      <c r="U51" s="250"/>
      <c r="V51" s="121"/>
      <c r="W51" s="218" t="str">
        <f t="shared" si="15"/>
        <v/>
      </c>
      <c r="X51" s="111"/>
      <c r="Y51" s="115"/>
      <c r="Z51" s="146" t="str">
        <f>IFERROR(VLOOKUP($Y51,整理番号!$B$8:$C$10,2,FALSE),"")</f>
        <v/>
      </c>
      <c r="AA51" s="251"/>
      <c r="AB51" s="28"/>
      <c r="AC51" s="62" t="str">
        <f>IFERROR(VLOOKUP($AB51,整理番号!$B$22:$C$23,2,FALSE),"")</f>
        <v/>
      </c>
      <c r="AD51" s="28"/>
      <c r="AE51" s="116" t="str">
        <f>IFERROR(VLOOKUP(AD51,整理番号!$B$14:$C$16,2,FALSE),"")</f>
        <v/>
      </c>
      <c r="AF51" s="115"/>
      <c r="AG51" s="30" t="str">
        <f>IFERROR(VLOOKUP(AF51,整理番号!$B$18:$C$19,2,FALSE),"")</f>
        <v/>
      </c>
      <c r="AH51" s="28"/>
      <c r="AI51" s="254"/>
      <c r="AJ51" s="254"/>
      <c r="AK51" s="122"/>
      <c r="AL51" s="141"/>
      <c r="AM51" s="28"/>
      <c r="AN51" s="141"/>
      <c r="AO51" s="115"/>
      <c r="AP51" s="116" t="str">
        <f>IFERROR(VLOOKUP(AO51,整理番号!$B$38:$C$43,2,FALSE),"")</f>
        <v/>
      </c>
      <c r="AQ51" s="104" t="str">
        <f t="shared" si="16"/>
        <v/>
      </c>
      <c r="AR51" s="27"/>
      <c r="AS51" s="28"/>
      <c r="AT51" s="27"/>
      <c r="AU51" s="27"/>
      <c r="AV51" s="122"/>
      <c r="AW51" s="115"/>
      <c r="AX51" s="31"/>
      <c r="AY51" s="64" t="str">
        <f t="shared" si="17"/>
        <v/>
      </c>
      <c r="AZ51" s="31"/>
      <c r="BA51" s="31"/>
      <c r="BB51" s="64">
        <f t="shared" si="18"/>
        <v>0</v>
      </c>
      <c r="BC51" s="64" t="str">
        <f t="shared" si="19"/>
        <v/>
      </c>
      <c r="BD51" s="64" t="str">
        <f t="shared" si="20"/>
        <v/>
      </c>
      <c r="BE51" s="33"/>
      <c r="BF51" s="34" t="str">
        <f t="shared" si="21"/>
        <v/>
      </c>
      <c r="BG51" s="125" t="str">
        <f t="shared" si="22"/>
        <v/>
      </c>
      <c r="BH51" s="262"/>
      <c r="BI51" s="263"/>
      <c r="BJ51" s="31"/>
      <c r="BK51" s="31"/>
      <c r="BL51" s="31"/>
      <c r="BM51" s="31"/>
      <c r="BN51" s="148"/>
      <c r="BO51" s="270"/>
      <c r="BP51" s="267"/>
      <c r="BQ51" s="262"/>
      <c r="BR51" s="263"/>
      <c r="BS51" s="31"/>
      <c r="BT51" s="31"/>
      <c r="BU51" s="31"/>
      <c r="BV51" s="31"/>
      <c r="BW51" s="148"/>
      <c r="BX51" s="270"/>
      <c r="BY51" s="267"/>
      <c r="BZ51" s="262"/>
      <c r="CA51" s="263"/>
      <c r="CB51" s="31"/>
      <c r="CC51" s="31"/>
      <c r="CD51" s="31"/>
      <c r="CE51" s="31"/>
      <c r="CF51" s="148"/>
      <c r="CG51" s="270"/>
      <c r="CH51" s="267"/>
      <c r="CI51" s="262"/>
      <c r="CJ51" s="263"/>
      <c r="CK51" s="323"/>
      <c r="CL51" s="323"/>
      <c r="CM51" s="323"/>
      <c r="CN51" s="323"/>
      <c r="CO51" s="35" t="s">
        <v>306</v>
      </c>
      <c r="CP51" s="342" t="str">
        <f t="shared" si="23"/>
        <v/>
      </c>
      <c r="CQ51" s="267"/>
      <c r="CR51" s="258"/>
      <c r="CS51" s="93"/>
      <c r="CT51" s="275"/>
      <c r="CU51" s="275"/>
      <c r="CV51" s="275"/>
      <c r="CW51" s="275"/>
      <c r="CX51" s="36" t="s">
        <v>307</v>
      </c>
      <c r="CY51" s="273"/>
      <c r="CZ51" s="258"/>
      <c r="DA51" s="263"/>
      <c r="DB51" s="296"/>
      <c r="DC51" s="296"/>
      <c r="DD51" s="296"/>
      <c r="DE51" s="296"/>
      <c r="DF51" s="36" t="s">
        <v>308</v>
      </c>
      <c r="DG51" s="344" t="str">
        <f t="shared" si="24"/>
        <v/>
      </c>
      <c r="DH51" s="273"/>
      <c r="DI51" s="258"/>
      <c r="DJ51" s="263"/>
      <c r="DK51" s="278"/>
      <c r="DL51" s="278"/>
      <c r="DM51" s="278"/>
      <c r="DN51" s="278"/>
      <c r="DO51" s="36" t="s">
        <v>309</v>
      </c>
      <c r="DP51" s="281"/>
      <c r="DQ51" s="284" t="str">
        <f t="shared" si="25"/>
        <v/>
      </c>
      <c r="DR51" s="273"/>
      <c r="DS51" s="43"/>
      <c r="DT51" s="93"/>
      <c r="DU51" s="37"/>
      <c r="DV51" s="37"/>
      <c r="DW51" s="37"/>
      <c r="DX51" s="37"/>
      <c r="DY51" s="46" t="s">
        <v>310</v>
      </c>
      <c r="DZ51" s="478"/>
      <c r="EA51" s="38"/>
      <c r="EB51" s="37"/>
      <c r="EC51" s="37"/>
      <c r="ED51" s="37"/>
      <c r="EE51" s="37"/>
      <c r="EF51" s="49" t="s">
        <v>307</v>
      </c>
      <c r="EG51" s="54"/>
      <c r="EH51" s="290"/>
      <c r="EI51" s="37"/>
      <c r="EJ51" s="37"/>
      <c r="EK51" s="37"/>
      <c r="EL51" s="37"/>
      <c r="EM51" s="52" t="s">
        <v>307</v>
      </c>
      <c r="EN51" s="57"/>
      <c r="EO51" s="290"/>
      <c r="EP51" s="37"/>
      <c r="EQ51" s="37"/>
      <c r="ER51" s="37"/>
      <c r="ES51" s="37"/>
      <c r="ET51" s="39" t="s">
        <v>307</v>
      </c>
      <c r="EU51" s="287"/>
      <c r="EV51" s="292"/>
      <c r="EW51" s="290"/>
      <c r="EX51" s="37"/>
      <c r="EY51" s="37"/>
      <c r="EZ51" s="37"/>
      <c r="FA51" s="37"/>
      <c r="FB51" s="39" t="s">
        <v>307</v>
      </c>
      <c r="FC51" s="287"/>
      <c r="FD51" s="292"/>
      <c r="FE51" s="290"/>
      <c r="FF51" s="296"/>
      <c r="FG51" s="296"/>
      <c r="FH51" s="296"/>
      <c r="FI51" s="296"/>
      <c r="FJ51" s="40" t="s">
        <v>311</v>
      </c>
      <c r="FK51" s="302" t="str">
        <f t="shared" si="26"/>
        <v/>
      </c>
      <c r="FL51" s="299"/>
      <c r="FM51" s="292"/>
      <c r="FN51" s="290"/>
      <c r="FO51" s="305"/>
      <c r="FP51" s="296"/>
      <c r="FQ51" s="296"/>
      <c r="FR51" s="296"/>
      <c r="FS51" s="40" t="s">
        <v>311</v>
      </c>
      <c r="FT51" s="352" t="str">
        <f t="shared" si="27"/>
        <v/>
      </c>
      <c r="FU51" s="267"/>
      <c r="FV51" s="292"/>
      <c r="FW51" s="290"/>
      <c r="FX51" s="326"/>
      <c r="FY51" s="326"/>
      <c r="FZ51" s="326"/>
      <c r="GA51" s="326"/>
      <c r="GB51" s="36" t="s">
        <v>312</v>
      </c>
      <c r="GC51" s="308" t="str">
        <f t="shared" si="28"/>
        <v/>
      </c>
      <c r="GD51" s="267"/>
      <c r="GE51" s="312" t="str">
        <f t="shared" si="29"/>
        <v/>
      </c>
      <c r="GF51" s="313"/>
      <c r="GG51" s="338"/>
      <c r="GH51" s="312" t="str">
        <f t="shared" si="30"/>
        <v/>
      </c>
      <c r="GI51" s="313"/>
      <c r="GJ51" s="338" t="s">
        <v>56</v>
      </c>
      <c r="GK51" s="475" t="str">
        <f t="shared" si="31"/>
        <v/>
      </c>
      <c r="GL51" s="313"/>
      <c r="GM51" s="313"/>
      <c r="GN51" s="338"/>
      <c r="GO51" s="429" t="str">
        <f t="shared" si="32"/>
        <v/>
      </c>
      <c r="GP51" s="430" t="str">
        <f t="shared" si="33"/>
        <v/>
      </c>
      <c r="GQ51" s="431" t="str">
        <f t="shared" si="34"/>
        <v/>
      </c>
      <c r="GR51" s="432" t="str">
        <f t="shared" si="35"/>
        <v/>
      </c>
      <c r="GS51" s="430" t="str">
        <f t="shared" si="36"/>
        <v/>
      </c>
      <c r="GT51" s="433" t="str">
        <f t="shared" si="37"/>
        <v/>
      </c>
      <c r="GU51" s="331" t="str">
        <f t="shared" si="38"/>
        <v/>
      </c>
      <c r="GV51" s="333" t="str">
        <f t="shared" si="39"/>
        <v/>
      </c>
      <c r="GW51" s="439" t="str">
        <f t="shared" si="40"/>
        <v/>
      </c>
      <c r="GX51" s="433" t="str">
        <f t="shared" si="41"/>
        <v/>
      </c>
      <c r="GY51" s="331" t="str">
        <f t="shared" si="42"/>
        <v/>
      </c>
      <c r="GZ51" s="331" t="str">
        <f t="shared" si="43"/>
        <v/>
      </c>
      <c r="HA51" s="328" t="str">
        <f t="shared" si="44"/>
        <v/>
      </c>
      <c r="HB51" s="331" t="str">
        <f t="shared" si="45"/>
        <v/>
      </c>
      <c r="HC51" s="331" t="str">
        <f t="shared" si="46"/>
        <v/>
      </c>
      <c r="HD51" s="333" t="str">
        <f t="shared" si="47"/>
        <v/>
      </c>
      <c r="HE51" s="332" t="str">
        <f t="shared" si="48"/>
        <v/>
      </c>
      <c r="HF51" s="331" t="str">
        <f t="shared" si="49"/>
        <v/>
      </c>
      <c r="HG51" s="333" t="str">
        <f t="shared" si="50"/>
        <v/>
      </c>
      <c r="HH51" s="419" t="str">
        <f t="shared" si="51"/>
        <v/>
      </c>
      <c r="HI51" s="358" t="str">
        <f t="shared" si="52"/>
        <v/>
      </c>
      <c r="HJ51" s="331" t="str">
        <f t="shared" si="53"/>
        <v/>
      </c>
      <c r="HK51" s="331" t="str">
        <f t="shared" si="54"/>
        <v/>
      </c>
      <c r="HL51" s="358" t="str">
        <f t="shared" si="55"/>
        <v/>
      </c>
      <c r="HM51" s="331" t="str">
        <f t="shared" si="56"/>
        <v/>
      </c>
      <c r="HN51" s="331" t="str">
        <f t="shared" si="57"/>
        <v/>
      </c>
      <c r="HO51" s="358" t="str">
        <f t="shared" si="58"/>
        <v/>
      </c>
      <c r="HP51" s="331" t="str">
        <f t="shared" si="59"/>
        <v/>
      </c>
      <c r="HQ51" s="331" t="str">
        <f t="shared" si="60"/>
        <v/>
      </c>
      <c r="HR51" s="361" t="str">
        <f t="shared" si="61"/>
        <v/>
      </c>
      <c r="HS51" s="348" t="str">
        <f t="shared" si="62"/>
        <v/>
      </c>
      <c r="HT51" s="333" t="str">
        <f t="shared" si="63"/>
        <v/>
      </c>
      <c r="HU51" s="428" t="str">
        <f t="shared" si="64"/>
        <v/>
      </c>
      <c r="HV51" s="328" t="str">
        <f t="shared" si="65"/>
        <v/>
      </c>
      <c r="HW51" s="330" t="str">
        <f t="shared" si="66"/>
        <v/>
      </c>
      <c r="HX51" s="418" t="str">
        <f t="shared" si="67"/>
        <v/>
      </c>
      <c r="HY51" s="331" t="str">
        <f t="shared" si="68"/>
        <v/>
      </c>
      <c r="HZ51" s="331" t="str">
        <f t="shared" si="69"/>
        <v/>
      </c>
      <c r="IA51" s="331" t="str">
        <f t="shared" si="70"/>
        <v/>
      </c>
      <c r="IB51" s="331" t="str">
        <f t="shared" si="71"/>
        <v/>
      </c>
      <c r="IC51" s="333" t="str">
        <f t="shared" si="72"/>
        <v/>
      </c>
      <c r="ID51" s="419" t="str">
        <f t="shared" si="73"/>
        <v/>
      </c>
      <c r="IE51" s="331" t="str">
        <f t="shared" si="74"/>
        <v/>
      </c>
      <c r="IF51" s="331" t="str">
        <f t="shared" si="75"/>
        <v/>
      </c>
      <c r="IG51" s="331" t="str">
        <f t="shared" si="76"/>
        <v/>
      </c>
      <c r="IH51" s="331" t="str">
        <f t="shared" si="77"/>
        <v/>
      </c>
      <c r="II51" s="333" t="str">
        <f t="shared" si="78"/>
        <v/>
      </c>
      <c r="IJ51" s="419" t="str">
        <f t="shared" si="79"/>
        <v/>
      </c>
      <c r="IK51" s="331" t="str">
        <f t="shared" si="80"/>
        <v/>
      </c>
      <c r="IL51" s="331" t="str">
        <f t="shared" si="81"/>
        <v/>
      </c>
      <c r="IM51" s="331" t="str">
        <f t="shared" si="82"/>
        <v/>
      </c>
      <c r="IN51" s="331" t="str">
        <f t="shared" si="83"/>
        <v/>
      </c>
      <c r="IO51" s="333" t="str">
        <f t="shared" si="84"/>
        <v/>
      </c>
      <c r="IP51" s="433" t="str">
        <f t="shared" si="85"/>
        <v/>
      </c>
      <c r="IQ51" s="331" t="str">
        <f t="shared" si="86"/>
        <v/>
      </c>
      <c r="IR51" s="348" t="str">
        <f t="shared" si="87"/>
        <v/>
      </c>
      <c r="IS51" s="433" t="str">
        <f t="shared" si="88"/>
        <v/>
      </c>
      <c r="IT51" s="331" t="str">
        <f t="shared" si="89"/>
        <v/>
      </c>
      <c r="IU51" s="333" t="str">
        <f t="shared" si="90"/>
        <v/>
      </c>
      <c r="IV51" s="449" t="str">
        <f t="shared" si="91"/>
        <v/>
      </c>
      <c r="IW51" s="331" t="str">
        <f t="shared" si="92"/>
        <v/>
      </c>
      <c r="IX51" s="331" t="str">
        <f t="shared" si="93"/>
        <v/>
      </c>
      <c r="IY51" s="348" t="str">
        <f t="shared" si="94"/>
        <v/>
      </c>
      <c r="IZ51" s="365" t="str">
        <f t="shared" si="95"/>
        <v/>
      </c>
      <c r="JA51" s="340"/>
      <c r="JB51" s="100"/>
      <c r="JC51" s="370" t="str">
        <f t="shared" si="96"/>
        <v/>
      </c>
      <c r="JD51" s="101" t="str">
        <f t="shared" si="97"/>
        <v/>
      </c>
      <c r="JE51" s="367" t="str">
        <f t="shared" si="98"/>
        <v/>
      </c>
      <c r="JF51" s="368" t="str">
        <f t="shared" si="99"/>
        <v/>
      </c>
      <c r="JG51" s="368" t="str">
        <f t="shared" si="100"/>
        <v/>
      </c>
      <c r="JH51" s="368" t="str">
        <f t="shared" si="101"/>
        <v/>
      </c>
      <c r="JI51" s="368">
        <f t="shared" si="102"/>
        <v>0</v>
      </c>
      <c r="JJ51" s="369" t="str">
        <f t="shared" si="103"/>
        <v/>
      </c>
      <c r="JK51" s="367" t="str">
        <f t="shared" si="104"/>
        <v/>
      </c>
      <c r="JL51" s="369" t="str">
        <f t="shared" si="105"/>
        <v/>
      </c>
      <c r="JM51" s="368" t="str">
        <f t="shared" si="106"/>
        <v/>
      </c>
      <c r="JN51" s="368" t="str">
        <f t="shared" si="107"/>
        <v/>
      </c>
      <c r="JO51" s="368" t="str">
        <f t="shared" si="108"/>
        <v/>
      </c>
      <c r="JP51" s="371" t="str">
        <f t="shared" si="109"/>
        <v/>
      </c>
      <c r="JR51" s="115" t="str">
        <f t="shared" si="110"/>
        <v/>
      </c>
      <c r="JS51" s="28" t="str">
        <f t="shared" si="111"/>
        <v/>
      </c>
      <c r="JT51" s="28" t="str">
        <f t="shared" si="112"/>
        <v/>
      </c>
      <c r="JU51" s="28" t="str">
        <f t="shared" si="113"/>
        <v/>
      </c>
      <c r="JV51" s="28" t="str">
        <f t="shared" si="114"/>
        <v/>
      </c>
      <c r="JW51" s="251"/>
      <c r="JX51" s="122" t="str">
        <f t="shared" si="115"/>
        <v/>
      </c>
      <c r="JZ51" s="115" t="str">
        <f t="shared" si="116"/>
        <v/>
      </c>
      <c r="KA51" s="398" t="str">
        <f t="shared" si="117"/>
        <v/>
      </c>
      <c r="KB51" s="398" t="str">
        <f t="shared" si="118"/>
        <v/>
      </c>
      <c r="KC51" s="28" t="str">
        <f t="shared" si="119"/>
        <v/>
      </c>
      <c r="KD51" s="28" t="str">
        <f t="shared" si="120"/>
        <v/>
      </c>
      <c r="KE51" s="28" t="str">
        <f t="shared" si="121"/>
        <v/>
      </c>
      <c r="KF51" s="28" t="str">
        <f t="shared" si="122"/>
        <v/>
      </c>
      <c r="KG51" s="28" t="str">
        <f t="shared" si="123"/>
        <v/>
      </c>
      <c r="KH51" s="28" t="str">
        <f t="shared" si="124"/>
        <v/>
      </c>
      <c r="KI51" s="28" t="str">
        <f t="shared" si="125"/>
        <v/>
      </c>
      <c r="KJ51" s="28" t="str">
        <f t="shared" si="126"/>
        <v/>
      </c>
      <c r="KK51" s="122" t="str">
        <f t="shared" si="127"/>
        <v/>
      </c>
    </row>
    <row r="52" spans="2:297" s="26" customFormat="1" ht="26.25" customHeight="1" x14ac:dyDescent="0.2">
      <c r="B52" s="27">
        <f t="shared" si="6"/>
        <v>0</v>
      </c>
      <c r="C52" s="27">
        <f t="shared" si="7"/>
        <v>0</v>
      </c>
      <c r="D52" s="27">
        <f t="shared" si="8"/>
        <v>0</v>
      </c>
      <c r="E52" s="27">
        <f t="shared" si="9"/>
        <v>0</v>
      </c>
      <c r="F52" s="27">
        <f t="shared" si="10"/>
        <v>0</v>
      </c>
      <c r="G52" s="27">
        <f t="shared" si="11"/>
        <v>0</v>
      </c>
      <c r="H52" s="27">
        <f t="shared" si="12"/>
        <v>0</v>
      </c>
      <c r="I52" s="27">
        <f t="shared" si="13"/>
        <v>0</v>
      </c>
      <c r="J52" s="27"/>
      <c r="K52" s="27"/>
      <c r="L52" s="27"/>
      <c r="N52" s="131" t="str">
        <f t="shared" si="14"/>
        <v/>
      </c>
      <c r="O52" s="59"/>
      <c r="P52" s="59"/>
      <c r="Q52" s="241"/>
      <c r="R52" s="483"/>
      <c r="S52" s="243" t="str">
        <f>IFERROR(VLOOKUP($R52,整理番号!$B$4:$C$5,2,FALSE),"")</f>
        <v/>
      </c>
      <c r="T52" s="59"/>
      <c r="U52" s="250"/>
      <c r="V52" s="121"/>
      <c r="W52" s="218" t="str">
        <f t="shared" si="15"/>
        <v/>
      </c>
      <c r="X52" s="111"/>
      <c r="Y52" s="115"/>
      <c r="Z52" s="146" t="str">
        <f>IFERROR(VLOOKUP($Y52,整理番号!$B$8:$C$10,2,FALSE),"")</f>
        <v/>
      </c>
      <c r="AA52" s="251"/>
      <c r="AB52" s="28"/>
      <c r="AC52" s="62" t="str">
        <f>IFERROR(VLOOKUP($AB52,整理番号!$B$22:$C$23,2,FALSE),"")</f>
        <v/>
      </c>
      <c r="AD52" s="28"/>
      <c r="AE52" s="116" t="str">
        <f>IFERROR(VLOOKUP(AD52,整理番号!$B$14:$C$16,2,FALSE),"")</f>
        <v/>
      </c>
      <c r="AF52" s="115"/>
      <c r="AG52" s="30" t="str">
        <f>IFERROR(VLOOKUP(AF52,整理番号!$B$18:$C$19,2,FALSE),"")</f>
        <v/>
      </c>
      <c r="AH52" s="28"/>
      <c r="AI52" s="254"/>
      <c r="AJ52" s="254"/>
      <c r="AK52" s="122"/>
      <c r="AL52" s="141"/>
      <c r="AM52" s="28"/>
      <c r="AN52" s="141"/>
      <c r="AO52" s="115"/>
      <c r="AP52" s="116" t="str">
        <f>IFERROR(VLOOKUP(AO52,整理番号!$B$38:$C$43,2,FALSE),"")</f>
        <v/>
      </c>
      <c r="AQ52" s="104" t="str">
        <f t="shared" si="16"/>
        <v/>
      </c>
      <c r="AR52" s="27"/>
      <c r="AS52" s="28"/>
      <c r="AT52" s="27"/>
      <c r="AU52" s="27"/>
      <c r="AV52" s="122"/>
      <c r="AW52" s="115"/>
      <c r="AX52" s="31"/>
      <c r="AY52" s="64" t="str">
        <f t="shared" si="17"/>
        <v/>
      </c>
      <c r="AZ52" s="31"/>
      <c r="BA52" s="31"/>
      <c r="BB52" s="64">
        <f t="shared" si="18"/>
        <v>0</v>
      </c>
      <c r="BC52" s="64" t="str">
        <f t="shared" si="19"/>
        <v/>
      </c>
      <c r="BD52" s="64" t="str">
        <f t="shared" si="20"/>
        <v/>
      </c>
      <c r="BE52" s="33"/>
      <c r="BF52" s="34" t="str">
        <f t="shared" si="21"/>
        <v/>
      </c>
      <c r="BG52" s="125" t="str">
        <f t="shared" si="22"/>
        <v/>
      </c>
      <c r="BH52" s="262"/>
      <c r="BI52" s="263"/>
      <c r="BJ52" s="31"/>
      <c r="BK52" s="31"/>
      <c r="BL52" s="31"/>
      <c r="BM52" s="31"/>
      <c r="BN52" s="148"/>
      <c r="BO52" s="270"/>
      <c r="BP52" s="267"/>
      <c r="BQ52" s="262"/>
      <c r="BR52" s="263"/>
      <c r="BS52" s="31"/>
      <c r="BT52" s="31"/>
      <c r="BU52" s="31"/>
      <c r="BV52" s="31"/>
      <c r="BW52" s="148"/>
      <c r="BX52" s="270"/>
      <c r="BY52" s="267"/>
      <c r="BZ52" s="262"/>
      <c r="CA52" s="263"/>
      <c r="CB52" s="31"/>
      <c r="CC52" s="31"/>
      <c r="CD52" s="31"/>
      <c r="CE52" s="31"/>
      <c r="CF52" s="148"/>
      <c r="CG52" s="270"/>
      <c r="CH52" s="267"/>
      <c r="CI52" s="262"/>
      <c r="CJ52" s="263"/>
      <c r="CK52" s="323"/>
      <c r="CL52" s="323"/>
      <c r="CM52" s="323"/>
      <c r="CN52" s="323"/>
      <c r="CO52" s="35" t="s">
        <v>306</v>
      </c>
      <c r="CP52" s="342" t="str">
        <f t="shared" si="23"/>
        <v/>
      </c>
      <c r="CQ52" s="267"/>
      <c r="CR52" s="258"/>
      <c r="CS52" s="93"/>
      <c r="CT52" s="275"/>
      <c r="CU52" s="275"/>
      <c r="CV52" s="275"/>
      <c r="CW52" s="275"/>
      <c r="CX52" s="36" t="s">
        <v>307</v>
      </c>
      <c r="CY52" s="273"/>
      <c r="CZ52" s="258"/>
      <c r="DA52" s="263"/>
      <c r="DB52" s="296"/>
      <c r="DC52" s="296"/>
      <c r="DD52" s="296"/>
      <c r="DE52" s="296"/>
      <c r="DF52" s="36" t="s">
        <v>308</v>
      </c>
      <c r="DG52" s="344" t="str">
        <f t="shared" si="24"/>
        <v/>
      </c>
      <c r="DH52" s="273"/>
      <c r="DI52" s="258"/>
      <c r="DJ52" s="263"/>
      <c r="DK52" s="278"/>
      <c r="DL52" s="278"/>
      <c r="DM52" s="278"/>
      <c r="DN52" s="278"/>
      <c r="DO52" s="36" t="s">
        <v>309</v>
      </c>
      <c r="DP52" s="281"/>
      <c r="DQ52" s="284" t="str">
        <f t="shared" si="25"/>
        <v/>
      </c>
      <c r="DR52" s="273"/>
      <c r="DS52" s="43"/>
      <c r="DT52" s="93"/>
      <c r="DU52" s="37"/>
      <c r="DV52" s="37"/>
      <c r="DW52" s="37"/>
      <c r="DX52" s="37"/>
      <c r="DY52" s="46" t="s">
        <v>310</v>
      </c>
      <c r="DZ52" s="478"/>
      <c r="EA52" s="38"/>
      <c r="EB52" s="37"/>
      <c r="EC52" s="37"/>
      <c r="ED52" s="37"/>
      <c r="EE52" s="37"/>
      <c r="EF52" s="49" t="s">
        <v>307</v>
      </c>
      <c r="EG52" s="54"/>
      <c r="EH52" s="290"/>
      <c r="EI52" s="37"/>
      <c r="EJ52" s="37"/>
      <c r="EK52" s="37"/>
      <c r="EL52" s="37"/>
      <c r="EM52" s="52" t="s">
        <v>307</v>
      </c>
      <c r="EN52" s="57"/>
      <c r="EO52" s="290"/>
      <c r="EP52" s="37"/>
      <c r="EQ52" s="37"/>
      <c r="ER52" s="37"/>
      <c r="ES52" s="37"/>
      <c r="ET52" s="39" t="s">
        <v>307</v>
      </c>
      <c r="EU52" s="287"/>
      <c r="EV52" s="292"/>
      <c r="EW52" s="290"/>
      <c r="EX52" s="37"/>
      <c r="EY52" s="37"/>
      <c r="EZ52" s="37"/>
      <c r="FA52" s="37"/>
      <c r="FB52" s="39" t="s">
        <v>307</v>
      </c>
      <c r="FC52" s="287"/>
      <c r="FD52" s="292"/>
      <c r="FE52" s="290"/>
      <c r="FF52" s="296"/>
      <c r="FG52" s="296"/>
      <c r="FH52" s="296"/>
      <c r="FI52" s="296"/>
      <c r="FJ52" s="40" t="s">
        <v>311</v>
      </c>
      <c r="FK52" s="302" t="str">
        <f t="shared" si="26"/>
        <v/>
      </c>
      <c r="FL52" s="299"/>
      <c r="FM52" s="292"/>
      <c r="FN52" s="290"/>
      <c r="FO52" s="305"/>
      <c r="FP52" s="296"/>
      <c r="FQ52" s="296"/>
      <c r="FR52" s="296"/>
      <c r="FS52" s="40" t="s">
        <v>311</v>
      </c>
      <c r="FT52" s="352" t="str">
        <f t="shared" si="27"/>
        <v/>
      </c>
      <c r="FU52" s="267"/>
      <c r="FV52" s="292"/>
      <c r="FW52" s="290"/>
      <c r="FX52" s="326"/>
      <c r="FY52" s="326"/>
      <c r="FZ52" s="326"/>
      <c r="GA52" s="326"/>
      <c r="GB52" s="36" t="s">
        <v>312</v>
      </c>
      <c r="GC52" s="308" t="str">
        <f t="shared" si="28"/>
        <v/>
      </c>
      <c r="GD52" s="267"/>
      <c r="GE52" s="312" t="str">
        <f t="shared" si="29"/>
        <v/>
      </c>
      <c r="GF52" s="313"/>
      <c r="GG52" s="338"/>
      <c r="GH52" s="312" t="str">
        <f t="shared" si="30"/>
        <v/>
      </c>
      <c r="GI52" s="313"/>
      <c r="GJ52" s="338" t="s">
        <v>56</v>
      </c>
      <c r="GK52" s="475" t="str">
        <f t="shared" si="31"/>
        <v/>
      </c>
      <c r="GL52" s="313"/>
      <c r="GM52" s="313"/>
      <c r="GN52" s="338"/>
      <c r="GO52" s="429" t="str">
        <f t="shared" si="32"/>
        <v/>
      </c>
      <c r="GP52" s="430" t="str">
        <f t="shared" si="33"/>
        <v/>
      </c>
      <c r="GQ52" s="431" t="str">
        <f t="shared" si="34"/>
        <v/>
      </c>
      <c r="GR52" s="432" t="str">
        <f t="shared" si="35"/>
        <v/>
      </c>
      <c r="GS52" s="430" t="str">
        <f t="shared" si="36"/>
        <v/>
      </c>
      <c r="GT52" s="433" t="str">
        <f t="shared" si="37"/>
        <v/>
      </c>
      <c r="GU52" s="331" t="str">
        <f t="shared" si="38"/>
        <v/>
      </c>
      <c r="GV52" s="333" t="str">
        <f t="shared" si="39"/>
        <v/>
      </c>
      <c r="GW52" s="439" t="str">
        <f t="shared" si="40"/>
        <v/>
      </c>
      <c r="GX52" s="433" t="str">
        <f t="shared" si="41"/>
        <v/>
      </c>
      <c r="GY52" s="331" t="str">
        <f t="shared" si="42"/>
        <v/>
      </c>
      <c r="GZ52" s="331" t="str">
        <f t="shared" si="43"/>
        <v/>
      </c>
      <c r="HA52" s="328" t="str">
        <f t="shared" si="44"/>
        <v/>
      </c>
      <c r="HB52" s="331" t="str">
        <f t="shared" si="45"/>
        <v/>
      </c>
      <c r="HC52" s="331" t="str">
        <f t="shared" si="46"/>
        <v/>
      </c>
      <c r="HD52" s="333" t="str">
        <f t="shared" si="47"/>
        <v/>
      </c>
      <c r="HE52" s="332" t="str">
        <f t="shared" si="48"/>
        <v/>
      </c>
      <c r="HF52" s="331" t="str">
        <f t="shared" si="49"/>
        <v/>
      </c>
      <c r="HG52" s="333" t="str">
        <f t="shared" si="50"/>
        <v/>
      </c>
      <c r="HH52" s="419" t="str">
        <f t="shared" si="51"/>
        <v/>
      </c>
      <c r="HI52" s="358" t="str">
        <f t="shared" si="52"/>
        <v/>
      </c>
      <c r="HJ52" s="331" t="str">
        <f t="shared" si="53"/>
        <v/>
      </c>
      <c r="HK52" s="331" t="str">
        <f t="shared" si="54"/>
        <v/>
      </c>
      <c r="HL52" s="358" t="str">
        <f t="shared" si="55"/>
        <v/>
      </c>
      <c r="HM52" s="331" t="str">
        <f t="shared" si="56"/>
        <v/>
      </c>
      <c r="HN52" s="331" t="str">
        <f t="shared" si="57"/>
        <v/>
      </c>
      <c r="HO52" s="358" t="str">
        <f t="shared" si="58"/>
        <v/>
      </c>
      <c r="HP52" s="331" t="str">
        <f t="shared" si="59"/>
        <v/>
      </c>
      <c r="HQ52" s="331" t="str">
        <f t="shared" si="60"/>
        <v/>
      </c>
      <c r="HR52" s="361" t="str">
        <f t="shared" si="61"/>
        <v/>
      </c>
      <c r="HS52" s="348" t="str">
        <f t="shared" si="62"/>
        <v/>
      </c>
      <c r="HT52" s="333" t="str">
        <f t="shared" si="63"/>
        <v/>
      </c>
      <c r="HU52" s="428" t="str">
        <f t="shared" si="64"/>
        <v/>
      </c>
      <c r="HV52" s="328" t="str">
        <f t="shared" si="65"/>
        <v/>
      </c>
      <c r="HW52" s="330" t="str">
        <f t="shared" si="66"/>
        <v/>
      </c>
      <c r="HX52" s="418" t="str">
        <f t="shared" si="67"/>
        <v/>
      </c>
      <c r="HY52" s="331" t="str">
        <f t="shared" si="68"/>
        <v/>
      </c>
      <c r="HZ52" s="331" t="str">
        <f t="shared" si="69"/>
        <v/>
      </c>
      <c r="IA52" s="331" t="str">
        <f t="shared" si="70"/>
        <v/>
      </c>
      <c r="IB52" s="331" t="str">
        <f t="shared" si="71"/>
        <v/>
      </c>
      <c r="IC52" s="333" t="str">
        <f t="shared" si="72"/>
        <v/>
      </c>
      <c r="ID52" s="419" t="str">
        <f t="shared" si="73"/>
        <v/>
      </c>
      <c r="IE52" s="331" t="str">
        <f t="shared" si="74"/>
        <v/>
      </c>
      <c r="IF52" s="331" t="str">
        <f t="shared" si="75"/>
        <v/>
      </c>
      <c r="IG52" s="331" t="str">
        <f t="shared" si="76"/>
        <v/>
      </c>
      <c r="IH52" s="331" t="str">
        <f t="shared" si="77"/>
        <v/>
      </c>
      <c r="II52" s="333" t="str">
        <f t="shared" si="78"/>
        <v/>
      </c>
      <c r="IJ52" s="419" t="str">
        <f t="shared" si="79"/>
        <v/>
      </c>
      <c r="IK52" s="331" t="str">
        <f t="shared" si="80"/>
        <v/>
      </c>
      <c r="IL52" s="331" t="str">
        <f t="shared" si="81"/>
        <v/>
      </c>
      <c r="IM52" s="331" t="str">
        <f t="shared" si="82"/>
        <v/>
      </c>
      <c r="IN52" s="331" t="str">
        <f t="shared" si="83"/>
        <v/>
      </c>
      <c r="IO52" s="333" t="str">
        <f t="shared" si="84"/>
        <v/>
      </c>
      <c r="IP52" s="433" t="str">
        <f t="shared" si="85"/>
        <v/>
      </c>
      <c r="IQ52" s="331" t="str">
        <f t="shared" si="86"/>
        <v/>
      </c>
      <c r="IR52" s="348" t="str">
        <f t="shared" si="87"/>
        <v/>
      </c>
      <c r="IS52" s="433" t="str">
        <f t="shared" si="88"/>
        <v/>
      </c>
      <c r="IT52" s="331" t="str">
        <f t="shared" si="89"/>
        <v/>
      </c>
      <c r="IU52" s="333" t="str">
        <f t="shared" si="90"/>
        <v/>
      </c>
      <c r="IV52" s="449" t="str">
        <f t="shared" si="91"/>
        <v/>
      </c>
      <c r="IW52" s="331" t="str">
        <f t="shared" si="92"/>
        <v/>
      </c>
      <c r="IX52" s="331" t="str">
        <f t="shared" si="93"/>
        <v/>
      </c>
      <c r="IY52" s="348" t="str">
        <f t="shared" si="94"/>
        <v/>
      </c>
      <c r="IZ52" s="365" t="str">
        <f t="shared" si="95"/>
        <v/>
      </c>
      <c r="JA52" s="340"/>
      <c r="JB52" s="100"/>
      <c r="JC52" s="370" t="str">
        <f t="shared" si="96"/>
        <v/>
      </c>
      <c r="JD52" s="101" t="str">
        <f t="shared" si="97"/>
        <v/>
      </c>
      <c r="JE52" s="367" t="str">
        <f t="shared" si="98"/>
        <v/>
      </c>
      <c r="JF52" s="368" t="str">
        <f t="shared" si="99"/>
        <v/>
      </c>
      <c r="JG52" s="368" t="str">
        <f t="shared" si="100"/>
        <v/>
      </c>
      <c r="JH52" s="368" t="str">
        <f t="shared" si="101"/>
        <v/>
      </c>
      <c r="JI52" s="368">
        <f t="shared" si="102"/>
        <v>0</v>
      </c>
      <c r="JJ52" s="369" t="str">
        <f t="shared" si="103"/>
        <v/>
      </c>
      <c r="JK52" s="367" t="str">
        <f t="shared" si="104"/>
        <v/>
      </c>
      <c r="JL52" s="369" t="str">
        <f t="shared" si="105"/>
        <v/>
      </c>
      <c r="JM52" s="368" t="str">
        <f t="shared" si="106"/>
        <v/>
      </c>
      <c r="JN52" s="368" t="str">
        <f t="shared" si="107"/>
        <v/>
      </c>
      <c r="JO52" s="368" t="str">
        <f t="shared" si="108"/>
        <v/>
      </c>
      <c r="JP52" s="371" t="str">
        <f t="shared" si="109"/>
        <v/>
      </c>
      <c r="JR52" s="115" t="str">
        <f t="shared" si="110"/>
        <v/>
      </c>
      <c r="JS52" s="28" t="str">
        <f t="shared" si="111"/>
        <v/>
      </c>
      <c r="JT52" s="28" t="str">
        <f t="shared" si="112"/>
        <v/>
      </c>
      <c r="JU52" s="28" t="str">
        <f t="shared" si="113"/>
        <v/>
      </c>
      <c r="JV52" s="28" t="str">
        <f t="shared" si="114"/>
        <v/>
      </c>
      <c r="JW52" s="251"/>
      <c r="JX52" s="122" t="str">
        <f t="shared" si="115"/>
        <v/>
      </c>
      <c r="JZ52" s="115" t="str">
        <f t="shared" si="116"/>
        <v/>
      </c>
      <c r="KA52" s="398" t="str">
        <f t="shared" si="117"/>
        <v/>
      </c>
      <c r="KB52" s="398" t="str">
        <f t="shared" si="118"/>
        <v/>
      </c>
      <c r="KC52" s="28" t="str">
        <f t="shared" si="119"/>
        <v/>
      </c>
      <c r="KD52" s="28" t="str">
        <f t="shared" si="120"/>
        <v/>
      </c>
      <c r="KE52" s="28" t="str">
        <f t="shared" si="121"/>
        <v/>
      </c>
      <c r="KF52" s="28" t="str">
        <f t="shared" si="122"/>
        <v/>
      </c>
      <c r="KG52" s="28" t="str">
        <f t="shared" si="123"/>
        <v/>
      </c>
      <c r="KH52" s="28" t="str">
        <f t="shared" si="124"/>
        <v/>
      </c>
      <c r="KI52" s="28" t="str">
        <f t="shared" si="125"/>
        <v/>
      </c>
      <c r="KJ52" s="28" t="str">
        <f t="shared" si="126"/>
        <v/>
      </c>
      <c r="KK52" s="122" t="str">
        <f t="shared" si="127"/>
        <v/>
      </c>
    </row>
    <row r="53" spans="2:297" s="26" customFormat="1" ht="26.25" customHeight="1" x14ac:dyDescent="0.2">
      <c r="B53" s="27">
        <f t="shared" si="6"/>
        <v>0</v>
      </c>
      <c r="C53" s="27">
        <f t="shared" si="7"/>
        <v>0</v>
      </c>
      <c r="D53" s="27">
        <f t="shared" si="8"/>
        <v>0</v>
      </c>
      <c r="E53" s="27">
        <f t="shared" si="9"/>
        <v>0</v>
      </c>
      <c r="F53" s="27">
        <f t="shared" si="10"/>
        <v>0</v>
      </c>
      <c r="G53" s="27">
        <f t="shared" si="11"/>
        <v>0</v>
      </c>
      <c r="H53" s="27">
        <f t="shared" si="12"/>
        <v>0</v>
      </c>
      <c r="I53" s="27">
        <f t="shared" si="13"/>
        <v>0</v>
      </c>
      <c r="J53" s="27"/>
      <c r="K53" s="27"/>
      <c r="L53" s="27"/>
      <c r="N53" s="131" t="str">
        <f t="shared" si="14"/>
        <v/>
      </c>
      <c r="O53" s="59"/>
      <c r="P53" s="59"/>
      <c r="Q53" s="241"/>
      <c r="R53" s="483"/>
      <c r="S53" s="243" t="str">
        <f>IFERROR(VLOOKUP($R53,整理番号!$B$4:$C$5,2,FALSE),"")</f>
        <v/>
      </c>
      <c r="T53" s="59"/>
      <c r="U53" s="250"/>
      <c r="V53" s="121"/>
      <c r="W53" s="218" t="str">
        <f t="shared" si="15"/>
        <v/>
      </c>
      <c r="X53" s="111"/>
      <c r="Y53" s="115"/>
      <c r="Z53" s="146" t="str">
        <f>IFERROR(VLOOKUP($Y53,整理番号!$B$8:$C$10,2,FALSE),"")</f>
        <v/>
      </c>
      <c r="AA53" s="251"/>
      <c r="AB53" s="28"/>
      <c r="AC53" s="62" t="str">
        <f>IFERROR(VLOOKUP($AB53,整理番号!$B$22:$C$23,2,FALSE),"")</f>
        <v/>
      </c>
      <c r="AD53" s="28"/>
      <c r="AE53" s="116" t="str">
        <f>IFERROR(VLOOKUP(AD53,整理番号!$B$14:$C$16,2,FALSE),"")</f>
        <v/>
      </c>
      <c r="AF53" s="115"/>
      <c r="AG53" s="30" t="str">
        <f>IFERROR(VLOOKUP(AF53,整理番号!$B$18:$C$19,2,FALSE),"")</f>
        <v/>
      </c>
      <c r="AH53" s="28"/>
      <c r="AI53" s="254"/>
      <c r="AJ53" s="254"/>
      <c r="AK53" s="122"/>
      <c r="AL53" s="141"/>
      <c r="AM53" s="28"/>
      <c r="AN53" s="141"/>
      <c r="AO53" s="115"/>
      <c r="AP53" s="116" t="str">
        <f>IFERROR(VLOOKUP(AO53,整理番号!$B$38:$C$43,2,FALSE),"")</f>
        <v/>
      </c>
      <c r="AQ53" s="104" t="str">
        <f t="shared" si="16"/>
        <v/>
      </c>
      <c r="AR53" s="27"/>
      <c r="AS53" s="28"/>
      <c r="AT53" s="27"/>
      <c r="AU53" s="27"/>
      <c r="AV53" s="122"/>
      <c r="AW53" s="115"/>
      <c r="AX53" s="31"/>
      <c r="AY53" s="64" t="str">
        <f t="shared" si="17"/>
        <v/>
      </c>
      <c r="AZ53" s="31"/>
      <c r="BA53" s="31"/>
      <c r="BB53" s="64">
        <f t="shared" si="18"/>
        <v>0</v>
      </c>
      <c r="BC53" s="64" t="str">
        <f t="shared" si="19"/>
        <v/>
      </c>
      <c r="BD53" s="64" t="str">
        <f t="shared" si="20"/>
        <v/>
      </c>
      <c r="BE53" s="33"/>
      <c r="BF53" s="34" t="str">
        <f t="shared" si="21"/>
        <v/>
      </c>
      <c r="BG53" s="125" t="str">
        <f t="shared" si="22"/>
        <v/>
      </c>
      <c r="BH53" s="262"/>
      <c r="BI53" s="263"/>
      <c r="BJ53" s="31"/>
      <c r="BK53" s="31"/>
      <c r="BL53" s="31"/>
      <c r="BM53" s="31"/>
      <c r="BN53" s="148"/>
      <c r="BO53" s="270"/>
      <c r="BP53" s="267"/>
      <c r="BQ53" s="262"/>
      <c r="BR53" s="263"/>
      <c r="BS53" s="31"/>
      <c r="BT53" s="31"/>
      <c r="BU53" s="31"/>
      <c r="BV53" s="31"/>
      <c r="BW53" s="148"/>
      <c r="BX53" s="270"/>
      <c r="BY53" s="267"/>
      <c r="BZ53" s="262"/>
      <c r="CA53" s="263"/>
      <c r="CB53" s="31"/>
      <c r="CC53" s="31"/>
      <c r="CD53" s="31"/>
      <c r="CE53" s="31"/>
      <c r="CF53" s="148"/>
      <c r="CG53" s="270"/>
      <c r="CH53" s="267"/>
      <c r="CI53" s="262"/>
      <c r="CJ53" s="263"/>
      <c r="CK53" s="323"/>
      <c r="CL53" s="323"/>
      <c r="CM53" s="323"/>
      <c r="CN53" s="323"/>
      <c r="CO53" s="35" t="s">
        <v>306</v>
      </c>
      <c r="CP53" s="342" t="str">
        <f t="shared" si="23"/>
        <v/>
      </c>
      <c r="CQ53" s="267"/>
      <c r="CR53" s="258"/>
      <c r="CS53" s="93"/>
      <c r="CT53" s="275"/>
      <c r="CU53" s="275"/>
      <c r="CV53" s="275"/>
      <c r="CW53" s="275"/>
      <c r="CX53" s="36" t="s">
        <v>307</v>
      </c>
      <c r="CY53" s="273"/>
      <c r="CZ53" s="258"/>
      <c r="DA53" s="263"/>
      <c r="DB53" s="296"/>
      <c r="DC53" s="296"/>
      <c r="DD53" s="296"/>
      <c r="DE53" s="296"/>
      <c r="DF53" s="36" t="s">
        <v>308</v>
      </c>
      <c r="DG53" s="344" t="str">
        <f t="shared" si="24"/>
        <v/>
      </c>
      <c r="DH53" s="273"/>
      <c r="DI53" s="258"/>
      <c r="DJ53" s="263"/>
      <c r="DK53" s="278"/>
      <c r="DL53" s="278"/>
      <c r="DM53" s="278"/>
      <c r="DN53" s="278"/>
      <c r="DO53" s="36" t="s">
        <v>309</v>
      </c>
      <c r="DP53" s="281"/>
      <c r="DQ53" s="284" t="str">
        <f t="shared" si="25"/>
        <v/>
      </c>
      <c r="DR53" s="273"/>
      <c r="DS53" s="43"/>
      <c r="DT53" s="93"/>
      <c r="DU53" s="37"/>
      <c r="DV53" s="37"/>
      <c r="DW53" s="37"/>
      <c r="DX53" s="37"/>
      <c r="DY53" s="46" t="s">
        <v>310</v>
      </c>
      <c r="DZ53" s="478"/>
      <c r="EA53" s="38"/>
      <c r="EB53" s="37"/>
      <c r="EC53" s="37"/>
      <c r="ED53" s="37"/>
      <c r="EE53" s="37"/>
      <c r="EF53" s="49" t="s">
        <v>307</v>
      </c>
      <c r="EG53" s="54"/>
      <c r="EH53" s="290"/>
      <c r="EI53" s="37"/>
      <c r="EJ53" s="37"/>
      <c r="EK53" s="37"/>
      <c r="EL53" s="37"/>
      <c r="EM53" s="52" t="s">
        <v>307</v>
      </c>
      <c r="EN53" s="57"/>
      <c r="EO53" s="290"/>
      <c r="EP53" s="37"/>
      <c r="EQ53" s="37"/>
      <c r="ER53" s="37"/>
      <c r="ES53" s="37"/>
      <c r="ET53" s="39" t="s">
        <v>307</v>
      </c>
      <c r="EU53" s="287"/>
      <c r="EV53" s="292"/>
      <c r="EW53" s="290"/>
      <c r="EX53" s="37"/>
      <c r="EY53" s="37"/>
      <c r="EZ53" s="37"/>
      <c r="FA53" s="37"/>
      <c r="FB53" s="39" t="s">
        <v>307</v>
      </c>
      <c r="FC53" s="287"/>
      <c r="FD53" s="292"/>
      <c r="FE53" s="290"/>
      <c r="FF53" s="296"/>
      <c r="FG53" s="296"/>
      <c r="FH53" s="296"/>
      <c r="FI53" s="296"/>
      <c r="FJ53" s="40" t="s">
        <v>311</v>
      </c>
      <c r="FK53" s="302" t="str">
        <f t="shared" si="26"/>
        <v/>
      </c>
      <c r="FL53" s="299"/>
      <c r="FM53" s="292"/>
      <c r="FN53" s="290"/>
      <c r="FO53" s="305"/>
      <c r="FP53" s="296"/>
      <c r="FQ53" s="296"/>
      <c r="FR53" s="296"/>
      <c r="FS53" s="40" t="s">
        <v>311</v>
      </c>
      <c r="FT53" s="352" t="str">
        <f t="shared" si="27"/>
        <v/>
      </c>
      <c r="FU53" s="267"/>
      <c r="FV53" s="292"/>
      <c r="FW53" s="290"/>
      <c r="FX53" s="326"/>
      <c r="FY53" s="326"/>
      <c r="FZ53" s="326"/>
      <c r="GA53" s="326"/>
      <c r="GB53" s="36" t="s">
        <v>312</v>
      </c>
      <c r="GC53" s="308" t="str">
        <f t="shared" si="28"/>
        <v/>
      </c>
      <c r="GD53" s="267"/>
      <c r="GE53" s="312" t="str">
        <f t="shared" si="29"/>
        <v/>
      </c>
      <c r="GF53" s="313"/>
      <c r="GG53" s="338"/>
      <c r="GH53" s="312" t="str">
        <f t="shared" si="30"/>
        <v/>
      </c>
      <c r="GI53" s="313"/>
      <c r="GJ53" s="338" t="s">
        <v>56</v>
      </c>
      <c r="GK53" s="475" t="str">
        <f t="shared" si="31"/>
        <v/>
      </c>
      <c r="GL53" s="313"/>
      <c r="GM53" s="313"/>
      <c r="GN53" s="338"/>
      <c r="GO53" s="429" t="str">
        <f t="shared" si="32"/>
        <v/>
      </c>
      <c r="GP53" s="430" t="str">
        <f t="shared" si="33"/>
        <v/>
      </c>
      <c r="GQ53" s="431" t="str">
        <f t="shared" si="34"/>
        <v/>
      </c>
      <c r="GR53" s="432" t="str">
        <f t="shared" si="35"/>
        <v/>
      </c>
      <c r="GS53" s="430" t="str">
        <f t="shared" si="36"/>
        <v/>
      </c>
      <c r="GT53" s="433" t="str">
        <f t="shared" si="37"/>
        <v/>
      </c>
      <c r="GU53" s="331" t="str">
        <f t="shared" si="38"/>
        <v/>
      </c>
      <c r="GV53" s="333" t="str">
        <f t="shared" si="39"/>
        <v/>
      </c>
      <c r="GW53" s="439" t="str">
        <f t="shared" si="40"/>
        <v/>
      </c>
      <c r="GX53" s="433" t="str">
        <f t="shared" si="41"/>
        <v/>
      </c>
      <c r="GY53" s="331" t="str">
        <f t="shared" si="42"/>
        <v/>
      </c>
      <c r="GZ53" s="331" t="str">
        <f t="shared" si="43"/>
        <v/>
      </c>
      <c r="HA53" s="328" t="str">
        <f t="shared" si="44"/>
        <v/>
      </c>
      <c r="HB53" s="331" t="str">
        <f t="shared" si="45"/>
        <v/>
      </c>
      <c r="HC53" s="331" t="str">
        <f t="shared" si="46"/>
        <v/>
      </c>
      <c r="HD53" s="333" t="str">
        <f t="shared" si="47"/>
        <v/>
      </c>
      <c r="HE53" s="332" t="str">
        <f t="shared" si="48"/>
        <v/>
      </c>
      <c r="HF53" s="331" t="str">
        <f t="shared" si="49"/>
        <v/>
      </c>
      <c r="HG53" s="333" t="str">
        <f t="shared" si="50"/>
        <v/>
      </c>
      <c r="HH53" s="419" t="str">
        <f t="shared" si="51"/>
        <v/>
      </c>
      <c r="HI53" s="358" t="str">
        <f t="shared" si="52"/>
        <v/>
      </c>
      <c r="HJ53" s="331" t="str">
        <f t="shared" si="53"/>
        <v/>
      </c>
      <c r="HK53" s="331" t="str">
        <f t="shared" si="54"/>
        <v/>
      </c>
      <c r="HL53" s="358" t="str">
        <f t="shared" si="55"/>
        <v/>
      </c>
      <c r="HM53" s="331" t="str">
        <f t="shared" si="56"/>
        <v/>
      </c>
      <c r="HN53" s="331" t="str">
        <f t="shared" si="57"/>
        <v/>
      </c>
      <c r="HO53" s="358" t="str">
        <f t="shared" si="58"/>
        <v/>
      </c>
      <c r="HP53" s="331" t="str">
        <f t="shared" si="59"/>
        <v/>
      </c>
      <c r="HQ53" s="331" t="str">
        <f t="shared" si="60"/>
        <v/>
      </c>
      <c r="HR53" s="361" t="str">
        <f t="shared" si="61"/>
        <v/>
      </c>
      <c r="HS53" s="348" t="str">
        <f t="shared" si="62"/>
        <v/>
      </c>
      <c r="HT53" s="333" t="str">
        <f t="shared" si="63"/>
        <v/>
      </c>
      <c r="HU53" s="428" t="str">
        <f t="shared" si="64"/>
        <v/>
      </c>
      <c r="HV53" s="328" t="str">
        <f t="shared" si="65"/>
        <v/>
      </c>
      <c r="HW53" s="330" t="str">
        <f t="shared" si="66"/>
        <v/>
      </c>
      <c r="HX53" s="418" t="str">
        <f t="shared" si="67"/>
        <v/>
      </c>
      <c r="HY53" s="331" t="str">
        <f t="shared" si="68"/>
        <v/>
      </c>
      <c r="HZ53" s="331" t="str">
        <f t="shared" si="69"/>
        <v/>
      </c>
      <c r="IA53" s="331" t="str">
        <f t="shared" si="70"/>
        <v/>
      </c>
      <c r="IB53" s="331" t="str">
        <f t="shared" si="71"/>
        <v/>
      </c>
      <c r="IC53" s="333" t="str">
        <f t="shared" si="72"/>
        <v/>
      </c>
      <c r="ID53" s="419" t="str">
        <f t="shared" si="73"/>
        <v/>
      </c>
      <c r="IE53" s="331" t="str">
        <f t="shared" si="74"/>
        <v/>
      </c>
      <c r="IF53" s="331" t="str">
        <f t="shared" si="75"/>
        <v/>
      </c>
      <c r="IG53" s="331" t="str">
        <f t="shared" si="76"/>
        <v/>
      </c>
      <c r="IH53" s="331" t="str">
        <f t="shared" si="77"/>
        <v/>
      </c>
      <c r="II53" s="333" t="str">
        <f t="shared" si="78"/>
        <v/>
      </c>
      <c r="IJ53" s="419" t="str">
        <f t="shared" si="79"/>
        <v/>
      </c>
      <c r="IK53" s="331" t="str">
        <f t="shared" si="80"/>
        <v/>
      </c>
      <c r="IL53" s="331" t="str">
        <f t="shared" si="81"/>
        <v/>
      </c>
      <c r="IM53" s="331" t="str">
        <f t="shared" si="82"/>
        <v/>
      </c>
      <c r="IN53" s="331" t="str">
        <f t="shared" si="83"/>
        <v/>
      </c>
      <c r="IO53" s="333" t="str">
        <f t="shared" si="84"/>
        <v/>
      </c>
      <c r="IP53" s="433" t="str">
        <f t="shared" si="85"/>
        <v/>
      </c>
      <c r="IQ53" s="331" t="str">
        <f t="shared" si="86"/>
        <v/>
      </c>
      <c r="IR53" s="348" t="str">
        <f t="shared" si="87"/>
        <v/>
      </c>
      <c r="IS53" s="433" t="str">
        <f t="shared" si="88"/>
        <v/>
      </c>
      <c r="IT53" s="331" t="str">
        <f t="shared" si="89"/>
        <v/>
      </c>
      <c r="IU53" s="333" t="str">
        <f t="shared" si="90"/>
        <v/>
      </c>
      <c r="IV53" s="449" t="str">
        <f t="shared" si="91"/>
        <v/>
      </c>
      <c r="IW53" s="331" t="str">
        <f t="shared" si="92"/>
        <v/>
      </c>
      <c r="IX53" s="331" t="str">
        <f t="shared" si="93"/>
        <v/>
      </c>
      <c r="IY53" s="348" t="str">
        <f t="shared" si="94"/>
        <v/>
      </c>
      <c r="IZ53" s="365" t="str">
        <f t="shared" si="95"/>
        <v/>
      </c>
      <c r="JA53" s="340"/>
      <c r="JB53" s="100"/>
      <c r="JC53" s="370" t="str">
        <f t="shared" si="96"/>
        <v/>
      </c>
      <c r="JD53" s="101" t="str">
        <f t="shared" si="97"/>
        <v/>
      </c>
      <c r="JE53" s="367" t="str">
        <f t="shared" si="98"/>
        <v/>
      </c>
      <c r="JF53" s="368" t="str">
        <f t="shared" si="99"/>
        <v/>
      </c>
      <c r="JG53" s="368" t="str">
        <f t="shared" si="100"/>
        <v/>
      </c>
      <c r="JH53" s="368" t="str">
        <f t="shared" si="101"/>
        <v/>
      </c>
      <c r="JI53" s="368">
        <f t="shared" si="102"/>
        <v>0</v>
      </c>
      <c r="JJ53" s="369" t="str">
        <f t="shared" si="103"/>
        <v/>
      </c>
      <c r="JK53" s="367" t="str">
        <f t="shared" si="104"/>
        <v/>
      </c>
      <c r="JL53" s="369" t="str">
        <f t="shared" si="105"/>
        <v/>
      </c>
      <c r="JM53" s="368" t="str">
        <f t="shared" si="106"/>
        <v/>
      </c>
      <c r="JN53" s="368" t="str">
        <f t="shared" si="107"/>
        <v/>
      </c>
      <c r="JO53" s="368" t="str">
        <f t="shared" si="108"/>
        <v/>
      </c>
      <c r="JP53" s="371" t="str">
        <f t="shared" si="109"/>
        <v/>
      </c>
      <c r="JR53" s="115" t="str">
        <f t="shared" si="110"/>
        <v/>
      </c>
      <c r="JS53" s="28" t="str">
        <f t="shared" si="111"/>
        <v/>
      </c>
      <c r="JT53" s="28" t="str">
        <f t="shared" si="112"/>
        <v/>
      </c>
      <c r="JU53" s="28" t="str">
        <f t="shared" si="113"/>
        <v/>
      </c>
      <c r="JV53" s="28" t="str">
        <f t="shared" si="114"/>
        <v/>
      </c>
      <c r="JW53" s="251"/>
      <c r="JX53" s="122" t="str">
        <f t="shared" si="115"/>
        <v/>
      </c>
      <c r="JZ53" s="115" t="str">
        <f t="shared" si="116"/>
        <v/>
      </c>
      <c r="KA53" s="398" t="str">
        <f t="shared" si="117"/>
        <v/>
      </c>
      <c r="KB53" s="398" t="str">
        <f t="shared" si="118"/>
        <v/>
      </c>
      <c r="KC53" s="28" t="str">
        <f t="shared" si="119"/>
        <v/>
      </c>
      <c r="KD53" s="28" t="str">
        <f t="shared" si="120"/>
        <v/>
      </c>
      <c r="KE53" s="28" t="str">
        <f t="shared" si="121"/>
        <v/>
      </c>
      <c r="KF53" s="28" t="str">
        <f t="shared" si="122"/>
        <v/>
      </c>
      <c r="KG53" s="28" t="str">
        <f t="shared" si="123"/>
        <v/>
      </c>
      <c r="KH53" s="28" t="str">
        <f t="shared" si="124"/>
        <v/>
      </c>
      <c r="KI53" s="28" t="str">
        <f t="shared" si="125"/>
        <v/>
      </c>
      <c r="KJ53" s="28" t="str">
        <f t="shared" si="126"/>
        <v/>
      </c>
      <c r="KK53" s="122" t="str">
        <f t="shared" si="127"/>
        <v/>
      </c>
    </row>
    <row r="54" spans="2:297" s="26" customFormat="1" ht="26.25" customHeight="1" x14ac:dyDescent="0.2">
      <c r="B54" s="27">
        <f t="shared" si="6"/>
        <v>0</v>
      </c>
      <c r="C54" s="27">
        <f t="shared" si="7"/>
        <v>0</v>
      </c>
      <c r="D54" s="27">
        <f t="shared" si="8"/>
        <v>0</v>
      </c>
      <c r="E54" s="27">
        <f t="shared" si="9"/>
        <v>0</v>
      </c>
      <c r="F54" s="27">
        <f t="shared" si="10"/>
        <v>0</v>
      </c>
      <c r="G54" s="27">
        <f t="shared" si="11"/>
        <v>0</v>
      </c>
      <c r="H54" s="27">
        <f t="shared" si="12"/>
        <v>0</v>
      </c>
      <c r="I54" s="27">
        <f t="shared" si="13"/>
        <v>0</v>
      </c>
      <c r="J54" s="27"/>
      <c r="K54" s="27"/>
      <c r="L54" s="27"/>
      <c r="N54" s="131" t="str">
        <f t="shared" si="14"/>
        <v/>
      </c>
      <c r="O54" s="59"/>
      <c r="P54" s="59"/>
      <c r="Q54" s="241"/>
      <c r="R54" s="483"/>
      <c r="S54" s="243" t="str">
        <f>IFERROR(VLOOKUP($R54,整理番号!$B$4:$C$5,2,FALSE),"")</f>
        <v/>
      </c>
      <c r="T54" s="59"/>
      <c r="U54" s="250"/>
      <c r="V54" s="121"/>
      <c r="W54" s="218" t="str">
        <f t="shared" si="15"/>
        <v/>
      </c>
      <c r="X54" s="111"/>
      <c r="Y54" s="115"/>
      <c r="Z54" s="146" t="str">
        <f>IFERROR(VLOOKUP($Y54,整理番号!$B$8:$C$10,2,FALSE),"")</f>
        <v/>
      </c>
      <c r="AA54" s="251"/>
      <c r="AB54" s="28"/>
      <c r="AC54" s="62" t="str">
        <f>IFERROR(VLOOKUP($AB54,整理番号!$B$22:$C$23,2,FALSE),"")</f>
        <v/>
      </c>
      <c r="AD54" s="28"/>
      <c r="AE54" s="116" t="str">
        <f>IFERROR(VLOOKUP(AD54,整理番号!$B$14:$C$16,2,FALSE),"")</f>
        <v/>
      </c>
      <c r="AF54" s="115"/>
      <c r="AG54" s="30" t="str">
        <f>IFERROR(VLOOKUP(AF54,整理番号!$B$18:$C$19,2,FALSE),"")</f>
        <v/>
      </c>
      <c r="AH54" s="28"/>
      <c r="AI54" s="254"/>
      <c r="AJ54" s="254"/>
      <c r="AK54" s="122"/>
      <c r="AL54" s="141"/>
      <c r="AM54" s="28"/>
      <c r="AN54" s="141"/>
      <c r="AO54" s="115"/>
      <c r="AP54" s="116" t="str">
        <f>IFERROR(VLOOKUP(AO54,整理番号!$B$38:$C$43,2,FALSE),"")</f>
        <v/>
      </c>
      <c r="AQ54" s="104" t="str">
        <f t="shared" si="16"/>
        <v/>
      </c>
      <c r="AR54" s="27"/>
      <c r="AS54" s="28"/>
      <c r="AT54" s="27"/>
      <c r="AU54" s="27"/>
      <c r="AV54" s="122"/>
      <c r="AW54" s="115"/>
      <c r="AX54" s="31"/>
      <c r="AY54" s="64" t="str">
        <f t="shared" si="17"/>
        <v/>
      </c>
      <c r="AZ54" s="31"/>
      <c r="BA54" s="31"/>
      <c r="BB54" s="64">
        <f t="shared" si="18"/>
        <v>0</v>
      </c>
      <c r="BC54" s="64" t="str">
        <f t="shared" si="19"/>
        <v/>
      </c>
      <c r="BD54" s="64" t="str">
        <f t="shared" si="20"/>
        <v/>
      </c>
      <c r="BE54" s="33"/>
      <c r="BF54" s="34" t="str">
        <f t="shared" si="21"/>
        <v/>
      </c>
      <c r="BG54" s="125" t="str">
        <f t="shared" si="22"/>
        <v/>
      </c>
      <c r="BH54" s="262"/>
      <c r="BI54" s="263"/>
      <c r="BJ54" s="31"/>
      <c r="BK54" s="31"/>
      <c r="BL54" s="31"/>
      <c r="BM54" s="31"/>
      <c r="BN54" s="148"/>
      <c r="BO54" s="270"/>
      <c r="BP54" s="267"/>
      <c r="BQ54" s="262"/>
      <c r="BR54" s="263"/>
      <c r="BS54" s="31"/>
      <c r="BT54" s="31"/>
      <c r="BU54" s="31"/>
      <c r="BV54" s="31"/>
      <c r="BW54" s="148"/>
      <c r="BX54" s="270"/>
      <c r="BY54" s="267"/>
      <c r="BZ54" s="262"/>
      <c r="CA54" s="263"/>
      <c r="CB54" s="31"/>
      <c r="CC54" s="31"/>
      <c r="CD54" s="31"/>
      <c r="CE54" s="31"/>
      <c r="CF54" s="148"/>
      <c r="CG54" s="270"/>
      <c r="CH54" s="267"/>
      <c r="CI54" s="262"/>
      <c r="CJ54" s="263"/>
      <c r="CK54" s="323"/>
      <c r="CL54" s="323"/>
      <c r="CM54" s="323"/>
      <c r="CN54" s="323"/>
      <c r="CO54" s="35" t="s">
        <v>306</v>
      </c>
      <c r="CP54" s="342" t="str">
        <f t="shared" si="23"/>
        <v/>
      </c>
      <c r="CQ54" s="267"/>
      <c r="CR54" s="258"/>
      <c r="CS54" s="93"/>
      <c r="CT54" s="275"/>
      <c r="CU54" s="275"/>
      <c r="CV54" s="275"/>
      <c r="CW54" s="275"/>
      <c r="CX54" s="36" t="s">
        <v>307</v>
      </c>
      <c r="CY54" s="273"/>
      <c r="CZ54" s="258"/>
      <c r="DA54" s="263"/>
      <c r="DB54" s="296"/>
      <c r="DC54" s="296"/>
      <c r="DD54" s="296"/>
      <c r="DE54" s="296"/>
      <c r="DF54" s="36" t="s">
        <v>308</v>
      </c>
      <c r="DG54" s="344" t="str">
        <f t="shared" si="24"/>
        <v/>
      </c>
      <c r="DH54" s="273"/>
      <c r="DI54" s="258"/>
      <c r="DJ54" s="263"/>
      <c r="DK54" s="278"/>
      <c r="DL54" s="278"/>
      <c r="DM54" s="278"/>
      <c r="DN54" s="278"/>
      <c r="DO54" s="36" t="s">
        <v>309</v>
      </c>
      <c r="DP54" s="281"/>
      <c r="DQ54" s="284" t="str">
        <f t="shared" si="25"/>
        <v/>
      </c>
      <c r="DR54" s="273"/>
      <c r="DS54" s="43"/>
      <c r="DT54" s="93"/>
      <c r="DU54" s="37"/>
      <c r="DV54" s="37"/>
      <c r="DW54" s="37"/>
      <c r="DX54" s="37"/>
      <c r="DY54" s="46" t="s">
        <v>310</v>
      </c>
      <c r="DZ54" s="478"/>
      <c r="EA54" s="38"/>
      <c r="EB54" s="37"/>
      <c r="EC54" s="37"/>
      <c r="ED54" s="37"/>
      <c r="EE54" s="37"/>
      <c r="EF54" s="49" t="s">
        <v>307</v>
      </c>
      <c r="EG54" s="54"/>
      <c r="EH54" s="290"/>
      <c r="EI54" s="37"/>
      <c r="EJ54" s="37"/>
      <c r="EK54" s="37"/>
      <c r="EL54" s="37"/>
      <c r="EM54" s="52" t="s">
        <v>307</v>
      </c>
      <c r="EN54" s="57"/>
      <c r="EO54" s="290"/>
      <c r="EP54" s="37"/>
      <c r="EQ54" s="37"/>
      <c r="ER54" s="37"/>
      <c r="ES54" s="37"/>
      <c r="ET54" s="39" t="s">
        <v>307</v>
      </c>
      <c r="EU54" s="287"/>
      <c r="EV54" s="292"/>
      <c r="EW54" s="290"/>
      <c r="EX54" s="37"/>
      <c r="EY54" s="37"/>
      <c r="EZ54" s="37"/>
      <c r="FA54" s="37"/>
      <c r="FB54" s="39" t="s">
        <v>307</v>
      </c>
      <c r="FC54" s="287"/>
      <c r="FD54" s="292"/>
      <c r="FE54" s="290"/>
      <c r="FF54" s="296"/>
      <c r="FG54" s="296"/>
      <c r="FH54" s="296"/>
      <c r="FI54" s="296"/>
      <c r="FJ54" s="40" t="s">
        <v>311</v>
      </c>
      <c r="FK54" s="302" t="str">
        <f t="shared" si="26"/>
        <v/>
      </c>
      <c r="FL54" s="299"/>
      <c r="FM54" s="292"/>
      <c r="FN54" s="290"/>
      <c r="FO54" s="305"/>
      <c r="FP54" s="296"/>
      <c r="FQ54" s="296"/>
      <c r="FR54" s="296"/>
      <c r="FS54" s="40" t="s">
        <v>311</v>
      </c>
      <c r="FT54" s="352" t="str">
        <f t="shared" si="27"/>
        <v/>
      </c>
      <c r="FU54" s="267"/>
      <c r="FV54" s="292"/>
      <c r="FW54" s="290"/>
      <c r="FX54" s="326"/>
      <c r="FY54" s="326"/>
      <c r="FZ54" s="326"/>
      <c r="GA54" s="326"/>
      <c r="GB54" s="36" t="s">
        <v>312</v>
      </c>
      <c r="GC54" s="308" t="str">
        <f t="shared" si="28"/>
        <v/>
      </c>
      <c r="GD54" s="267"/>
      <c r="GE54" s="312" t="str">
        <f t="shared" si="29"/>
        <v/>
      </c>
      <c r="GF54" s="313"/>
      <c r="GG54" s="338"/>
      <c r="GH54" s="312" t="str">
        <f t="shared" si="30"/>
        <v/>
      </c>
      <c r="GI54" s="313"/>
      <c r="GJ54" s="338" t="s">
        <v>56</v>
      </c>
      <c r="GK54" s="475" t="str">
        <f t="shared" si="31"/>
        <v/>
      </c>
      <c r="GL54" s="313"/>
      <c r="GM54" s="313"/>
      <c r="GN54" s="338"/>
      <c r="GO54" s="429" t="str">
        <f t="shared" si="32"/>
        <v/>
      </c>
      <c r="GP54" s="430" t="str">
        <f t="shared" si="33"/>
        <v/>
      </c>
      <c r="GQ54" s="431" t="str">
        <f t="shared" si="34"/>
        <v/>
      </c>
      <c r="GR54" s="432" t="str">
        <f t="shared" si="35"/>
        <v/>
      </c>
      <c r="GS54" s="430" t="str">
        <f t="shared" si="36"/>
        <v/>
      </c>
      <c r="GT54" s="433" t="str">
        <f t="shared" si="37"/>
        <v/>
      </c>
      <c r="GU54" s="331" t="str">
        <f t="shared" si="38"/>
        <v/>
      </c>
      <c r="GV54" s="333" t="str">
        <f t="shared" si="39"/>
        <v/>
      </c>
      <c r="GW54" s="439" t="str">
        <f t="shared" si="40"/>
        <v/>
      </c>
      <c r="GX54" s="433" t="str">
        <f t="shared" si="41"/>
        <v/>
      </c>
      <c r="GY54" s="331" t="str">
        <f t="shared" si="42"/>
        <v/>
      </c>
      <c r="GZ54" s="331" t="str">
        <f t="shared" si="43"/>
        <v/>
      </c>
      <c r="HA54" s="328" t="str">
        <f t="shared" si="44"/>
        <v/>
      </c>
      <c r="HB54" s="331" t="str">
        <f t="shared" si="45"/>
        <v/>
      </c>
      <c r="HC54" s="331" t="str">
        <f t="shared" si="46"/>
        <v/>
      </c>
      <c r="HD54" s="333" t="str">
        <f t="shared" si="47"/>
        <v/>
      </c>
      <c r="HE54" s="332" t="str">
        <f t="shared" si="48"/>
        <v/>
      </c>
      <c r="HF54" s="331" t="str">
        <f t="shared" si="49"/>
        <v/>
      </c>
      <c r="HG54" s="333" t="str">
        <f t="shared" si="50"/>
        <v/>
      </c>
      <c r="HH54" s="419" t="str">
        <f t="shared" si="51"/>
        <v/>
      </c>
      <c r="HI54" s="358" t="str">
        <f t="shared" si="52"/>
        <v/>
      </c>
      <c r="HJ54" s="331" t="str">
        <f t="shared" si="53"/>
        <v/>
      </c>
      <c r="HK54" s="331" t="str">
        <f t="shared" si="54"/>
        <v/>
      </c>
      <c r="HL54" s="358" t="str">
        <f t="shared" si="55"/>
        <v/>
      </c>
      <c r="HM54" s="331" t="str">
        <f t="shared" si="56"/>
        <v/>
      </c>
      <c r="HN54" s="331" t="str">
        <f t="shared" si="57"/>
        <v/>
      </c>
      <c r="HO54" s="358" t="str">
        <f t="shared" si="58"/>
        <v/>
      </c>
      <c r="HP54" s="331" t="str">
        <f t="shared" si="59"/>
        <v/>
      </c>
      <c r="HQ54" s="331" t="str">
        <f t="shared" si="60"/>
        <v/>
      </c>
      <c r="HR54" s="361" t="str">
        <f t="shared" si="61"/>
        <v/>
      </c>
      <c r="HS54" s="348" t="str">
        <f t="shared" si="62"/>
        <v/>
      </c>
      <c r="HT54" s="333" t="str">
        <f t="shared" si="63"/>
        <v/>
      </c>
      <c r="HU54" s="428" t="str">
        <f t="shared" si="64"/>
        <v/>
      </c>
      <c r="HV54" s="328" t="str">
        <f t="shared" si="65"/>
        <v/>
      </c>
      <c r="HW54" s="330" t="str">
        <f t="shared" si="66"/>
        <v/>
      </c>
      <c r="HX54" s="418" t="str">
        <f t="shared" si="67"/>
        <v/>
      </c>
      <c r="HY54" s="331" t="str">
        <f t="shared" si="68"/>
        <v/>
      </c>
      <c r="HZ54" s="331" t="str">
        <f t="shared" si="69"/>
        <v/>
      </c>
      <c r="IA54" s="331" t="str">
        <f t="shared" si="70"/>
        <v/>
      </c>
      <c r="IB54" s="331" t="str">
        <f t="shared" si="71"/>
        <v/>
      </c>
      <c r="IC54" s="333" t="str">
        <f t="shared" si="72"/>
        <v/>
      </c>
      <c r="ID54" s="419" t="str">
        <f t="shared" si="73"/>
        <v/>
      </c>
      <c r="IE54" s="331" t="str">
        <f t="shared" si="74"/>
        <v/>
      </c>
      <c r="IF54" s="331" t="str">
        <f t="shared" si="75"/>
        <v/>
      </c>
      <c r="IG54" s="331" t="str">
        <f t="shared" si="76"/>
        <v/>
      </c>
      <c r="IH54" s="331" t="str">
        <f t="shared" si="77"/>
        <v/>
      </c>
      <c r="II54" s="333" t="str">
        <f t="shared" si="78"/>
        <v/>
      </c>
      <c r="IJ54" s="419" t="str">
        <f t="shared" si="79"/>
        <v/>
      </c>
      <c r="IK54" s="331" t="str">
        <f t="shared" si="80"/>
        <v/>
      </c>
      <c r="IL54" s="331" t="str">
        <f t="shared" si="81"/>
        <v/>
      </c>
      <c r="IM54" s="331" t="str">
        <f t="shared" si="82"/>
        <v/>
      </c>
      <c r="IN54" s="331" t="str">
        <f t="shared" si="83"/>
        <v/>
      </c>
      <c r="IO54" s="333" t="str">
        <f t="shared" si="84"/>
        <v/>
      </c>
      <c r="IP54" s="433" t="str">
        <f t="shared" si="85"/>
        <v/>
      </c>
      <c r="IQ54" s="331" t="str">
        <f t="shared" si="86"/>
        <v/>
      </c>
      <c r="IR54" s="348" t="str">
        <f t="shared" si="87"/>
        <v/>
      </c>
      <c r="IS54" s="433" t="str">
        <f t="shared" si="88"/>
        <v/>
      </c>
      <c r="IT54" s="331" t="str">
        <f t="shared" si="89"/>
        <v/>
      </c>
      <c r="IU54" s="333" t="str">
        <f t="shared" si="90"/>
        <v/>
      </c>
      <c r="IV54" s="449" t="str">
        <f t="shared" si="91"/>
        <v/>
      </c>
      <c r="IW54" s="331" t="str">
        <f t="shared" si="92"/>
        <v/>
      </c>
      <c r="IX54" s="331" t="str">
        <f t="shared" si="93"/>
        <v/>
      </c>
      <c r="IY54" s="348" t="str">
        <f t="shared" si="94"/>
        <v/>
      </c>
      <c r="IZ54" s="365" t="str">
        <f t="shared" si="95"/>
        <v/>
      </c>
      <c r="JA54" s="340"/>
      <c r="JB54" s="100"/>
      <c r="JC54" s="370" t="str">
        <f t="shared" si="96"/>
        <v/>
      </c>
      <c r="JD54" s="101" t="str">
        <f t="shared" si="97"/>
        <v/>
      </c>
      <c r="JE54" s="367" t="str">
        <f t="shared" si="98"/>
        <v/>
      </c>
      <c r="JF54" s="368" t="str">
        <f t="shared" si="99"/>
        <v/>
      </c>
      <c r="JG54" s="368" t="str">
        <f t="shared" si="100"/>
        <v/>
      </c>
      <c r="JH54" s="368" t="str">
        <f t="shared" si="101"/>
        <v/>
      </c>
      <c r="JI54" s="368">
        <f t="shared" si="102"/>
        <v>0</v>
      </c>
      <c r="JJ54" s="369" t="str">
        <f t="shared" si="103"/>
        <v/>
      </c>
      <c r="JK54" s="367" t="str">
        <f t="shared" si="104"/>
        <v/>
      </c>
      <c r="JL54" s="369" t="str">
        <f t="shared" si="105"/>
        <v/>
      </c>
      <c r="JM54" s="368" t="str">
        <f t="shared" si="106"/>
        <v/>
      </c>
      <c r="JN54" s="368" t="str">
        <f t="shared" si="107"/>
        <v/>
      </c>
      <c r="JO54" s="368" t="str">
        <f t="shared" si="108"/>
        <v/>
      </c>
      <c r="JP54" s="371" t="str">
        <f t="shared" si="109"/>
        <v/>
      </c>
      <c r="JR54" s="115" t="str">
        <f t="shared" si="110"/>
        <v/>
      </c>
      <c r="JS54" s="28" t="str">
        <f t="shared" si="111"/>
        <v/>
      </c>
      <c r="JT54" s="28" t="str">
        <f t="shared" si="112"/>
        <v/>
      </c>
      <c r="JU54" s="28" t="str">
        <f t="shared" si="113"/>
        <v/>
      </c>
      <c r="JV54" s="28" t="str">
        <f t="shared" si="114"/>
        <v/>
      </c>
      <c r="JW54" s="251"/>
      <c r="JX54" s="122" t="str">
        <f t="shared" si="115"/>
        <v/>
      </c>
      <c r="JZ54" s="115" t="str">
        <f t="shared" si="116"/>
        <v/>
      </c>
      <c r="KA54" s="398" t="str">
        <f t="shared" si="117"/>
        <v/>
      </c>
      <c r="KB54" s="398" t="str">
        <f t="shared" si="118"/>
        <v/>
      </c>
      <c r="KC54" s="28" t="str">
        <f t="shared" si="119"/>
        <v/>
      </c>
      <c r="KD54" s="28" t="str">
        <f t="shared" si="120"/>
        <v/>
      </c>
      <c r="KE54" s="28" t="str">
        <f t="shared" si="121"/>
        <v/>
      </c>
      <c r="KF54" s="28" t="str">
        <f t="shared" si="122"/>
        <v/>
      </c>
      <c r="KG54" s="28" t="str">
        <f t="shared" si="123"/>
        <v/>
      </c>
      <c r="KH54" s="28" t="str">
        <f t="shared" si="124"/>
        <v/>
      </c>
      <c r="KI54" s="28" t="str">
        <f t="shared" si="125"/>
        <v/>
      </c>
      <c r="KJ54" s="28" t="str">
        <f t="shared" si="126"/>
        <v/>
      </c>
      <c r="KK54" s="122" t="str">
        <f t="shared" si="127"/>
        <v/>
      </c>
    </row>
    <row r="55" spans="2:297" s="26" customFormat="1" ht="26.25" customHeight="1" x14ac:dyDescent="0.2">
      <c r="B55" s="27">
        <f t="shared" si="6"/>
        <v>0</v>
      </c>
      <c r="C55" s="27">
        <f t="shared" si="7"/>
        <v>0</v>
      </c>
      <c r="D55" s="27">
        <f t="shared" si="8"/>
        <v>0</v>
      </c>
      <c r="E55" s="27">
        <f t="shared" si="9"/>
        <v>0</v>
      </c>
      <c r="F55" s="27">
        <f t="shared" si="10"/>
        <v>0</v>
      </c>
      <c r="G55" s="27">
        <f t="shared" si="11"/>
        <v>0</v>
      </c>
      <c r="H55" s="27">
        <f t="shared" si="12"/>
        <v>0</v>
      </c>
      <c r="I55" s="27">
        <f t="shared" si="13"/>
        <v>0</v>
      </c>
      <c r="J55" s="27"/>
      <c r="K55" s="27"/>
      <c r="L55" s="27"/>
      <c r="N55" s="131" t="str">
        <f t="shared" si="14"/>
        <v/>
      </c>
      <c r="O55" s="59"/>
      <c r="P55" s="59"/>
      <c r="Q55" s="241"/>
      <c r="R55" s="483"/>
      <c r="S55" s="243" t="str">
        <f>IFERROR(VLOOKUP($R55,整理番号!$B$4:$C$5,2,FALSE),"")</f>
        <v/>
      </c>
      <c r="T55" s="59"/>
      <c r="U55" s="250"/>
      <c r="V55" s="121"/>
      <c r="W55" s="218" t="str">
        <f t="shared" si="15"/>
        <v/>
      </c>
      <c r="X55" s="111"/>
      <c r="Y55" s="115"/>
      <c r="Z55" s="146" t="str">
        <f>IFERROR(VLOOKUP($Y55,整理番号!$B$8:$C$10,2,FALSE),"")</f>
        <v/>
      </c>
      <c r="AA55" s="251"/>
      <c r="AB55" s="28"/>
      <c r="AC55" s="62" t="str">
        <f>IFERROR(VLOOKUP($AB55,整理番号!$B$22:$C$23,2,FALSE),"")</f>
        <v/>
      </c>
      <c r="AD55" s="28"/>
      <c r="AE55" s="116" t="str">
        <f>IFERROR(VLOOKUP(AD55,整理番号!$B$14:$C$16,2,FALSE),"")</f>
        <v/>
      </c>
      <c r="AF55" s="115"/>
      <c r="AG55" s="30" t="str">
        <f>IFERROR(VLOOKUP(AF55,整理番号!$B$18:$C$19,2,FALSE),"")</f>
        <v/>
      </c>
      <c r="AH55" s="28"/>
      <c r="AI55" s="254"/>
      <c r="AJ55" s="254"/>
      <c r="AK55" s="122"/>
      <c r="AL55" s="141"/>
      <c r="AM55" s="28"/>
      <c r="AN55" s="141"/>
      <c r="AO55" s="115"/>
      <c r="AP55" s="116" t="str">
        <f>IFERROR(VLOOKUP(AO55,整理番号!$B$38:$C$43,2,FALSE),"")</f>
        <v/>
      </c>
      <c r="AQ55" s="104" t="str">
        <f t="shared" si="16"/>
        <v/>
      </c>
      <c r="AR55" s="27"/>
      <c r="AS55" s="28"/>
      <c r="AT55" s="27"/>
      <c r="AU55" s="27"/>
      <c r="AV55" s="122"/>
      <c r="AW55" s="115"/>
      <c r="AX55" s="31"/>
      <c r="AY55" s="64" t="str">
        <f t="shared" si="17"/>
        <v/>
      </c>
      <c r="AZ55" s="31"/>
      <c r="BA55" s="31"/>
      <c r="BB55" s="64">
        <f t="shared" si="18"/>
        <v>0</v>
      </c>
      <c r="BC55" s="64" t="str">
        <f t="shared" si="19"/>
        <v/>
      </c>
      <c r="BD55" s="64" t="str">
        <f t="shared" si="20"/>
        <v/>
      </c>
      <c r="BE55" s="33"/>
      <c r="BF55" s="34" t="str">
        <f t="shared" si="21"/>
        <v/>
      </c>
      <c r="BG55" s="125" t="str">
        <f t="shared" si="22"/>
        <v/>
      </c>
      <c r="BH55" s="262"/>
      <c r="BI55" s="263"/>
      <c r="BJ55" s="31"/>
      <c r="BK55" s="31"/>
      <c r="BL55" s="31"/>
      <c r="BM55" s="31"/>
      <c r="BN55" s="148"/>
      <c r="BO55" s="270"/>
      <c r="BP55" s="267"/>
      <c r="BQ55" s="262"/>
      <c r="BR55" s="263"/>
      <c r="BS55" s="31"/>
      <c r="BT55" s="31"/>
      <c r="BU55" s="31"/>
      <c r="BV55" s="31"/>
      <c r="BW55" s="148"/>
      <c r="BX55" s="270"/>
      <c r="BY55" s="267"/>
      <c r="BZ55" s="262"/>
      <c r="CA55" s="263"/>
      <c r="CB55" s="31"/>
      <c r="CC55" s="31"/>
      <c r="CD55" s="31"/>
      <c r="CE55" s="31"/>
      <c r="CF55" s="148"/>
      <c r="CG55" s="270"/>
      <c r="CH55" s="267"/>
      <c r="CI55" s="262"/>
      <c r="CJ55" s="263"/>
      <c r="CK55" s="323"/>
      <c r="CL55" s="323"/>
      <c r="CM55" s="323"/>
      <c r="CN55" s="323"/>
      <c r="CO55" s="35" t="s">
        <v>306</v>
      </c>
      <c r="CP55" s="342" t="str">
        <f t="shared" si="23"/>
        <v/>
      </c>
      <c r="CQ55" s="267"/>
      <c r="CR55" s="258"/>
      <c r="CS55" s="93"/>
      <c r="CT55" s="275"/>
      <c r="CU55" s="275"/>
      <c r="CV55" s="275"/>
      <c r="CW55" s="275"/>
      <c r="CX55" s="36" t="s">
        <v>307</v>
      </c>
      <c r="CY55" s="273"/>
      <c r="CZ55" s="258"/>
      <c r="DA55" s="263"/>
      <c r="DB55" s="296"/>
      <c r="DC55" s="296"/>
      <c r="DD55" s="296"/>
      <c r="DE55" s="296"/>
      <c r="DF55" s="36" t="s">
        <v>308</v>
      </c>
      <c r="DG55" s="344" t="str">
        <f t="shared" si="24"/>
        <v/>
      </c>
      <c r="DH55" s="273"/>
      <c r="DI55" s="258"/>
      <c r="DJ55" s="263"/>
      <c r="DK55" s="278"/>
      <c r="DL55" s="278"/>
      <c r="DM55" s="278"/>
      <c r="DN55" s="278"/>
      <c r="DO55" s="36" t="s">
        <v>309</v>
      </c>
      <c r="DP55" s="281"/>
      <c r="DQ55" s="284" t="str">
        <f t="shared" si="25"/>
        <v/>
      </c>
      <c r="DR55" s="273"/>
      <c r="DS55" s="43"/>
      <c r="DT55" s="93"/>
      <c r="DU55" s="37"/>
      <c r="DV55" s="37"/>
      <c r="DW55" s="37"/>
      <c r="DX55" s="37"/>
      <c r="DY55" s="46" t="s">
        <v>310</v>
      </c>
      <c r="DZ55" s="478"/>
      <c r="EA55" s="38"/>
      <c r="EB55" s="37"/>
      <c r="EC55" s="37"/>
      <c r="ED55" s="37"/>
      <c r="EE55" s="37"/>
      <c r="EF55" s="49" t="s">
        <v>307</v>
      </c>
      <c r="EG55" s="54"/>
      <c r="EH55" s="290"/>
      <c r="EI55" s="37"/>
      <c r="EJ55" s="37"/>
      <c r="EK55" s="37"/>
      <c r="EL55" s="37"/>
      <c r="EM55" s="52" t="s">
        <v>307</v>
      </c>
      <c r="EN55" s="57"/>
      <c r="EO55" s="290"/>
      <c r="EP55" s="37"/>
      <c r="EQ55" s="37"/>
      <c r="ER55" s="37"/>
      <c r="ES55" s="37"/>
      <c r="ET55" s="39" t="s">
        <v>307</v>
      </c>
      <c r="EU55" s="287"/>
      <c r="EV55" s="292"/>
      <c r="EW55" s="290"/>
      <c r="EX55" s="37"/>
      <c r="EY55" s="37"/>
      <c r="EZ55" s="37"/>
      <c r="FA55" s="37"/>
      <c r="FB55" s="39" t="s">
        <v>307</v>
      </c>
      <c r="FC55" s="287"/>
      <c r="FD55" s="292"/>
      <c r="FE55" s="290"/>
      <c r="FF55" s="296"/>
      <c r="FG55" s="296"/>
      <c r="FH55" s="296"/>
      <c r="FI55" s="296"/>
      <c r="FJ55" s="40" t="s">
        <v>311</v>
      </c>
      <c r="FK55" s="302" t="str">
        <f t="shared" si="26"/>
        <v/>
      </c>
      <c r="FL55" s="299"/>
      <c r="FM55" s="292"/>
      <c r="FN55" s="290"/>
      <c r="FO55" s="305"/>
      <c r="FP55" s="296"/>
      <c r="FQ55" s="296"/>
      <c r="FR55" s="296"/>
      <c r="FS55" s="40" t="s">
        <v>311</v>
      </c>
      <c r="FT55" s="352" t="str">
        <f t="shared" si="27"/>
        <v/>
      </c>
      <c r="FU55" s="267"/>
      <c r="FV55" s="292"/>
      <c r="FW55" s="290"/>
      <c r="FX55" s="326"/>
      <c r="FY55" s="326"/>
      <c r="FZ55" s="326"/>
      <c r="GA55" s="326"/>
      <c r="GB55" s="36" t="s">
        <v>312</v>
      </c>
      <c r="GC55" s="308" t="str">
        <f t="shared" si="28"/>
        <v/>
      </c>
      <c r="GD55" s="267"/>
      <c r="GE55" s="312" t="str">
        <f t="shared" si="29"/>
        <v/>
      </c>
      <c r="GF55" s="313"/>
      <c r="GG55" s="338"/>
      <c r="GH55" s="312" t="str">
        <f t="shared" si="30"/>
        <v/>
      </c>
      <c r="GI55" s="313"/>
      <c r="GJ55" s="338" t="s">
        <v>56</v>
      </c>
      <c r="GK55" s="475" t="str">
        <f t="shared" si="31"/>
        <v/>
      </c>
      <c r="GL55" s="313"/>
      <c r="GM55" s="313"/>
      <c r="GN55" s="338"/>
      <c r="GO55" s="429" t="str">
        <f t="shared" si="32"/>
        <v/>
      </c>
      <c r="GP55" s="430" t="str">
        <f t="shared" si="33"/>
        <v/>
      </c>
      <c r="GQ55" s="431" t="str">
        <f t="shared" si="34"/>
        <v/>
      </c>
      <c r="GR55" s="432" t="str">
        <f t="shared" si="35"/>
        <v/>
      </c>
      <c r="GS55" s="430" t="str">
        <f t="shared" si="36"/>
        <v/>
      </c>
      <c r="GT55" s="433" t="str">
        <f t="shared" si="37"/>
        <v/>
      </c>
      <c r="GU55" s="331" t="str">
        <f t="shared" si="38"/>
        <v/>
      </c>
      <c r="GV55" s="333" t="str">
        <f t="shared" si="39"/>
        <v/>
      </c>
      <c r="GW55" s="439" t="str">
        <f t="shared" si="40"/>
        <v/>
      </c>
      <c r="GX55" s="433" t="str">
        <f t="shared" si="41"/>
        <v/>
      </c>
      <c r="GY55" s="331" t="str">
        <f t="shared" si="42"/>
        <v/>
      </c>
      <c r="GZ55" s="331" t="str">
        <f t="shared" si="43"/>
        <v/>
      </c>
      <c r="HA55" s="328" t="str">
        <f t="shared" si="44"/>
        <v/>
      </c>
      <c r="HB55" s="331" t="str">
        <f t="shared" si="45"/>
        <v/>
      </c>
      <c r="HC55" s="331" t="str">
        <f t="shared" si="46"/>
        <v/>
      </c>
      <c r="HD55" s="333" t="str">
        <f t="shared" si="47"/>
        <v/>
      </c>
      <c r="HE55" s="332" t="str">
        <f t="shared" si="48"/>
        <v/>
      </c>
      <c r="HF55" s="331" t="str">
        <f t="shared" si="49"/>
        <v/>
      </c>
      <c r="HG55" s="333" t="str">
        <f t="shared" si="50"/>
        <v/>
      </c>
      <c r="HH55" s="419" t="str">
        <f t="shared" si="51"/>
        <v/>
      </c>
      <c r="HI55" s="358" t="str">
        <f t="shared" si="52"/>
        <v/>
      </c>
      <c r="HJ55" s="331" t="str">
        <f t="shared" si="53"/>
        <v/>
      </c>
      <c r="HK55" s="331" t="str">
        <f t="shared" si="54"/>
        <v/>
      </c>
      <c r="HL55" s="358" t="str">
        <f t="shared" si="55"/>
        <v/>
      </c>
      <c r="HM55" s="331" t="str">
        <f t="shared" si="56"/>
        <v/>
      </c>
      <c r="HN55" s="331" t="str">
        <f t="shared" si="57"/>
        <v/>
      </c>
      <c r="HO55" s="358" t="str">
        <f t="shared" si="58"/>
        <v/>
      </c>
      <c r="HP55" s="331" t="str">
        <f t="shared" si="59"/>
        <v/>
      </c>
      <c r="HQ55" s="331" t="str">
        <f t="shared" si="60"/>
        <v/>
      </c>
      <c r="HR55" s="361" t="str">
        <f t="shared" si="61"/>
        <v/>
      </c>
      <c r="HS55" s="348" t="str">
        <f t="shared" si="62"/>
        <v/>
      </c>
      <c r="HT55" s="333" t="str">
        <f t="shared" si="63"/>
        <v/>
      </c>
      <c r="HU55" s="428" t="str">
        <f t="shared" si="64"/>
        <v/>
      </c>
      <c r="HV55" s="328" t="str">
        <f t="shared" si="65"/>
        <v/>
      </c>
      <c r="HW55" s="330" t="str">
        <f t="shared" si="66"/>
        <v/>
      </c>
      <c r="HX55" s="418" t="str">
        <f t="shared" si="67"/>
        <v/>
      </c>
      <c r="HY55" s="331" t="str">
        <f t="shared" si="68"/>
        <v/>
      </c>
      <c r="HZ55" s="331" t="str">
        <f t="shared" si="69"/>
        <v/>
      </c>
      <c r="IA55" s="331" t="str">
        <f t="shared" si="70"/>
        <v/>
      </c>
      <c r="IB55" s="331" t="str">
        <f t="shared" si="71"/>
        <v/>
      </c>
      <c r="IC55" s="333" t="str">
        <f t="shared" si="72"/>
        <v/>
      </c>
      <c r="ID55" s="419" t="str">
        <f t="shared" si="73"/>
        <v/>
      </c>
      <c r="IE55" s="331" t="str">
        <f t="shared" si="74"/>
        <v/>
      </c>
      <c r="IF55" s="331" t="str">
        <f t="shared" si="75"/>
        <v/>
      </c>
      <c r="IG55" s="331" t="str">
        <f t="shared" si="76"/>
        <v/>
      </c>
      <c r="IH55" s="331" t="str">
        <f t="shared" si="77"/>
        <v/>
      </c>
      <c r="II55" s="333" t="str">
        <f t="shared" si="78"/>
        <v/>
      </c>
      <c r="IJ55" s="419" t="str">
        <f t="shared" si="79"/>
        <v/>
      </c>
      <c r="IK55" s="331" t="str">
        <f t="shared" si="80"/>
        <v/>
      </c>
      <c r="IL55" s="331" t="str">
        <f t="shared" si="81"/>
        <v/>
      </c>
      <c r="IM55" s="331" t="str">
        <f t="shared" si="82"/>
        <v/>
      </c>
      <c r="IN55" s="331" t="str">
        <f t="shared" si="83"/>
        <v/>
      </c>
      <c r="IO55" s="333" t="str">
        <f t="shared" si="84"/>
        <v/>
      </c>
      <c r="IP55" s="433" t="str">
        <f t="shared" si="85"/>
        <v/>
      </c>
      <c r="IQ55" s="331" t="str">
        <f t="shared" si="86"/>
        <v/>
      </c>
      <c r="IR55" s="348" t="str">
        <f t="shared" si="87"/>
        <v/>
      </c>
      <c r="IS55" s="433" t="str">
        <f t="shared" si="88"/>
        <v/>
      </c>
      <c r="IT55" s="331" t="str">
        <f t="shared" si="89"/>
        <v/>
      </c>
      <c r="IU55" s="333" t="str">
        <f t="shared" si="90"/>
        <v/>
      </c>
      <c r="IV55" s="449" t="str">
        <f t="shared" si="91"/>
        <v/>
      </c>
      <c r="IW55" s="331" t="str">
        <f t="shared" si="92"/>
        <v/>
      </c>
      <c r="IX55" s="331" t="str">
        <f t="shared" si="93"/>
        <v/>
      </c>
      <c r="IY55" s="348" t="str">
        <f t="shared" si="94"/>
        <v/>
      </c>
      <c r="IZ55" s="365" t="str">
        <f t="shared" si="95"/>
        <v/>
      </c>
      <c r="JA55" s="340"/>
      <c r="JB55" s="100"/>
      <c r="JC55" s="370" t="str">
        <f t="shared" si="96"/>
        <v/>
      </c>
      <c r="JD55" s="101" t="str">
        <f t="shared" si="97"/>
        <v/>
      </c>
      <c r="JE55" s="367" t="str">
        <f t="shared" si="98"/>
        <v/>
      </c>
      <c r="JF55" s="368" t="str">
        <f t="shared" si="99"/>
        <v/>
      </c>
      <c r="JG55" s="368" t="str">
        <f t="shared" si="100"/>
        <v/>
      </c>
      <c r="JH55" s="368" t="str">
        <f t="shared" si="101"/>
        <v/>
      </c>
      <c r="JI55" s="368">
        <f t="shared" si="102"/>
        <v>0</v>
      </c>
      <c r="JJ55" s="369" t="str">
        <f t="shared" si="103"/>
        <v/>
      </c>
      <c r="JK55" s="367" t="str">
        <f t="shared" si="104"/>
        <v/>
      </c>
      <c r="JL55" s="369" t="str">
        <f t="shared" si="105"/>
        <v/>
      </c>
      <c r="JM55" s="368" t="str">
        <f t="shared" si="106"/>
        <v/>
      </c>
      <c r="JN55" s="368" t="str">
        <f t="shared" si="107"/>
        <v/>
      </c>
      <c r="JO55" s="368" t="str">
        <f t="shared" si="108"/>
        <v/>
      </c>
      <c r="JP55" s="371" t="str">
        <f t="shared" si="109"/>
        <v/>
      </c>
      <c r="JR55" s="115" t="str">
        <f t="shared" si="110"/>
        <v/>
      </c>
      <c r="JS55" s="28" t="str">
        <f t="shared" si="111"/>
        <v/>
      </c>
      <c r="JT55" s="28" t="str">
        <f t="shared" si="112"/>
        <v/>
      </c>
      <c r="JU55" s="28" t="str">
        <f t="shared" si="113"/>
        <v/>
      </c>
      <c r="JV55" s="28" t="str">
        <f t="shared" si="114"/>
        <v/>
      </c>
      <c r="JW55" s="251"/>
      <c r="JX55" s="122" t="str">
        <f t="shared" si="115"/>
        <v/>
      </c>
      <c r="JZ55" s="115" t="str">
        <f t="shared" si="116"/>
        <v/>
      </c>
      <c r="KA55" s="398" t="str">
        <f t="shared" si="117"/>
        <v/>
      </c>
      <c r="KB55" s="398" t="str">
        <f t="shared" si="118"/>
        <v/>
      </c>
      <c r="KC55" s="28" t="str">
        <f t="shared" si="119"/>
        <v/>
      </c>
      <c r="KD55" s="28" t="str">
        <f t="shared" si="120"/>
        <v/>
      </c>
      <c r="KE55" s="28" t="str">
        <f t="shared" si="121"/>
        <v/>
      </c>
      <c r="KF55" s="28" t="str">
        <f t="shared" si="122"/>
        <v/>
      </c>
      <c r="KG55" s="28" t="str">
        <f t="shared" si="123"/>
        <v/>
      </c>
      <c r="KH55" s="28" t="str">
        <f t="shared" si="124"/>
        <v/>
      </c>
      <c r="KI55" s="28" t="str">
        <f t="shared" si="125"/>
        <v/>
      </c>
      <c r="KJ55" s="28" t="str">
        <f t="shared" si="126"/>
        <v/>
      </c>
      <c r="KK55" s="122" t="str">
        <f t="shared" si="127"/>
        <v/>
      </c>
    </row>
    <row r="56" spans="2:297" s="26" customFormat="1" ht="26.25" customHeight="1" x14ac:dyDescent="0.2">
      <c r="B56" s="27">
        <f t="shared" si="6"/>
        <v>0</v>
      </c>
      <c r="C56" s="27">
        <f t="shared" si="7"/>
        <v>0</v>
      </c>
      <c r="D56" s="27">
        <f t="shared" si="8"/>
        <v>0</v>
      </c>
      <c r="E56" s="27">
        <f t="shared" si="9"/>
        <v>0</v>
      </c>
      <c r="F56" s="27">
        <f t="shared" si="10"/>
        <v>0</v>
      </c>
      <c r="G56" s="27">
        <f t="shared" si="11"/>
        <v>0</v>
      </c>
      <c r="H56" s="27">
        <f t="shared" si="12"/>
        <v>0</v>
      </c>
      <c r="I56" s="27">
        <f t="shared" si="13"/>
        <v>0</v>
      </c>
      <c r="J56" s="27"/>
      <c r="K56" s="27"/>
      <c r="L56" s="27"/>
      <c r="N56" s="131" t="str">
        <f t="shared" si="14"/>
        <v/>
      </c>
      <c r="O56" s="59"/>
      <c r="P56" s="59"/>
      <c r="Q56" s="241"/>
      <c r="R56" s="483"/>
      <c r="S56" s="243" t="str">
        <f>IFERROR(VLOOKUP($R56,整理番号!$B$4:$C$5,2,FALSE),"")</f>
        <v/>
      </c>
      <c r="T56" s="59"/>
      <c r="U56" s="250"/>
      <c r="V56" s="121"/>
      <c r="W56" s="218" t="str">
        <f t="shared" si="15"/>
        <v/>
      </c>
      <c r="X56" s="111"/>
      <c r="Y56" s="115"/>
      <c r="Z56" s="146" t="str">
        <f>IFERROR(VLOOKUP($Y56,整理番号!$B$8:$C$10,2,FALSE),"")</f>
        <v/>
      </c>
      <c r="AA56" s="251"/>
      <c r="AB56" s="28"/>
      <c r="AC56" s="62" t="str">
        <f>IFERROR(VLOOKUP($AB56,整理番号!$B$22:$C$23,2,FALSE),"")</f>
        <v/>
      </c>
      <c r="AD56" s="28"/>
      <c r="AE56" s="116" t="str">
        <f>IFERROR(VLOOKUP(AD56,整理番号!$B$14:$C$16,2,FALSE),"")</f>
        <v/>
      </c>
      <c r="AF56" s="115"/>
      <c r="AG56" s="30" t="str">
        <f>IFERROR(VLOOKUP(AF56,整理番号!$B$18:$C$19,2,FALSE),"")</f>
        <v/>
      </c>
      <c r="AH56" s="28"/>
      <c r="AI56" s="254"/>
      <c r="AJ56" s="254"/>
      <c r="AK56" s="122"/>
      <c r="AL56" s="141"/>
      <c r="AM56" s="28"/>
      <c r="AN56" s="141"/>
      <c r="AO56" s="115"/>
      <c r="AP56" s="116" t="str">
        <f>IFERROR(VLOOKUP(AO56,整理番号!$B$38:$C$43,2,FALSE),"")</f>
        <v/>
      </c>
      <c r="AQ56" s="104" t="str">
        <f t="shared" si="16"/>
        <v/>
      </c>
      <c r="AR56" s="27"/>
      <c r="AS56" s="28"/>
      <c r="AT56" s="27"/>
      <c r="AU56" s="27"/>
      <c r="AV56" s="122"/>
      <c r="AW56" s="115"/>
      <c r="AX56" s="31"/>
      <c r="AY56" s="64" t="str">
        <f t="shared" si="17"/>
        <v/>
      </c>
      <c r="AZ56" s="31"/>
      <c r="BA56" s="31"/>
      <c r="BB56" s="64">
        <f t="shared" si="18"/>
        <v>0</v>
      </c>
      <c r="BC56" s="64" t="str">
        <f t="shared" si="19"/>
        <v/>
      </c>
      <c r="BD56" s="64" t="str">
        <f t="shared" si="20"/>
        <v/>
      </c>
      <c r="BE56" s="33"/>
      <c r="BF56" s="34" t="str">
        <f t="shared" si="21"/>
        <v/>
      </c>
      <c r="BG56" s="125" t="str">
        <f t="shared" si="22"/>
        <v/>
      </c>
      <c r="BH56" s="262"/>
      <c r="BI56" s="263"/>
      <c r="BJ56" s="31"/>
      <c r="BK56" s="31"/>
      <c r="BL56" s="31"/>
      <c r="BM56" s="31"/>
      <c r="BN56" s="148"/>
      <c r="BO56" s="270"/>
      <c r="BP56" s="267"/>
      <c r="BQ56" s="262"/>
      <c r="BR56" s="263"/>
      <c r="BS56" s="31"/>
      <c r="BT56" s="31"/>
      <c r="BU56" s="31"/>
      <c r="BV56" s="31"/>
      <c r="BW56" s="148"/>
      <c r="BX56" s="270"/>
      <c r="BY56" s="267"/>
      <c r="BZ56" s="262"/>
      <c r="CA56" s="263"/>
      <c r="CB56" s="31"/>
      <c r="CC56" s="31"/>
      <c r="CD56" s="31"/>
      <c r="CE56" s="31"/>
      <c r="CF56" s="148"/>
      <c r="CG56" s="270"/>
      <c r="CH56" s="267"/>
      <c r="CI56" s="262"/>
      <c r="CJ56" s="263"/>
      <c r="CK56" s="323"/>
      <c r="CL56" s="323"/>
      <c r="CM56" s="323"/>
      <c r="CN56" s="323"/>
      <c r="CO56" s="35" t="s">
        <v>306</v>
      </c>
      <c r="CP56" s="342" t="str">
        <f t="shared" si="23"/>
        <v/>
      </c>
      <c r="CQ56" s="267"/>
      <c r="CR56" s="258"/>
      <c r="CS56" s="93"/>
      <c r="CT56" s="275"/>
      <c r="CU56" s="275"/>
      <c r="CV56" s="275"/>
      <c r="CW56" s="275"/>
      <c r="CX56" s="36" t="s">
        <v>307</v>
      </c>
      <c r="CY56" s="273"/>
      <c r="CZ56" s="258"/>
      <c r="DA56" s="263"/>
      <c r="DB56" s="296"/>
      <c r="DC56" s="296"/>
      <c r="DD56" s="296"/>
      <c r="DE56" s="296"/>
      <c r="DF56" s="36" t="s">
        <v>308</v>
      </c>
      <c r="DG56" s="344" t="str">
        <f t="shared" si="24"/>
        <v/>
      </c>
      <c r="DH56" s="273"/>
      <c r="DI56" s="258"/>
      <c r="DJ56" s="263"/>
      <c r="DK56" s="278"/>
      <c r="DL56" s="278"/>
      <c r="DM56" s="278"/>
      <c r="DN56" s="278"/>
      <c r="DO56" s="36" t="s">
        <v>309</v>
      </c>
      <c r="DP56" s="281"/>
      <c r="DQ56" s="284" t="str">
        <f t="shared" si="25"/>
        <v/>
      </c>
      <c r="DR56" s="273"/>
      <c r="DS56" s="43"/>
      <c r="DT56" s="93"/>
      <c r="DU56" s="37"/>
      <c r="DV56" s="37"/>
      <c r="DW56" s="37"/>
      <c r="DX56" s="37"/>
      <c r="DY56" s="46" t="s">
        <v>310</v>
      </c>
      <c r="DZ56" s="478"/>
      <c r="EA56" s="38"/>
      <c r="EB56" s="37"/>
      <c r="EC56" s="37"/>
      <c r="ED56" s="37"/>
      <c r="EE56" s="37"/>
      <c r="EF56" s="49" t="s">
        <v>307</v>
      </c>
      <c r="EG56" s="54"/>
      <c r="EH56" s="290"/>
      <c r="EI56" s="37"/>
      <c r="EJ56" s="37"/>
      <c r="EK56" s="37"/>
      <c r="EL56" s="37"/>
      <c r="EM56" s="52" t="s">
        <v>307</v>
      </c>
      <c r="EN56" s="57"/>
      <c r="EO56" s="290"/>
      <c r="EP56" s="37"/>
      <c r="EQ56" s="37"/>
      <c r="ER56" s="37"/>
      <c r="ES56" s="37"/>
      <c r="ET56" s="39" t="s">
        <v>307</v>
      </c>
      <c r="EU56" s="287"/>
      <c r="EV56" s="292"/>
      <c r="EW56" s="290"/>
      <c r="EX56" s="37"/>
      <c r="EY56" s="37"/>
      <c r="EZ56" s="37"/>
      <c r="FA56" s="37"/>
      <c r="FB56" s="39" t="s">
        <v>307</v>
      </c>
      <c r="FC56" s="287"/>
      <c r="FD56" s="292"/>
      <c r="FE56" s="290"/>
      <c r="FF56" s="296"/>
      <c r="FG56" s="296"/>
      <c r="FH56" s="296"/>
      <c r="FI56" s="296"/>
      <c r="FJ56" s="40" t="s">
        <v>311</v>
      </c>
      <c r="FK56" s="302" t="str">
        <f t="shared" si="26"/>
        <v/>
      </c>
      <c r="FL56" s="299"/>
      <c r="FM56" s="292"/>
      <c r="FN56" s="290"/>
      <c r="FO56" s="305"/>
      <c r="FP56" s="296"/>
      <c r="FQ56" s="296"/>
      <c r="FR56" s="296"/>
      <c r="FS56" s="40" t="s">
        <v>311</v>
      </c>
      <c r="FT56" s="352" t="str">
        <f t="shared" si="27"/>
        <v/>
      </c>
      <c r="FU56" s="267"/>
      <c r="FV56" s="292"/>
      <c r="FW56" s="290"/>
      <c r="FX56" s="326"/>
      <c r="FY56" s="326"/>
      <c r="FZ56" s="326"/>
      <c r="GA56" s="326"/>
      <c r="GB56" s="36" t="s">
        <v>312</v>
      </c>
      <c r="GC56" s="308" t="str">
        <f t="shared" si="28"/>
        <v/>
      </c>
      <c r="GD56" s="267"/>
      <c r="GE56" s="312" t="str">
        <f t="shared" si="29"/>
        <v/>
      </c>
      <c r="GF56" s="313"/>
      <c r="GG56" s="338"/>
      <c r="GH56" s="312" t="str">
        <f t="shared" si="30"/>
        <v/>
      </c>
      <c r="GI56" s="313"/>
      <c r="GJ56" s="338" t="s">
        <v>56</v>
      </c>
      <c r="GK56" s="475" t="str">
        <f t="shared" si="31"/>
        <v/>
      </c>
      <c r="GL56" s="313"/>
      <c r="GM56" s="313"/>
      <c r="GN56" s="338"/>
      <c r="GO56" s="429" t="str">
        <f t="shared" si="32"/>
        <v/>
      </c>
      <c r="GP56" s="430" t="str">
        <f t="shared" si="33"/>
        <v/>
      </c>
      <c r="GQ56" s="431" t="str">
        <f t="shared" si="34"/>
        <v/>
      </c>
      <c r="GR56" s="432" t="str">
        <f t="shared" si="35"/>
        <v/>
      </c>
      <c r="GS56" s="430" t="str">
        <f t="shared" si="36"/>
        <v/>
      </c>
      <c r="GT56" s="433" t="str">
        <f t="shared" si="37"/>
        <v/>
      </c>
      <c r="GU56" s="331" t="str">
        <f t="shared" si="38"/>
        <v/>
      </c>
      <c r="GV56" s="333" t="str">
        <f t="shared" si="39"/>
        <v/>
      </c>
      <c r="GW56" s="439" t="str">
        <f t="shared" si="40"/>
        <v/>
      </c>
      <c r="GX56" s="433" t="str">
        <f t="shared" si="41"/>
        <v/>
      </c>
      <c r="GY56" s="331" t="str">
        <f t="shared" si="42"/>
        <v/>
      </c>
      <c r="GZ56" s="331" t="str">
        <f t="shared" si="43"/>
        <v/>
      </c>
      <c r="HA56" s="328" t="str">
        <f t="shared" si="44"/>
        <v/>
      </c>
      <c r="HB56" s="331" t="str">
        <f t="shared" si="45"/>
        <v/>
      </c>
      <c r="HC56" s="331" t="str">
        <f t="shared" si="46"/>
        <v/>
      </c>
      <c r="HD56" s="333" t="str">
        <f t="shared" si="47"/>
        <v/>
      </c>
      <c r="HE56" s="332" t="str">
        <f t="shared" si="48"/>
        <v/>
      </c>
      <c r="HF56" s="331" t="str">
        <f t="shared" si="49"/>
        <v/>
      </c>
      <c r="HG56" s="333" t="str">
        <f t="shared" si="50"/>
        <v/>
      </c>
      <c r="HH56" s="419" t="str">
        <f t="shared" si="51"/>
        <v/>
      </c>
      <c r="HI56" s="358" t="str">
        <f t="shared" si="52"/>
        <v/>
      </c>
      <c r="HJ56" s="331" t="str">
        <f t="shared" si="53"/>
        <v/>
      </c>
      <c r="HK56" s="331" t="str">
        <f t="shared" si="54"/>
        <v/>
      </c>
      <c r="HL56" s="358" t="str">
        <f t="shared" si="55"/>
        <v/>
      </c>
      <c r="HM56" s="331" t="str">
        <f t="shared" si="56"/>
        <v/>
      </c>
      <c r="HN56" s="331" t="str">
        <f t="shared" si="57"/>
        <v/>
      </c>
      <c r="HO56" s="358" t="str">
        <f t="shared" si="58"/>
        <v/>
      </c>
      <c r="HP56" s="331" t="str">
        <f t="shared" si="59"/>
        <v/>
      </c>
      <c r="HQ56" s="331" t="str">
        <f t="shared" si="60"/>
        <v/>
      </c>
      <c r="HR56" s="361" t="str">
        <f t="shared" si="61"/>
        <v/>
      </c>
      <c r="HS56" s="348" t="str">
        <f t="shared" si="62"/>
        <v/>
      </c>
      <c r="HT56" s="333" t="str">
        <f t="shared" si="63"/>
        <v/>
      </c>
      <c r="HU56" s="428" t="str">
        <f t="shared" si="64"/>
        <v/>
      </c>
      <c r="HV56" s="328" t="str">
        <f t="shared" si="65"/>
        <v/>
      </c>
      <c r="HW56" s="330" t="str">
        <f t="shared" si="66"/>
        <v/>
      </c>
      <c r="HX56" s="418" t="str">
        <f t="shared" si="67"/>
        <v/>
      </c>
      <c r="HY56" s="331" t="str">
        <f t="shared" si="68"/>
        <v/>
      </c>
      <c r="HZ56" s="331" t="str">
        <f t="shared" si="69"/>
        <v/>
      </c>
      <c r="IA56" s="331" t="str">
        <f t="shared" si="70"/>
        <v/>
      </c>
      <c r="IB56" s="331" t="str">
        <f t="shared" si="71"/>
        <v/>
      </c>
      <c r="IC56" s="333" t="str">
        <f t="shared" si="72"/>
        <v/>
      </c>
      <c r="ID56" s="419" t="str">
        <f t="shared" si="73"/>
        <v/>
      </c>
      <c r="IE56" s="331" t="str">
        <f t="shared" si="74"/>
        <v/>
      </c>
      <c r="IF56" s="331" t="str">
        <f t="shared" si="75"/>
        <v/>
      </c>
      <c r="IG56" s="331" t="str">
        <f t="shared" si="76"/>
        <v/>
      </c>
      <c r="IH56" s="331" t="str">
        <f t="shared" si="77"/>
        <v/>
      </c>
      <c r="II56" s="333" t="str">
        <f t="shared" si="78"/>
        <v/>
      </c>
      <c r="IJ56" s="419" t="str">
        <f t="shared" si="79"/>
        <v/>
      </c>
      <c r="IK56" s="331" t="str">
        <f t="shared" si="80"/>
        <v/>
      </c>
      <c r="IL56" s="331" t="str">
        <f t="shared" si="81"/>
        <v/>
      </c>
      <c r="IM56" s="331" t="str">
        <f t="shared" si="82"/>
        <v/>
      </c>
      <c r="IN56" s="331" t="str">
        <f t="shared" si="83"/>
        <v/>
      </c>
      <c r="IO56" s="333" t="str">
        <f t="shared" si="84"/>
        <v/>
      </c>
      <c r="IP56" s="433" t="str">
        <f t="shared" si="85"/>
        <v/>
      </c>
      <c r="IQ56" s="331" t="str">
        <f t="shared" si="86"/>
        <v/>
      </c>
      <c r="IR56" s="348" t="str">
        <f t="shared" si="87"/>
        <v/>
      </c>
      <c r="IS56" s="433" t="str">
        <f t="shared" si="88"/>
        <v/>
      </c>
      <c r="IT56" s="331" t="str">
        <f t="shared" si="89"/>
        <v/>
      </c>
      <c r="IU56" s="333" t="str">
        <f t="shared" si="90"/>
        <v/>
      </c>
      <c r="IV56" s="449" t="str">
        <f t="shared" si="91"/>
        <v/>
      </c>
      <c r="IW56" s="331" t="str">
        <f t="shared" si="92"/>
        <v/>
      </c>
      <c r="IX56" s="331" t="str">
        <f t="shared" si="93"/>
        <v/>
      </c>
      <c r="IY56" s="348" t="str">
        <f t="shared" si="94"/>
        <v/>
      </c>
      <c r="IZ56" s="365" t="str">
        <f t="shared" si="95"/>
        <v/>
      </c>
      <c r="JA56" s="340"/>
      <c r="JB56" s="100"/>
      <c r="JC56" s="370" t="str">
        <f t="shared" si="96"/>
        <v/>
      </c>
      <c r="JD56" s="101" t="str">
        <f t="shared" si="97"/>
        <v/>
      </c>
      <c r="JE56" s="367" t="str">
        <f t="shared" si="98"/>
        <v/>
      </c>
      <c r="JF56" s="368" t="str">
        <f t="shared" si="99"/>
        <v/>
      </c>
      <c r="JG56" s="368" t="str">
        <f t="shared" si="100"/>
        <v/>
      </c>
      <c r="JH56" s="368" t="str">
        <f t="shared" si="101"/>
        <v/>
      </c>
      <c r="JI56" s="368">
        <f t="shared" si="102"/>
        <v>0</v>
      </c>
      <c r="JJ56" s="369" t="str">
        <f t="shared" si="103"/>
        <v/>
      </c>
      <c r="JK56" s="367" t="str">
        <f t="shared" si="104"/>
        <v/>
      </c>
      <c r="JL56" s="369" t="str">
        <f t="shared" si="105"/>
        <v/>
      </c>
      <c r="JM56" s="368" t="str">
        <f t="shared" si="106"/>
        <v/>
      </c>
      <c r="JN56" s="368" t="str">
        <f t="shared" si="107"/>
        <v/>
      </c>
      <c r="JO56" s="368" t="str">
        <f t="shared" si="108"/>
        <v/>
      </c>
      <c r="JP56" s="371" t="str">
        <f t="shared" si="109"/>
        <v/>
      </c>
      <c r="JR56" s="115" t="str">
        <f t="shared" si="110"/>
        <v/>
      </c>
      <c r="JS56" s="28" t="str">
        <f t="shared" si="111"/>
        <v/>
      </c>
      <c r="JT56" s="28" t="str">
        <f t="shared" si="112"/>
        <v/>
      </c>
      <c r="JU56" s="28" t="str">
        <f t="shared" si="113"/>
        <v/>
      </c>
      <c r="JV56" s="28" t="str">
        <f t="shared" si="114"/>
        <v/>
      </c>
      <c r="JW56" s="251"/>
      <c r="JX56" s="122" t="str">
        <f t="shared" si="115"/>
        <v/>
      </c>
      <c r="JZ56" s="115" t="str">
        <f t="shared" si="116"/>
        <v/>
      </c>
      <c r="KA56" s="398" t="str">
        <f t="shared" si="117"/>
        <v/>
      </c>
      <c r="KB56" s="398" t="str">
        <f t="shared" si="118"/>
        <v/>
      </c>
      <c r="KC56" s="28" t="str">
        <f t="shared" si="119"/>
        <v/>
      </c>
      <c r="KD56" s="28" t="str">
        <f t="shared" si="120"/>
        <v/>
      </c>
      <c r="KE56" s="28" t="str">
        <f t="shared" si="121"/>
        <v/>
      </c>
      <c r="KF56" s="28" t="str">
        <f t="shared" si="122"/>
        <v/>
      </c>
      <c r="KG56" s="28" t="str">
        <f t="shared" si="123"/>
        <v/>
      </c>
      <c r="KH56" s="28" t="str">
        <f t="shared" si="124"/>
        <v/>
      </c>
      <c r="KI56" s="28" t="str">
        <f t="shared" si="125"/>
        <v/>
      </c>
      <c r="KJ56" s="28" t="str">
        <f t="shared" si="126"/>
        <v/>
      </c>
      <c r="KK56" s="122" t="str">
        <f t="shared" si="127"/>
        <v/>
      </c>
    </row>
    <row r="57" spans="2:297" s="26" customFormat="1" ht="26.25" customHeight="1" x14ac:dyDescent="0.2">
      <c r="B57" s="27">
        <f t="shared" si="6"/>
        <v>0</v>
      </c>
      <c r="C57" s="27">
        <f t="shared" si="7"/>
        <v>0</v>
      </c>
      <c r="D57" s="27">
        <f t="shared" si="8"/>
        <v>0</v>
      </c>
      <c r="E57" s="27">
        <f t="shared" si="9"/>
        <v>0</v>
      </c>
      <c r="F57" s="27">
        <f t="shared" si="10"/>
        <v>0</v>
      </c>
      <c r="G57" s="27">
        <f t="shared" si="11"/>
        <v>0</v>
      </c>
      <c r="H57" s="27">
        <f t="shared" si="12"/>
        <v>0</v>
      </c>
      <c r="I57" s="27">
        <f t="shared" si="13"/>
        <v>0</v>
      </c>
      <c r="J57" s="27"/>
      <c r="K57" s="27"/>
      <c r="L57" s="27"/>
      <c r="N57" s="131" t="str">
        <f t="shared" si="14"/>
        <v/>
      </c>
      <c r="O57" s="59"/>
      <c r="P57" s="59"/>
      <c r="Q57" s="241"/>
      <c r="R57" s="483"/>
      <c r="S57" s="243" t="str">
        <f>IFERROR(VLOOKUP($R57,整理番号!$B$4:$C$5,2,FALSE),"")</f>
        <v/>
      </c>
      <c r="T57" s="59"/>
      <c r="U57" s="250"/>
      <c r="V57" s="121"/>
      <c r="W57" s="218" t="str">
        <f t="shared" si="15"/>
        <v/>
      </c>
      <c r="X57" s="111"/>
      <c r="Y57" s="115"/>
      <c r="Z57" s="146" t="str">
        <f>IFERROR(VLOOKUP($Y57,整理番号!$B$8:$C$10,2,FALSE),"")</f>
        <v/>
      </c>
      <c r="AA57" s="251"/>
      <c r="AB57" s="28"/>
      <c r="AC57" s="62" t="str">
        <f>IFERROR(VLOOKUP($AB57,整理番号!$B$22:$C$23,2,FALSE),"")</f>
        <v/>
      </c>
      <c r="AD57" s="28"/>
      <c r="AE57" s="116" t="str">
        <f>IFERROR(VLOOKUP(AD57,整理番号!$B$14:$C$16,2,FALSE),"")</f>
        <v/>
      </c>
      <c r="AF57" s="115"/>
      <c r="AG57" s="30" t="str">
        <f>IFERROR(VLOOKUP(AF57,整理番号!$B$18:$C$19,2,FALSE),"")</f>
        <v/>
      </c>
      <c r="AH57" s="28"/>
      <c r="AI57" s="254"/>
      <c r="AJ57" s="254"/>
      <c r="AK57" s="122"/>
      <c r="AL57" s="141"/>
      <c r="AM57" s="28"/>
      <c r="AN57" s="141"/>
      <c r="AO57" s="115"/>
      <c r="AP57" s="116" t="str">
        <f>IFERROR(VLOOKUP(AO57,整理番号!$B$38:$C$43,2,FALSE),"")</f>
        <v/>
      </c>
      <c r="AQ57" s="104" t="str">
        <f t="shared" si="16"/>
        <v/>
      </c>
      <c r="AR57" s="27"/>
      <c r="AS57" s="28"/>
      <c r="AT57" s="27"/>
      <c r="AU57" s="27"/>
      <c r="AV57" s="122"/>
      <c r="AW57" s="115"/>
      <c r="AX57" s="31"/>
      <c r="AY57" s="64" t="str">
        <f t="shared" si="17"/>
        <v/>
      </c>
      <c r="AZ57" s="31"/>
      <c r="BA57" s="31"/>
      <c r="BB57" s="64">
        <f t="shared" si="18"/>
        <v>0</v>
      </c>
      <c r="BC57" s="64" t="str">
        <f t="shared" si="19"/>
        <v/>
      </c>
      <c r="BD57" s="64" t="str">
        <f t="shared" si="20"/>
        <v/>
      </c>
      <c r="BE57" s="33"/>
      <c r="BF57" s="34" t="str">
        <f t="shared" si="21"/>
        <v/>
      </c>
      <c r="BG57" s="125" t="str">
        <f t="shared" si="22"/>
        <v/>
      </c>
      <c r="BH57" s="262"/>
      <c r="BI57" s="263"/>
      <c r="BJ57" s="31"/>
      <c r="BK57" s="31"/>
      <c r="BL57" s="31"/>
      <c r="BM57" s="31"/>
      <c r="BN57" s="148"/>
      <c r="BO57" s="270"/>
      <c r="BP57" s="267"/>
      <c r="BQ57" s="262"/>
      <c r="BR57" s="263"/>
      <c r="BS57" s="31"/>
      <c r="BT57" s="31"/>
      <c r="BU57" s="31"/>
      <c r="BV57" s="31"/>
      <c r="BW57" s="148"/>
      <c r="BX57" s="270"/>
      <c r="BY57" s="267"/>
      <c r="BZ57" s="262"/>
      <c r="CA57" s="263"/>
      <c r="CB57" s="31"/>
      <c r="CC57" s="31"/>
      <c r="CD57" s="31"/>
      <c r="CE57" s="31"/>
      <c r="CF57" s="148"/>
      <c r="CG57" s="270"/>
      <c r="CH57" s="267"/>
      <c r="CI57" s="262"/>
      <c r="CJ57" s="263"/>
      <c r="CK57" s="323"/>
      <c r="CL57" s="323"/>
      <c r="CM57" s="323"/>
      <c r="CN57" s="323"/>
      <c r="CO57" s="35" t="s">
        <v>306</v>
      </c>
      <c r="CP57" s="342" t="str">
        <f t="shared" si="23"/>
        <v/>
      </c>
      <c r="CQ57" s="267"/>
      <c r="CR57" s="258"/>
      <c r="CS57" s="93"/>
      <c r="CT57" s="275"/>
      <c r="CU57" s="275"/>
      <c r="CV57" s="275"/>
      <c r="CW57" s="275"/>
      <c r="CX57" s="36" t="s">
        <v>307</v>
      </c>
      <c r="CY57" s="273"/>
      <c r="CZ57" s="258"/>
      <c r="DA57" s="263"/>
      <c r="DB57" s="296"/>
      <c r="DC57" s="296"/>
      <c r="DD57" s="296"/>
      <c r="DE57" s="296"/>
      <c r="DF57" s="36" t="s">
        <v>308</v>
      </c>
      <c r="DG57" s="344" t="str">
        <f t="shared" si="24"/>
        <v/>
      </c>
      <c r="DH57" s="273"/>
      <c r="DI57" s="258"/>
      <c r="DJ57" s="263"/>
      <c r="DK57" s="278"/>
      <c r="DL57" s="278"/>
      <c r="DM57" s="278"/>
      <c r="DN57" s="278"/>
      <c r="DO57" s="36" t="s">
        <v>309</v>
      </c>
      <c r="DP57" s="281"/>
      <c r="DQ57" s="284" t="str">
        <f t="shared" si="25"/>
        <v/>
      </c>
      <c r="DR57" s="273"/>
      <c r="DS57" s="43"/>
      <c r="DT57" s="93"/>
      <c r="DU57" s="37"/>
      <c r="DV57" s="37"/>
      <c r="DW57" s="37"/>
      <c r="DX57" s="37"/>
      <c r="DY57" s="46" t="s">
        <v>310</v>
      </c>
      <c r="DZ57" s="478"/>
      <c r="EA57" s="38"/>
      <c r="EB57" s="37"/>
      <c r="EC57" s="37"/>
      <c r="ED57" s="37"/>
      <c r="EE57" s="37"/>
      <c r="EF57" s="49" t="s">
        <v>307</v>
      </c>
      <c r="EG57" s="54"/>
      <c r="EH57" s="290"/>
      <c r="EI57" s="37"/>
      <c r="EJ57" s="37"/>
      <c r="EK57" s="37"/>
      <c r="EL57" s="37"/>
      <c r="EM57" s="52" t="s">
        <v>307</v>
      </c>
      <c r="EN57" s="57"/>
      <c r="EO57" s="290"/>
      <c r="EP57" s="37"/>
      <c r="EQ57" s="37"/>
      <c r="ER57" s="37"/>
      <c r="ES57" s="37"/>
      <c r="ET57" s="39" t="s">
        <v>307</v>
      </c>
      <c r="EU57" s="287"/>
      <c r="EV57" s="292"/>
      <c r="EW57" s="290"/>
      <c r="EX57" s="37"/>
      <c r="EY57" s="37"/>
      <c r="EZ57" s="37"/>
      <c r="FA57" s="37"/>
      <c r="FB57" s="39" t="s">
        <v>307</v>
      </c>
      <c r="FC57" s="287"/>
      <c r="FD57" s="292"/>
      <c r="FE57" s="290"/>
      <c r="FF57" s="296"/>
      <c r="FG57" s="296"/>
      <c r="FH57" s="296"/>
      <c r="FI57" s="296"/>
      <c r="FJ57" s="40" t="s">
        <v>311</v>
      </c>
      <c r="FK57" s="302" t="str">
        <f t="shared" si="26"/>
        <v/>
      </c>
      <c r="FL57" s="299"/>
      <c r="FM57" s="292"/>
      <c r="FN57" s="290"/>
      <c r="FO57" s="305"/>
      <c r="FP57" s="296"/>
      <c r="FQ57" s="296"/>
      <c r="FR57" s="296"/>
      <c r="FS57" s="40" t="s">
        <v>311</v>
      </c>
      <c r="FT57" s="352" t="str">
        <f t="shared" si="27"/>
        <v/>
      </c>
      <c r="FU57" s="267"/>
      <c r="FV57" s="292"/>
      <c r="FW57" s="290"/>
      <c r="FX57" s="326"/>
      <c r="FY57" s="326"/>
      <c r="FZ57" s="326"/>
      <c r="GA57" s="326"/>
      <c r="GB57" s="36" t="s">
        <v>312</v>
      </c>
      <c r="GC57" s="308" t="str">
        <f t="shared" si="28"/>
        <v/>
      </c>
      <c r="GD57" s="267"/>
      <c r="GE57" s="312" t="str">
        <f t="shared" si="29"/>
        <v/>
      </c>
      <c r="GF57" s="313"/>
      <c r="GG57" s="338"/>
      <c r="GH57" s="312" t="str">
        <f t="shared" si="30"/>
        <v/>
      </c>
      <c r="GI57" s="313"/>
      <c r="GJ57" s="338" t="s">
        <v>56</v>
      </c>
      <c r="GK57" s="475" t="str">
        <f t="shared" si="31"/>
        <v/>
      </c>
      <c r="GL57" s="313"/>
      <c r="GM57" s="313"/>
      <c r="GN57" s="338"/>
      <c r="GO57" s="429" t="str">
        <f t="shared" si="32"/>
        <v/>
      </c>
      <c r="GP57" s="430" t="str">
        <f t="shared" si="33"/>
        <v/>
      </c>
      <c r="GQ57" s="431" t="str">
        <f t="shared" si="34"/>
        <v/>
      </c>
      <c r="GR57" s="432" t="str">
        <f t="shared" si="35"/>
        <v/>
      </c>
      <c r="GS57" s="430" t="str">
        <f t="shared" si="36"/>
        <v/>
      </c>
      <c r="GT57" s="433" t="str">
        <f t="shared" si="37"/>
        <v/>
      </c>
      <c r="GU57" s="331" t="str">
        <f t="shared" si="38"/>
        <v/>
      </c>
      <c r="GV57" s="333" t="str">
        <f t="shared" si="39"/>
        <v/>
      </c>
      <c r="GW57" s="439" t="str">
        <f t="shared" si="40"/>
        <v/>
      </c>
      <c r="GX57" s="433" t="str">
        <f t="shared" si="41"/>
        <v/>
      </c>
      <c r="GY57" s="331" t="str">
        <f t="shared" si="42"/>
        <v/>
      </c>
      <c r="GZ57" s="331" t="str">
        <f t="shared" si="43"/>
        <v/>
      </c>
      <c r="HA57" s="328" t="str">
        <f t="shared" si="44"/>
        <v/>
      </c>
      <c r="HB57" s="331" t="str">
        <f t="shared" si="45"/>
        <v/>
      </c>
      <c r="HC57" s="331" t="str">
        <f t="shared" si="46"/>
        <v/>
      </c>
      <c r="HD57" s="333" t="str">
        <f t="shared" si="47"/>
        <v/>
      </c>
      <c r="HE57" s="332" t="str">
        <f t="shared" si="48"/>
        <v/>
      </c>
      <c r="HF57" s="331" t="str">
        <f t="shared" si="49"/>
        <v/>
      </c>
      <c r="HG57" s="333" t="str">
        <f t="shared" si="50"/>
        <v/>
      </c>
      <c r="HH57" s="419" t="str">
        <f t="shared" si="51"/>
        <v/>
      </c>
      <c r="HI57" s="358" t="str">
        <f t="shared" si="52"/>
        <v/>
      </c>
      <c r="HJ57" s="331" t="str">
        <f t="shared" si="53"/>
        <v/>
      </c>
      <c r="HK57" s="331" t="str">
        <f t="shared" si="54"/>
        <v/>
      </c>
      <c r="HL57" s="358" t="str">
        <f t="shared" si="55"/>
        <v/>
      </c>
      <c r="HM57" s="331" t="str">
        <f t="shared" si="56"/>
        <v/>
      </c>
      <c r="HN57" s="331" t="str">
        <f t="shared" si="57"/>
        <v/>
      </c>
      <c r="HO57" s="358" t="str">
        <f t="shared" si="58"/>
        <v/>
      </c>
      <c r="HP57" s="331" t="str">
        <f t="shared" si="59"/>
        <v/>
      </c>
      <c r="HQ57" s="331" t="str">
        <f t="shared" si="60"/>
        <v/>
      </c>
      <c r="HR57" s="361" t="str">
        <f t="shared" si="61"/>
        <v/>
      </c>
      <c r="HS57" s="348" t="str">
        <f t="shared" si="62"/>
        <v/>
      </c>
      <c r="HT57" s="333" t="str">
        <f t="shared" si="63"/>
        <v/>
      </c>
      <c r="HU57" s="428" t="str">
        <f t="shared" si="64"/>
        <v/>
      </c>
      <c r="HV57" s="328" t="str">
        <f t="shared" si="65"/>
        <v/>
      </c>
      <c r="HW57" s="330" t="str">
        <f t="shared" si="66"/>
        <v/>
      </c>
      <c r="HX57" s="418" t="str">
        <f t="shared" si="67"/>
        <v/>
      </c>
      <c r="HY57" s="331" t="str">
        <f t="shared" si="68"/>
        <v/>
      </c>
      <c r="HZ57" s="331" t="str">
        <f t="shared" si="69"/>
        <v/>
      </c>
      <c r="IA57" s="331" t="str">
        <f t="shared" si="70"/>
        <v/>
      </c>
      <c r="IB57" s="331" t="str">
        <f t="shared" si="71"/>
        <v/>
      </c>
      <c r="IC57" s="333" t="str">
        <f t="shared" si="72"/>
        <v/>
      </c>
      <c r="ID57" s="419" t="str">
        <f t="shared" si="73"/>
        <v/>
      </c>
      <c r="IE57" s="331" t="str">
        <f t="shared" si="74"/>
        <v/>
      </c>
      <c r="IF57" s="331" t="str">
        <f t="shared" si="75"/>
        <v/>
      </c>
      <c r="IG57" s="331" t="str">
        <f t="shared" si="76"/>
        <v/>
      </c>
      <c r="IH57" s="331" t="str">
        <f t="shared" si="77"/>
        <v/>
      </c>
      <c r="II57" s="333" t="str">
        <f t="shared" si="78"/>
        <v/>
      </c>
      <c r="IJ57" s="419" t="str">
        <f t="shared" si="79"/>
        <v/>
      </c>
      <c r="IK57" s="331" t="str">
        <f t="shared" si="80"/>
        <v/>
      </c>
      <c r="IL57" s="331" t="str">
        <f t="shared" si="81"/>
        <v/>
      </c>
      <c r="IM57" s="331" t="str">
        <f t="shared" si="82"/>
        <v/>
      </c>
      <c r="IN57" s="331" t="str">
        <f t="shared" si="83"/>
        <v/>
      </c>
      <c r="IO57" s="333" t="str">
        <f t="shared" si="84"/>
        <v/>
      </c>
      <c r="IP57" s="433" t="str">
        <f t="shared" si="85"/>
        <v/>
      </c>
      <c r="IQ57" s="331" t="str">
        <f t="shared" si="86"/>
        <v/>
      </c>
      <c r="IR57" s="348" t="str">
        <f t="shared" si="87"/>
        <v/>
      </c>
      <c r="IS57" s="433" t="str">
        <f t="shared" si="88"/>
        <v/>
      </c>
      <c r="IT57" s="331" t="str">
        <f t="shared" si="89"/>
        <v/>
      </c>
      <c r="IU57" s="333" t="str">
        <f t="shared" si="90"/>
        <v/>
      </c>
      <c r="IV57" s="449" t="str">
        <f t="shared" si="91"/>
        <v/>
      </c>
      <c r="IW57" s="331" t="str">
        <f t="shared" si="92"/>
        <v/>
      </c>
      <c r="IX57" s="331" t="str">
        <f t="shared" si="93"/>
        <v/>
      </c>
      <c r="IY57" s="348" t="str">
        <f t="shared" si="94"/>
        <v/>
      </c>
      <c r="IZ57" s="365" t="str">
        <f t="shared" si="95"/>
        <v/>
      </c>
      <c r="JA57" s="340"/>
      <c r="JB57" s="100"/>
      <c r="JC57" s="370" t="str">
        <f t="shared" si="96"/>
        <v/>
      </c>
      <c r="JD57" s="101" t="str">
        <f t="shared" si="97"/>
        <v/>
      </c>
      <c r="JE57" s="367" t="str">
        <f t="shared" si="98"/>
        <v/>
      </c>
      <c r="JF57" s="368" t="str">
        <f t="shared" si="99"/>
        <v/>
      </c>
      <c r="JG57" s="368" t="str">
        <f t="shared" si="100"/>
        <v/>
      </c>
      <c r="JH57" s="368" t="str">
        <f t="shared" si="101"/>
        <v/>
      </c>
      <c r="JI57" s="368">
        <f t="shared" si="102"/>
        <v>0</v>
      </c>
      <c r="JJ57" s="369" t="str">
        <f t="shared" si="103"/>
        <v/>
      </c>
      <c r="JK57" s="367" t="str">
        <f t="shared" si="104"/>
        <v/>
      </c>
      <c r="JL57" s="369" t="str">
        <f t="shared" si="105"/>
        <v/>
      </c>
      <c r="JM57" s="368" t="str">
        <f t="shared" si="106"/>
        <v/>
      </c>
      <c r="JN57" s="368" t="str">
        <f t="shared" si="107"/>
        <v/>
      </c>
      <c r="JO57" s="368" t="str">
        <f t="shared" si="108"/>
        <v/>
      </c>
      <c r="JP57" s="371" t="str">
        <f t="shared" si="109"/>
        <v/>
      </c>
      <c r="JR57" s="115" t="str">
        <f t="shared" si="110"/>
        <v/>
      </c>
      <c r="JS57" s="28" t="str">
        <f t="shared" si="111"/>
        <v/>
      </c>
      <c r="JT57" s="28" t="str">
        <f t="shared" si="112"/>
        <v/>
      </c>
      <c r="JU57" s="28" t="str">
        <f t="shared" si="113"/>
        <v/>
      </c>
      <c r="JV57" s="28" t="str">
        <f t="shared" si="114"/>
        <v/>
      </c>
      <c r="JW57" s="251"/>
      <c r="JX57" s="122" t="str">
        <f t="shared" si="115"/>
        <v/>
      </c>
      <c r="JZ57" s="115" t="str">
        <f t="shared" si="116"/>
        <v/>
      </c>
      <c r="KA57" s="398" t="str">
        <f t="shared" si="117"/>
        <v/>
      </c>
      <c r="KB57" s="398" t="str">
        <f t="shared" si="118"/>
        <v/>
      </c>
      <c r="KC57" s="28" t="str">
        <f t="shared" si="119"/>
        <v/>
      </c>
      <c r="KD57" s="28" t="str">
        <f t="shared" si="120"/>
        <v/>
      </c>
      <c r="KE57" s="28" t="str">
        <f t="shared" si="121"/>
        <v/>
      </c>
      <c r="KF57" s="28" t="str">
        <f t="shared" si="122"/>
        <v/>
      </c>
      <c r="KG57" s="28" t="str">
        <f t="shared" si="123"/>
        <v/>
      </c>
      <c r="KH57" s="28" t="str">
        <f t="shared" si="124"/>
        <v/>
      </c>
      <c r="KI57" s="28" t="str">
        <f t="shared" si="125"/>
        <v/>
      </c>
      <c r="KJ57" s="28" t="str">
        <f t="shared" si="126"/>
        <v/>
      </c>
      <c r="KK57" s="122" t="str">
        <f t="shared" si="127"/>
        <v/>
      </c>
    </row>
    <row r="58" spans="2:297" s="26" customFormat="1" ht="26.25" customHeight="1" x14ac:dyDescent="0.2">
      <c r="B58" s="27">
        <f t="shared" si="6"/>
        <v>0</v>
      </c>
      <c r="C58" s="27">
        <f t="shared" si="7"/>
        <v>0</v>
      </c>
      <c r="D58" s="27">
        <f t="shared" si="8"/>
        <v>0</v>
      </c>
      <c r="E58" s="27">
        <f t="shared" si="9"/>
        <v>0</v>
      </c>
      <c r="F58" s="27">
        <f t="shared" si="10"/>
        <v>0</v>
      </c>
      <c r="G58" s="27">
        <f t="shared" si="11"/>
        <v>0</v>
      </c>
      <c r="H58" s="27">
        <f t="shared" si="12"/>
        <v>0</v>
      </c>
      <c r="I58" s="27">
        <f t="shared" si="13"/>
        <v>0</v>
      </c>
      <c r="J58" s="27"/>
      <c r="K58" s="27"/>
      <c r="L58" s="27"/>
      <c r="N58" s="131" t="str">
        <f t="shared" si="14"/>
        <v/>
      </c>
      <c r="O58" s="59"/>
      <c r="P58" s="59"/>
      <c r="Q58" s="241"/>
      <c r="R58" s="483"/>
      <c r="S58" s="243" t="str">
        <f>IFERROR(VLOOKUP($R58,整理番号!$B$4:$C$5,2,FALSE),"")</f>
        <v/>
      </c>
      <c r="T58" s="59"/>
      <c r="U58" s="250"/>
      <c r="V58" s="121"/>
      <c r="W58" s="218" t="str">
        <f t="shared" si="15"/>
        <v/>
      </c>
      <c r="X58" s="111"/>
      <c r="Y58" s="115"/>
      <c r="Z58" s="146" t="str">
        <f>IFERROR(VLOOKUP($Y58,整理番号!$B$8:$C$10,2,FALSE),"")</f>
        <v/>
      </c>
      <c r="AA58" s="251"/>
      <c r="AB58" s="28"/>
      <c r="AC58" s="62" t="str">
        <f>IFERROR(VLOOKUP($AB58,整理番号!$B$22:$C$23,2,FALSE),"")</f>
        <v/>
      </c>
      <c r="AD58" s="28"/>
      <c r="AE58" s="116" t="str">
        <f>IFERROR(VLOOKUP(AD58,整理番号!$B$14:$C$16,2,FALSE),"")</f>
        <v/>
      </c>
      <c r="AF58" s="115"/>
      <c r="AG58" s="30" t="str">
        <f>IFERROR(VLOOKUP(AF58,整理番号!$B$18:$C$19,2,FALSE),"")</f>
        <v/>
      </c>
      <c r="AH58" s="28"/>
      <c r="AI58" s="254"/>
      <c r="AJ58" s="254"/>
      <c r="AK58" s="122"/>
      <c r="AL58" s="141"/>
      <c r="AM58" s="28"/>
      <c r="AN58" s="141"/>
      <c r="AO58" s="115"/>
      <c r="AP58" s="116" t="str">
        <f>IFERROR(VLOOKUP(AO58,整理番号!$B$38:$C$43,2,FALSE),"")</f>
        <v/>
      </c>
      <c r="AQ58" s="104" t="str">
        <f t="shared" si="16"/>
        <v/>
      </c>
      <c r="AR58" s="27"/>
      <c r="AS58" s="28"/>
      <c r="AT58" s="27"/>
      <c r="AU58" s="27"/>
      <c r="AV58" s="122"/>
      <c r="AW58" s="115"/>
      <c r="AX58" s="31"/>
      <c r="AY58" s="64" t="str">
        <f t="shared" si="17"/>
        <v/>
      </c>
      <c r="AZ58" s="31"/>
      <c r="BA58" s="31"/>
      <c r="BB58" s="64">
        <f t="shared" si="18"/>
        <v>0</v>
      </c>
      <c r="BC58" s="64" t="str">
        <f t="shared" si="19"/>
        <v/>
      </c>
      <c r="BD58" s="64" t="str">
        <f t="shared" si="20"/>
        <v/>
      </c>
      <c r="BE58" s="33"/>
      <c r="BF58" s="34" t="str">
        <f t="shared" si="21"/>
        <v/>
      </c>
      <c r="BG58" s="125" t="str">
        <f t="shared" si="22"/>
        <v/>
      </c>
      <c r="BH58" s="262"/>
      <c r="BI58" s="263"/>
      <c r="BJ58" s="31"/>
      <c r="BK58" s="31"/>
      <c r="BL58" s="31"/>
      <c r="BM58" s="31"/>
      <c r="BN58" s="148"/>
      <c r="BO58" s="270"/>
      <c r="BP58" s="267"/>
      <c r="BQ58" s="262"/>
      <c r="BR58" s="263"/>
      <c r="BS58" s="31"/>
      <c r="BT58" s="31"/>
      <c r="BU58" s="31"/>
      <c r="BV58" s="31"/>
      <c r="BW58" s="148"/>
      <c r="BX58" s="270"/>
      <c r="BY58" s="267"/>
      <c r="BZ58" s="262"/>
      <c r="CA58" s="263"/>
      <c r="CB58" s="31"/>
      <c r="CC58" s="31"/>
      <c r="CD58" s="31"/>
      <c r="CE58" s="31"/>
      <c r="CF58" s="148"/>
      <c r="CG58" s="270"/>
      <c r="CH58" s="267"/>
      <c r="CI58" s="262"/>
      <c r="CJ58" s="263"/>
      <c r="CK58" s="323"/>
      <c r="CL58" s="323"/>
      <c r="CM58" s="323"/>
      <c r="CN58" s="323"/>
      <c r="CO58" s="35" t="s">
        <v>306</v>
      </c>
      <c r="CP58" s="342" t="str">
        <f t="shared" si="23"/>
        <v/>
      </c>
      <c r="CQ58" s="267"/>
      <c r="CR58" s="258"/>
      <c r="CS58" s="93"/>
      <c r="CT58" s="275"/>
      <c r="CU58" s="275"/>
      <c r="CV58" s="275"/>
      <c r="CW58" s="275"/>
      <c r="CX58" s="36" t="s">
        <v>307</v>
      </c>
      <c r="CY58" s="273"/>
      <c r="CZ58" s="258"/>
      <c r="DA58" s="263"/>
      <c r="DB58" s="296"/>
      <c r="DC58" s="296"/>
      <c r="DD58" s="296"/>
      <c r="DE58" s="296"/>
      <c r="DF58" s="36" t="s">
        <v>308</v>
      </c>
      <c r="DG58" s="344" t="str">
        <f t="shared" si="24"/>
        <v/>
      </c>
      <c r="DH58" s="273"/>
      <c r="DI58" s="258"/>
      <c r="DJ58" s="263"/>
      <c r="DK58" s="278"/>
      <c r="DL58" s="278"/>
      <c r="DM58" s="278"/>
      <c r="DN58" s="278"/>
      <c r="DO58" s="36" t="s">
        <v>309</v>
      </c>
      <c r="DP58" s="281"/>
      <c r="DQ58" s="284" t="str">
        <f t="shared" si="25"/>
        <v/>
      </c>
      <c r="DR58" s="273"/>
      <c r="DS58" s="43"/>
      <c r="DT58" s="93"/>
      <c r="DU58" s="37"/>
      <c r="DV58" s="37"/>
      <c r="DW58" s="37"/>
      <c r="DX58" s="37"/>
      <c r="DY58" s="46" t="s">
        <v>310</v>
      </c>
      <c r="DZ58" s="478"/>
      <c r="EA58" s="38"/>
      <c r="EB58" s="37"/>
      <c r="EC58" s="37"/>
      <c r="ED58" s="37"/>
      <c r="EE58" s="37"/>
      <c r="EF58" s="49" t="s">
        <v>307</v>
      </c>
      <c r="EG58" s="54"/>
      <c r="EH58" s="290"/>
      <c r="EI58" s="37"/>
      <c r="EJ58" s="37"/>
      <c r="EK58" s="37"/>
      <c r="EL58" s="37"/>
      <c r="EM58" s="52" t="s">
        <v>307</v>
      </c>
      <c r="EN58" s="57"/>
      <c r="EO58" s="290"/>
      <c r="EP58" s="37"/>
      <c r="EQ58" s="37"/>
      <c r="ER58" s="37"/>
      <c r="ES58" s="37"/>
      <c r="ET58" s="39" t="s">
        <v>307</v>
      </c>
      <c r="EU58" s="287"/>
      <c r="EV58" s="292"/>
      <c r="EW58" s="290"/>
      <c r="EX58" s="37"/>
      <c r="EY58" s="37"/>
      <c r="EZ58" s="37"/>
      <c r="FA58" s="37"/>
      <c r="FB58" s="39" t="s">
        <v>307</v>
      </c>
      <c r="FC58" s="287"/>
      <c r="FD58" s="292"/>
      <c r="FE58" s="290"/>
      <c r="FF58" s="296"/>
      <c r="FG58" s="296"/>
      <c r="FH58" s="296"/>
      <c r="FI58" s="296"/>
      <c r="FJ58" s="40" t="s">
        <v>311</v>
      </c>
      <c r="FK58" s="302" t="str">
        <f t="shared" si="26"/>
        <v/>
      </c>
      <c r="FL58" s="299"/>
      <c r="FM58" s="292"/>
      <c r="FN58" s="290"/>
      <c r="FO58" s="305"/>
      <c r="FP58" s="296"/>
      <c r="FQ58" s="296"/>
      <c r="FR58" s="296"/>
      <c r="FS58" s="40" t="s">
        <v>311</v>
      </c>
      <c r="FT58" s="352" t="str">
        <f t="shared" si="27"/>
        <v/>
      </c>
      <c r="FU58" s="267"/>
      <c r="FV58" s="292"/>
      <c r="FW58" s="290"/>
      <c r="FX58" s="326"/>
      <c r="FY58" s="326"/>
      <c r="FZ58" s="326"/>
      <c r="GA58" s="326"/>
      <c r="GB58" s="36" t="s">
        <v>312</v>
      </c>
      <c r="GC58" s="308" t="str">
        <f t="shared" si="28"/>
        <v/>
      </c>
      <c r="GD58" s="267"/>
      <c r="GE58" s="312" t="str">
        <f t="shared" si="29"/>
        <v/>
      </c>
      <c r="GF58" s="313"/>
      <c r="GG58" s="338"/>
      <c r="GH58" s="312" t="str">
        <f t="shared" si="30"/>
        <v/>
      </c>
      <c r="GI58" s="313"/>
      <c r="GJ58" s="338" t="s">
        <v>56</v>
      </c>
      <c r="GK58" s="475" t="str">
        <f t="shared" si="31"/>
        <v/>
      </c>
      <c r="GL58" s="313"/>
      <c r="GM58" s="313"/>
      <c r="GN58" s="338"/>
      <c r="GO58" s="429" t="str">
        <f t="shared" si="32"/>
        <v/>
      </c>
      <c r="GP58" s="430" t="str">
        <f t="shared" si="33"/>
        <v/>
      </c>
      <c r="GQ58" s="431" t="str">
        <f t="shared" si="34"/>
        <v/>
      </c>
      <c r="GR58" s="432" t="str">
        <f t="shared" si="35"/>
        <v/>
      </c>
      <c r="GS58" s="430" t="str">
        <f t="shared" si="36"/>
        <v/>
      </c>
      <c r="GT58" s="433" t="str">
        <f t="shared" si="37"/>
        <v/>
      </c>
      <c r="GU58" s="331" t="str">
        <f t="shared" si="38"/>
        <v/>
      </c>
      <c r="GV58" s="333" t="str">
        <f t="shared" si="39"/>
        <v/>
      </c>
      <c r="GW58" s="439" t="str">
        <f t="shared" si="40"/>
        <v/>
      </c>
      <c r="GX58" s="433" t="str">
        <f t="shared" si="41"/>
        <v/>
      </c>
      <c r="GY58" s="331" t="str">
        <f t="shared" si="42"/>
        <v/>
      </c>
      <c r="GZ58" s="331" t="str">
        <f t="shared" si="43"/>
        <v/>
      </c>
      <c r="HA58" s="328" t="str">
        <f t="shared" si="44"/>
        <v/>
      </c>
      <c r="HB58" s="331" t="str">
        <f t="shared" si="45"/>
        <v/>
      </c>
      <c r="HC58" s="331" t="str">
        <f t="shared" si="46"/>
        <v/>
      </c>
      <c r="HD58" s="333" t="str">
        <f t="shared" si="47"/>
        <v/>
      </c>
      <c r="HE58" s="332" t="str">
        <f t="shared" si="48"/>
        <v/>
      </c>
      <c r="HF58" s="331" t="str">
        <f t="shared" si="49"/>
        <v/>
      </c>
      <c r="HG58" s="333" t="str">
        <f t="shared" si="50"/>
        <v/>
      </c>
      <c r="HH58" s="419" t="str">
        <f t="shared" si="51"/>
        <v/>
      </c>
      <c r="HI58" s="358" t="str">
        <f t="shared" si="52"/>
        <v/>
      </c>
      <c r="HJ58" s="331" t="str">
        <f t="shared" si="53"/>
        <v/>
      </c>
      <c r="HK58" s="331" t="str">
        <f t="shared" si="54"/>
        <v/>
      </c>
      <c r="HL58" s="358" t="str">
        <f t="shared" si="55"/>
        <v/>
      </c>
      <c r="HM58" s="331" t="str">
        <f t="shared" si="56"/>
        <v/>
      </c>
      <c r="HN58" s="331" t="str">
        <f t="shared" si="57"/>
        <v/>
      </c>
      <c r="HO58" s="358" t="str">
        <f t="shared" si="58"/>
        <v/>
      </c>
      <c r="HP58" s="331" t="str">
        <f t="shared" si="59"/>
        <v/>
      </c>
      <c r="HQ58" s="331" t="str">
        <f t="shared" si="60"/>
        <v/>
      </c>
      <c r="HR58" s="361" t="str">
        <f t="shared" si="61"/>
        <v/>
      </c>
      <c r="HS58" s="348" t="str">
        <f t="shared" si="62"/>
        <v/>
      </c>
      <c r="HT58" s="333" t="str">
        <f t="shared" si="63"/>
        <v/>
      </c>
      <c r="HU58" s="428" t="str">
        <f t="shared" si="64"/>
        <v/>
      </c>
      <c r="HV58" s="328" t="str">
        <f t="shared" si="65"/>
        <v/>
      </c>
      <c r="HW58" s="330" t="str">
        <f t="shared" si="66"/>
        <v/>
      </c>
      <c r="HX58" s="418" t="str">
        <f t="shared" si="67"/>
        <v/>
      </c>
      <c r="HY58" s="331" t="str">
        <f t="shared" si="68"/>
        <v/>
      </c>
      <c r="HZ58" s="331" t="str">
        <f t="shared" si="69"/>
        <v/>
      </c>
      <c r="IA58" s="331" t="str">
        <f t="shared" si="70"/>
        <v/>
      </c>
      <c r="IB58" s="331" t="str">
        <f t="shared" si="71"/>
        <v/>
      </c>
      <c r="IC58" s="333" t="str">
        <f t="shared" si="72"/>
        <v/>
      </c>
      <c r="ID58" s="419" t="str">
        <f t="shared" si="73"/>
        <v/>
      </c>
      <c r="IE58" s="331" t="str">
        <f t="shared" si="74"/>
        <v/>
      </c>
      <c r="IF58" s="331" t="str">
        <f t="shared" si="75"/>
        <v/>
      </c>
      <c r="IG58" s="331" t="str">
        <f t="shared" si="76"/>
        <v/>
      </c>
      <c r="IH58" s="331" t="str">
        <f t="shared" si="77"/>
        <v/>
      </c>
      <c r="II58" s="333" t="str">
        <f t="shared" si="78"/>
        <v/>
      </c>
      <c r="IJ58" s="419" t="str">
        <f t="shared" si="79"/>
        <v/>
      </c>
      <c r="IK58" s="331" t="str">
        <f t="shared" si="80"/>
        <v/>
      </c>
      <c r="IL58" s="331" t="str">
        <f t="shared" si="81"/>
        <v/>
      </c>
      <c r="IM58" s="331" t="str">
        <f t="shared" si="82"/>
        <v/>
      </c>
      <c r="IN58" s="331" t="str">
        <f t="shared" si="83"/>
        <v/>
      </c>
      <c r="IO58" s="333" t="str">
        <f t="shared" si="84"/>
        <v/>
      </c>
      <c r="IP58" s="433" t="str">
        <f t="shared" si="85"/>
        <v/>
      </c>
      <c r="IQ58" s="331" t="str">
        <f t="shared" si="86"/>
        <v/>
      </c>
      <c r="IR58" s="348" t="str">
        <f t="shared" si="87"/>
        <v/>
      </c>
      <c r="IS58" s="433" t="str">
        <f t="shared" si="88"/>
        <v/>
      </c>
      <c r="IT58" s="331" t="str">
        <f t="shared" si="89"/>
        <v/>
      </c>
      <c r="IU58" s="333" t="str">
        <f t="shared" si="90"/>
        <v/>
      </c>
      <c r="IV58" s="449" t="str">
        <f t="shared" si="91"/>
        <v/>
      </c>
      <c r="IW58" s="331" t="str">
        <f t="shared" si="92"/>
        <v/>
      </c>
      <c r="IX58" s="331" t="str">
        <f t="shared" si="93"/>
        <v/>
      </c>
      <c r="IY58" s="348" t="str">
        <f t="shared" si="94"/>
        <v/>
      </c>
      <c r="IZ58" s="365" t="str">
        <f t="shared" si="95"/>
        <v/>
      </c>
      <c r="JA58" s="340"/>
      <c r="JB58" s="100"/>
      <c r="JC58" s="370" t="str">
        <f t="shared" si="96"/>
        <v/>
      </c>
      <c r="JD58" s="101" t="str">
        <f t="shared" si="97"/>
        <v/>
      </c>
      <c r="JE58" s="367" t="str">
        <f t="shared" si="98"/>
        <v/>
      </c>
      <c r="JF58" s="368" t="str">
        <f t="shared" si="99"/>
        <v/>
      </c>
      <c r="JG58" s="368" t="str">
        <f t="shared" si="100"/>
        <v/>
      </c>
      <c r="JH58" s="368" t="str">
        <f t="shared" si="101"/>
        <v/>
      </c>
      <c r="JI58" s="368">
        <f t="shared" si="102"/>
        <v>0</v>
      </c>
      <c r="JJ58" s="369" t="str">
        <f t="shared" si="103"/>
        <v/>
      </c>
      <c r="JK58" s="367" t="str">
        <f t="shared" si="104"/>
        <v/>
      </c>
      <c r="JL58" s="369" t="str">
        <f t="shared" si="105"/>
        <v/>
      </c>
      <c r="JM58" s="368" t="str">
        <f t="shared" si="106"/>
        <v/>
      </c>
      <c r="JN58" s="368" t="str">
        <f t="shared" si="107"/>
        <v/>
      </c>
      <c r="JO58" s="368" t="str">
        <f t="shared" si="108"/>
        <v/>
      </c>
      <c r="JP58" s="371" t="str">
        <f t="shared" si="109"/>
        <v/>
      </c>
      <c r="JR58" s="115" t="str">
        <f t="shared" si="110"/>
        <v/>
      </c>
      <c r="JS58" s="28" t="str">
        <f t="shared" si="111"/>
        <v/>
      </c>
      <c r="JT58" s="28" t="str">
        <f t="shared" si="112"/>
        <v/>
      </c>
      <c r="JU58" s="28" t="str">
        <f t="shared" si="113"/>
        <v/>
      </c>
      <c r="JV58" s="28" t="str">
        <f t="shared" si="114"/>
        <v/>
      </c>
      <c r="JW58" s="251"/>
      <c r="JX58" s="122" t="str">
        <f t="shared" si="115"/>
        <v/>
      </c>
      <c r="JZ58" s="115" t="str">
        <f t="shared" si="116"/>
        <v/>
      </c>
      <c r="KA58" s="398" t="str">
        <f t="shared" si="117"/>
        <v/>
      </c>
      <c r="KB58" s="398" t="str">
        <f t="shared" si="118"/>
        <v/>
      </c>
      <c r="KC58" s="28" t="str">
        <f t="shared" si="119"/>
        <v/>
      </c>
      <c r="KD58" s="28" t="str">
        <f t="shared" si="120"/>
        <v/>
      </c>
      <c r="KE58" s="28" t="str">
        <f t="shared" si="121"/>
        <v/>
      </c>
      <c r="KF58" s="28" t="str">
        <f t="shared" si="122"/>
        <v/>
      </c>
      <c r="KG58" s="28" t="str">
        <f t="shared" si="123"/>
        <v/>
      </c>
      <c r="KH58" s="28" t="str">
        <f t="shared" si="124"/>
        <v/>
      </c>
      <c r="KI58" s="28" t="str">
        <f t="shared" si="125"/>
        <v/>
      </c>
      <c r="KJ58" s="28" t="str">
        <f t="shared" si="126"/>
        <v/>
      </c>
      <c r="KK58" s="122" t="str">
        <f t="shared" si="127"/>
        <v/>
      </c>
    </row>
    <row r="59" spans="2:297" s="26" customFormat="1" ht="26.25" customHeight="1" x14ac:dyDescent="0.2">
      <c r="B59" s="27">
        <f t="shared" si="6"/>
        <v>0</v>
      </c>
      <c r="C59" s="27">
        <f t="shared" si="7"/>
        <v>0</v>
      </c>
      <c r="D59" s="27">
        <f t="shared" si="8"/>
        <v>0</v>
      </c>
      <c r="E59" s="27">
        <f t="shared" si="9"/>
        <v>0</v>
      </c>
      <c r="F59" s="27">
        <f t="shared" si="10"/>
        <v>0</v>
      </c>
      <c r="G59" s="27">
        <f t="shared" si="11"/>
        <v>0</v>
      </c>
      <c r="H59" s="27">
        <f t="shared" si="12"/>
        <v>0</v>
      </c>
      <c r="I59" s="27">
        <f t="shared" si="13"/>
        <v>0</v>
      </c>
      <c r="J59" s="27"/>
      <c r="K59" s="27"/>
      <c r="L59" s="27"/>
      <c r="N59" s="131" t="str">
        <f t="shared" si="14"/>
        <v/>
      </c>
      <c r="O59" s="59"/>
      <c r="P59" s="59"/>
      <c r="Q59" s="241"/>
      <c r="R59" s="483"/>
      <c r="S59" s="243" t="str">
        <f>IFERROR(VLOOKUP($R59,整理番号!$B$4:$C$5,2,FALSE),"")</f>
        <v/>
      </c>
      <c r="T59" s="59"/>
      <c r="U59" s="250"/>
      <c r="V59" s="121"/>
      <c r="W59" s="218" t="str">
        <f t="shared" si="15"/>
        <v/>
      </c>
      <c r="X59" s="111"/>
      <c r="Y59" s="115"/>
      <c r="Z59" s="146" t="str">
        <f>IFERROR(VLOOKUP($Y59,整理番号!$B$8:$C$10,2,FALSE),"")</f>
        <v/>
      </c>
      <c r="AA59" s="251"/>
      <c r="AB59" s="28"/>
      <c r="AC59" s="62" t="str">
        <f>IFERROR(VLOOKUP($AB59,整理番号!$B$22:$C$23,2,FALSE),"")</f>
        <v/>
      </c>
      <c r="AD59" s="28"/>
      <c r="AE59" s="116" t="str">
        <f>IFERROR(VLOOKUP(AD59,整理番号!$B$14:$C$16,2,FALSE),"")</f>
        <v/>
      </c>
      <c r="AF59" s="115"/>
      <c r="AG59" s="30" t="str">
        <f>IFERROR(VLOOKUP(AF59,整理番号!$B$18:$C$19,2,FALSE),"")</f>
        <v/>
      </c>
      <c r="AH59" s="28"/>
      <c r="AI59" s="254"/>
      <c r="AJ59" s="254"/>
      <c r="AK59" s="122"/>
      <c r="AL59" s="141"/>
      <c r="AM59" s="28"/>
      <c r="AN59" s="141"/>
      <c r="AO59" s="115"/>
      <c r="AP59" s="116" t="str">
        <f>IFERROR(VLOOKUP(AO59,整理番号!$B$38:$C$43,2,FALSE),"")</f>
        <v/>
      </c>
      <c r="AQ59" s="104" t="str">
        <f t="shared" si="16"/>
        <v/>
      </c>
      <c r="AR59" s="27"/>
      <c r="AS59" s="28"/>
      <c r="AT59" s="27"/>
      <c r="AU59" s="27"/>
      <c r="AV59" s="122"/>
      <c r="AW59" s="115"/>
      <c r="AX59" s="31"/>
      <c r="AY59" s="64" t="str">
        <f t="shared" si="17"/>
        <v/>
      </c>
      <c r="AZ59" s="31"/>
      <c r="BA59" s="31"/>
      <c r="BB59" s="64">
        <f t="shared" si="18"/>
        <v>0</v>
      </c>
      <c r="BC59" s="64" t="str">
        <f t="shared" si="19"/>
        <v/>
      </c>
      <c r="BD59" s="64" t="str">
        <f t="shared" si="20"/>
        <v/>
      </c>
      <c r="BE59" s="33"/>
      <c r="BF59" s="34" t="str">
        <f t="shared" si="21"/>
        <v/>
      </c>
      <c r="BG59" s="125" t="str">
        <f t="shared" si="22"/>
        <v/>
      </c>
      <c r="BH59" s="262"/>
      <c r="BI59" s="263"/>
      <c r="BJ59" s="31"/>
      <c r="BK59" s="31"/>
      <c r="BL59" s="31"/>
      <c r="BM59" s="31"/>
      <c r="BN59" s="148"/>
      <c r="BO59" s="270"/>
      <c r="BP59" s="267"/>
      <c r="BQ59" s="262"/>
      <c r="BR59" s="263"/>
      <c r="BS59" s="31"/>
      <c r="BT59" s="31"/>
      <c r="BU59" s="31"/>
      <c r="BV59" s="31"/>
      <c r="BW59" s="148"/>
      <c r="BX59" s="270"/>
      <c r="BY59" s="267"/>
      <c r="BZ59" s="262"/>
      <c r="CA59" s="263"/>
      <c r="CB59" s="31"/>
      <c r="CC59" s="31"/>
      <c r="CD59" s="31"/>
      <c r="CE59" s="31"/>
      <c r="CF59" s="148"/>
      <c r="CG59" s="270"/>
      <c r="CH59" s="267"/>
      <c r="CI59" s="262"/>
      <c r="CJ59" s="263"/>
      <c r="CK59" s="323"/>
      <c r="CL59" s="323"/>
      <c r="CM59" s="323"/>
      <c r="CN59" s="323"/>
      <c r="CO59" s="35" t="s">
        <v>306</v>
      </c>
      <c r="CP59" s="342" t="str">
        <f t="shared" si="23"/>
        <v/>
      </c>
      <c r="CQ59" s="267"/>
      <c r="CR59" s="258"/>
      <c r="CS59" s="93"/>
      <c r="CT59" s="275"/>
      <c r="CU59" s="275"/>
      <c r="CV59" s="275"/>
      <c r="CW59" s="275"/>
      <c r="CX59" s="36" t="s">
        <v>307</v>
      </c>
      <c r="CY59" s="273"/>
      <c r="CZ59" s="258"/>
      <c r="DA59" s="263"/>
      <c r="DB59" s="296"/>
      <c r="DC59" s="296"/>
      <c r="DD59" s="296"/>
      <c r="DE59" s="296"/>
      <c r="DF59" s="36" t="s">
        <v>308</v>
      </c>
      <c r="DG59" s="344" t="str">
        <f t="shared" si="24"/>
        <v/>
      </c>
      <c r="DH59" s="273"/>
      <c r="DI59" s="258"/>
      <c r="DJ59" s="263"/>
      <c r="DK59" s="278"/>
      <c r="DL59" s="278"/>
      <c r="DM59" s="278"/>
      <c r="DN59" s="278"/>
      <c r="DO59" s="36" t="s">
        <v>309</v>
      </c>
      <c r="DP59" s="281"/>
      <c r="DQ59" s="284" t="str">
        <f t="shared" si="25"/>
        <v/>
      </c>
      <c r="DR59" s="273"/>
      <c r="DS59" s="43"/>
      <c r="DT59" s="93"/>
      <c r="DU59" s="37"/>
      <c r="DV59" s="37"/>
      <c r="DW59" s="37"/>
      <c r="DX59" s="37"/>
      <c r="DY59" s="46" t="s">
        <v>310</v>
      </c>
      <c r="DZ59" s="478"/>
      <c r="EA59" s="38"/>
      <c r="EB59" s="37"/>
      <c r="EC59" s="37"/>
      <c r="ED59" s="37"/>
      <c r="EE59" s="37"/>
      <c r="EF59" s="49" t="s">
        <v>307</v>
      </c>
      <c r="EG59" s="54"/>
      <c r="EH59" s="290"/>
      <c r="EI59" s="37"/>
      <c r="EJ59" s="37"/>
      <c r="EK59" s="37"/>
      <c r="EL59" s="37"/>
      <c r="EM59" s="52" t="s">
        <v>307</v>
      </c>
      <c r="EN59" s="57"/>
      <c r="EO59" s="290"/>
      <c r="EP59" s="37"/>
      <c r="EQ59" s="37"/>
      <c r="ER59" s="37"/>
      <c r="ES59" s="37"/>
      <c r="ET59" s="39" t="s">
        <v>307</v>
      </c>
      <c r="EU59" s="287"/>
      <c r="EV59" s="292"/>
      <c r="EW59" s="290"/>
      <c r="EX59" s="37"/>
      <c r="EY59" s="37"/>
      <c r="EZ59" s="37"/>
      <c r="FA59" s="37"/>
      <c r="FB59" s="39" t="s">
        <v>307</v>
      </c>
      <c r="FC59" s="287"/>
      <c r="FD59" s="292"/>
      <c r="FE59" s="290"/>
      <c r="FF59" s="296"/>
      <c r="FG59" s="296"/>
      <c r="FH59" s="296"/>
      <c r="FI59" s="296"/>
      <c r="FJ59" s="40" t="s">
        <v>311</v>
      </c>
      <c r="FK59" s="302" t="str">
        <f t="shared" si="26"/>
        <v/>
      </c>
      <c r="FL59" s="299"/>
      <c r="FM59" s="292"/>
      <c r="FN59" s="290"/>
      <c r="FO59" s="305"/>
      <c r="FP59" s="296"/>
      <c r="FQ59" s="296"/>
      <c r="FR59" s="296"/>
      <c r="FS59" s="40" t="s">
        <v>311</v>
      </c>
      <c r="FT59" s="352" t="str">
        <f t="shared" si="27"/>
        <v/>
      </c>
      <c r="FU59" s="267"/>
      <c r="FV59" s="292"/>
      <c r="FW59" s="290"/>
      <c r="FX59" s="326"/>
      <c r="FY59" s="326"/>
      <c r="FZ59" s="326"/>
      <c r="GA59" s="326"/>
      <c r="GB59" s="36" t="s">
        <v>312</v>
      </c>
      <c r="GC59" s="308" t="str">
        <f t="shared" si="28"/>
        <v/>
      </c>
      <c r="GD59" s="267"/>
      <c r="GE59" s="312" t="str">
        <f t="shared" si="29"/>
        <v/>
      </c>
      <c r="GF59" s="313"/>
      <c r="GG59" s="338"/>
      <c r="GH59" s="312" t="str">
        <f t="shared" si="30"/>
        <v/>
      </c>
      <c r="GI59" s="313"/>
      <c r="GJ59" s="338" t="s">
        <v>56</v>
      </c>
      <c r="GK59" s="475" t="str">
        <f t="shared" si="31"/>
        <v/>
      </c>
      <c r="GL59" s="313"/>
      <c r="GM59" s="313"/>
      <c r="GN59" s="338"/>
      <c r="GO59" s="429" t="str">
        <f t="shared" si="32"/>
        <v/>
      </c>
      <c r="GP59" s="430" t="str">
        <f t="shared" si="33"/>
        <v/>
      </c>
      <c r="GQ59" s="431" t="str">
        <f t="shared" si="34"/>
        <v/>
      </c>
      <c r="GR59" s="432" t="str">
        <f t="shared" si="35"/>
        <v/>
      </c>
      <c r="GS59" s="430" t="str">
        <f t="shared" si="36"/>
        <v/>
      </c>
      <c r="GT59" s="433" t="str">
        <f t="shared" si="37"/>
        <v/>
      </c>
      <c r="GU59" s="331" t="str">
        <f t="shared" si="38"/>
        <v/>
      </c>
      <c r="GV59" s="333" t="str">
        <f t="shared" si="39"/>
        <v/>
      </c>
      <c r="GW59" s="439" t="str">
        <f t="shared" si="40"/>
        <v/>
      </c>
      <c r="GX59" s="433" t="str">
        <f t="shared" si="41"/>
        <v/>
      </c>
      <c r="GY59" s="331" t="str">
        <f t="shared" si="42"/>
        <v/>
      </c>
      <c r="GZ59" s="331" t="str">
        <f t="shared" si="43"/>
        <v/>
      </c>
      <c r="HA59" s="328" t="str">
        <f t="shared" si="44"/>
        <v/>
      </c>
      <c r="HB59" s="331" t="str">
        <f t="shared" si="45"/>
        <v/>
      </c>
      <c r="HC59" s="331" t="str">
        <f t="shared" si="46"/>
        <v/>
      </c>
      <c r="HD59" s="333" t="str">
        <f t="shared" si="47"/>
        <v/>
      </c>
      <c r="HE59" s="332" t="str">
        <f t="shared" si="48"/>
        <v/>
      </c>
      <c r="HF59" s="331" t="str">
        <f t="shared" si="49"/>
        <v/>
      </c>
      <c r="HG59" s="333" t="str">
        <f t="shared" si="50"/>
        <v/>
      </c>
      <c r="HH59" s="419" t="str">
        <f t="shared" si="51"/>
        <v/>
      </c>
      <c r="HI59" s="358" t="str">
        <f t="shared" si="52"/>
        <v/>
      </c>
      <c r="HJ59" s="331" t="str">
        <f t="shared" si="53"/>
        <v/>
      </c>
      <c r="HK59" s="331" t="str">
        <f t="shared" si="54"/>
        <v/>
      </c>
      <c r="HL59" s="358" t="str">
        <f t="shared" si="55"/>
        <v/>
      </c>
      <c r="HM59" s="331" t="str">
        <f t="shared" si="56"/>
        <v/>
      </c>
      <c r="HN59" s="331" t="str">
        <f t="shared" si="57"/>
        <v/>
      </c>
      <c r="HO59" s="358" t="str">
        <f t="shared" si="58"/>
        <v/>
      </c>
      <c r="HP59" s="331" t="str">
        <f t="shared" si="59"/>
        <v/>
      </c>
      <c r="HQ59" s="331" t="str">
        <f t="shared" si="60"/>
        <v/>
      </c>
      <c r="HR59" s="361" t="str">
        <f t="shared" si="61"/>
        <v/>
      </c>
      <c r="HS59" s="348" t="str">
        <f t="shared" si="62"/>
        <v/>
      </c>
      <c r="HT59" s="333" t="str">
        <f t="shared" si="63"/>
        <v/>
      </c>
      <c r="HU59" s="428" t="str">
        <f t="shared" si="64"/>
        <v/>
      </c>
      <c r="HV59" s="328" t="str">
        <f t="shared" si="65"/>
        <v/>
      </c>
      <c r="HW59" s="330" t="str">
        <f t="shared" si="66"/>
        <v/>
      </c>
      <c r="HX59" s="418" t="str">
        <f t="shared" si="67"/>
        <v/>
      </c>
      <c r="HY59" s="331" t="str">
        <f t="shared" si="68"/>
        <v/>
      </c>
      <c r="HZ59" s="331" t="str">
        <f t="shared" si="69"/>
        <v/>
      </c>
      <c r="IA59" s="331" t="str">
        <f t="shared" si="70"/>
        <v/>
      </c>
      <c r="IB59" s="331" t="str">
        <f t="shared" si="71"/>
        <v/>
      </c>
      <c r="IC59" s="333" t="str">
        <f t="shared" si="72"/>
        <v/>
      </c>
      <c r="ID59" s="419" t="str">
        <f t="shared" si="73"/>
        <v/>
      </c>
      <c r="IE59" s="331" t="str">
        <f t="shared" si="74"/>
        <v/>
      </c>
      <c r="IF59" s="331" t="str">
        <f t="shared" si="75"/>
        <v/>
      </c>
      <c r="IG59" s="331" t="str">
        <f t="shared" si="76"/>
        <v/>
      </c>
      <c r="IH59" s="331" t="str">
        <f t="shared" si="77"/>
        <v/>
      </c>
      <c r="II59" s="333" t="str">
        <f t="shared" si="78"/>
        <v/>
      </c>
      <c r="IJ59" s="419" t="str">
        <f t="shared" si="79"/>
        <v/>
      </c>
      <c r="IK59" s="331" t="str">
        <f t="shared" si="80"/>
        <v/>
      </c>
      <c r="IL59" s="331" t="str">
        <f t="shared" si="81"/>
        <v/>
      </c>
      <c r="IM59" s="331" t="str">
        <f t="shared" si="82"/>
        <v/>
      </c>
      <c r="IN59" s="331" t="str">
        <f t="shared" si="83"/>
        <v/>
      </c>
      <c r="IO59" s="333" t="str">
        <f t="shared" si="84"/>
        <v/>
      </c>
      <c r="IP59" s="433" t="str">
        <f t="shared" si="85"/>
        <v/>
      </c>
      <c r="IQ59" s="331" t="str">
        <f t="shared" si="86"/>
        <v/>
      </c>
      <c r="IR59" s="348" t="str">
        <f t="shared" si="87"/>
        <v/>
      </c>
      <c r="IS59" s="433" t="str">
        <f t="shared" si="88"/>
        <v/>
      </c>
      <c r="IT59" s="331" t="str">
        <f t="shared" si="89"/>
        <v/>
      </c>
      <c r="IU59" s="333" t="str">
        <f t="shared" si="90"/>
        <v/>
      </c>
      <c r="IV59" s="449" t="str">
        <f t="shared" si="91"/>
        <v/>
      </c>
      <c r="IW59" s="331" t="str">
        <f t="shared" si="92"/>
        <v/>
      </c>
      <c r="IX59" s="331" t="str">
        <f t="shared" si="93"/>
        <v/>
      </c>
      <c r="IY59" s="348" t="str">
        <f t="shared" si="94"/>
        <v/>
      </c>
      <c r="IZ59" s="365" t="str">
        <f t="shared" si="95"/>
        <v/>
      </c>
      <c r="JA59" s="340"/>
      <c r="JB59" s="100"/>
      <c r="JC59" s="370" t="str">
        <f t="shared" si="96"/>
        <v/>
      </c>
      <c r="JD59" s="101" t="str">
        <f t="shared" si="97"/>
        <v/>
      </c>
      <c r="JE59" s="367" t="str">
        <f t="shared" si="98"/>
        <v/>
      </c>
      <c r="JF59" s="368" t="str">
        <f t="shared" si="99"/>
        <v/>
      </c>
      <c r="JG59" s="368" t="str">
        <f t="shared" si="100"/>
        <v/>
      </c>
      <c r="JH59" s="368" t="str">
        <f t="shared" si="101"/>
        <v/>
      </c>
      <c r="JI59" s="368">
        <f t="shared" si="102"/>
        <v>0</v>
      </c>
      <c r="JJ59" s="369" t="str">
        <f t="shared" si="103"/>
        <v/>
      </c>
      <c r="JK59" s="367" t="str">
        <f t="shared" si="104"/>
        <v/>
      </c>
      <c r="JL59" s="369" t="str">
        <f t="shared" si="105"/>
        <v/>
      </c>
      <c r="JM59" s="368" t="str">
        <f t="shared" si="106"/>
        <v/>
      </c>
      <c r="JN59" s="368" t="str">
        <f t="shared" si="107"/>
        <v/>
      </c>
      <c r="JO59" s="368" t="str">
        <f t="shared" si="108"/>
        <v/>
      </c>
      <c r="JP59" s="371" t="str">
        <f t="shared" si="109"/>
        <v/>
      </c>
      <c r="JR59" s="115" t="str">
        <f t="shared" si="110"/>
        <v/>
      </c>
      <c r="JS59" s="28" t="str">
        <f t="shared" si="111"/>
        <v/>
      </c>
      <c r="JT59" s="28" t="str">
        <f t="shared" si="112"/>
        <v/>
      </c>
      <c r="JU59" s="28" t="str">
        <f t="shared" si="113"/>
        <v/>
      </c>
      <c r="JV59" s="28" t="str">
        <f t="shared" si="114"/>
        <v/>
      </c>
      <c r="JW59" s="251"/>
      <c r="JX59" s="122" t="str">
        <f t="shared" si="115"/>
        <v/>
      </c>
      <c r="JZ59" s="115" t="str">
        <f t="shared" si="116"/>
        <v/>
      </c>
      <c r="KA59" s="398" t="str">
        <f t="shared" si="117"/>
        <v/>
      </c>
      <c r="KB59" s="398" t="str">
        <f t="shared" si="118"/>
        <v/>
      </c>
      <c r="KC59" s="28" t="str">
        <f t="shared" si="119"/>
        <v/>
      </c>
      <c r="KD59" s="28" t="str">
        <f t="shared" si="120"/>
        <v/>
      </c>
      <c r="KE59" s="28" t="str">
        <f t="shared" si="121"/>
        <v/>
      </c>
      <c r="KF59" s="28" t="str">
        <f t="shared" si="122"/>
        <v/>
      </c>
      <c r="KG59" s="28" t="str">
        <f t="shared" si="123"/>
        <v/>
      </c>
      <c r="KH59" s="28" t="str">
        <f t="shared" si="124"/>
        <v/>
      </c>
      <c r="KI59" s="28" t="str">
        <f t="shared" si="125"/>
        <v/>
      </c>
      <c r="KJ59" s="28" t="str">
        <f t="shared" si="126"/>
        <v/>
      </c>
      <c r="KK59" s="122" t="str">
        <f t="shared" si="127"/>
        <v/>
      </c>
    </row>
    <row r="60" spans="2:297" s="26" customFormat="1" ht="26.25" customHeight="1" x14ac:dyDescent="0.2">
      <c r="B60" s="27">
        <f t="shared" si="6"/>
        <v>0</v>
      </c>
      <c r="C60" s="27">
        <f t="shared" si="7"/>
        <v>0</v>
      </c>
      <c r="D60" s="27">
        <f t="shared" si="8"/>
        <v>0</v>
      </c>
      <c r="E60" s="27">
        <f t="shared" si="9"/>
        <v>0</v>
      </c>
      <c r="F60" s="27">
        <f t="shared" si="10"/>
        <v>0</v>
      </c>
      <c r="G60" s="27">
        <f t="shared" si="11"/>
        <v>0</v>
      </c>
      <c r="H60" s="27">
        <f t="shared" si="12"/>
        <v>0</v>
      </c>
      <c r="I60" s="27">
        <f t="shared" si="13"/>
        <v>0</v>
      </c>
      <c r="J60" s="27"/>
      <c r="K60" s="27"/>
      <c r="L60" s="27"/>
      <c r="N60" s="131" t="str">
        <f t="shared" si="14"/>
        <v/>
      </c>
      <c r="O60" s="59"/>
      <c r="P60" s="59"/>
      <c r="Q60" s="241"/>
      <c r="R60" s="483"/>
      <c r="S60" s="243" t="str">
        <f>IFERROR(VLOOKUP($R60,整理番号!$B$4:$C$5,2,FALSE),"")</f>
        <v/>
      </c>
      <c r="T60" s="59"/>
      <c r="U60" s="250"/>
      <c r="V60" s="121"/>
      <c r="W60" s="218" t="str">
        <f t="shared" si="15"/>
        <v/>
      </c>
      <c r="X60" s="111"/>
      <c r="Y60" s="115"/>
      <c r="Z60" s="146" t="str">
        <f>IFERROR(VLOOKUP($Y60,整理番号!$B$8:$C$10,2,FALSE),"")</f>
        <v/>
      </c>
      <c r="AA60" s="251"/>
      <c r="AB60" s="28"/>
      <c r="AC60" s="62" t="str">
        <f>IFERROR(VLOOKUP($AB60,整理番号!$B$22:$C$23,2,FALSE),"")</f>
        <v/>
      </c>
      <c r="AD60" s="28"/>
      <c r="AE60" s="116" t="str">
        <f>IFERROR(VLOOKUP(AD60,整理番号!$B$14:$C$16,2,FALSE),"")</f>
        <v/>
      </c>
      <c r="AF60" s="115"/>
      <c r="AG60" s="30" t="str">
        <f>IFERROR(VLOOKUP(AF60,整理番号!$B$18:$C$19,2,FALSE),"")</f>
        <v/>
      </c>
      <c r="AH60" s="28"/>
      <c r="AI60" s="254"/>
      <c r="AJ60" s="254"/>
      <c r="AK60" s="122"/>
      <c r="AL60" s="141"/>
      <c r="AM60" s="28"/>
      <c r="AN60" s="141"/>
      <c r="AO60" s="115"/>
      <c r="AP60" s="116" t="str">
        <f>IFERROR(VLOOKUP(AO60,整理番号!$B$38:$C$43,2,FALSE),"")</f>
        <v/>
      </c>
      <c r="AQ60" s="104" t="str">
        <f t="shared" si="16"/>
        <v/>
      </c>
      <c r="AR60" s="27"/>
      <c r="AS60" s="28"/>
      <c r="AT60" s="27"/>
      <c r="AU60" s="27"/>
      <c r="AV60" s="122"/>
      <c r="AW60" s="115"/>
      <c r="AX60" s="31"/>
      <c r="AY60" s="64" t="str">
        <f t="shared" si="17"/>
        <v/>
      </c>
      <c r="AZ60" s="31"/>
      <c r="BA60" s="31"/>
      <c r="BB60" s="64">
        <f t="shared" si="18"/>
        <v>0</v>
      </c>
      <c r="BC60" s="64" t="str">
        <f t="shared" si="19"/>
        <v/>
      </c>
      <c r="BD60" s="64" t="str">
        <f t="shared" si="20"/>
        <v/>
      </c>
      <c r="BE60" s="33"/>
      <c r="BF60" s="34" t="str">
        <f t="shared" si="21"/>
        <v/>
      </c>
      <c r="BG60" s="125" t="str">
        <f t="shared" si="22"/>
        <v/>
      </c>
      <c r="BH60" s="262"/>
      <c r="BI60" s="263"/>
      <c r="BJ60" s="31"/>
      <c r="BK60" s="31"/>
      <c r="BL60" s="31"/>
      <c r="BM60" s="31"/>
      <c r="BN60" s="148"/>
      <c r="BO60" s="270"/>
      <c r="BP60" s="267"/>
      <c r="BQ60" s="262"/>
      <c r="BR60" s="263"/>
      <c r="BS60" s="31"/>
      <c r="BT60" s="31"/>
      <c r="BU60" s="31"/>
      <c r="BV60" s="31"/>
      <c r="BW60" s="148"/>
      <c r="BX60" s="270"/>
      <c r="BY60" s="267"/>
      <c r="BZ60" s="262"/>
      <c r="CA60" s="263"/>
      <c r="CB60" s="31"/>
      <c r="CC60" s="31"/>
      <c r="CD60" s="31"/>
      <c r="CE60" s="31"/>
      <c r="CF60" s="148"/>
      <c r="CG60" s="270"/>
      <c r="CH60" s="267"/>
      <c r="CI60" s="262"/>
      <c r="CJ60" s="263"/>
      <c r="CK60" s="323"/>
      <c r="CL60" s="323"/>
      <c r="CM60" s="323"/>
      <c r="CN60" s="323"/>
      <c r="CO60" s="35" t="s">
        <v>306</v>
      </c>
      <c r="CP60" s="342" t="str">
        <f t="shared" si="23"/>
        <v/>
      </c>
      <c r="CQ60" s="267"/>
      <c r="CR60" s="258"/>
      <c r="CS60" s="93"/>
      <c r="CT60" s="275"/>
      <c r="CU60" s="275"/>
      <c r="CV60" s="275"/>
      <c r="CW60" s="275"/>
      <c r="CX60" s="36" t="s">
        <v>307</v>
      </c>
      <c r="CY60" s="273"/>
      <c r="CZ60" s="258"/>
      <c r="DA60" s="263"/>
      <c r="DB60" s="296"/>
      <c r="DC60" s="296"/>
      <c r="DD60" s="296"/>
      <c r="DE60" s="296"/>
      <c r="DF60" s="36" t="s">
        <v>308</v>
      </c>
      <c r="DG60" s="344" t="str">
        <f t="shared" si="24"/>
        <v/>
      </c>
      <c r="DH60" s="273"/>
      <c r="DI60" s="258"/>
      <c r="DJ60" s="263"/>
      <c r="DK60" s="278"/>
      <c r="DL60" s="278"/>
      <c r="DM60" s="278"/>
      <c r="DN60" s="278"/>
      <c r="DO60" s="36" t="s">
        <v>309</v>
      </c>
      <c r="DP60" s="281"/>
      <c r="DQ60" s="284" t="str">
        <f t="shared" si="25"/>
        <v/>
      </c>
      <c r="DR60" s="273"/>
      <c r="DS60" s="43"/>
      <c r="DT60" s="93"/>
      <c r="DU60" s="37"/>
      <c r="DV60" s="37"/>
      <c r="DW60" s="37"/>
      <c r="DX60" s="37"/>
      <c r="DY60" s="46" t="s">
        <v>310</v>
      </c>
      <c r="DZ60" s="478"/>
      <c r="EA60" s="38"/>
      <c r="EB60" s="37"/>
      <c r="EC60" s="37"/>
      <c r="ED60" s="37"/>
      <c r="EE60" s="37"/>
      <c r="EF60" s="49" t="s">
        <v>307</v>
      </c>
      <c r="EG60" s="54"/>
      <c r="EH60" s="290"/>
      <c r="EI60" s="37"/>
      <c r="EJ60" s="37"/>
      <c r="EK60" s="37"/>
      <c r="EL60" s="37"/>
      <c r="EM60" s="52" t="s">
        <v>307</v>
      </c>
      <c r="EN60" s="57"/>
      <c r="EO60" s="290"/>
      <c r="EP60" s="37"/>
      <c r="EQ60" s="37"/>
      <c r="ER60" s="37"/>
      <c r="ES60" s="37"/>
      <c r="ET60" s="39" t="s">
        <v>307</v>
      </c>
      <c r="EU60" s="287"/>
      <c r="EV60" s="292"/>
      <c r="EW60" s="290"/>
      <c r="EX60" s="37"/>
      <c r="EY60" s="37"/>
      <c r="EZ60" s="37"/>
      <c r="FA60" s="37"/>
      <c r="FB60" s="39" t="s">
        <v>307</v>
      </c>
      <c r="FC60" s="287"/>
      <c r="FD60" s="292"/>
      <c r="FE60" s="290"/>
      <c r="FF60" s="296"/>
      <c r="FG60" s="296"/>
      <c r="FH60" s="296"/>
      <c r="FI60" s="296"/>
      <c r="FJ60" s="40" t="s">
        <v>311</v>
      </c>
      <c r="FK60" s="302" t="str">
        <f t="shared" si="26"/>
        <v/>
      </c>
      <c r="FL60" s="299"/>
      <c r="FM60" s="292"/>
      <c r="FN60" s="290"/>
      <c r="FO60" s="305"/>
      <c r="FP60" s="296"/>
      <c r="FQ60" s="296"/>
      <c r="FR60" s="296"/>
      <c r="FS60" s="40" t="s">
        <v>311</v>
      </c>
      <c r="FT60" s="352" t="str">
        <f t="shared" si="27"/>
        <v/>
      </c>
      <c r="FU60" s="267"/>
      <c r="FV60" s="292"/>
      <c r="FW60" s="290"/>
      <c r="FX60" s="326"/>
      <c r="FY60" s="326"/>
      <c r="FZ60" s="326"/>
      <c r="GA60" s="326"/>
      <c r="GB60" s="36" t="s">
        <v>312</v>
      </c>
      <c r="GC60" s="308" t="str">
        <f t="shared" si="28"/>
        <v/>
      </c>
      <c r="GD60" s="267"/>
      <c r="GE60" s="312" t="str">
        <f t="shared" si="29"/>
        <v/>
      </c>
      <c r="GF60" s="313"/>
      <c r="GG60" s="338"/>
      <c r="GH60" s="312" t="str">
        <f t="shared" si="30"/>
        <v/>
      </c>
      <c r="GI60" s="313"/>
      <c r="GJ60" s="338" t="s">
        <v>56</v>
      </c>
      <c r="GK60" s="475" t="str">
        <f t="shared" si="31"/>
        <v/>
      </c>
      <c r="GL60" s="313"/>
      <c r="GM60" s="313"/>
      <c r="GN60" s="338"/>
      <c r="GO60" s="429" t="str">
        <f t="shared" si="32"/>
        <v/>
      </c>
      <c r="GP60" s="430" t="str">
        <f t="shared" si="33"/>
        <v/>
      </c>
      <c r="GQ60" s="431" t="str">
        <f t="shared" si="34"/>
        <v/>
      </c>
      <c r="GR60" s="432" t="str">
        <f t="shared" si="35"/>
        <v/>
      </c>
      <c r="GS60" s="430" t="str">
        <f t="shared" si="36"/>
        <v/>
      </c>
      <c r="GT60" s="433" t="str">
        <f t="shared" si="37"/>
        <v/>
      </c>
      <c r="GU60" s="331" t="str">
        <f t="shared" si="38"/>
        <v/>
      </c>
      <c r="GV60" s="333" t="str">
        <f t="shared" si="39"/>
        <v/>
      </c>
      <c r="GW60" s="439" t="str">
        <f t="shared" si="40"/>
        <v/>
      </c>
      <c r="GX60" s="433" t="str">
        <f t="shared" si="41"/>
        <v/>
      </c>
      <c r="GY60" s="331" t="str">
        <f t="shared" si="42"/>
        <v/>
      </c>
      <c r="GZ60" s="331" t="str">
        <f t="shared" si="43"/>
        <v/>
      </c>
      <c r="HA60" s="328" t="str">
        <f t="shared" si="44"/>
        <v/>
      </c>
      <c r="HB60" s="331" t="str">
        <f t="shared" si="45"/>
        <v/>
      </c>
      <c r="HC60" s="331" t="str">
        <f t="shared" si="46"/>
        <v/>
      </c>
      <c r="HD60" s="333" t="str">
        <f t="shared" si="47"/>
        <v/>
      </c>
      <c r="HE60" s="332" t="str">
        <f t="shared" si="48"/>
        <v/>
      </c>
      <c r="HF60" s="331" t="str">
        <f t="shared" si="49"/>
        <v/>
      </c>
      <c r="HG60" s="333" t="str">
        <f t="shared" si="50"/>
        <v/>
      </c>
      <c r="HH60" s="419" t="str">
        <f t="shared" si="51"/>
        <v/>
      </c>
      <c r="HI60" s="358" t="str">
        <f t="shared" si="52"/>
        <v/>
      </c>
      <c r="HJ60" s="331" t="str">
        <f t="shared" si="53"/>
        <v/>
      </c>
      <c r="HK60" s="331" t="str">
        <f t="shared" si="54"/>
        <v/>
      </c>
      <c r="HL60" s="358" t="str">
        <f t="shared" si="55"/>
        <v/>
      </c>
      <c r="HM60" s="331" t="str">
        <f t="shared" si="56"/>
        <v/>
      </c>
      <c r="HN60" s="331" t="str">
        <f t="shared" si="57"/>
        <v/>
      </c>
      <c r="HO60" s="358" t="str">
        <f t="shared" si="58"/>
        <v/>
      </c>
      <c r="HP60" s="331" t="str">
        <f t="shared" si="59"/>
        <v/>
      </c>
      <c r="HQ60" s="331" t="str">
        <f t="shared" si="60"/>
        <v/>
      </c>
      <c r="HR60" s="361" t="str">
        <f t="shared" si="61"/>
        <v/>
      </c>
      <c r="HS60" s="348" t="str">
        <f t="shared" si="62"/>
        <v/>
      </c>
      <c r="HT60" s="333" t="str">
        <f t="shared" si="63"/>
        <v/>
      </c>
      <c r="HU60" s="428" t="str">
        <f t="shared" si="64"/>
        <v/>
      </c>
      <c r="HV60" s="328" t="str">
        <f t="shared" si="65"/>
        <v/>
      </c>
      <c r="HW60" s="330" t="str">
        <f t="shared" si="66"/>
        <v/>
      </c>
      <c r="HX60" s="418" t="str">
        <f t="shared" si="67"/>
        <v/>
      </c>
      <c r="HY60" s="331" t="str">
        <f t="shared" si="68"/>
        <v/>
      </c>
      <c r="HZ60" s="331" t="str">
        <f t="shared" si="69"/>
        <v/>
      </c>
      <c r="IA60" s="331" t="str">
        <f t="shared" si="70"/>
        <v/>
      </c>
      <c r="IB60" s="331" t="str">
        <f t="shared" si="71"/>
        <v/>
      </c>
      <c r="IC60" s="333" t="str">
        <f t="shared" si="72"/>
        <v/>
      </c>
      <c r="ID60" s="419" t="str">
        <f t="shared" si="73"/>
        <v/>
      </c>
      <c r="IE60" s="331" t="str">
        <f t="shared" si="74"/>
        <v/>
      </c>
      <c r="IF60" s="331" t="str">
        <f t="shared" si="75"/>
        <v/>
      </c>
      <c r="IG60" s="331" t="str">
        <f t="shared" si="76"/>
        <v/>
      </c>
      <c r="IH60" s="331" t="str">
        <f t="shared" si="77"/>
        <v/>
      </c>
      <c r="II60" s="333" t="str">
        <f t="shared" si="78"/>
        <v/>
      </c>
      <c r="IJ60" s="419" t="str">
        <f t="shared" si="79"/>
        <v/>
      </c>
      <c r="IK60" s="331" t="str">
        <f t="shared" si="80"/>
        <v/>
      </c>
      <c r="IL60" s="331" t="str">
        <f t="shared" si="81"/>
        <v/>
      </c>
      <c r="IM60" s="331" t="str">
        <f t="shared" si="82"/>
        <v/>
      </c>
      <c r="IN60" s="331" t="str">
        <f t="shared" si="83"/>
        <v/>
      </c>
      <c r="IO60" s="333" t="str">
        <f t="shared" si="84"/>
        <v/>
      </c>
      <c r="IP60" s="433" t="str">
        <f t="shared" si="85"/>
        <v/>
      </c>
      <c r="IQ60" s="331" t="str">
        <f t="shared" si="86"/>
        <v/>
      </c>
      <c r="IR60" s="348" t="str">
        <f t="shared" si="87"/>
        <v/>
      </c>
      <c r="IS60" s="433" t="str">
        <f t="shared" si="88"/>
        <v/>
      </c>
      <c r="IT60" s="331" t="str">
        <f t="shared" si="89"/>
        <v/>
      </c>
      <c r="IU60" s="333" t="str">
        <f t="shared" si="90"/>
        <v/>
      </c>
      <c r="IV60" s="449" t="str">
        <f t="shared" si="91"/>
        <v/>
      </c>
      <c r="IW60" s="331" t="str">
        <f t="shared" si="92"/>
        <v/>
      </c>
      <c r="IX60" s="331" t="str">
        <f t="shared" si="93"/>
        <v/>
      </c>
      <c r="IY60" s="348" t="str">
        <f t="shared" si="94"/>
        <v/>
      </c>
      <c r="IZ60" s="365" t="str">
        <f t="shared" si="95"/>
        <v/>
      </c>
      <c r="JA60" s="340"/>
      <c r="JB60" s="100"/>
      <c r="JC60" s="370" t="str">
        <f t="shared" si="96"/>
        <v/>
      </c>
      <c r="JD60" s="101" t="str">
        <f t="shared" si="97"/>
        <v/>
      </c>
      <c r="JE60" s="367" t="str">
        <f t="shared" si="98"/>
        <v/>
      </c>
      <c r="JF60" s="368" t="str">
        <f t="shared" si="99"/>
        <v/>
      </c>
      <c r="JG60" s="368" t="str">
        <f t="shared" si="100"/>
        <v/>
      </c>
      <c r="JH60" s="368" t="str">
        <f t="shared" si="101"/>
        <v/>
      </c>
      <c r="JI60" s="368">
        <f t="shared" si="102"/>
        <v>0</v>
      </c>
      <c r="JJ60" s="369" t="str">
        <f t="shared" si="103"/>
        <v/>
      </c>
      <c r="JK60" s="367" t="str">
        <f t="shared" si="104"/>
        <v/>
      </c>
      <c r="JL60" s="369" t="str">
        <f t="shared" si="105"/>
        <v/>
      </c>
      <c r="JM60" s="368" t="str">
        <f t="shared" si="106"/>
        <v/>
      </c>
      <c r="JN60" s="368" t="str">
        <f t="shared" si="107"/>
        <v/>
      </c>
      <c r="JO60" s="368" t="str">
        <f t="shared" si="108"/>
        <v/>
      </c>
      <c r="JP60" s="371" t="str">
        <f t="shared" si="109"/>
        <v/>
      </c>
      <c r="JR60" s="115" t="str">
        <f t="shared" si="110"/>
        <v/>
      </c>
      <c r="JS60" s="28" t="str">
        <f t="shared" si="111"/>
        <v/>
      </c>
      <c r="JT60" s="28" t="str">
        <f t="shared" si="112"/>
        <v/>
      </c>
      <c r="JU60" s="28" t="str">
        <f t="shared" si="113"/>
        <v/>
      </c>
      <c r="JV60" s="28" t="str">
        <f t="shared" si="114"/>
        <v/>
      </c>
      <c r="JW60" s="251"/>
      <c r="JX60" s="122" t="str">
        <f t="shared" si="115"/>
        <v/>
      </c>
      <c r="JZ60" s="115" t="str">
        <f t="shared" si="116"/>
        <v/>
      </c>
      <c r="KA60" s="398" t="str">
        <f t="shared" si="117"/>
        <v/>
      </c>
      <c r="KB60" s="398" t="str">
        <f t="shared" si="118"/>
        <v/>
      </c>
      <c r="KC60" s="28" t="str">
        <f t="shared" si="119"/>
        <v/>
      </c>
      <c r="KD60" s="28" t="str">
        <f t="shared" si="120"/>
        <v/>
      </c>
      <c r="KE60" s="28" t="str">
        <f t="shared" si="121"/>
        <v/>
      </c>
      <c r="KF60" s="28" t="str">
        <f t="shared" si="122"/>
        <v/>
      </c>
      <c r="KG60" s="28" t="str">
        <f t="shared" si="123"/>
        <v/>
      </c>
      <c r="KH60" s="28" t="str">
        <f t="shared" si="124"/>
        <v/>
      </c>
      <c r="KI60" s="28" t="str">
        <f t="shared" si="125"/>
        <v/>
      </c>
      <c r="KJ60" s="28" t="str">
        <f t="shared" si="126"/>
        <v/>
      </c>
      <c r="KK60" s="122" t="str">
        <f t="shared" si="127"/>
        <v/>
      </c>
    </row>
    <row r="61" spans="2:297" s="26" customFormat="1" ht="26.25" customHeight="1" x14ac:dyDescent="0.2">
      <c r="B61" s="27">
        <f t="shared" si="6"/>
        <v>0</v>
      </c>
      <c r="C61" s="27">
        <f t="shared" si="7"/>
        <v>0</v>
      </c>
      <c r="D61" s="27">
        <f t="shared" si="8"/>
        <v>0</v>
      </c>
      <c r="E61" s="27">
        <f t="shared" si="9"/>
        <v>0</v>
      </c>
      <c r="F61" s="27">
        <f t="shared" si="10"/>
        <v>0</v>
      </c>
      <c r="G61" s="27">
        <f t="shared" si="11"/>
        <v>0</v>
      </c>
      <c r="H61" s="27">
        <f t="shared" si="12"/>
        <v>0</v>
      </c>
      <c r="I61" s="27">
        <f t="shared" si="13"/>
        <v>0</v>
      </c>
      <c r="J61" s="27"/>
      <c r="K61" s="27"/>
      <c r="L61" s="27"/>
      <c r="N61" s="131" t="str">
        <f t="shared" si="14"/>
        <v/>
      </c>
      <c r="O61" s="59"/>
      <c r="P61" s="59"/>
      <c r="Q61" s="241"/>
      <c r="R61" s="483"/>
      <c r="S61" s="243" t="str">
        <f>IFERROR(VLOOKUP($R61,整理番号!$B$4:$C$5,2,FALSE),"")</f>
        <v/>
      </c>
      <c r="T61" s="59"/>
      <c r="U61" s="250"/>
      <c r="V61" s="121"/>
      <c r="W61" s="218" t="str">
        <f t="shared" si="15"/>
        <v/>
      </c>
      <c r="X61" s="111"/>
      <c r="Y61" s="115"/>
      <c r="Z61" s="146" t="str">
        <f>IFERROR(VLOOKUP($Y61,整理番号!$B$8:$C$10,2,FALSE),"")</f>
        <v/>
      </c>
      <c r="AA61" s="251"/>
      <c r="AB61" s="28"/>
      <c r="AC61" s="62" t="str">
        <f>IFERROR(VLOOKUP($AB61,整理番号!$B$22:$C$23,2,FALSE),"")</f>
        <v/>
      </c>
      <c r="AD61" s="28"/>
      <c r="AE61" s="116" t="str">
        <f>IFERROR(VLOOKUP(AD61,整理番号!$B$14:$C$16,2,FALSE),"")</f>
        <v/>
      </c>
      <c r="AF61" s="115"/>
      <c r="AG61" s="30" t="str">
        <f>IFERROR(VLOOKUP(AF61,整理番号!$B$18:$C$19,2,FALSE),"")</f>
        <v/>
      </c>
      <c r="AH61" s="28"/>
      <c r="AI61" s="254"/>
      <c r="AJ61" s="254"/>
      <c r="AK61" s="122"/>
      <c r="AL61" s="141"/>
      <c r="AM61" s="28"/>
      <c r="AN61" s="141"/>
      <c r="AO61" s="115"/>
      <c r="AP61" s="116" t="str">
        <f>IFERROR(VLOOKUP(AO61,整理番号!$B$38:$C$43,2,FALSE),"")</f>
        <v/>
      </c>
      <c r="AQ61" s="104" t="str">
        <f t="shared" si="16"/>
        <v/>
      </c>
      <c r="AR61" s="27"/>
      <c r="AS61" s="28"/>
      <c r="AT61" s="27"/>
      <c r="AU61" s="27"/>
      <c r="AV61" s="122"/>
      <c r="AW61" s="115"/>
      <c r="AX61" s="31"/>
      <c r="AY61" s="64" t="str">
        <f t="shared" si="17"/>
        <v/>
      </c>
      <c r="AZ61" s="31"/>
      <c r="BA61" s="31"/>
      <c r="BB61" s="64">
        <f t="shared" si="18"/>
        <v>0</v>
      </c>
      <c r="BC61" s="64" t="str">
        <f t="shared" si="19"/>
        <v/>
      </c>
      <c r="BD61" s="64" t="str">
        <f t="shared" si="20"/>
        <v/>
      </c>
      <c r="BE61" s="33"/>
      <c r="BF61" s="34" t="str">
        <f t="shared" si="21"/>
        <v/>
      </c>
      <c r="BG61" s="125" t="str">
        <f t="shared" si="22"/>
        <v/>
      </c>
      <c r="BH61" s="262"/>
      <c r="BI61" s="263"/>
      <c r="BJ61" s="31"/>
      <c r="BK61" s="31"/>
      <c r="BL61" s="31"/>
      <c r="BM61" s="31"/>
      <c r="BN61" s="148"/>
      <c r="BO61" s="270"/>
      <c r="BP61" s="267"/>
      <c r="BQ61" s="262"/>
      <c r="BR61" s="263"/>
      <c r="BS61" s="31"/>
      <c r="BT61" s="31"/>
      <c r="BU61" s="31"/>
      <c r="BV61" s="31"/>
      <c r="BW61" s="148"/>
      <c r="BX61" s="270"/>
      <c r="BY61" s="267"/>
      <c r="BZ61" s="262"/>
      <c r="CA61" s="263"/>
      <c r="CB61" s="31"/>
      <c r="CC61" s="31"/>
      <c r="CD61" s="31"/>
      <c r="CE61" s="31"/>
      <c r="CF61" s="148"/>
      <c r="CG61" s="270"/>
      <c r="CH61" s="267"/>
      <c r="CI61" s="262"/>
      <c r="CJ61" s="263"/>
      <c r="CK61" s="323"/>
      <c r="CL61" s="323"/>
      <c r="CM61" s="323"/>
      <c r="CN61" s="323"/>
      <c r="CO61" s="35" t="s">
        <v>306</v>
      </c>
      <c r="CP61" s="342" t="str">
        <f t="shared" si="23"/>
        <v/>
      </c>
      <c r="CQ61" s="267"/>
      <c r="CR61" s="258"/>
      <c r="CS61" s="93"/>
      <c r="CT61" s="275"/>
      <c r="CU61" s="275"/>
      <c r="CV61" s="275"/>
      <c r="CW61" s="275"/>
      <c r="CX61" s="36" t="s">
        <v>307</v>
      </c>
      <c r="CY61" s="273"/>
      <c r="CZ61" s="258"/>
      <c r="DA61" s="263"/>
      <c r="DB61" s="296"/>
      <c r="DC61" s="296"/>
      <c r="DD61" s="296"/>
      <c r="DE61" s="296"/>
      <c r="DF61" s="36" t="s">
        <v>308</v>
      </c>
      <c r="DG61" s="344" t="str">
        <f t="shared" si="24"/>
        <v/>
      </c>
      <c r="DH61" s="273"/>
      <c r="DI61" s="258"/>
      <c r="DJ61" s="263"/>
      <c r="DK61" s="278"/>
      <c r="DL61" s="278"/>
      <c r="DM61" s="278"/>
      <c r="DN61" s="278"/>
      <c r="DO61" s="36" t="s">
        <v>309</v>
      </c>
      <c r="DP61" s="281"/>
      <c r="DQ61" s="284" t="str">
        <f t="shared" si="25"/>
        <v/>
      </c>
      <c r="DR61" s="273"/>
      <c r="DS61" s="43"/>
      <c r="DT61" s="93"/>
      <c r="DU61" s="37"/>
      <c r="DV61" s="37"/>
      <c r="DW61" s="37"/>
      <c r="DX61" s="37"/>
      <c r="DY61" s="46" t="s">
        <v>310</v>
      </c>
      <c r="DZ61" s="478"/>
      <c r="EA61" s="38"/>
      <c r="EB61" s="37"/>
      <c r="EC61" s="37"/>
      <c r="ED61" s="37"/>
      <c r="EE61" s="37"/>
      <c r="EF61" s="49" t="s">
        <v>307</v>
      </c>
      <c r="EG61" s="54"/>
      <c r="EH61" s="290"/>
      <c r="EI61" s="37"/>
      <c r="EJ61" s="37"/>
      <c r="EK61" s="37"/>
      <c r="EL61" s="37"/>
      <c r="EM61" s="52" t="s">
        <v>307</v>
      </c>
      <c r="EN61" s="57"/>
      <c r="EO61" s="290"/>
      <c r="EP61" s="37"/>
      <c r="EQ61" s="37"/>
      <c r="ER61" s="37"/>
      <c r="ES61" s="37"/>
      <c r="ET61" s="39" t="s">
        <v>307</v>
      </c>
      <c r="EU61" s="287"/>
      <c r="EV61" s="292"/>
      <c r="EW61" s="290"/>
      <c r="EX61" s="37"/>
      <c r="EY61" s="37"/>
      <c r="EZ61" s="37"/>
      <c r="FA61" s="37"/>
      <c r="FB61" s="39" t="s">
        <v>307</v>
      </c>
      <c r="FC61" s="287"/>
      <c r="FD61" s="292"/>
      <c r="FE61" s="290"/>
      <c r="FF61" s="296"/>
      <c r="FG61" s="296"/>
      <c r="FH61" s="296"/>
      <c r="FI61" s="296"/>
      <c r="FJ61" s="40" t="s">
        <v>311</v>
      </c>
      <c r="FK61" s="302" t="str">
        <f t="shared" si="26"/>
        <v/>
      </c>
      <c r="FL61" s="299"/>
      <c r="FM61" s="292"/>
      <c r="FN61" s="290"/>
      <c r="FO61" s="305"/>
      <c r="FP61" s="296"/>
      <c r="FQ61" s="296"/>
      <c r="FR61" s="296"/>
      <c r="FS61" s="40" t="s">
        <v>311</v>
      </c>
      <c r="FT61" s="352" t="str">
        <f t="shared" si="27"/>
        <v/>
      </c>
      <c r="FU61" s="267"/>
      <c r="FV61" s="292"/>
      <c r="FW61" s="290"/>
      <c r="FX61" s="326"/>
      <c r="FY61" s="326"/>
      <c r="FZ61" s="326"/>
      <c r="GA61" s="326"/>
      <c r="GB61" s="36" t="s">
        <v>312</v>
      </c>
      <c r="GC61" s="308" t="str">
        <f t="shared" si="28"/>
        <v/>
      </c>
      <c r="GD61" s="267"/>
      <c r="GE61" s="312" t="str">
        <f t="shared" si="29"/>
        <v/>
      </c>
      <c r="GF61" s="313"/>
      <c r="GG61" s="338"/>
      <c r="GH61" s="312" t="str">
        <f t="shared" si="30"/>
        <v/>
      </c>
      <c r="GI61" s="313"/>
      <c r="GJ61" s="338" t="s">
        <v>56</v>
      </c>
      <c r="GK61" s="475" t="str">
        <f t="shared" si="31"/>
        <v/>
      </c>
      <c r="GL61" s="313"/>
      <c r="GM61" s="313"/>
      <c r="GN61" s="338"/>
      <c r="GO61" s="429" t="str">
        <f t="shared" si="32"/>
        <v/>
      </c>
      <c r="GP61" s="430" t="str">
        <f t="shared" si="33"/>
        <v/>
      </c>
      <c r="GQ61" s="431" t="str">
        <f t="shared" si="34"/>
        <v/>
      </c>
      <c r="GR61" s="432" t="str">
        <f t="shared" si="35"/>
        <v/>
      </c>
      <c r="GS61" s="430" t="str">
        <f t="shared" si="36"/>
        <v/>
      </c>
      <c r="GT61" s="433" t="str">
        <f t="shared" si="37"/>
        <v/>
      </c>
      <c r="GU61" s="331" t="str">
        <f t="shared" si="38"/>
        <v/>
      </c>
      <c r="GV61" s="333" t="str">
        <f t="shared" si="39"/>
        <v/>
      </c>
      <c r="GW61" s="439" t="str">
        <f t="shared" si="40"/>
        <v/>
      </c>
      <c r="GX61" s="433" t="str">
        <f t="shared" si="41"/>
        <v/>
      </c>
      <c r="GY61" s="331" t="str">
        <f t="shared" si="42"/>
        <v/>
      </c>
      <c r="GZ61" s="331" t="str">
        <f t="shared" si="43"/>
        <v/>
      </c>
      <c r="HA61" s="328" t="str">
        <f t="shared" si="44"/>
        <v/>
      </c>
      <c r="HB61" s="331" t="str">
        <f t="shared" si="45"/>
        <v/>
      </c>
      <c r="HC61" s="331" t="str">
        <f t="shared" si="46"/>
        <v/>
      </c>
      <c r="HD61" s="333" t="str">
        <f t="shared" si="47"/>
        <v/>
      </c>
      <c r="HE61" s="332" t="str">
        <f t="shared" si="48"/>
        <v/>
      </c>
      <c r="HF61" s="331" t="str">
        <f t="shared" si="49"/>
        <v/>
      </c>
      <c r="HG61" s="333" t="str">
        <f t="shared" si="50"/>
        <v/>
      </c>
      <c r="HH61" s="419" t="str">
        <f t="shared" si="51"/>
        <v/>
      </c>
      <c r="HI61" s="358" t="str">
        <f t="shared" si="52"/>
        <v/>
      </c>
      <c r="HJ61" s="331" t="str">
        <f t="shared" si="53"/>
        <v/>
      </c>
      <c r="HK61" s="331" t="str">
        <f t="shared" si="54"/>
        <v/>
      </c>
      <c r="HL61" s="358" t="str">
        <f t="shared" si="55"/>
        <v/>
      </c>
      <c r="HM61" s="331" t="str">
        <f t="shared" si="56"/>
        <v/>
      </c>
      <c r="HN61" s="331" t="str">
        <f t="shared" si="57"/>
        <v/>
      </c>
      <c r="HO61" s="358" t="str">
        <f t="shared" si="58"/>
        <v/>
      </c>
      <c r="HP61" s="331" t="str">
        <f t="shared" si="59"/>
        <v/>
      </c>
      <c r="HQ61" s="331" t="str">
        <f t="shared" si="60"/>
        <v/>
      </c>
      <c r="HR61" s="361" t="str">
        <f t="shared" si="61"/>
        <v/>
      </c>
      <c r="HS61" s="348" t="str">
        <f t="shared" si="62"/>
        <v/>
      </c>
      <c r="HT61" s="333" t="str">
        <f t="shared" si="63"/>
        <v/>
      </c>
      <c r="HU61" s="428" t="str">
        <f t="shared" si="64"/>
        <v/>
      </c>
      <c r="HV61" s="328" t="str">
        <f t="shared" si="65"/>
        <v/>
      </c>
      <c r="HW61" s="330" t="str">
        <f t="shared" si="66"/>
        <v/>
      </c>
      <c r="HX61" s="418" t="str">
        <f t="shared" si="67"/>
        <v/>
      </c>
      <c r="HY61" s="331" t="str">
        <f t="shared" si="68"/>
        <v/>
      </c>
      <c r="HZ61" s="331" t="str">
        <f t="shared" si="69"/>
        <v/>
      </c>
      <c r="IA61" s="331" t="str">
        <f t="shared" si="70"/>
        <v/>
      </c>
      <c r="IB61" s="331" t="str">
        <f t="shared" si="71"/>
        <v/>
      </c>
      <c r="IC61" s="333" t="str">
        <f t="shared" si="72"/>
        <v/>
      </c>
      <c r="ID61" s="419" t="str">
        <f t="shared" si="73"/>
        <v/>
      </c>
      <c r="IE61" s="331" t="str">
        <f t="shared" si="74"/>
        <v/>
      </c>
      <c r="IF61" s="331" t="str">
        <f t="shared" si="75"/>
        <v/>
      </c>
      <c r="IG61" s="331" t="str">
        <f t="shared" si="76"/>
        <v/>
      </c>
      <c r="IH61" s="331" t="str">
        <f t="shared" si="77"/>
        <v/>
      </c>
      <c r="II61" s="333" t="str">
        <f t="shared" si="78"/>
        <v/>
      </c>
      <c r="IJ61" s="419" t="str">
        <f t="shared" si="79"/>
        <v/>
      </c>
      <c r="IK61" s="331" t="str">
        <f t="shared" si="80"/>
        <v/>
      </c>
      <c r="IL61" s="331" t="str">
        <f t="shared" si="81"/>
        <v/>
      </c>
      <c r="IM61" s="331" t="str">
        <f t="shared" si="82"/>
        <v/>
      </c>
      <c r="IN61" s="331" t="str">
        <f t="shared" si="83"/>
        <v/>
      </c>
      <c r="IO61" s="333" t="str">
        <f t="shared" si="84"/>
        <v/>
      </c>
      <c r="IP61" s="433" t="str">
        <f t="shared" si="85"/>
        <v/>
      </c>
      <c r="IQ61" s="331" t="str">
        <f t="shared" si="86"/>
        <v/>
      </c>
      <c r="IR61" s="348" t="str">
        <f t="shared" si="87"/>
        <v/>
      </c>
      <c r="IS61" s="433" t="str">
        <f t="shared" si="88"/>
        <v/>
      </c>
      <c r="IT61" s="331" t="str">
        <f t="shared" si="89"/>
        <v/>
      </c>
      <c r="IU61" s="333" t="str">
        <f t="shared" si="90"/>
        <v/>
      </c>
      <c r="IV61" s="449" t="str">
        <f t="shared" si="91"/>
        <v/>
      </c>
      <c r="IW61" s="331" t="str">
        <f t="shared" si="92"/>
        <v/>
      </c>
      <c r="IX61" s="331" t="str">
        <f t="shared" si="93"/>
        <v/>
      </c>
      <c r="IY61" s="348" t="str">
        <f t="shared" si="94"/>
        <v/>
      </c>
      <c r="IZ61" s="365" t="str">
        <f t="shared" si="95"/>
        <v/>
      </c>
      <c r="JA61" s="340"/>
      <c r="JB61" s="100"/>
      <c r="JC61" s="370" t="str">
        <f t="shared" si="96"/>
        <v/>
      </c>
      <c r="JD61" s="101" t="str">
        <f t="shared" si="97"/>
        <v/>
      </c>
      <c r="JE61" s="367" t="str">
        <f t="shared" si="98"/>
        <v/>
      </c>
      <c r="JF61" s="368" t="str">
        <f t="shared" si="99"/>
        <v/>
      </c>
      <c r="JG61" s="368" t="str">
        <f t="shared" si="100"/>
        <v/>
      </c>
      <c r="JH61" s="368" t="str">
        <f t="shared" si="101"/>
        <v/>
      </c>
      <c r="JI61" s="368">
        <f t="shared" si="102"/>
        <v>0</v>
      </c>
      <c r="JJ61" s="369" t="str">
        <f t="shared" si="103"/>
        <v/>
      </c>
      <c r="JK61" s="367" t="str">
        <f t="shared" si="104"/>
        <v/>
      </c>
      <c r="JL61" s="369" t="str">
        <f t="shared" si="105"/>
        <v/>
      </c>
      <c r="JM61" s="368" t="str">
        <f t="shared" si="106"/>
        <v/>
      </c>
      <c r="JN61" s="368" t="str">
        <f t="shared" si="107"/>
        <v/>
      </c>
      <c r="JO61" s="368" t="str">
        <f t="shared" si="108"/>
        <v/>
      </c>
      <c r="JP61" s="371" t="str">
        <f t="shared" si="109"/>
        <v/>
      </c>
      <c r="JR61" s="115" t="str">
        <f t="shared" si="110"/>
        <v/>
      </c>
      <c r="JS61" s="28" t="str">
        <f t="shared" si="111"/>
        <v/>
      </c>
      <c r="JT61" s="28" t="str">
        <f t="shared" si="112"/>
        <v/>
      </c>
      <c r="JU61" s="28" t="str">
        <f t="shared" si="113"/>
        <v/>
      </c>
      <c r="JV61" s="28" t="str">
        <f t="shared" si="114"/>
        <v/>
      </c>
      <c r="JW61" s="251"/>
      <c r="JX61" s="122" t="str">
        <f t="shared" si="115"/>
        <v/>
      </c>
      <c r="JZ61" s="115" t="str">
        <f t="shared" si="116"/>
        <v/>
      </c>
      <c r="KA61" s="398" t="str">
        <f t="shared" si="117"/>
        <v/>
      </c>
      <c r="KB61" s="398" t="str">
        <f t="shared" si="118"/>
        <v/>
      </c>
      <c r="KC61" s="28" t="str">
        <f t="shared" si="119"/>
        <v/>
      </c>
      <c r="KD61" s="28" t="str">
        <f t="shared" si="120"/>
        <v/>
      </c>
      <c r="KE61" s="28" t="str">
        <f t="shared" si="121"/>
        <v/>
      </c>
      <c r="KF61" s="28" t="str">
        <f t="shared" si="122"/>
        <v/>
      </c>
      <c r="KG61" s="28" t="str">
        <f t="shared" si="123"/>
        <v/>
      </c>
      <c r="KH61" s="28" t="str">
        <f t="shared" si="124"/>
        <v/>
      </c>
      <c r="KI61" s="28" t="str">
        <f t="shared" si="125"/>
        <v/>
      </c>
      <c r="KJ61" s="28" t="str">
        <f t="shared" si="126"/>
        <v/>
      </c>
      <c r="KK61" s="122" t="str">
        <f t="shared" si="127"/>
        <v/>
      </c>
    </row>
    <row r="62" spans="2:297" s="26" customFormat="1" ht="26.25" customHeight="1" x14ac:dyDescent="0.2">
      <c r="B62" s="27">
        <f t="shared" si="6"/>
        <v>0</v>
      </c>
      <c r="C62" s="27">
        <f t="shared" si="7"/>
        <v>0</v>
      </c>
      <c r="D62" s="27">
        <f t="shared" si="8"/>
        <v>0</v>
      </c>
      <c r="E62" s="27">
        <f t="shared" si="9"/>
        <v>0</v>
      </c>
      <c r="F62" s="27">
        <f t="shared" si="10"/>
        <v>0</v>
      </c>
      <c r="G62" s="27">
        <f t="shared" si="11"/>
        <v>0</v>
      </c>
      <c r="H62" s="27">
        <f t="shared" si="12"/>
        <v>0</v>
      </c>
      <c r="I62" s="27">
        <f t="shared" si="13"/>
        <v>0</v>
      </c>
      <c r="J62" s="27"/>
      <c r="K62" s="27"/>
      <c r="L62" s="27"/>
      <c r="N62" s="131" t="str">
        <f t="shared" si="14"/>
        <v/>
      </c>
      <c r="O62" s="59"/>
      <c r="P62" s="59"/>
      <c r="Q62" s="241"/>
      <c r="R62" s="483"/>
      <c r="S62" s="243" t="str">
        <f>IFERROR(VLOOKUP($R62,整理番号!$B$4:$C$5,2,FALSE),"")</f>
        <v/>
      </c>
      <c r="T62" s="59"/>
      <c r="U62" s="250"/>
      <c r="V62" s="121"/>
      <c r="W62" s="218" t="str">
        <f t="shared" si="15"/>
        <v/>
      </c>
      <c r="X62" s="111"/>
      <c r="Y62" s="115"/>
      <c r="Z62" s="146" t="str">
        <f>IFERROR(VLOOKUP($Y62,整理番号!$B$8:$C$10,2,FALSE),"")</f>
        <v/>
      </c>
      <c r="AA62" s="251"/>
      <c r="AB62" s="28"/>
      <c r="AC62" s="62" t="str">
        <f>IFERROR(VLOOKUP($AB62,整理番号!$B$22:$C$23,2,FALSE),"")</f>
        <v/>
      </c>
      <c r="AD62" s="28"/>
      <c r="AE62" s="116" t="str">
        <f>IFERROR(VLOOKUP(AD62,整理番号!$B$14:$C$16,2,FALSE),"")</f>
        <v/>
      </c>
      <c r="AF62" s="115"/>
      <c r="AG62" s="30" t="str">
        <f>IFERROR(VLOOKUP(AF62,整理番号!$B$18:$C$19,2,FALSE),"")</f>
        <v/>
      </c>
      <c r="AH62" s="28"/>
      <c r="AI62" s="254"/>
      <c r="AJ62" s="254"/>
      <c r="AK62" s="122"/>
      <c r="AL62" s="141"/>
      <c r="AM62" s="28"/>
      <c r="AN62" s="141"/>
      <c r="AO62" s="115"/>
      <c r="AP62" s="116" t="str">
        <f>IFERROR(VLOOKUP(AO62,整理番号!$B$38:$C$43,2,FALSE),"")</f>
        <v/>
      </c>
      <c r="AQ62" s="104" t="str">
        <f t="shared" si="16"/>
        <v/>
      </c>
      <c r="AR62" s="27"/>
      <c r="AS62" s="28"/>
      <c r="AT62" s="27"/>
      <c r="AU62" s="27"/>
      <c r="AV62" s="122"/>
      <c r="AW62" s="115"/>
      <c r="AX62" s="31"/>
      <c r="AY62" s="64" t="str">
        <f t="shared" si="17"/>
        <v/>
      </c>
      <c r="AZ62" s="31"/>
      <c r="BA62" s="31"/>
      <c r="BB62" s="64">
        <f t="shared" si="18"/>
        <v>0</v>
      </c>
      <c r="BC62" s="64" t="str">
        <f t="shared" si="19"/>
        <v/>
      </c>
      <c r="BD62" s="64" t="str">
        <f t="shared" si="20"/>
        <v/>
      </c>
      <c r="BE62" s="33"/>
      <c r="BF62" s="34" t="str">
        <f t="shared" si="21"/>
        <v/>
      </c>
      <c r="BG62" s="125" t="str">
        <f t="shared" si="22"/>
        <v/>
      </c>
      <c r="BH62" s="262"/>
      <c r="BI62" s="263"/>
      <c r="BJ62" s="31"/>
      <c r="BK62" s="31"/>
      <c r="BL62" s="31"/>
      <c r="BM62" s="31"/>
      <c r="BN62" s="148"/>
      <c r="BO62" s="270"/>
      <c r="BP62" s="267"/>
      <c r="BQ62" s="262"/>
      <c r="BR62" s="263"/>
      <c r="BS62" s="31"/>
      <c r="BT62" s="31"/>
      <c r="BU62" s="31"/>
      <c r="BV62" s="31"/>
      <c r="BW62" s="148"/>
      <c r="BX62" s="270"/>
      <c r="BY62" s="267"/>
      <c r="BZ62" s="262"/>
      <c r="CA62" s="263"/>
      <c r="CB62" s="31"/>
      <c r="CC62" s="31"/>
      <c r="CD62" s="31"/>
      <c r="CE62" s="31"/>
      <c r="CF62" s="148"/>
      <c r="CG62" s="270"/>
      <c r="CH62" s="267"/>
      <c r="CI62" s="262"/>
      <c r="CJ62" s="263"/>
      <c r="CK62" s="323"/>
      <c r="CL62" s="323"/>
      <c r="CM62" s="323"/>
      <c r="CN62" s="323"/>
      <c r="CO62" s="35" t="s">
        <v>306</v>
      </c>
      <c r="CP62" s="342" t="str">
        <f t="shared" si="23"/>
        <v/>
      </c>
      <c r="CQ62" s="267"/>
      <c r="CR62" s="258"/>
      <c r="CS62" s="93"/>
      <c r="CT62" s="275"/>
      <c r="CU62" s="275"/>
      <c r="CV62" s="275"/>
      <c r="CW62" s="275"/>
      <c r="CX62" s="36" t="s">
        <v>307</v>
      </c>
      <c r="CY62" s="273"/>
      <c r="CZ62" s="258"/>
      <c r="DA62" s="263"/>
      <c r="DB62" s="296"/>
      <c r="DC62" s="296"/>
      <c r="DD62" s="296"/>
      <c r="DE62" s="296"/>
      <c r="DF62" s="36" t="s">
        <v>308</v>
      </c>
      <c r="DG62" s="344" t="str">
        <f t="shared" si="24"/>
        <v/>
      </c>
      <c r="DH62" s="273"/>
      <c r="DI62" s="258"/>
      <c r="DJ62" s="263"/>
      <c r="DK62" s="278"/>
      <c r="DL62" s="278"/>
      <c r="DM62" s="278"/>
      <c r="DN62" s="278"/>
      <c r="DO62" s="36" t="s">
        <v>309</v>
      </c>
      <c r="DP62" s="281"/>
      <c r="DQ62" s="284" t="str">
        <f t="shared" si="25"/>
        <v/>
      </c>
      <c r="DR62" s="273"/>
      <c r="DS62" s="43"/>
      <c r="DT62" s="93"/>
      <c r="DU62" s="37"/>
      <c r="DV62" s="37"/>
      <c r="DW62" s="37"/>
      <c r="DX62" s="37"/>
      <c r="DY62" s="46" t="s">
        <v>310</v>
      </c>
      <c r="DZ62" s="478"/>
      <c r="EA62" s="38"/>
      <c r="EB62" s="37"/>
      <c r="EC62" s="37"/>
      <c r="ED62" s="37"/>
      <c r="EE62" s="37"/>
      <c r="EF62" s="49" t="s">
        <v>307</v>
      </c>
      <c r="EG62" s="54"/>
      <c r="EH62" s="290"/>
      <c r="EI62" s="37"/>
      <c r="EJ62" s="37"/>
      <c r="EK62" s="37"/>
      <c r="EL62" s="37"/>
      <c r="EM62" s="52" t="s">
        <v>307</v>
      </c>
      <c r="EN62" s="57"/>
      <c r="EO62" s="290"/>
      <c r="EP62" s="37"/>
      <c r="EQ62" s="37"/>
      <c r="ER62" s="37"/>
      <c r="ES62" s="37"/>
      <c r="ET62" s="39" t="s">
        <v>307</v>
      </c>
      <c r="EU62" s="287"/>
      <c r="EV62" s="292"/>
      <c r="EW62" s="290"/>
      <c r="EX62" s="37"/>
      <c r="EY62" s="37"/>
      <c r="EZ62" s="37"/>
      <c r="FA62" s="37"/>
      <c r="FB62" s="39" t="s">
        <v>307</v>
      </c>
      <c r="FC62" s="287"/>
      <c r="FD62" s="292"/>
      <c r="FE62" s="290"/>
      <c r="FF62" s="296"/>
      <c r="FG62" s="296"/>
      <c r="FH62" s="296"/>
      <c r="FI62" s="296"/>
      <c r="FJ62" s="40" t="s">
        <v>311</v>
      </c>
      <c r="FK62" s="302" t="str">
        <f t="shared" si="26"/>
        <v/>
      </c>
      <c r="FL62" s="299"/>
      <c r="FM62" s="292"/>
      <c r="FN62" s="290"/>
      <c r="FO62" s="305"/>
      <c r="FP62" s="296"/>
      <c r="FQ62" s="296"/>
      <c r="FR62" s="296"/>
      <c r="FS62" s="40" t="s">
        <v>311</v>
      </c>
      <c r="FT62" s="352" t="str">
        <f t="shared" si="27"/>
        <v/>
      </c>
      <c r="FU62" s="267"/>
      <c r="FV62" s="292"/>
      <c r="FW62" s="290"/>
      <c r="FX62" s="326"/>
      <c r="FY62" s="326"/>
      <c r="FZ62" s="326"/>
      <c r="GA62" s="326"/>
      <c r="GB62" s="36" t="s">
        <v>312</v>
      </c>
      <c r="GC62" s="308" t="str">
        <f t="shared" si="28"/>
        <v/>
      </c>
      <c r="GD62" s="267"/>
      <c r="GE62" s="312" t="str">
        <f t="shared" si="29"/>
        <v/>
      </c>
      <c r="GF62" s="313"/>
      <c r="GG62" s="338"/>
      <c r="GH62" s="312" t="str">
        <f t="shared" si="30"/>
        <v/>
      </c>
      <c r="GI62" s="313"/>
      <c r="GJ62" s="338" t="s">
        <v>56</v>
      </c>
      <c r="GK62" s="475" t="str">
        <f t="shared" si="31"/>
        <v/>
      </c>
      <c r="GL62" s="313"/>
      <c r="GM62" s="313"/>
      <c r="GN62" s="338"/>
      <c r="GO62" s="429" t="str">
        <f t="shared" si="32"/>
        <v/>
      </c>
      <c r="GP62" s="430" t="str">
        <f t="shared" si="33"/>
        <v/>
      </c>
      <c r="GQ62" s="431" t="str">
        <f t="shared" si="34"/>
        <v/>
      </c>
      <c r="GR62" s="432" t="str">
        <f t="shared" si="35"/>
        <v/>
      </c>
      <c r="GS62" s="430" t="str">
        <f t="shared" si="36"/>
        <v/>
      </c>
      <c r="GT62" s="433" t="str">
        <f t="shared" si="37"/>
        <v/>
      </c>
      <c r="GU62" s="331" t="str">
        <f t="shared" si="38"/>
        <v/>
      </c>
      <c r="GV62" s="333" t="str">
        <f t="shared" si="39"/>
        <v/>
      </c>
      <c r="GW62" s="439" t="str">
        <f t="shared" si="40"/>
        <v/>
      </c>
      <c r="GX62" s="433" t="str">
        <f t="shared" si="41"/>
        <v/>
      </c>
      <c r="GY62" s="331" t="str">
        <f t="shared" si="42"/>
        <v/>
      </c>
      <c r="GZ62" s="331" t="str">
        <f t="shared" si="43"/>
        <v/>
      </c>
      <c r="HA62" s="328" t="str">
        <f t="shared" si="44"/>
        <v/>
      </c>
      <c r="HB62" s="331" t="str">
        <f t="shared" si="45"/>
        <v/>
      </c>
      <c r="HC62" s="331" t="str">
        <f t="shared" si="46"/>
        <v/>
      </c>
      <c r="HD62" s="333" t="str">
        <f t="shared" si="47"/>
        <v/>
      </c>
      <c r="HE62" s="332" t="str">
        <f t="shared" si="48"/>
        <v/>
      </c>
      <c r="HF62" s="331" t="str">
        <f t="shared" si="49"/>
        <v/>
      </c>
      <c r="HG62" s="333" t="str">
        <f t="shared" si="50"/>
        <v/>
      </c>
      <c r="HH62" s="419" t="str">
        <f t="shared" si="51"/>
        <v/>
      </c>
      <c r="HI62" s="358" t="str">
        <f t="shared" si="52"/>
        <v/>
      </c>
      <c r="HJ62" s="331" t="str">
        <f t="shared" si="53"/>
        <v/>
      </c>
      <c r="HK62" s="331" t="str">
        <f t="shared" si="54"/>
        <v/>
      </c>
      <c r="HL62" s="358" t="str">
        <f t="shared" si="55"/>
        <v/>
      </c>
      <c r="HM62" s="331" t="str">
        <f t="shared" si="56"/>
        <v/>
      </c>
      <c r="HN62" s="331" t="str">
        <f t="shared" si="57"/>
        <v/>
      </c>
      <c r="HO62" s="358" t="str">
        <f t="shared" si="58"/>
        <v/>
      </c>
      <c r="HP62" s="331" t="str">
        <f t="shared" si="59"/>
        <v/>
      </c>
      <c r="HQ62" s="331" t="str">
        <f t="shared" si="60"/>
        <v/>
      </c>
      <c r="HR62" s="361" t="str">
        <f t="shared" si="61"/>
        <v/>
      </c>
      <c r="HS62" s="348" t="str">
        <f t="shared" si="62"/>
        <v/>
      </c>
      <c r="HT62" s="333" t="str">
        <f t="shared" si="63"/>
        <v/>
      </c>
      <c r="HU62" s="428" t="str">
        <f t="shared" si="64"/>
        <v/>
      </c>
      <c r="HV62" s="328" t="str">
        <f t="shared" si="65"/>
        <v/>
      </c>
      <c r="HW62" s="330" t="str">
        <f t="shared" si="66"/>
        <v/>
      </c>
      <c r="HX62" s="418" t="str">
        <f t="shared" si="67"/>
        <v/>
      </c>
      <c r="HY62" s="331" t="str">
        <f t="shared" si="68"/>
        <v/>
      </c>
      <c r="HZ62" s="331" t="str">
        <f t="shared" si="69"/>
        <v/>
      </c>
      <c r="IA62" s="331" t="str">
        <f t="shared" si="70"/>
        <v/>
      </c>
      <c r="IB62" s="331" t="str">
        <f t="shared" si="71"/>
        <v/>
      </c>
      <c r="IC62" s="333" t="str">
        <f t="shared" si="72"/>
        <v/>
      </c>
      <c r="ID62" s="419" t="str">
        <f t="shared" si="73"/>
        <v/>
      </c>
      <c r="IE62" s="331" t="str">
        <f t="shared" si="74"/>
        <v/>
      </c>
      <c r="IF62" s="331" t="str">
        <f t="shared" si="75"/>
        <v/>
      </c>
      <c r="IG62" s="331" t="str">
        <f t="shared" si="76"/>
        <v/>
      </c>
      <c r="IH62" s="331" t="str">
        <f t="shared" si="77"/>
        <v/>
      </c>
      <c r="II62" s="333" t="str">
        <f t="shared" si="78"/>
        <v/>
      </c>
      <c r="IJ62" s="419" t="str">
        <f t="shared" si="79"/>
        <v/>
      </c>
      <c r="IK62" s="331" t="str">
        <f t="shared" si="80"/>
        <v/>
      </c>
      <c r="IL62" s="331" t="str">
        <f t="shared" si="81"/>
        <v/>
      </c>
      <c r="IM62" s="331" t="str">
        <f t="shared" si="82"/>
        <v/>
      </c>
      <c r="IN62" s="331" t="str">
        <f t="shared" si="83"/>
        <v/>
      </c>
      <c r="IO62" s="333" t="str">
        <f t="shared" si="84"/>
        <v/>
      </c>
      <c r="IP62" s="433" t="str">
        <f t="shared" si="85"/>
        <v/>
      </c>
      <c r="IQ62" s="331" t="str">
        <f t="shared" si="86"/>
        <v/>
      </c>
      <c r="IR62" s="348" t="str">
        <f t="shared" si="87"/>
        <v/>
      </c>
      <c r="IS62" s="433" t="str">
        <f t="shared" si="88"/>
        <v/>
      </c>
      <c r="IT62" s="331" t="str">
        <f t="shared" si="89"/>
        <v/>
      </c>
      <c r="IU62" s="333" t="str">
        <f t="shared" si="90"/>
        <v/>
      </c>
      <c r="IV62" s="449" t="str">
        <f t="shared" si="91"/>
        <v/>
      </c>
      <c r="IW62" s="331" t="str">
        <f t="shared" si="92"/>
        <v/>
      </c>
      <c r="IX62" s="331" t="str">
        <f t="shared" si="93"/>
        <v/>
      </c>
      <c r="IY62" s="348" t="str">
        <f t="shared" si="94"/>
        <v/>
      </c>
      <c r="IZ62" s="365" t="str">
        <f t="shared" si="95"/>
        <v/>
      </c>
      <c r="JA62" s="340"/>
      <c r="JB62" s="100"/>
      <c r="JC62" s="370" t="str">
        <f t="shared" si="96"/>
        <v/>
      </c>
      <c r="JD62" s="101" t="str">
        <f t="shared" si="97"/>
        <v/>
      </c>
      <c r="JE62" s="367" t="str">
        <f t="shared" si="98"/>
        <v/>
      </c>
      <c r="JF62" s="368" t="str">
        <f t="shared" si="99"/>
        <v/>
      </c>
      <c r="JG62" s="368" t="str">
        <f t="shared" si="100"/>
        <v/>
      </c>
      <c r="JH62" s="368" t="str">
        <f t="shared" si="101"/>
        <v/>
      </c>
      <c r="JI62" s="368">
        <f t="shared" si="102"/>
        <v>0</v>
      </c>
      <c r="JJ62" s="369" t="str">
        <f t="shared" si="103"/>
        <v/>
      </c>
      <c r="JK62" s="367" t="str">
        <f t="shared" si="104"/>
        <v/>
      </c>
      <c r="JL62" s="369" t="str">
        <f t="shared" si="105"/>
        <v/>
      </c>
      <c r="JM62" s="368" t="str">
        <f t="shared" si="106"/>
        <v/>
      </c>
      <c r="JN62" s="368" t="str">
        <f t="shared" si="107"/>
        <v/>
      </c>
      <c r="JO62" s="368" t="str">
        <f t="shared" si="108"/>
        <v/>
      </c>
      <c r="JP62" s="371" t="str">
        <f t="shared" si="109"/>
        <v/>
      </c>
      <c r="JR62" s="115" t="str">
        <f t="shared" si="110"/>
        <v/>
      </c>
      <c r="JS62" s="28" t="str">
        <f t="shared" si="111"/>
        <v/>
      </c>
      <c r="JT62" s="28" t="str">
        <f t="shared" si="112"/>
        <v/>
      </c>
      <c r="JU62" s="28" t="str">
        <f t="shared" si="113"/>
        <v/>
      </c>
      <c r="JV62" s="28" t="str">
        <f t="shared" si="114"/>
        <v/>
      </c>
      <c r="JW62" s="251"/>
      <c r="JX62" s="122" t="str">
        <f t="shared" si="115"/>
        <v/>
      </c>
      <c r="JZ62" s="115" t="str">
        <f t="shared" si="116"/>
        <v/>
      </c>
      <c r="KA62" s="398" t="str">
        <f t="shared" si="117"/>
        <v/>
      </c>
      <c r="KB62" s="398" t="str">
        <f t="shared" si="118"/>
        <v/>
      </c>
      <c r="KC62" s="28" t="str">
        <f t="shared" si="119"/>
        <v/>
      </c>
      <c r="KD62" s="28" t="str">
        <f t="shared" si="120"/>
        <v/>
      </c>
      <c r="KE62" s="28" t="str">
        <f t="shared" si="121"/>
        <v/>
      </c>
      <c r="KF62" s="28" t="str">
        <f t="shared" si="122"/>
        <v/>
      </c>
      <c r="KG62" s="28" t="str">
        <f t="shared" si="123"/>
        <v/>
      </c>
      <c r="KH62" s="28" t="str">
        <f t="shared" si="124"/>
        <v/>
      </c>
      <c r="KI62" s="28" t="str">
        <f t="shared" si="125"/>
        <v/>
      </c>
      <c r="KJ62" s="28" t="str">
        <f t="shared" si="126"/>
        <v/>
      </c>
      <c r="KK62" s="122" t="str">
        <f t="shared" si="127"/>
        <v/>
      </c>
    </row>
    <row r="63" spans="2:297" s="26" customFormat="1" ht="26.25" customHeight="1" x14ac:dyDescent="0.2">
      <c r="B63" s="27">
        <f t="shared" si="6"/>
        <v>0</v>
      </c>
      <c r="C63" s="27">
        <f t="shared" si="7"/>
        <v>0</v>
      </c>
      <c r="D63" s="27">
        <f t="shared" si="8"/>
        <v>0</v>
      </c>
      <c r="E63" s="27">
        <f t="shared" si="9"/>
        <v>0</v>
      </c>
      <c r="F63" s="27">
        <f t="shared" si="10"/>
        <v>0</v>
      </c>
      <c r="G63" s="27">
        <f t="shared" si="11"/>
        <v>0</v>
      </c>
      <c r="H63" s="27">
        <f t="shared" si="12"/>
        <v>0</v>
      </c>
      <c r="I63" s="27">
        <f t="shared" si="13"/>
        <v>0</v>
      </c>
      <c r="J63" s="27"/>
      <c r="K63" s="27"/>
      <c r="L63" s="27"/>
      <c r="N63" s="131" t="str">
        <f t="shared" si="14"/>
        <v/>
      </c>
      <c r="O63" s="59"/>
      <c r="P63" s="59"/>
      <c r="Q63" s="241"/>
      <c r="R63" s="483"/>
      <c r="S63" s="243" t="str">
        <f>IFERROR(VLOOKUP($R63,整理番号!$B$4:$C$5,2,FALSE),"")</f>
        <v/>
      </c>
      <c r="T63" s="59"/>
      <c r="U63" s="250"/>
      <c r="V63" s="121"/>
      <c r="W63" s="218" t="str">
        <f t="shared" si="15"/>
        <v/>
      </c>
      <c r="X63" s="111"/>
      <c r="Y63" s="115"/>
      <c r="Z63" s="146" t="str">
        <f>IFERROR(VLOOKUP($Y63,整理番号!$B$8:$C$10,2,FALSE),"")</f>
        <v/>
      </c>
      <c r="AA63" s="251"/>
      <c r="AB63" s="28"/>
      <c r="AC63" s="62" t="str">
        <f>IFERROR(VLOOKUP($AB63,整理番号!$B$22:$C$23,2,FALSE),"")</f>
        <v/>
      </c>
      <c r="AD63" s="28"/>
      <c r="AE63" s="116" t="str">
        <f>IFERROR(VLOOKUP(AD63,整理番号!$B$14:$C$16,2,FALSE),"")</f>
        <v/>
      </c>
      <c r="AF63" s="115"/>
      <c r="AG63" s="30" t="str">
        <f>IFERROR(VLOOKUP(AF63,整理番号!$B$18:$C$19,2,FALSE),"")</f>
        <v/>
      </c>
      <c r="AH63" s="28"/>
      <c r="AI63" s="254"/>
      <c r="AJ63" s="254"/>
      <c r="AK63" s="122"/>
      <c r="AL63" s="141"/>
      <c r="AM63" s="28"/>
      <c r="AN63" s="141"/>
      <c r="AO63" s="115"/>
      <c r="AP63" s="116" t="str">
        <f>IFERROR(VLOOKUP(AO63,整理番号!$B$38:$C$43,2,FALSE),"")</f>
        <v/>
      </c>
      <c r="AQ63" s="104" t="str">
        <f t="shared" si="16"/>
        <v/>
      </c>
      <c r="AR63" s="27"/>
      <c r="AS63" s="28"/>
      <c r="AT63" s="27"/>
      <c r="AU63" s="27"/>
      <c r="AV63" s="122"/>
      <c r="AW63" s="115"/>
      <c r="AX63" s="31"/>
      <c r="AY63" s="64" t="str">
        <f t="shared" si="17"/>
        <v/>
      </c>
      <c r="AZ63" s="31"/>
      <c r="BA63" s="31"/>
      <c r="BB63" s="64">
        <f t="shared" si="18"/>
        <v>0</v>
      </c>
      <c r="BC63" s="64" t="str">
        <f t="shared" si="19"/>
        <v/>
      </c>
      <c r="BD63" s="64" t="str">
        <f t="shared" si="20"/>
        <v/>
      </c>
      <c r="BE63" s="33"/>
      <c r="BF63" s="34" t="str">
        <f t="shared" si="21"/>
        <v/>
      </c>
      <c r="BG63" s="125" t="str">
        <f t="shared" si="22"/>
        <v/>
      </c>
      <c r="BH63" s="262"/>
      <c r="BI63" s="263"/>
      <c r="BJ63" s="31"/>
      <c r="BK63" s="31"/>
      <c r="BL63" s="31"/>
      <c r="BM63" s="31"/>
      <c r="BN63" s="148"/>
      <c r="BO63" s="270"/>
      <c r="BP63" s="267"/>
      <c r="BQ63" s="262"/>
      <c r="BR63" s="263"/>
      <c r="BS63" s="31"/>
      <c r="BT63" s="31"/>
      <c r="BU63" s="31"/>
      <c r="BV63" s="31"/>
      <c r="BW63" s="148"/>
      <c r="BX63" s="270"/>
      <c r="BY63" s="267"/>
      <c r="BZ63" s="262"/>
      <c r="CA63" s="263"/>
      <c r="CB63" s="31"/>
      <c r="CC63" s="31"/>
      <c r="CD63" s="31"/>
      <c r="CE63" s="31"/>
      <c r="CF63" s="148"/>
      <c r="CG63" s="270"/>
      <c r="CH63" s="267"/>
      <c r="CI63" s="262"/>
      <c r="CJ63" s="263"/>
      <c r="CK63" s="323"/>
      <c r="CL63" s="323"/>
      <c r="CM63" s="323"/>
      <c r="CN63" s="323"/>
      <c r="CO63" s="35" t="s">
        <v>306</v>
      </c>
      <c r="CP63" s="342" t="str">
        <f t="shared" si="23"/>
        <v/>
      </c>
      <c r="CQ63" s="267"/>
      <c r="CR63" s="258"/>
      <c r="CS63" s="93"/>
      <c r="CT63" s="275"/>
      <c r="CU63" s="275"/>
      <c r="CV63" s="275"/>
      <c r="CW63" s="275"/>
      <c r="CX63" s="36" t="s">
        <v>307</v>
      </c>
      <c r="CY63" s="273"/>
      <c r="CZ63" s="258"/>
      <c r="DA63" s="263"/>
      <c r="DB63" s="296"/>
      <c r="DC63" s="296"/>
      <c r="DD63" s="296"/>
      <c r="DE63" s="296"/>
      <c r="DF63" s="36" t="s">
        <v>308</v>
      </c>
      <c r="DG63" s="344" t="str">
        <f t="shared" si="24"/>
        <v/>
      </c>
      <c r="DH63" s="273"/>
      <c r="DI63" s="258"/>
      <c r="DJ63" s="263"/>
      <c r="DK63" s="278"/>
      <c r="DL63" s="278"/>
      <c r="DM63" s="278"/>
      <c r="DN63" s="278"/>
      <c r="DO63" s="36" t="s">
        <v>309</v>
      </c>
      <c r="DP63" s="281"/>
      <c r="DQ63" s="284" t="str">
        <f t="shared" si="25"/>
        <v/>
      </c>
      <c r="DR63" s="273"/>
      <c r="DS63" s="43"/>
      <c r="DT63" s="93"/>
      <c r="DU63" s="37"/>
      <c r="DV63" s="37"/>
      <c r="DW63" s="37"/>
      <c r="DX63" s="37"/>
      <c r="DY63" s="46" t="s">
        <v>310</v>
      </c>
      <c r="DZ63" s="478"/>
      <c r="EA63" s="38"/>
      <c r="EB63" s="37"/>
      <c r="EC63" s="37"/>
      <c r="ED63" s="37"/>
      <c r="EE63" s="37"/>
      <c r="EF63" s="49" t="s">
        <v>307</v>
      </c>
      <c r="EG63" s="54"/>
      <c r="EH63" s="290"/>
      <c r="EI63" s="37"/>
      <c r="EJ63" s="37"/>
      <c r="EK63" s="37"/>
      <c r="EL63" s="37"/>
      <c r="EM63" s="52" t="s">
        <v>307</v>
      </c>
      <c r="EN63" s="57"/>
      <c r="EO63" s="290"/>
      <c r="EP63" s="37"/>
      <c r="EQ63" s="37"/>
      <c r="ER63" s="37"/>
      <c r="ES63" s="37"/>
      <c r="ET63" s="39" t="s">
        <v>307</v>
      </c>
      <c r="EU63" s="287"/>
      <c r="EV63" s="292"/>
      <c r="EW63" s="290"/>
      <c r="EX63" s="37"/>
      <c r="EY63" s="37"/>
      <c r="EZ63" s="37"/>
      <c r="FA63" s="37"/>
      <c r="FB63" s="39" t="s">
        <v>307</v>
      </c>
      <c r="FC63" s="287"/>
      <c r="FD63" s="292"/>
      <c r="FE63" s="290"/>
      <c r="FF63" s="296"/>
      <c r="FG63" s="296"/>
      <c r="FH63" s="296"/>
      <c r="FI63" s="296"/>
      <c r="FJ63" s="40" t="s">
        <v>311</v>
      </c>
      <c r="FK63" s="302" t="str">
        <f t="shared" si="26"/>
        <v/>
      </c>
      <c r="FL63" s="299"/>
      <c r="FM63" s="292"/>
      <c r="FN63" s="290"/>
      <c r="FO63" s="305"/>
      <c r="FP63" s="296"/>
      <c r="FQ63" s="296"/>
      <c r="FR63" s="296"/>
      <c r="FS63" s="40" t="s">
        <v>311</v>
      </c>
      <c r="FT63" s="352" t="str">
        <f t="shared" si="27"/>
        <v/>
      </c>
      <c r="FU63" s="267"/>
      <c r="FV63" s="292"/>
      <c r="FW63" s="290"/>
      <c r="FX63" s="326"/>
      <c r="FY63" s="326"/>
      <c r="FZ63" s="326"/>
      <c r="GA63" s="326"/>
      <c r="GB63" s="36" t="s">
        <v>312</v>
      </c>
      <c r="GC63" s="308" t="str">
        <f t="shared" si="28"/>
        <v/>
      </c>
      <c r="GD63" s="267"/>
      <c r="GE63" s="312" t="str">
        <f t="shared" si="29"/>
        <v/>
      </c>
      <c r="GF63" s="313"/>
      <c r="GG63" s="338"/>
      <c r="GH63" s="312" t="str">
        <f t="shared" si="30"/>
        <v/>
      </c>
      <c r="GI63" s="313"/>
      <c r="GJ63" s="338" t="s">
        <v>56</v>
      </c>
      <c r="GK63" s="475" t="str">
        <f t="shared" si="31"/>
        <v/>
      </c>
      <c r="GL63" s="313"/>
      <c r="GM63" s="313"/>
      <c r="GN63" s="338"/>
      <c r="GO63" s="429" t="str">
        <f t="shared" si="32"/>
        <v/>
      </c>
      <c r="GP63" s="430" t="str">
        <f t="shared" si="33"/>
        <v/>
      </c>
      <c r="GQ63" s="431" t="str">
        <f t="shared" si="34"/>
        <v/>
      </c>
      <c r="GR63" s="432" t="str">
        <f t="shared" si="35"/>
        <v/>
      </c>
      <c r="GS63" s="430" t="str">
        <f t="shared" si="36"/>
        <v/>
      </c>
      <c r="GT63" s="433" t="str">
        <f t="shared" si="37"/>
        <v/>
      </c>
      <c r="GU63" s="331" t="str">
        <f t="shared" si="38"/>
        <v/>
      </c>
      <c r="GV63" s="333" t="str">
        <f t="shared" si="39"/>
        <v/>
      </c>
      <c r="GW63" s="439" t="str">
        <f t="shared" si="40"/>
        <v/>
      </c>
      <c r="GX63" s="433" t="str">
        <f t="shared" si="41"/>
        <v/>
      </c>
      <c r="GY63" s="331" t="str">
        <f t="shared" si="42"/>
        <v/>
      </c>
      <c r="GZ63" s="331" t="str">
        <f t="shared" si="43"/>
        <v/>
      </c>
      <c r="HA63" s="328" t="str">
        <f t="shared" si="44"/>
        <v/>
      </c>
      <c r="HB63" s="331" t="str">
        <f t="shared" si="45"/>
        <v/>
      </c>
      <c r="HC63" s="331" t="str">
        <f t="shared" si="46"/>
        <v/>
      </c>
      <c r="HD63" s="333" t="str">
        <f t="shared" si="47"/>
        <v/>
      </c>
      <c r="HE63" s="332" t="str">
        <f t="shared" si="48"/>
        <v/>
      </c>
      <c r="HF63" s="331" t="str">
        <f t="shared" si="49"/>
        <v/>
      </c>
      <c r="HG63" s="333" t="str">
        <f t="shared" si="50"/>
        <v/>
      </c>
      <c r="HH63" s="419" t="str">
        <f t="shared" si="51"/>
        <v/>
      </c>
      <c r="HI63" s="358" t="str">
        <f t="shared" si="52"/>
        <v/>
      </c>
      <c r="HJ63" s="331" t="str">
        <f t="shared" si="53"/>
        <v/>
      </c>
      <c r="HK63" s="331" t="str">
        <f t="shared" si="54"/>
        <v/>
      </c>
      <c r="HL63" s="358" t="str">
        <f t="shared" si="55"/>
        <v/>
      </c>
      <c r="HM63" s="331" t="str">
        <f t="shared" si="56"/>
        <v/>
      </c>
      <c r="HN63" s="331" t="str">
        <f t="shared" si="57"/>
        <v/>
      </c>
      <c r="HO63" s="358" t="str">
        <f t="shared" si="58"/>
        <v/>
      </c>
      <c r="HP63" s="331" t="str">
        <f t="shared" si="59"/>
        <v/>
      </c>
      <c r="HQ63" s="331" t="str">
        <f t="shared" si="60"/>
        <v/>
      </c>
      <c r="HR63" s="361" t="str">
        <f t="shared" si="61"/>
        <v/>
      </c>
      <c r="HS63" s="348" t="str">
        <f t="shared" si="62"/>
        <v/>
      </c>
      <c r="HT63" s="333" t="str">
        <f t="shared" si="63"/>
        <v/>
      </c>
      <c r="HU63" s="428" t="str">
        <f t="shared" si="64"/>
        <v/>
      </c>
      <c r="HV63" s="328" t="str">
        <f t="shared" si="65"/>
        <v/>
      </c>
      <c r="HW63" s="330" t="str">
        <f t="shared" si="66"/>
        <v/>
      </c>
      <c r="HX63" s="418" t="str">
        <f t="shared" si="67"/>
        <v/>
      </c>
      <c r="HY63" s="331" t="str">
        <f t="shared" si="68"/>
        <v/>
      </c>
      <c r="HZ63" s="331" t="str">
        <f t="shared" si="69"/>
        <v/>
      </c>
      <c r="IA63" s="331" t="str">
        <f t="shared" si="70"/>
        <v/>
      </c>
      <c r="IB63" s="331" t="str">
        <f t="shared" si="71"/>
        <v/>
      </c>
      <c r="IC63" s="333" t="str">
        <f t="shared" si="72"/>
        <v/>
      </c>
      <c r="ID63" s="419" t="str">
        <f t="shared" si="73"/>
        <v/>
      </c>
      <c r="IE63" s="331" t="str">
        <f t="shared" si="74"/>
        <v/>
      </c>
      <c r="IF63" s="331" t="str">
        <f t="shared" si="75"/>
        <v/>
      </c>
      <c r="IG63" s="331" t="str">
        <f t="shared" si="76"/>
        <v/>
      </c>
      <c r="IH63" s="331" t="str">
        <f t="shared" si="77"/>
        <v/>
      </c>
      <c r="II63" s="333" t="str">
        <f t="shared" si="78"/>
        <v/>
      </c>
      <c r="IJ63" s="419" t="str">
        <f t="shared" si="79"/>
        <v/>
      </c>
      <c r="IK63" s="331" t="str">
        <f t="shared" si="80"/>
        <v/>
      </c>
      <c r="IL63" s="331" t="str">
        <f t="shared" si="81"/>
        <v/>
      </c>
      <c r="IM63" s="331" t="str">
        <f t="shared" si="82"/>
        <v/>
      </c>
      <c r="IN63" s="331" t="str">
        <f t="shared" si="83"/>
        <v/>
      </c>
      <c r="IO63" s="333" t="str">
        <f t="shared" si="84"/>
        <v/>
      </c>
      <c r="IP63" s="433" t="str">
        <f t="shared" si="85"/>
        <v/>
      </c>
      <c r="IQ63" s="331" t="str">
        <f t="shared" si="86"/>
        <v/>
      </c>
      <c r="IR63" s="348" t="str">
        <f t="shared" si="87"/>
        <v/>
      </c>
      <c r="IS63" s="433" t="str">
        <f t="shared" si="88"/>
        <v/>
      </c>
      <c r="IT63" s="331" t="str">
        <f t="shared" si="89"/>
        <v/>
      </c>
      <c r="IU63" s="333" t="str">
        <f t="shared" si="90"/>
        <v/>
      </c>
      <c r="IV63" s="449" t="str">
        <f t="shared" si="91"/>
        <v/>
      </c>
      <c r="IW63" s="331" t="str">
        <f t="shared" si="92"/>
        <v/>
      </c>
      <c r="IX63" s="331" t="str">
        <f t="shared" si="93"/>
        <v/>
      </c>
      <c r="IY63" s="348" t="str">
        <f t="shared" si="94"/>
        <v/>
      </c>
      <c r="IZ63" s="365" t="str">
        <f t="shared" si="95"/>
        <v/>
      </c>
      <c r="JA63" s="340"/>
      <c r="JB63" s="100"/>
      <c r="JC63" s="370" t="str">
        <f t="shared" si="96"/>
        <v/>
      </c>
      <c r="JD63" s="101" t="str">
        <f t="shared" si="97"/>
        <v/>
      </c>
      <c r="JE63" s="367" t="str">
        <f t="shared" si="98"/>
        <v/>
      </c>
      <c r="JF63" s="368" t="str">
        <f t="shared" si="99"/>
        <v/>
      </c>
      <c r="JG63" s="368" t="str">
        <f t="shared" si="100"/>
        <v/>
      </c>
      <c r="JH63" s="368" t="str">
        <f t="shared" si="101"/>
        <v/>
      </c>
      <c r="JI63" s="368">
        <f t="shared" si="102"/>
        <v>0</v>
      </c>
      <c r="JJ63" s="369" t="str">
        <f t="shared" si="103"/>
        <v/>
      </c>
      <c r="JK63" s="367" t="str">
        <f t="shared" si="104"/>
        <v/>
      </c>
      <c r="JL63" s="369" t="str">
        <f t="shared" si="105"/>
        <v/>
      </c>
      <c r="JM63" s="368" t="str">
        <f t="shared" si="106"/>
        <v/>
      </c>
      <c r="JN63" s="368" t="str">
        <f t="shared" si="107"/>
        <v/>
      </c>
      <c r="JO63" s="368" t="str">
        <f t="shared" si="108"/>
        <v/>
      </c>
      <c r="JP63" s="371" t="str">
        <f t="shared" si="109"/>
        <v/>
      </c>
      <c r="JR63" s="115" t="str">
        <f t="shared" si="110"/>
        <v/>
      </c>
      <c r="JS63" s="28" t="str">
        <f t="shared" si="111"/>
        <v/>
      </c>
      <c r="JT63" s="28" t="str">
        <f t="shared" si="112"/>
        <v/>
      </c>
      <c r="JU63" s="28" t="str">
        <f t="shared" si="113"/>
        <v/>
      </c>
      <c r="JV63" s="28" t="str">
        <f t="shared" si="114"/>
        <v/>
      </c>
      <c r="JW63" s="251"/>
      <c r="JX63" s="122" t="str">
        <f t="shared" si="115"/>
        <v/>
      </c>
      <c r="JZ63" s="115" t="str">
        <f t="shared" si="116"/>
        <v/>
      </c>
      <c r="KA63" s="398" t="str">
        <f t="shared" si="117"/>
        <v/>
      </c>
      <c r="KB63" s="398" t="str">
        <f t="shared" si="118"/>
        <v/>
      </c>
      <c r="KC63" s="28" t="str">
        <f t="shared" si="119"/>
        <v/>
      </c>
      <c r="KD63" s="28" t="str">
        <f t="shared" si="120"/>
        <v/>
      </c>
      <c r="KE63" s="28" t="str">
        <f t="shared" si="121"/>
        <v/>
      </c>
      <c r="KF63" s="28" t="str">
        <f t="shared" si="122"/>
        <v/>
      </c>
      <c r="KG63" s="28" t="str">
        <f t="shared" si="123"/>
        <v/>
      </c>
      <c r="KH63" s="28" t="str">
        <f t="shared" si="124"/>
        <v/>
      </c>
      <c r="KI63" s="28" t="str">
        <f t="shared" si="125"/>
        <v/>
      </c>
      <c r="KJ63" s="28" t="str">
        <f t="shared" si="126"/>
        <v/>
      </c>
      <c r="KK63" s="122" t="str">
        <f t="shared" si="127"/>
        <v/>
      </c>
    </row>
    <row r="64" spans="2:297" s="26" customFormat="1" ht="26.25" customHeight="1" x14ac:dyDescent="0.2">
      <c r="B64" s="27">
        <f t="shared" si="6"/>
        <v>0</v>
      </c>
      <c r="C64" s="27">
        <f t="shared" si="7"/>
        <v>0</v>
      </c>
      <c r="D64" s="27">
        <f t="shared" si="8"/>
        <v>0</v>
      </c>
      <c r="E64" s="27">
        <f t="shared" si="9"/>
        <v>0</v>
      </c>
      <c r="F64" s="27">
        <f t="shared" si="10"/>
        <v>0</v>
      </c>
      <c r="G64" s="27">
        <f t="shared" si="11"/>
        <v>0</v>
      </c>
      <c r="H64" s="27">
        <f t="shared" si="12"/>
        <v>0</v>
      </c>
      <c r="I64" s="27">
        <f t="shared" si="13"/>
        <v>0</v>
      </c>
      <c r="J64" s="27"/>
      <c r="K64" s="27"/>
      <c r="L64" s="27"/>
      <c r="N64" s="131" t="str">
        <f t="shared" si="14"/>
        <v/>
      </c>
      <c r="O64" s="59"/>
      <c r="P64" s="59"/>
      <c r="Q64" s="241"/>
      <c r="R64" s="483"/>
      <c r="S64" s="243" t="str">
        <f>IFERROR(VLOOKUP($R64,整理番号!$B$4:$C$5,2,FALSE),"")</f>
        <v/>
      </c>
      <c r="T64" s="59"/>
      <c r="U64" s="250"/>
      <c r="V64" s="121"/>
      <c r="W64" s="218" t="str">
        <f t="shared" si="15"/>
        <v/>
      </c>
      <c r="X64" s="111"/>
      <c r="Y64" s="115"/>
      <c r="Z64" s="146" t="str">
        <f>IFERROR(VLOOKUP($Y64,整理番号!$B$8:$C$10,2,FALSE),"")</f>
        <v/>
      </c>
      <c r="AA64" s="251"/>
      <c r="AB64" s="28"/>
      <c r="AC64" s="62" t="str">
        <f>IFERROR(VLOOKUP($AB64,整理番号!$B$22:$C$23,2,FALSE),"")</f>
        <v/>
      </c>
      <c r="AD64" s="28"/>
      <c r="AE64" s="116" t="str">
        <f>IFERROR(VLOOKUP(AD64,整理番号!$B$14:$C$16,2,FALSE),"")</f>
        <v/>
      </c>
      <c r="AF64" s="115"/>
      <c r="AG64" s="30" t="str">
        <f>IFERROR(VLOOKUP(AF64,整理番号!$B$18:$C$19,2,FALSE),"")</f>
        <v/>
      </c>
      <c r="AH64" s="28"/>
      <c r="AI64" s="254"/>
      <c r="AJ64" s="254"/>
      <c r="AK64" s="122"/>
      <c r="AL64" s="141"/>
      <c r="AM64" s="28"/>
      <c r="AN64" s="141"/>
      <c r="AO64" s="115"/>
      <c r="AP64" s="116" t="str">
        <f>IFERROR(VLOOKUP(AO64,整理番号!$B$38:$C$43,2,FALSE),"")</f>
        <v/>
      </c>
      <c r="AQ64" s="104" t="str">
        <f t="shared" si="16"/>
        <v/>
      </c>
      <c r="AR64" s="27"/>
      <c r="AS64" s="28"/>
      <c r="AT64" s="27"/>
      <c r="AU64" s="27"/>
      <c r="AV64" s="122"/>
      <c r="AW64" s="115"/>
      <c r="AX64" s="31"/>
      <c r="AY64" s="64" t="str">
        <f t="shared" si="17"/>
        <v/>
      </c>
      <c r="AZ64" s="31"/>
      <c r="BA64" s="31"/>
      <c r="BB64" s="64">
        <f t="shared" si="18"/>
        <v>0</v>
      </c>
      <c r="BC64" s="64" t="str">
        <f t="shared" si="19"/>
        <v/>
      </c>
      <c r="BD64" s="64" t="str">
        <f t="shared" si="20"/>
        <v/>
      </c>
      <c r="BE64" s="33"/>
      <c r="BF64" s="34" t="str">
        <f t="shared" si="21"/>
        <v/>
      </c>
      <c r="BG64" s="125" t="str">
        <f t="shared" si="22"/>
        <v/>
      </c>
      <c r="BH64" s="262"/>
      <c r="BI64" s="263"/>
      <c r="BJ64" s="31"/>
      <c r="BK64" s="31"/>
      <c r="BL64" s="31"/>
      <c r="BM64" s="31"/>
      <c r="BN64" s="148"/>
      <c r="BO64" s="270"/>
      <c r="BP64" s="267"/>
      <c r="BQ64" s="262"/>
      <c r="BR64" s="263"/>
      <c r="BS64" s="31"/>
      <c r="BT64" s="31"/>
      <c r="BU64" s="31"/>
      <c r="BV64" s="31"/>
      <c r="BW64" s="148"/>
      <c r="BX64" s="270"/>
      <c r="BY64" s="267"/>
      <c r="BZ64" s="262"/>
      <c r="CA64" s="263"/>
      <c r="CB64" s="31"/>
      <c r="CC64" s="31"/>
      <c r="CD64" s="31"/>
      <c r="CE64" s="31"/>
      <c r="CF64" s="148"/>
      <c r="CG64" s="270"/>
      <c r="CH64" s="267"/>
      <c r="CI64" s="262"/>
      <c r="CJ64" s="263"/>
      <c r="CK64" s="323"/>
      <c r="CL64" s="323"/>
      <c r="CM64" s="323"/>
      <c r="CN64" s="323"/>
      <c r="CO64" s="35" t="s">
        <v>306</v>
      </c>
      <c r="CP64" s="342" t="str">
        <f t="shared" si="23"/>
        <v/>
      </c>
      <c r="CQ64" s="267"/>
      <c r="CR64" s="258"/>
      <c r="CS64" s="93"/>
      <c r="CT64" s="275"/>
      <c r="CU64" s="275"/>
      <c r="CV64" s="275"/>
      <c r="CW64" s="275"/>
      <c r="CX64" s="36" t="s">
        <v>307</v>
      </c>
      <c r="CY64" s="273"/>
      <c r="CZ64" s="258"/>
      <c r="DA64" s="263"/>
      <c r="DB64" s="296"/>
      <c r="DC64" s="296"/>
      <c r="DD64" s="296"/>
      <c r="DE64" s="296"/>
      <c r="DF64" s="36" t="s">
        <v>308</v>
      </c>
      <c r="DG64" s="344" t="str">
        <f t="shared" si="24"/>
        <v/>
      </c>
      <c r="DH64" s="273"/>
      <c r="DI64" s="258"/>
      <c r="DJ64" s="263"/>
      <c r="DK64" s="278"/>
      <c r="DL64" s="278"/>
      <c r="DM64" s="278"/>
      <c r="DN64" s="278"/>
      <c r="DO64" s="36" t="s">
        <v>309</v>
      </c>
      <c r="DP64" s="281"/>
      <c r="DQ64" s="284" t="str">
        <f t="shared" si="25"/>
        <v/>
      </c>
      <c r="DR64" s="273"/>
      <c r="DS64" s="43"/>
      <c r="DT64" s="93"/>
      <c r="DU64" s="37"/>
      <c r="DV64" s="37"/>
      <c r="DW64" s="37"/>
      <c r="DX64" s="37"/>
      <c r="DY64" s="46" t="s">
        <v>310</v>
      </c>
      <c r="DZ64" s="478"/>
      <c r="EA64" s="38"/>
      <c r="EB64" s="37"/>
      <c r="EC64" s="37"/>
      <c r="ED64" s="37"/>
      <c r="EE64" s="37"/>
      <c r="EF64" s="49" t="s">
        <v>307</v>
      </c>
      <c r="EG64" s="54"/>
      <c r="EH64" s="290"/>
      <c r="EI64" s="37"/>
      <c r="EJ64" s="37"/>
      <c r="EK64" s="37"/>
      <c r="EL64" s="37"/>
      <c r="EM64" s="52" t="s">
        <v>307</v>
      </c>
      <c r="EN64" s="57"/>
      <c r="EO64" s="290"/>
      <c r="EP64" s="37"/>
      <c r="EQ64" s="37"/>
      <c r="ER64" s="37"/>
      <c r="ES64" s="37"/>
      <c r="ET64" s="39" t="s">
        <v>307</v>
      </c>
      <c r="EU64" s="287"/>
      <c r="EV64" s="292"/>
      <c r="EW64" s="290"/>
      <c r="EX64" s="37"/>
      <c r="EY64" s="37"/>
      <c r="EZ64" s="37"/>
      <c r="FA64" s="37"/>
      <c r="FB64" s="39" t="s">
        <v>307</v>
      </c>
      <c r="FC64" s="287"/>
      <c r="FD64" s="292"/>
      <c r="FE64" s="290"/>
      <c r="FF64" s="296"/>
      <c r="FG64" s="296"/>
      <c r="FH64" s="296"/>
      <c r="FI64" s="296"/>
      <c r="FJ64" s="40" t="s">
        <v>311</v>
      </c>
      <c r="FK64" s="302" t="str">
        <f t="shared" si="26"/>
        <v/>
      </c>
      <c r="FL64" s="299"/>
      <c r="FM64" s="292"/>
      <c r="FN64" s="290"/>
      <c r="FO64" s="305"/>
      <c r="FP64" s="296"/>
      <c r="FQ64" s="296"/>
      <c r="FR64" s="296"/>
      <c r="FS64" s="40" t="s">
        <v>311</v>
      </c>
      <c r="FT64" s="352" t="str">
        <f t="shared" si="27"/>
        <v/>
      </c>
      <c r="FU64" s="267"/>
      <c r="FV64" s="292"/>
      <c r="FW64" s="290"/>
      <c r="FX64" s="326"/>
      <c r="FY64" s="326"/>
      <c r="FZ64" s="326"/>
      <c r="GA64" s="326"/>
      <c r="GB64" s="36" t="s">
        <v>312</v>
      </c>
      <c r="GC64" s="308" t="str">
        <f t="shared" si="28"/>
        <v/>
      </c>
      <c r="GD64" s="267"/>
      <c r="GE64" s="312" t="str">
        <f t="shared" si="29"/>
        <v/>
      </c>
      <c r="GF64" s="313"/>
      <c r="GG64" s="338"/>
      <c r="GH64" s="312" t="str">
        <f t="shared" si="30"/>
        <v/>
      </c>
      <c r="GI64" s="313"/>
      <c r="GJ64" s="338" t="s">
        <v>56</v>
      </c>
      <c r="GK64" s="475" t="str">
        <f t="shared" si="31"/>
        <v/>
      </c>
      <c r="GL64" s="313"/>
      <c r="GM64" s="313"/>
      <c r="GN64" s="338"/>
      <c r="GO64" s="429" t="str">
        <f t="shared" si="32"/>
        <v/>
      </c>
      <c r="GP64" s="430" t="str">
        <f t="shared" si="33"/>
        <v/>
      </c>
      <c r="GQ64" s="431" t="str">
        <f t="shared" si="34"/>
        <v/>
      </c>
      <c r="GR64" s="432" t="str">
        <f t="shared" si="35"/>
        <v/>
      </c>
      <c r="GS64" s="430" t="str">
        <f t="shared" si="36"/>
        <v/>
      </c>
      <c r="GT64" s="433" t="str">
        <f t="shared" si="37"/>
        <v/>
      </c>
      <c r="GU64" s="331" t="str">
        <f t="shared" si="38"/>
        <v/>
      </c>
      <c r="GV64" s="333" t="str">
        <f t="shared" si="39"/>
        <v/>
      </c>
      <c r="GW64" s="439" t="str">
        <f t="shared" si="40"/>
        <v/>
      </c>
      <c r="GX64" s="433" t="str">
        <f t="shared" si="41"/>
        <v/>
      </c>
      <c r="GY64" s="331" t="str">
        <f t="shared" si="42"/>
        <v/>
      </c>
      <c r="GZ64" s="331" t="str">
        <f t="shared" si="43"/>
        <v/>
      </c>
      <c r="HA64" s="328" t="str">
        <f t="shared" si="44"/>
        <v/>
      </c>
      <c r="HB64" s="331" t="str">
        <f t="shared" si="45"/>
        <v/>
      </c>
      <c r="HC64" s="331" t="str">
        <f t="shared" si="46"/>
        <v/>
      </c>
      <c r="HD64" s="333" t="str">
        <f t="shared" si="47"/>
        <v/>
      </c>
      <c r="HE64" s="332" t="str">
        <f t="shared" si="48"/>
        <v/>
      </c>
      <c r="HF64" s="331" t="str">
        <f t="shared" si="49"/>
        <v/>
      </c>
      <c r="HG64" s="333" t="str">
        <f t="shared" si="50"/>
        <v/>
      </c>
      <c r="HH64" s="419" t="str">
        <f t="shared" si="51"/>
        <v/>
      </c>
      <c r="HI64" s="358" t="str">
        <f t="shared" si="52"/>
        <v/>
      </c>
      <c r="HJ64" s="331" t="str">
        <f t="shared" si="53"/>
        <v/>
      </c>
      <c r="HK64" s="331" t="str">
        <f t="shared" si="54"/>
        <v/>
      </c>
      <c r="HL64" s="358" t="str">
        <f t="shared" si="55"/>
        <v/>
      </c>
      <c r="HM64" s="331" t="str">
        <f t="shared" si="56"/>
        <v/>
      </c>
      <c r="HN64" s="331" t="str">
        <f t="shared" si="57"/>
        <v/>
      </c>
      <c r="HO64" s="358" t="str">
        <f t="shared" si="58"/>
        <v/>
      </c>
      <c r="HP64" s="331" t="str">
        <f t="shared" si="59"/>
        <v/>
      </c>
      <c r="HQ64" s="331" t="str">
        <f t="shared" si="60"/>
        <v/>
      </c>
      <c r="HR64" s="361" t="str">
        <f t="shared" si="61"/>
        <v/>
      </c>
      <c r="HS64" s="348" t="str">
        <f t="shared" si="62"/>
        <v/>
      </c>
      <c r="HT64" s="333" t="str">
        <f t="shared" si="63"/>
        <v/>
      </c>
      <c r="HU64" s="428" t="str">
        <f t="shared" si="64"/>
        <v/>
      </c>
      <c r="HV64" s="328" t="str">
        <f t="shared" si="65"/>
        <v/>
      </c>
      <c r="HW64" s="330" t="str">
        <f t="shared" si="66"/>
        <v/>
      </c>
      <c r="HX64" s="418" t="str">
        <f t="shared" si="67"/>
        <v/>
      </c>
      <c r="HY64" s="331" t="str">
        <f t="shared" si="68"/>
        <v/>
      </c>
      <c r="HZ64" s="331" t="str">
        <f t="shared" si="69"/>
        <v/>
      </c>
      <c r="IA64" s="331" t="str">
        <f t="shared" si="70"/>
        <v/>
      </c>
      <c r="IB64" s="331" t="str">
        <f t="shared" si="71"/>
        <v/>
      </c>
      <c r="IC64" s="333" t="str">
        <f t="shared" si="72"/>
        <v/>
      </c>
      <c r="ID64" s="419" t="str">
        <f t="shared" si="73"/>
        <v/>
      </c>
      <c r="IE64" s="331" t="str">
        <f t="shared" si="74"/>
        <v/>
      </c>
      <c r="IF64" s="331" t="str">
        <f t="shared" si="75"/>
        <v/>
      </c>
      <c r="IG64" s="331" t="str">
        <f t="shared" si="76"/>
        <v/>
      </c>
      <c r="IH64" s="331" t="str">
        <f t="shared" si="77"/>
        <v/>
      </c>
      <c r="II64" s="333" t="str">
        <f t="shared" si="78"/>
        <v/>
      </c>
      <c r="IJ64" s="419" t="str">
        <f t="shared" si="79"/>
        <v/>
      </c>
      <c r="IK64" s="331" t="str">
        <f t="shared" si="80"/>
        <v/>
      </c>
      <c r="IL64" s="331" t="str">
        <f t="shared" si="81"/>
        <v/>
      </c>
      <c r="IM64" s="331" t="str">
        <f t="shared" si="82"/>
        <v/>
      </c>
      <c r="IN64" s="331" t="str">
        <f t="shared" si="83"/>
        <v/>
      </c>
      <c r="IO64" s="333" t="str">
        <f t="shared" si="84"/>
        <v/>
      </c>
      <c r="IP64" s="433" t="str">
        <f t="shared" si="85"/>
        <v/>
      </c>
      <c r="IQ64" s="331" t="str">
        <f t="shared" si="86"/>
        <v/>
      </c>
      <c r="IR64" s="348" t="str">
        <f t="shared" si="87"/>
        <v/>
      </c>
      <c r="IS64" s="433" t="str">
        <f t="shared" si="88"/>
        <v/>
      </c>
      <c r="IT64" s="331" t="str">
        <f t="shared" si="89"/>
        <v/>
      </c>
      <c r="IU64" s="333" t="str">
        <f t="shared" si="90"/>
        <v/>
      </c>
      <c r="IV64" s="449" t="str">
        <f t="shared" si="91"/>
        <v/>
      </c>
      <c r="IW64" s="331" t="str">
        <f t="shared" si="92"/>
        <v/>
      </c>
      <c r="IX64" s="331" t="str">
        <f t="shared" si="93"/>
        <v/>
      </c>
      <c r="IY64" s="348" t="str">
        <f t="shared" si="94"/>
        <v/>
      </c>
      <c r="IZ64" s="365" t="str">
        <f t="shared" si="95"/>
        <v/>
      </c>
      <c r="JA64" s="340"/>
      <c r="JB64" s="100"/>
      <c r="JC64" s="370" t="str">
        <f t="shared" si="96"/>
        <v/>
      </c>
      <c r="JD64" s="101" t="str">
        <f t="shared" si="97"/>
        <v/>
      </c>
      <c r="JE64" s="367" t="str">
        <f t="shared" si="98"/>
        <v/>
      </c>
      <c r="JF64" s="368" t="str">
        <f t="shared" si="99"/>
        <v/>
      </c>
      <c r="JG64" s="368" t="str">
        <f t="shared" si="100"/>
        <v/>
      </c>
      <c r="JH64" s="368" t="str">
        <f t="shared" si="101"/>
        <v/>
      </c>
      <c r="JI64" s="368">
        <f t="shared" si="102"/>
        <v>0</v>
      </c>
      <c r="JJ64" s="369" t="str">
        <f t="shared" si="103"/>
        <v/>
      </c>
      <c r="JK64" s="367" t="str">
        <f t="shared" si="104"/>
        <v/>
      </c>
      <c r="JL64" s="369" t="str">
        <f t="shared" si="105"/>
        <v/>
      </c>
      <c r="JM64" s="368" t="str">
        <f t="shared" si="106"/>
        <v/>
      </c>
      <c r="JN64" s="368" t="str">
        <f t="shared" si="107"/>
        <v/>
      </c>
      <c r="JO64" s="368" t="str">
        <f t="shared" si="108"/>
        <v/>
      </c>
      <c r="JP64" s="371" t="str">
        <f t="shared" si="109"/>
        <v/>
      </c>
      <c r="JR64" s="115" t="str">
        <f t="shared" si="110"/>
        <v/>
      </c>
      <c r="JS64" s="28" t="str">
        <f t="shared" si="111"/>
        <v/>
      </c>
      <c r="JT64" s="28" t="str">
        <f t="shared" si="112"/>
        <v/>
      </c>
      <c r="JU64" s="28" t="str">
        <f t="shared" si="113"/>
        <v/>
      </c>
      <c r="JV64" s="28" t="str">
        <f t="shared" si="114"/>
        <v/>
      </c>
      <c r="JW64" s="251"/>
      <c r="JX64" s="122" t="str">
        <f t="shared" si="115"/>
        <v/>
      </c>
      <c r="JZ64" s="115" t="str">
        <f t="shared" si="116"/>
        <v/>
      </c>
      <c r="KA64" s="398" t="str">
        <f t="shared" si="117"/>
        <v/>
      </c>
      <c r="KB64" s="398" t="str">
        <f t="shared" si="118"/>
        <v/>
      </c>
      <c r="KC64" s="28" t="str">
        <f t="shared" si="119"/>
        <v/>
      </c>
      <c r="KD64" s="28" t="str">
        <f t="shared" si="120"/>
        <v/>
      </c>
      <c r="KE64" s="28" t="str">
        <f t="shared" si="121"/>
        <v/>
      </c>
      <c r="KF64" s="28" t="str">
        <f t="shared" si="122"/>
        <v/>
      </c>
      <c r="KG64" s="28" t="str">
        <f t="shared" si="123"/>
        <v/>
      </c>
      <c r="KH64" s="28" t="str">
        <f t="shared" si="124"/>
        <v/>
      </c>
      <c r="KI64" s="28" t="str">
        <f t="shared" si="125"/>
        <v/>
      </c>
      <c r="KJ64" s="28" t="str">
        <f t="shared" si="126"/>
        <v/>
      </c>
      <c r="KK64" s="122" t="str">
        <f t="shared" si="127"/>
        <v/>
      </c>
    </row>
    <row r="65" spans="2:297" s="26" customFormat="1" ht="26.25" customHeight="1" x14ac:dyDescent="0.2">
      <c r="B65" s="27">
        <f t="shared" si="6"/>
        <v>0</v>
      </c>
      <c r="C65" s="27">
        <f t="shared" si="7"/>
        <v>0</v>
      </c>
      <c r="D65" s="27">
        <f t="shared" si="8"/>
        <v>0</v>
      </c>
      <c r="E65" s="27">
        <f t="shared" si="9"/>
        <v>0</v>
      </c>
      <c r="F65" s="27">
        <f t="shared" si="10"/>
        <v>0</v>
      </c>
      <c r="G65" s="27">
        <f t="shared" si="11"/>
        <v>0</v>
      </c>
      <c r="H65" s="27">
        <f t="shared" si="12"/>
        <v>0</v>
      </c>
      <c r="I65" s="27">
        <f t="shared" si="13"/>
        <v>0</v>
      </c>
      <c r="J65" s="27"/>
      <c r="K65" s="27"/>
      <c r="L65" s="27"/>
      <c r="N65" s="131" t="str">
        <f t="shared" si="14"/>
        <v/>
      </c>
      <c r="O65" s="59"/>
      <c r="P65" s="59"/>
      <c r="Q65" s="241"/>
      <c r="R65" s="483"/>
      <c r="S65" s="243" t="str">
        <f>IFERROR(VLOOKUP($R65,整理番号!$B$4:$C$5,2,FALSE),"")</f>
        <v/>
      </c>
      <c r="T65" s="59"/>
      <c r="U65" s="250"/>
      <c r="V65" s="121"/>
      <c r="W65" s="218" t="str">
        <f t="shared" si="15"/>
        <v/>
      </c>
      <c r="X65" s="111"/>
      <c r="Y65" s="115"/>
      <c r="Z65" s="146" t="str">
        <f>IFERROR(VLOOKUP($Y65,整理番号!$B$8:$C$10,2,FALSE),"")</f>
        <v/>
      </c>
      <c r="AA65" s="251"/>
      <c r="AB65" s="28"/>
      <c r="AC65" s="62" t="str">
        <f>IFERROR(VLOOKUP($AB65,整理番号!$B$22:$C$23,2,FALSE),"")</f>
        <v/>
      </c>
      <c r="AD65" s="28"/>
      <c r="AE65" s="116" t="str">
        <f>IFERROR(VLOOKUP(AD65,整理番号!$B$14:$C$16,2,FALSE),"")</f>
        <v/>
      </c>
      <c r="AF65" s="115"/>
      <c r="AG65" s="30" t="str">
        <f>IFERROR(VLOOKUP(AF65,整理番号!$B$18:$C$19,2,FALSE),"")</f>
        <v/>
      </c>
      <c r="AH65" s="28"/>
      <c r="AI65" s="254"/>
      <c r="AJ65" s="254"/>
      <c r="AK65" s="122"/>
      <c r="AL65" s="141"/>
      <c r="AM65" s="28"/>
      <c r="AN65" s="141"/>
      <c r="AO65" s="115"/>
      <c r="AP65" s="116" t="str">
        <f>IFERROR(VLOOKUP(AO65,整理番号!$B$38:$C$43,2,FALSE),"")</f>
        <v/>
      </c>
      <c r="AQ65" s="104" t="str">
        <f t="shared" si="16"/>
        <v/>
      </c>
      <c r="AR65" s="27"/>
      <c r="AS65" s="28"/>
      <c r="AT65" s="27"/>
      <c r="AU65" s="27"/>
      <c r="AV65" s="122"/>
      <c r="AW65" s="115"/>
      <c r="AX65" s="31"/>
      <c r="AY65" s="64" t="str">
        <f t="shared" si="17"/>
        <v/>
      </c>
      <c r="AZ65" s="31"/>
      <c r="BA65" s="31"/>
      <c r="BB65" s="64">
        <f t="shared" si="18"/>
        <v>0</v>
      </c>
      <c r="BC65" s="64" t="str">
        <f t="shared" si="19"/>
        <v/>
      </c>
      <c r="BD65" s="64" t="str">
        <f t="shared" si="20"/>
        <v/>
      </c>
      <c r="BE65" s="33"/>
      <c r="BF65" s="34" t="str">
        <f t="shared" si="21"/>
        <v/>
      </c>
      <c r="BG65" s="125" t="str">
        <f t="shared" si="22"/>
        <v/>
      </c>
      <c r="BH65" s="262"/>
      <c r="BI65" s="263"/>
      <c r="BJ65" s="31"/>
      <c r="BK65" s="31"/>
      <c r="BL65" s="31"/>
      <c r="BM65" s="31"/>
      <c r="BN65" s="148"/>
      <c r="BO65" s="270"/>
      <c r="BP65" s="267"/>
      <c r="BQ65" s="262"/>
      <c r="BR65" s="263"/>
      <c r="BS65" s="31"/>
      <c r="BT65" s="31"/>
      <c r="BU65" s="31"/>
      <c r="BV65" s="31"/>
      <c r="BW65" s="148"/>
      <c r="BX65" s="270"/>
      <c r="BY65" s="267"/>
      <c r="BZ65" s="262"/>
      <c r="CA65" s="263"/>
      <c r="CB65" s="31"/>
      <c r="CC65" s="31"/>
      <c r="CD65" s="31"/>
      <c r="CE65" s="31"/>
      <c r="CF65" s="148"/>
      <c r="CG65" s="270"/>
      <c r="CH65" s="267"/>
      <c r="CI65" s="262"/>
      <c r="CJ65" s="263"/>
      <c r="CK65" s="323"/>
      <c r="CL65" s="323"/>
      <c r="CM65" s="323"/>
      <c r="CN65" s="323"/>
      <c r="CO65" s="35" t="s">
        <v>306</v>
      </c>
      <c r="CP65" s="342" t="str">
        <f t="shared" si="23"/>
        <v/>
      </c>
      <c r="CQ65" s="267"/>
      <c r="CR65" s="258"/>
      <c r="CS65" s="93"/>
      <c r="CT65" s="275"/>
      <c r="CU65" s="275"/>
      <c r="CV65" s="275"/>
      <c r="CW65" s="275"/>
      <c r="CX65" s="36" t="s">
        <v>307</v>
      </c>
      <c r="CY65" s="273"/>
      <c r="CZ65" s="258"/>
      <c r="DA65" s="263"/>
      <c r="DB65" s="296"/>
      <c r="DC65" s="296"/>
      <c r="DD65" s="296"/>
      <c r="DE65" s="296"/>
      <c r="DF65" s="36" t="s">
        <v>308</v>
      </c>
      <c r="DG65" s="344" t="str">
        <f t="shared" si="24"/>
        <v/>
      </c>
      <c r="DH65" s="273"/>
      <c r="DI65" s="258"/>
      <c r="DJ65" s="263"/>
      <c r="DK65" s="278"/>
      <c r="DL65" s="278"/>
      <c r="DM65" s="278"/>
      <c r="DN65" s="278"/>
      <c r="DO65" s="36" t="s">
        <v>309</v>
      </c>
      <c r="DP65" s="281"/>
      <c r="DQ65" s="284" t="str">
        <f t="shared" si="25"/>
        <v/>
      </c>
      <c r="DR65" s="273"/>
      <c r="DS65" s="43"/>
      <c r="DT65" s="93"/>
      <c r="DU65" s="37"/>
      <c r="DV65" s="37"/>
      <c r="DW65" s="37"/>
      <c r="DX65" s="37"/>
      <c r="DY65" s="46" t="s">
        <v>310</v>
      </c>
      <c r="DZ65" s="478"/>
      <c r="EA65" s="38"/>
      <c r="EB65" s="37"/>
      <c r="EC65" s="37"/>
      <c r="ED65" s="37"/>
      <c r="EE65" s="37"/>
      <c r="EF65" s="49" t="s">
        <v>307</v>
      </c>
      <c r="EG65" s="54"/>
      <c r="EH65" s="290"/>
      <c r="EI65" s="37"/>
      <c r="EJ65" s="37"/>
      <c r="EK65" s="37"/>
      <c r="EL65" s="37"/>
      <c r="EM65" s="52" t="s">
        <v>307</v>
      </c>
      <c r="EN65" s="57"/>
      <c r="EO65" s="290"/>
      <c r="EP65" s="37"/>
      <c r="EQ65" s="37"/>
      <c r="ER65" s="37"/>
      <c r="ES65" s="37"/>
      <c r="ET65" s="39" t="s">
        <v>307</v>
      </c>
      <c r="EU65" s="287"/>
      <c r="EV65" s="292"/>
      <c r="EW65" s="290"/>
      <c r="EX65" s="37"/>
      <c r="EY65" s="37"/>
      <c r="EZ65" s="37"/>
      <c r="FA65" s="37"/>
      <c r="FB65" s="39" t="s">
        <v>307</v>
      </c>
      <c r="FC65" s="287"/>
      <c r="FD65" s="292"/>
      <c r="FE65" s="290"/>
      <c r="FF65" s="296"/>
      <c r="FG65" s="296"/>
      <c r="FH65" s="296"/>
      <c r="FI65" s="296"/>
      <c r="FJ65" s="40" t="s">
        <v>311</v>
      </c>
      <c r="FK65" s="302" t="str">
        <f t="shared" si="26"/>
        <v/>
      </c>
      <c r="FL65" s="299"/>
      <c r="FM65" s="292"/>
      <c r="FN65" s="290"/>
      <c r="FO65" s="305"/>
      <c r="FP65" s="296"/>
      <c r="FQ65" s="296"/>
      <c r="FR65" s="296"/>
      <c r="FS65" s="40" t="s">
        <v>311</v>
      </c>
      <c r="FT65" s="352" t="str">
        <f t="shared" si="27"/>
        <v/>
      </c>
      <c r="FU65" s="267"/>
      <c r="FV65" s="292"/>
      <c r="FW65" s="290"/>
      <c r="FX65" s="326"/>
      <c r="FY65" s="326"/>
      <c r="FZ65" s="326"/>
      <c r="GA65" s="326"/>
      <c r="GB65" s="36" t="s">
        <v>312</v>
      </c>
      <c r="GC65" s="308" t="str">
        <f t="shared" si="28"/>
        <v/>
      </c>
      <c r="GD65" s="267"/>
      <c r="GE65" s="312" t="str">
        <f t="shared" si="29"/>
        <v/>
      </c>
      <c r="GF65" s="313"/>
      <c r="GG65" s="338"/>
      <c r="GH65" s="312" t="str">
        <f t="shared" si="30"/>
        <v/>
      </c>
      <c r="GI65" s="313"/>
      <c r="GJ65" s="338" t="s">
        <v>56</v>
      </c>
      <c r="GK65" s="475" t="str">
        <f t="shared" si="31"/>
        <v/>
      </c>
      <c r="GL65" s="313"/>
      <c r="GM65" s="313"/>
      <c r="GN65" s="338"/>
      <c r="GO65" s="429" t="str">
        <f t="shared" si="32"/>
        <v/>
      </c>
      <c r="GP65" s="430" t="str">
        <f t="shared" si="33"/>
        <v/>
      </c>
      <c r="GQ65" s="431" t="str">
        <f t="shared" si="34"/>
        <v/>
      </c>
      <c r="GR65" s="432" t="str">
        <f t="shared" si="35"/>
        <v/>
      </c>
      <c r="GS65" s="430" t="str">
        <f t="shared" si="36"/>
        <v/>
      </c>
      <c r="GT65" s="433" t="str">
        <f t="shared" si="37"/>
        <v/>
      </c>
      <c r="GU65" s="331" t="str">
        <f t="shared" si="38"/>
        <v/>
      </c>
      <c r="GV65" s="333" t="str">
        <f t="shared" si="39"/>
        <v/>
      </c>
      <c r="GW65" s="439" t="str">
        <f t="shared" si="40"/>
        <v/>
      </c>
      <c r="GX65" s="433" t="str">
        <f t="shared" si="41"/>
        <v/>
      </c>
      <c r="GY65" s="331" t="str">
        <f t="shared" si="42"/>
        <v/>
      </c>
      <c r="GZ65" s="331" t="str">
        <f t="shared" si="43"/>
        <v/>
      </c>
      <c r="HA65" s="328" t="str">
        <f t="shared" si="44"/>
        <v/>
      </c>
      <c r="HB65" s="331" t="str">
        <f t="shared" si="45"/>
        <v/>
      </c>
      <c r="HC65" s="331" t="str">
        <f t="shared" si="46"/>
        <v/>
      </c>
      <c r="HD65" s="333" t="str">
        <f t="shared" si="47"/>
        <v/>
      </c>
      <c r="HE65" s="332" t="str">
        <f t="shared" si="48"/>
        <v/>
      </c>
      <c r="HF65" s="331" t="str">
        <f t="shared" si="49"/>
        <v/>
      </c>
      <c r="HG65" s="333" t="str">
        <f t="shared" si="50"/>
        <v/>
      </c>
      <c r="HH65" s="419" t="str">
        <f t="shared" si="51"/>
        <v/>
      </c>
      <c r="HI65" s="358" t="str">
        <f t="shared" si="52"/>
        <v/>
      </c>
      <c r="HJ65" s="331" t="str">
        <f t="shared" si="53"/>
        <v/>
      </c>
      <c r="HK65" s="331" t="str">
        <f t="shared" si="54"/>
        <v/>
      </c>
      <c r="HL65" s="358" t="str">
        <f t="shared" si="55"/>
        <v/>
      </c>
      <c r="HM65" s="331" t="str">
        <f t="shared" si="56"/>
        <v/>
      </c>
      <c r="HN65" s="331" t="str">
        <f t="shared" si="57"/>
        <v/>
      </c>
      <c r="HO65" s="358" t="str">
        <f t="shared" si="58"/>
        <v/>
      </c>
      <c r="HP65" s="331" t="str">
        <f t="shared" si="59"/>
        <v/>
      </c>
      <c r="HQ65" s="331" t="str">
        <f t="shared" si="60"/>
        <v/>
      </c>
      <c r="HR65" s="361" t="str">
        <f t="shared" si="61"/>
        <v/>
      </c>
      <c r="HS65" s="348" t="str">
        <f t="shared" si="62"/>
        <v/>
      </c>
      <c r="HT65" s="333" t="str">
        <f t="shared" si="63"/>
        <v/>
      </c>
      <c r="HU65" s="428" t="str">
        <f t="shared" si="64"/>
        <v/>
      </c>
      <c r="HV65" s="328" t="str">
        <f t="shared" si="65"/>
        <v/>
      </c>
      <c r="HW65" s="330" t="str">
        <f t="shared" si="66"/>
        <v/>
      </c>
      <c r="HX65" s="418" t="str">
        <f t="shared" si="67"/>
        <v/>
      </c>
      <c r="HY65" s="331" t="str">
        <f t="shared" si="68"/>
        <v/>
      </c>
      <c r="HZ65" s="331" t="str">
        <f t="shared" si="69"/>
        <v/>
      </c>
      <c r="IA65" s="331" t="str">
        <f t="shared" si="70"/>
        <v/>
      </c>
      <c r="IB65" s="331" t="str">
        <f t="shared" si="71"/>
        <v/>
      </c>
      <c r="IC65" s="333" t="str">
        <f t="shared" si="72"/>
        <v/>
      </c>
      <c r="ID65" s="419" t="str">
        <f t="shared" si="73"/>
        <v/>
      </c>
      <c r="IE65" s="331" t="str">
        <f t="shared" si="74"/>
        <v/>
      </c>
      <c r="IF65" s="331" t="str">
        <f t="shared" si="75"/>
        <v/>
      </c>
      <c r="IG65" s="331" t="str">
        <f t="shared" si="76"/>
        <v/>
      </c>
      <c r="IH65" s="331" t="str">
        <f t="shared" si="77"/>
        <v/>
      </c>
      <c r="II65" s="333" t="str">
        <f t="shared" si="78"/>
        <v/>
      </c>
      <c r="IJ65" s="419" t="str">
        <f t="shared" si="79"/>
        <v/>
      </c>
      <c r="IK65" s="331" t="str">
        <f t="shared" si="80"/>
        <v/>
      </c>
      <c r="IL65" s="331" t="str">
        <f t="shared" si="81"/>
        <v/>
      </c>
      <c r="IM65" s="331" t="str">
        <f t="shared" si="82"/>
        <v/>
      </c>
      <c r="IN65" s="331" t="str">
        <f t="shared" si="83"/>
        <v/>
      </c>
      <c r="IO65" s="333" t="str">
        <f t="shared" si="84"/>
        <v/>
      </c>
      <c r="IP65" s="433" t="str">
        <f t="shared" si="85"/>
        <v/>
      </c>
      <c r="IQ65" s="331" t="str">
        <f t="shared" si="86"/>
        <v/>
      </c>
      <c r="IR65" s="348" t="str">
        <f t="shared" si="87"/>
        <v/>
      </c>
      <c r="IS65" s="433" t="str">
        <f t="shared" si="88"/>
        <v/>
      </c>
      <c r="IT65" s="331" t="str">
        <f t="shared" si="89"/>
        <v/>
      </c>
      <c r="IU65" s="333" t="str">
        <f t="shared" si="90"/>
        <v/>
      </c>
      <c r="IV65" s="449" t="str">
        <f t="shared" si="91"/>
        <v/>
      </c>
      <c r="IW65" s="331" t="str">
        <f t="shared" si="92"/>
        <v/>
      </c>
      <c r="IX65" s="331" t="str">
        <f t="shared" si="93"/>
        <v/>
      </c>
      <c r="IY65" s="348" t="str">
        <f t="shared" si="94"/>
        <v/>
      </c>
      <c r="IZ65" s="365" t="str">
        <f t="shared" si="95"/>
        <v/>
      </c>
      <c r="JA65" s="340"/>
      <c r="JB65" s="100"/>
      <c r="JC65" s="370" t="str">
        <f t="shared" si="96"/>
        <v/>
      </c>
      <c r="JD65" s="101" t="str">
        <f t="shared" si="97"/>
        <v/>
      </c>
      <c r="JE65" s="367" t="str">
        <f t="shared" si="98"/>
        <v/>
      </c>
      <c r="JF65" s="368" t="str">
        <f t="shared" si="99"/>
        <v/>
      </c>
      <c r="JG65" s="368" t="str">
        <f t="shared" si="100"/>
        <v/>
      </c>
      <c r="JH65" s="368" t="str">
        <f t="shared" si="101"/>
        <v/>
      </c>
      <c r="JI65" s="368">
        <f t="shared" si="102"/>
        <v>0</v>
      </c>
      <c r="JJ65" s="369" t="str">
        <f t="shared" si="103"/>
        <v/>
      </c>
      <c r="JK65" s="367" t="str">
        <f t="shared" si="104"/>
        <v/>
      </c>
      <c r="JL65" s="369" t="str">
        <f t="shared" si="105"/>
        <v/>
      </c>
      <c r="JM65" s="368" t="str">
        <f t="shared" si="106"/>
        <v/>
      </c>
      <c r="JN65" s="368" t="str">
        <f t="shared" si="107"/>
        <v/>
      </c>
      <c r="JO65" s="368" t="str">
        <f t="shared" si="108"/>
        <v/>
      </c>
      <c r="JP65" s="371" t="str">
        <f t="shared" si="109"/>
        <v/>
      </c>
      <c r="JR65" s="115" t="str">
        <f t="shared" si="110"/>
        <v/>
      </c>
      <c r="JS65" s="28" t="str">
        <f t="shared" si="111"/>
        <v/>
      </c>
      <c r="JT65" s="28" t="str">
        <f t="shared" si="112"/>
        <v/>
      </c>
      <c r="JU65" s="28" t="str">
        <f t="shared" si="113"/>
        <v/>
      </c>
      <c r="JV65" s="28" t="str">
        <f t="shared" si="114"/>
        <v/>
      </c>
      <c r="JW65" s="251"/>
      <c r="JX65" s="122" t="str">
        <f t="shared" si="115"/>
        <v/>
      </c>
      <c r="JZ65" s="115" t="str">
        <f t="shared" si="116"/>
        <v/>
      </c>
      <c r="KA65" s="398" t="str">
        <f t="shared" si="117"/>
        <v/>
      </c>
      <c r="KB65" s="398" t="str">
        <f t="shared" si="118"/>
        <v/>
      </c>
      <c r="KC65" s="28" t="str">
        <f t="shared" si="119"/>
        <v/>
      </c>
      <c r="KD65" s="28" t="str">
        <f t="shared" si="120"/>
        <v/>
      </c>
      <c r="KE65" s="28" t="str">
        <f t="shared" si="121"/>
        <v/>
      </c>
      <c r="KF65" s="28" t="str">
        <f t="shared" si="122"/>
        <v/>
      </c>
      <c r="KG65" s="28" t="str">
        <f t="shared" si="123"/>
        <v/>
      </c>
      <c r="KH65" s="28" t="str">
        <f t="shared" si="124"/>
        <v/>
      </c>
      <c r="KI65" s="28" t="str">
        <f t="shared" si="125"/>
        <v/>
      </c>
      <c r="KJ65" s="28" t="str">
        <f t="shared" si="126"/>
        <v/>
      </c>
      <c r="KK65" s="122" t="str">
        <f t="shared" si="127"/>
        <v/>
      </c>
    </row>
    <row r="66" spans="2:297" s="26" customFormat="1" ht="26.25" customHeight="1" x14ac:dyDescent="0.2">
      <c r="B66" s="27">
        <f t="shared" si="6"/>
        <v>0</v>
      </c>
      <c r="C66" s="27">
        <f t="shared" si="7"/>
        <v>0</v>
      </c>
      <c r="D66" s="27">
        <f t="shared" si="8"/>
        <v>0</v>
      </c>
      <c r="E66" s="27">
        <f t="shared" si="9"/>
        <v>0</v>
      </c>
      <c r="F66" s="27">
        <f t="shared" si="10"/>
        <v>0</v>
      </c>
      <c r="G66" s="27">
        <f t="shared" si="11"/>
        <v>0</v>
      </c>
      <c r="H66" s="27">
        <f t="shared" si="12"/>
        <v>0</v>
      </c>
      <c r="I66" s="27">
        <f t="shared" si="13"/>
        <v>0</v>
      </c>
      <c r="J66" s="27"/>
      <c r="K66" s="27"/>
      <c r="L66" s="27"/>
      <c r="N66" s="131" t="str">
        <f t="shared" si="14"/>
        <v/>
      </c>
      <c r="O66" s="59"/>
      <c r="P66" s="59"/>
      <c r="Q66" s="241"/>
      <c r="R66" s="483"/>
      <c r="S66" s="243" t="str">
        <f>IFERROR(VLOOKUP($R66,整理番号!$B$4:$C$5,2,FALSE),"")</f>
        <v/>
      </c>
      <c r="T66" s="59"/>
      <c r="U66" s="250"/>
      <c r="V66" s="121"/>
      <c r="W66" s="218" t="str">
        <f t="shared" si="15"/>
        <v/>
      </c>
      <c r="X66" s="111"/>
      <c r="Y66" s="115"/>
      <c r="Z66" s="146" t="str">
        <f>IFERROR(VLOOKUP($Y66,整理番号!$B$8:$C$10,2,FALSE),"")</f>
        <v/>
      </c>
      <c r="AA66" s="251"/>
      <c r="AB66" s="28"/>
      <c r="AC66" s="62" t="str">
        <f>IFERROR(VLOOKUP($AB66,整理番号!$B$22:$C$23,2,FALSE),"")</f>
        <v/>
      </c>
      <c r="AD66" s="28"/>
      <c r="AE66" s="116" t="str">
        <f>IFERROR(VLOOKUP(AD66,整理番号!$B$14:$C$16,2,FALSE),"")</f>
        <v/>
      </c>
      <c r="AF66" s="115"/>
      <c r="AG66" s="30" t="str">
        <f>IFERROR(VLOOKUP(AF66,整理番号!$B$18:$C$19,2,FALSE),"")</f>
        <v/>
      </c>
      <c r="AH66" s="28"/>
      <c r="AI66" s="254"/>
      <c r="AJ66" s="254"/>
      <c r="AK66" s="122"/>
      <c r="AL66" s="141"/>
      <c r="AM66" s="28"/>
      <c r="AN66" s="141"/>
      <c r="AO66" s="115"/>
      <c r="AP66" s="116" t="str">
        <f>IFERROR(VLOOKUP(AO66,整理番号!$B$38:$C$43,2,FALSE),"")</f>
        <v/>
      </c>
      <c r="AQ66" s="104" t="str">
        <f t="shared" si="16"/>
        <v/>
      </c>
      <c r="AR66" s="27"/>
      <c r="AS66" s="28"/>
      <c r="AT66" s="27"/>
      <c r="AU66" s="27"/>
      <c r="AV66" s="122"/>
      <c r="AW66" s="115"/>
      <c r="AX66" s="31"/>
      <c r="AY66" s="64" t="str">
        <f t="shared" si="17"/>
        <v/>
      </c>
      <c r="AZ66" s="31"/>
      <c r="BA66" s="31"/>
      <c r="BB66" s="64">
        <f t="shared" si="18"/>
        <v>0</v>
      </c>
      <c r="BC66" s="64" t="str">
        <f t="shared" si="19"/>
        <v/>
      </c>
      <c r="BD66" s="64" t="str">
        <f t="shared" si="20"/>
        <v/>
      </c>
      <c r="BE66" s="33"/>
      <c r="BF66" s="34" t="str">
        <f t="shared" si="21"/>
        <v/>
      </c>
      <c r="BG66" s="125" t="str">
        <f t="shared" si="22"/>
        <v/>
      </c>
      <c r="BH66" s="262"/>
      <c r="BI66" s="263"/>
      <c r="BJ66" s="31"/>
      <c r="BK66" s="31"/>
      <c r="BL66" s="31"/>
      <c r="BM66" s="31"/>
      <c r="BN66" s="148"/>
      <c r="BO66" s="270"/>
      <c r="BP66" s="267"/>
      <c r="BQ66" s="262"/>
      <c r="BR66" s="263"/>
      <c r="BS66" s="31"/>
      <c r="BT66" s="31"/>
      <c r="BU66" s="31"/>
      <c r="BV66" s="31"/>
      <c r="BW66" s="148"/>
      <c r="BX66" s="270"/>
      <c r="BY66" s="267"/>
      <c r="BZ66" s="262"/>
      <c r="CA66" s="263"/>
      <c r="CB66" s="31"/>
      <c r="CC66" s="31"/>
      <c r="CD66" s="31"/>
      <c r="CE66" s="31"/>
      <c r="CF66" s="148"/>
      <c r="CG66" s="270"/>
      <c r="CH66" s="267"/>
      <c r="CI66" s="262"/>
      <c r="CJ66" s="263"/>
      <c r="CK66" s="323"/>
      <c r="CL66" s="323"/>
      <c r="CM66" s="323"/>
      <c r="CN66" s="323"/>
      <c r="CO66" s="35" t="s">
        <v>306</v>
      </c>
      <c r="CP66" s="342" t="str">
        <f t="shared" si="23"/>
        <v/>
      </c>
      <c r="CQ66" s="267"/>
      <c r="CR66" s="258"/>
      <c r="CS66" s="93"/>
      <c r="CT66" s="275"/>
      <c r="CU66" s="275"/>
      <c r="CV66" s="275"/>
      <c r="CW66" s="275"/>
      <c r="CX66" s="36" t="s">
        <v>307</v>
      </c>
      <c r="CY66" s="273"/>
      <c r="CZ66" s="258"/>
      <c r="DA66" s="263"/>
      <c r="DB66" s="296"/>
      <c r="DC66" s="296"/>
      <c r="DD66" s="296"/>
      <c r="DE66" s="296"/>
      <c r="DF66" s="36" t="s">
        <v>308</v>
      </c>
      <c r="DG66" s="344" t="str">
        <f t="shared" si="24"/>
        <v/>
      </c>
      <c r="DH66" s="273"/>
      <c r="DI66" s="258"/>
      <c r="DJ66" s="263"/>
      <c r="DK66" s="278"/>
      <c r="DL66" s="278"/>
      <c r="DM66" s="278"/>
      <c r="DN66" s="278"/>
      <c r="DO66" s="36" t="s">
        <v>309</v>
      </c>
      <c r="DP66" s="281"/>
      <c r="DQ66" s="284" t="str">
        <f t="shared" si="25"/>
        <v/>
      </c>
      <c r="DR66" s="273"/>
      <c r="DS66" s="43"/>
      <c r="DT66" s="93"/>
      <c r="DU66" s="37"/>
      <c r="DV66" s="37"/>
      <c r="DW66" s="37"/>
      <c r="DX66" s="37"/>
      <c r="DY66" s="46" t="s">
        <v>310</v>
      </c>
      <c r="DZ66" s="478"/>
      <c r="EA66" s="38"/>
      <c r="EB66" s="37"/>
      <c r="EC66" s="37"/>
      <c r="ED66" s="37"/>
      <c r="EE66" s="37"/>
      <c r="EF66" s="49" t="s">
        <v>307</v>
      </c>
      <c r="EG66" s="54"/>
      <c r="EH66" s="290"/>
      <c r="EI66" s="37"/>
      <c r="EJ66" s="37"/>
      <c r="EK66" s="37"/>
      <c r="EL66" s="37"/>
      <c r="EM66" s="52" t="s">
        <v>307</v>
      </c>
      <c r="EN66" s="57"/>
      <c r="EO66" s="290"/>
      <c r="EP66" s="37"/>
      <c r="EQ66" s="37"/>
      <c r="ER66" s="37"/>
      <c r="ES66" s="37"/>
      <c r="ET66" s="39" t="s">
        <v>307</v>
      </c>
      <c r="EU66" s="287"/>
      <c r="EV66" s="292"/>
      <c r="EW66" s="290"/>
      <c r="EX66" s="37"/>
      <c r="EY66" s="37"/>
      <c r="EZ66" s="37"/>
      <c r="FA66" s="37"/>
      <c r="FB66" s="39" t="s">
        <v>307</v>
      </c>
      <c r="FC66" s="287"/>
      <c r="FD66" s="292"/>
      <c r="FE66" s="290"/>
      <c r="FF66" s="296"/>
      <c r="FG66" s="296"/>
      <c r="FH66" s="296"/>
      <c r="FI66" s="296"/>
      <c r="FJ66" s="40" t="s">
        <v>311</v>
      </c>
      <c r="FK66" s="302" t="str">
        <f t="shared" si="26"/>
        <v/>
      </c>
      <c r="FL66" s="299"/>
      <c r="FM66" s="292"/>
      <c r="FN66" s="290"/>
      <c r="FO66" s="305"/>
      <c r="FP66" s="296"/>
      <c r="FQ66" s="296"/>
      <c r="FR66" s="296"/>
      <c r="FS66" s="40" t="s">
        <v>311</v>
      </c>
      <c r="FT66" s="352" t="str">
        <f t="shared" si="27"/>
        <v/>
      </c>
      <c r="FU66" s="267"/>
      <c r="FV66" s="292"/>
      <c r="FW66" s="290"/>
      <c r="FX66" s="326"/>
      <c r="FY66" s="326"/>
      <c r="FZ66" s="326"/>
      <c r="GA66" s="326"/>
      <c r="GB66" s="36" t="s">
        <v>312</v>
      </c>
      <c r="GC66" s="308" t="str">
        <f t="shared" si="28"/>
        <v/>
      </c>
      <c r="GD66" s="267"/>
      <c r="GE66" s="312" t="str">
        <f t="shared" si="29"/>
        <v/>
      </c>
      <c r="GF66" s="313"/>
      <c r="GG66" s="338"/>
      <c r="GH66" s="312" t="str">
        <f t="shared" si="30"/>
        <v/>
      </c>
      <c r="GI66" s="313"/>
      <c r="GJ66" s="338" t="s">
        <v>56</v>
      </c>
      <c r="GK66" s="475" t="str">
        <f t="shared" si="31"/>
        <v/>
      </c>
      <c r="GL66" s="313"/>
      <c r="GM66" s="313"/>
      <c r="GN66" s="338"/>
      <c r="GO66" s="429" t="str">
        <f t="shared" si="32"/>
        <v/>
      </c>
      <c r="GP66" s="430" t="str">
        <f t="shared" si="33"/>
        <v/>
      </c>
      <c r="GQ66" s="431" t="str">
        <f t="shared" si="34"/>
        <v/>
      </c>
      <c r="GR66" s="432" t="str">
        <f t="shared" si="35"/>
        <v/>
      </c>
      <c r="GS66" s="430" t="str">
        <f t="shared" si="36"/>
        <v/>
      </c>
      <c r="GT66" s="433" t="str">
        <f t="shared" si="37"/>
        <v/>
      </c>
      <c r="GU66" s="331" t="str">
        <f t="shared" si="38"/>
        <v/>
      </c>
      <c r="GV66" s="333" t="str">
        <f t="shared" si="39"/>
        <v/>
      </c>
      <c r="GW66" s="439" t="str">
        <f t="shared" si="40"/>
        <v/>
      </c>
      <c r="GX66" s="433" t="str">
        <f t="shared" si="41"/>
        <v/>
      </c>
      <c r="GY66" s="331" t="str">
        <f t="shared" si="42"/>
        <v/>
      </c>
      <c r="GZ66" s="331" t="str">
        <f t="shared" si="43"/>
        <v/>
      </c>
      <c r="HA66" s="328" t="str">
        <f t="shared" si="44"/>
        <v/>
      </c>
      <c r="HB66" s="331" t="str">
        <f t="shared" si="45"/>
        <v/>
      </c>
      <c r="HC66" s="331" t="str">
        <f t="shared" si="46"/>
        <v/>
      </c>
      <c r="HD66" s="333" t="str">
        <f t="shared" si="47"/>
        <v/>
      </c>
      <c r="HE66" s="332" t="str">
        <f t="shared" si="48"/>
        <v/>
      </c>
      <c r="HF66" s="331" t="str">
        <f t="shared" si="49"/>
        <v/>
      </c>
      <c r="HG66" s="333" t="str">
        <f t="shared" si="50"/>
        <v/>
      </c>
      <c r="HH66" s="419" t="str">
        <f t="shared" si="51"/>
        <v/>
      </c>
      <c r="HI66" s="358" t="str">
        <f t="shared" si="52"/>
        <v/>
      </c>
      <c r="HJ66" s="331" t="str">
        <f t="shared" si="53"/>
        <v/>
      </c>
      <c r="HK66" s="331" t="str">
        <f t="shared" si="54"/>
        <v/>
      </c>
      <c r="HL66" s="358" t="str">
        <f t="shared" si="55"/>
        <v/>
      </c>
      <c r="HM66" s="331" t="str">
        <f t="shared" si="56"/>
        <v/>
      </c>
      <c r="HN66" s="331" t="str">
        <f t="shared" si="57"/>
        <v/>
      </c>
      <c r="HO66" s="358" t="str">
        <f t="shared" si="58"/>
        <v/>
      </c>
      <c r="HP66" s="331" t="str">
        <f t="shared" si="59"/>
        <v/>
      </c>
      <c r="HQ66" s="331" t="str">
        <f t="shared" si="60"/>
        <v/>
      </c>
      <c r="HR66" s="361" t="str">
        <f t="shared" si="61"/>
        <v/>
      </c>
      <c r="HS66" s="348" t="str">
        <f t="shared" si="62"/>
        <v/>
      </c>
      <c r="HT66" s="333" t="str">
        <f t="shared" si="63"/>
        <v/>
      </c>
      <c r="HU66" s="428" t="str">
        <f t="shared" si="64"/>
        <v/>
      </c>
      <c r="HV66" s="328" t="str">
        <f t="shared" si="65"/>
        <v/>
      </c>
      <c r="HW66" s="330" t="str">
        <f t="shared" si="66"/>
        <v/>
      </c>
      <c r="HX66" s="418" t="str">
        <f t="shared" si="67"/>
        <v/>
      </c>
      <c r="HY66" s="331" t="str">
        <f t="shared" si="68"/>
        <v/>
      </c>
      <c r="HZ66" s="331" t="str">
        <f t="shared" si="69"/>
        <v/>
      </c>
      <c r="IA66" s="331" t="str">
        <f t="shared" si="70"/>
        <v/>
      </c>
      <c r="IB66" s="331" t="str">
        <f t="shared" si="71"/>
        <v/>
      </c>
      <c r="IC66" s="333" t="str">
        <f t="shared" si="72"/>
        <v/>
      </c>
      <c r="ID66" s="419" t="str">
        <f t="shared" si="73"/>
        <v/>
      </c>
      <c r="IE66" s="331" t="str">
        <f t="shared" si="74"/>
        <v/>
      </c>
      <c r="IF66" s="331" t="str">
        <f t="shared" si="75"/>
        <v/>
      </c>
      <c r="IG66" s="331" t="str">
        <f t="shared" si="76"/>
        <v/>
      </c>
      <c r="IH66" s="331" t="str">
        <f t="shared" si="77"/>
        <v/>
      </c>
      <c r="II66" s="333" t="str">
        <f t="shared" si="78"/>
        <v/>
      </c>
      <c r="IJ66" s="419" t="str">
        <f t="shared" si="79"/>
        <v/>
      </c>
      <c r="IK66" s="331" t="str">
        <f t="shared" si="80"/>
        <v/>
      </c>
      <c r="IL66" s="331" t="str">
        <f t="shared" si="81"/>
        <v/>
      </c>
      <c r="IM66" s="331" t="str">
        <f t="shared" si="82"/>
        <v/>
      </c>
      <c r="IN66" s="331" t="str">
        <f t="shared" si="83"/>
        <v/>
      </c>
      <c r="IO66" s="333" t="str">
        <f t="shared" si="84"/>
        <v/>
      </c>
      <c r="IP66" s="433" t="str">
        <f t="shared" si="85"/>
        <v/>
      </c>
      <c r="IQ66" s="331" t="str">
        <f t="shared" si="86"/>
        <v/>
      </c>
      <c r="IR66" s="348" t="str">
        <f t="shared" si="87"/>
        <v/>
      </c>
      <c r="IS66" s="433" t="str">
        <f t="shared" si="88"/>
        <v/>
      </c>
      <c r="IT66" s="331" t="str">
        <f t="shared" si="89"/>
        <v/>
      </c>
      <c r="IU66" s="333" t="str">
        <f t="shared" si="90"/>
        <v/>
      </c>
      <c r="IV66" s="449" t="str">
        <f t="shared" si="91"/>
        <v/>
      </c>
      <c r="IW66" s="331" t="str">
        <f t="shared" si="92"/>
        <v/>
      </c>
      <c r="IX66" s="331" t="str">
        <f t="shared" si="93"/>
        <v/>
      </c>
      <c r="IY66" s="348" t="str">
        <f t="shared" si="94"/>
        <v/>
      </c>
      <c r="IZ66" s="365" t="str">
        <f t="shared" si="95"/>
        <v/>
      </c>
      <c r="JA66" s="340"/>
      <c r="JB66" s="100"/>
      <c r="JC66" s="370" t="str">
        <f t="shared" si="96"/>
        <v/>
      </c>
      <c r="JD66" s="101" t="str">
        <f t="shared" si="97"/>
        <v/>
      </c>
      <c r="JE66" s="367" t="str">
        <f t="shared" si="98"/>
        <v/>
      </c>
      <c r="JF66" s="368" t="str">
        <f t="shared" si="99"/>
        <v/>
      </c>
      <c r="JG66" s="368" t="str">
        <f t="shared" si="100"/>
        <v/>
      </c>
      <c r="JH66" s="368" t="str">
        <f t="shared" si="101"/>
        <v/>
      </c>
      <c r="JI66" s="368">
        <f t="shared" si="102"/>
        <v>0</v>
      </c>
      <c r="JJ66" s="369" t="str">
        <f t="shared" si="103"/>
        <v/>
      </c>
      <c r="JK66" s="367" t="str">
        <f t="shared" si="104"/>
        <v/>
      </c>
      <c r="JL66" s="369" t="str">
        <f t="shared" si="105"/>
        <v/>
      </c>
      <c r="JM66" s="368" t="str">
        <f t="shared" si="106"/>
        <v/>
      </c>
      <c r="JN66" s="368" t="str">
        <f t="shared" si="107"/>
        <v/>
      </c>
      <c r="JO66" s="368" t="str">
        <f t="shared" si="108"/>
        <v/>
      </c>
      <c r="JP66" s="371" t="str">
        <f t="shared" si="109"/>
        <v/>
      </c>
      <c r="JR66" s="115" t="str">
        <f t="shared" si="110"/>
        <v/>
      </c>
      <c r="JS66" s="28" t="str">
        <f t="shared" si="111"/>
        <v/>
      </c>
      <c r="JT66" s="28" t="str">
        <f t="shared" si="112"/>
        <v/>
      </c>
      <c r="JU66" s="28" t="str">
        <f t="shared" si="113"/>
        <v/>
      </c>
      <c r="JV66" s="28" t="str">
        <f t="shared" si="114"/>
        <v/>
      </c>
      <c r="JW66" s="251"/>
      <c r="JX66" s="122" t="str">
        <f t="shared" si="115"/>
        <v/>
      </c>
      <c r="JZ66" s="115" t="str">
        <f t="shared" si="116"/>
        <v/>
      </c>
      <c r="KA66" s="398" t="str">
        <f t="shared" si="117"/>
        <v/>
      </c>
      <c r="KB66" s="398" t="str">
        <f t="shared" si="118"/>
        <v/>
      </c>
      <c r="KC66" s="28" t="str">
        <f t="shared" si="119"/>
        <v/>
      </c>
      <c r="KD66" s="28" t="str">
        <f t="shared" si="120"/>
        <v/>
      </c>
      <c r="KE66" s="28" t="str">
        <f t="shared" si="121"/>
        <v/>
      </c>
      <c r="KF66" s="28" t="str">
        <f t="shared" si="122"/>
        <v/>
      </c>
      <c r="KG66" s="28" t="str">
        <f t="shared" si="123"/>
        <v/>
      </c>
      <c r="KH66" s="28" t="str">
        <f t="shared" si="124"/>
        <v/>
      </c>
      <c r="KI66" s="28" t="str">
        <f t="shared" si="125"/>
        <v/>
      </c>
      <c r="KJ66" s="28" t="str">
        <f t="shared" si="126"/>
        <v/>
      </c>
      <c r="KK66" s="122" t="str">
        <f t="shared" si="127"/>
        <v/>
      </c>
    </row>
    <row r="67" spans="2:297" s="26" customFormat="1" ht="26.25" customHeight="1" x14ac:dyDescent="0.2">
      <c r="B67" s="27">
        <f t="shared" si="6"/>
        <v>0</v>
      </c>
      <c r="C67" s="27">
        <f t="shared" si="7"/>
        <v>0</v>
      </c>
      <c r="D67" s="27">
        <f t="shared" si="8"/>
        <v>0</v>
      </c>
      <c r="E67" s="27">
        <f t="shared" si="9"/>
        <v>0</v>
      </c>
      <c r="F67" s="27">
        <f t="shared" si="10"/>
        <v>0</v>
      </c>
      <c r="G67" s="27">
        <f t="shared" si="11"/>
        <v>0</v>
      </c>
      <c r="H67" s="27">
        <f t="shared" si="12"/>
        <v>0</v>
      </c>
      <c r="I67" s="27">
        <f t="shared" si="13"/>
        <v>0</v>
      </c>
      <c r="J67" s="27"/>
      <c r="K67" s="27"/>
      <c r="L67" s="27"/>
      <c r="N67" s="131" t="str">
        <f t="shared" si="14"/>
        <v/>
      </c>
      <c r="O67" s="59"/>
      <c r="P67" s="59"/>
      <c r="Q67" s="241"/>
      <c r="R67" s="483"/>
      <c r="S67" s="243" t="str">
        <f>IFERROR(VLOOKUP($R67,整理番号!$B$4:$C$5,2,FALSE),"")</f>
        <v/>
      </c>
      <c r="T67" s="59"/>
      <c r="U67" s="250"/>
      <c r="V67" s="121"/>
      <c r="W67" s="218" t="str">
        <f t="shared" si="15"/>
        <v/>
      </c>
      <c r="X67" s="111"/>
      <c r="Y67" s="115"/>
      <c r="Z67" s="146" t="str">
        <f>IFERROR(VLOOKUP($Y67,整理番号!$B$8:$C$10,2,FALSE),"")</f>
        <v/>
      </c>
      <c r="AA67" s="251"/>
      <c r="AB67" s="28"/>
      <c r="AC67" s="62" t="str">
        <f>IFERROR(VLOOKUP($AB67,整理番号!$B$22:$C$23,2,FALSE),"")</f>
        <v/>
      </c>
      <c r="AD67" s="28"/>
      <c r="AE67" s="116" t="str">
        <f>IFERROR(VLOOKUP(AD67,整理番号!$B$14:$C$16,2,FALSE),"")</f>
        <v/>
      </c>
      <c r="AF67" s="115"/>
      <c r="AG67" s="30" t="str">
        <f>IFERROR(VLOOKUP(AF67,整理番号!$B$18:$C$19,2,FALSE),"")</f>
        <v/>
      </c>
      <c r="AH67" s="28"/>
      <c r="AI67" s="254"/>
      <c r="AJ67" s="254"/>
      <c r="AK67" s="122"/>
      <c r="AL67" s="141"/>
      <c r="AM67" s="28"/>
      <c r="AN67" s="141"/>
      <c r="AO67" s="115"/>
      <c r="AP67" s="116" t="str">
        <f>IFERROR(VLOOKUP(AO67,整理番号!$B$38:$C$43,2,FALSE),"")</f>
        <v/>
      </c>
      <c r="AQ67" s="104" t="str">
        <f t="shared" si="16"/>
        <v/>
      </c>
      <c r="AR67" s="27"/>
      <c r="AS67" s="28"/>
      <c r="AT67" s="27"/>
      <c r="AU67" s="27"/>
      <c r="AV67" s="122"/>
      <c r="AW67" s="115"/>
      <c r="AX67" s="31"/>
      <c r="AY67" s="64" t="str">
        <f t="shared" si="17"/>
        <v/>
      </c>
      <c r="AZ67" s="31"/>
      <c r="BA67" s="31"/>
      <c r="BB67" s="64">
        <f t="shared" si="18"/>
        <v>0</v>
      </c>
      <c r="BC67" s="64" t="str">
        <f t="shared" si="19"/>
        <v/>
      </c>
      <c r="BD67" s="64" t="str">
        <f t="shared" si="20"/>
        <v/>
      </c>
      <c r="BE67" s="33"/>
      <c r="BF67" s="34" t="str">
        <f t="shared" si="21"/>
        <v/>
      </c>
      <c r="BG67" s="125" t="str">
        <f t="shared" si="22"/>
        <v/>
      </c>
      <c r="BH67" s="262"/>
      <c r="BI67" s="263"/>
      <c r="BJ67" s="31"/>
      <c r="BK67" s="31"/>
      <c r="BL67" s="31"/>
      <c r="BM67" s="31"/>
      <c r="BN67" s="148"/>
      <c r="BO67" s="270"/>
      <c r="BP67" s="267"/>
      <c r="BQ67" s="262"/>
      <c r="BR67" s="263"/>
      <c r="BS67" s="31"/>
      <c r="BT67" s="31"/>
      <c r="BU67" s="31"/>
      <c r="BV67" s="31"/>
      <c r="BW67" s="148"/>
      <c r="BX67" s="270"/>
      <c r="BY67" s="267"/>
      <c r="BZ67" s="262"/>
      <c r="CA67" s="263"/>
      <c r="CB67" s="31"/>
      <c r="CC67" s="31"/>
      <c r="CD67" s="31"/>
      <c r="CE67" s="31"/>
      <c r="CF67" s="148"/>
      <c r="CG67" s="270"/>
      <c r="CH67" s="267"/>
      <c r="CI67" s="262"/>
      <c r="CJ67" s="263"/>
      <c r="CK67" s="323"/>
      <c r="CL67" s="323"/>
      <c r="CM67" s="323"/>
      <c r="CN67" s="323"/>
      <c r="CO67" s="35" t="s">
        <v>306</v>
      </c>
      <c r="CP67" s="342" t="str">
        <f t="shared" si="23"/>
        <v/>
      </c>
      <c r="CQ67" s="267"/>
      <c r="CR67" s="258"/>
      <c r="CS67" s="93"/>
      <c r="CT67" s="275"/>
      <c r="CU67" s="275"/>
      <c r="CV67" s="275"/>
      <c r="CW67" s="275"/>
      <c r="CX67" s="36" t="s">
        <v>307</v>
      </c>
      <c r="CY67" s="273"/>
      <c r="CZ67" s="258"/>
      <c r="DA67" s="263"/>
      <c r="DB67" s="296"/>
      <c r="DC67" s="296"/>
      <c r="DD67" s="296"/>
      <c r="DE67" s="296"/>
      <c r="DF67" s="36" t="s">
        <v>308</v>
      </c>
      <c r="DG67" s="344" t="str">
        <f t="shared" si="24"/>
        <v/>
      </c>
      <c r="DH67" s="273"/>
      <c r="DI67" s="258"/>
      <c r="DJ67" s="263"/>
      <c r="DK67" s="278"/>
      <c r="DL67" s="278"/>
      <c r="DM67" s="278"/>
      <c r="DN67" s="278"/>
      <c r="DO67" s="36" t="s">
        <v>309</v>
      </c>
      <c r="DP67" s="281"/>
      <c r="DQ67" s="284" t="str">
        <f t="shared" si="25"/>
        <v/>
      </c>
      <c r="DR67" s="273"/>
      <c r="DS67" s="43"/>
      <c r="DT67" s="93"/>
      <c r="DU67" s="37"/>
      <c r="DV67" s="37"/>
      <c r="DW67" s="37"/>
      <c r="DX67" s="37"/>
      <c r="DY67" s="46" t="s">
        <v>310</v>
      </c>
      <c r="DZ67" s="478"/>
      <c r="EA67" s="38"/>
      <c r="EB67" s="37"/>
      <c r="EC67" s="37"/>
      <c r="ED67" s="37"/>
      <c r="EE67" s="37"/>
      <c r="EF67" s="49" t="s">
        <v>307</v>
      </c>
      <c r="EG67" s="54"/>
      <c r="EH67" s="290"/>
      <c r="EI67" s="37"/>
      <c r="EJ67" s="37"/>
      <c r="EK67" s="37"/>
      <c r="EL67" s="37"/>
      <c r="EM67" s="52" t="s">
        <v>307</v>
      </c>
      <c r="EN67" s="57"/>
      <c r="EO67" s="290"/>
      <c r="EP67" s="37"/>
      <c r="EQ67" s="37"/>
      <c r="ER67" s="37"/>
      <c r="ES67" s="37"/>
      <c r="ET67" s="39" t="s">
        <v>307</v>
      </c>
      <c r="EU67" s="287"/>
      <c r="EV67" s="292"/>
      <c r="EW67" s="290"/>
      <c r="EX67" s="37"/>
      <c r="EY67" s="37"/>
      <c r="EZ67" s="37"/>
      <c r="FA67" s="37"/>
      <c r="FB67" s="39" t="s">
        <v>307</v>
      </c>
      <c r="FC67" s="287"/>
      <c r="FD67" s="292"/>
      <c r="FE67" s="290"/>
      <c r="FF67" s="296"/>
      <c r="FG67" s="296"/>
      <c r="FH67" s="296"/>
      <c r="FI67" s="296"/>
      <c r="FJ67" s="40" t="s">
        <v>311</v>
      </c>
      <c r="FK67" s="302" t="str">
        <f t="shared" si="26"/>
        <v/>
      </c>
      <c r="FL67" s="299"/>
      <c r="FM67" s="292"/>
      <c r="FN67" s="290"/>
      <c r="FO67" s="305"/>
      <c r="FP67" s="296"/>
      <c r="FQ67" s="296"/>
      <c r="FR67" s="296"/>
      <c r="FS67" s="40" t="s">
        <v>311</v>
      </c>
      <c r="FT67" s="352" t="str">
        <f t="shared" si="27"/>
        <v/>
      </c>
      <c r="FU67" s="267"/>
      <c r="FV67" s="292"/>
      <c r="FW67" s="290"/>
      <c r="FX67" s="326"/>
      <c r="FY67" s="326"/>
      <c r="FZ67" s="326"/>
      <c r="GA67" s="326"/>
      <c r="GB67" s="36" t="s">
        <v>312</v>
      </c>
      <c r="GC67" s="308" t="str">
        <f t="shared" si="28"/>
        <v/>
      </c>
      <c r="GD67" s="267"/>
      <c r="GE67" s="312" t="str">
        <f t="shared" si="29"/>
        <v/>
      </c>
      <c r="GF67" s="313"/>
      <c r="GG67" s="338"/>
      <c r="GH67" s="312" t="str">
        <f t="shared" si="30"/>
        <v/>
      </c>
      <c r="GI67" s="313"/>
      <c r="GJ67" s="338" t="s">
        <v>56</v>
      </c>
      <c r="GK67" s="475" t="str">
        <f t="shared" si="31"/>
        <v/>
      </c>
      <c r="GL67" s="313"/>
      <c r="GM67" s="313"/>
      <c r="GN67" s="338"/>
      <c r="GO67" s="429" t="str">
        <f t="shared" si="32"/>
        <v/>
      </c>
      <c r="GP67" s="430" t="str">
        <f t="shared" si="33"/>
        <v/>
      </c>
      <c r="GQ67" s="431" t="str">
        <f t="shared" si="34"/>
        <v/>
      </c>
      <c r="GR67" s="432" t="str">
        <f t="shared" si="35"/>
        <v/>
      </c>
      <c r="GS67" s="430" t="str">
        <f t="shared" si="36"/>
        <v/>
      </c>
      <c r="GT67" s="433" t="str">
        <f t="shared" si="37"/>
        <v/>
      </c>
      <c r="GU67" s="331" t="str">
        <f t="shared" si="38"/>
        <v/>
      </c>
      <c r="GV67" s="333" t="str">
        <f t="shared" si="39"/>
        <v/>
      </c>
      <c r="GW67" s="439" t="str">
        <f t="shared" si="40"/>
        <v/>
      </c>
      <c r="GX67" s="433" t="str">
        <f t="shared" si="41"/>
        <v/>
      </c>
      <c r="GY67" s="331" t="str">
        <f t="shared" si="42"/>
        <v/>
      </c>
      <c r="GZ67" s="331" t="str">
        <f t="shared" si="43"/>
        <v/>
      </c>
      <c r="HA67" s="328" t="str">
        <f t="shared" si="44"/>
        <v/>
      </c>
      <c r="HB67" s="331" t="str">
        <f t="shared" si="45"/>
        <v/>
      </c>
      <c r="HC67" s="331" t="str">
        <f t="shared" si="46"/>
        <v/>
      </c>
      <c r="HD67" s="333" t="str">
        <f t="shared" si="47"/>
        <v/>
      </c>
      <c r="HE67" s="332" t="str">
        <f t="shared" si="48"/>
        <v/>
      </c>
      <c r="HF67" s="331" t="str">
        <f t="shared" si="49"/>
        <v/>
      </c>
      <c r="HG67" s="333" t="str">
        <f t="shared" si="50"/>
        <v/>
      </c>
      <c r="HH67" s="419" t="str">
        <f t="shared" si="51"/>
        <v/>
      </c>
      <c r="HI67" s="358" t="str">
        <f t="shared" si="52"/>
        <v/>
      </c>
      <c r="HJ67" s="331" t="str">
        <f t="shared" si="53"/>
        <v/>
      </c>
      <c r="HK67" s="331" t="str">
        <f t="shared" si="54"/>
        <v/>
      </c>
      <c r="HL67" s="358" t="str">
        <f t="shared" si="55"/>
        <v/>
      </c>
      <c r="HM67" s="331" t="str">
        <f t="shared" si="56"/>
        <v/>
      </c>
      <c r="HN67" s="331" t="str">
        <f t="shared" si="57"/>
        <v/>
      </c>
      <c r="HO67" s="358" t="str">
        <f t="shared" si="58"/>
        <v/>
      </c>
      <c r="HP67" s="331" t="str">
        <f t="shared" si="59"/>
        <v/>
      </c>
      <c r="HQ67" s="331" t="str">
        <f t="shared" si="60"/>
        <v/>
      </c>
      <c r="HR67" s="361" t="str">
        <f t="shared" si="61"/>
        <v/>
      </c>
      <c r="HS67" s="348" t="str">
        <f t="shared" si="62"/>
        <v/>
      </c>
      <c r="HT67" s="333" t="str">
        <f t="shared" si="63"/>
        <v/>
      </c>
      <c r="HU67" s="428" t="str">
        <f t="shared" si="64"/>
        <v/>
      </c>
      <c r="HV67" s="328" t="str">
        <f t="shared" si="65"/>
        <v/>
      </c>
      <c r="HW67" s="330" t="str">
        <f t="shared" si="66"/>
        <v/>
      </c>
      <c r="HX67" s="418" t="str">
        <f t="shared" si="67"/>
        <v/>
      </c>
      <c r="HY67" s="331" t="str">
        <f t="shared" si="68"/>
        <v/>
      </c>
      <c r="HZ67" s="331" t="str">
        <f t="shared" si="69"/>
        <v/>
      </c>
      <c r="IA67" s="331" t="str">
        <f t="shared" si="70"/>
        <v/>
      </c>
      <c r="IB67" s="331" t="str">
        <f t="shared" si="71"/>
        <v/>
      </c>
      <c r="IC67" s="333" t="str">
        <f t="shared" si="72"/>
        <v/>
      </c>
      <c r="ID67" s="419" t="str">
        <f t="shared" si="73"/>
        <v/>
      </c>
      <c r="IE67" s="331" t="str">
        <f t="shared" si="74"/>
        <v/>
      </c>
      <c r="IF67" s="331" t="str">
        <f t="shared" si="75"/>
        <v/>
      </c>
      <c r="IG67" s="331" t="str">
        <f t="shared" si="76"/>
        <v/>
      </c>
      <c r="IH67" s="331" t="str">
        <f t="shared" si="77"/>
        <v/>
      </c>
      <c r="II67" s="333" t="str">
        <f t="shared" si="78"/>
        <v/>
      </c>
      <c r="IJ67" s="419" t="str">
        <f t="shared" si="79"/>
        <v/>
      </c>
      <c r="IK67" s="331" t="str">
        <f t="shared" si="80"/>
        <v/>
      </c>
      <c r="IL67" s="331" t="str">
        <f t="shared" si="81"/>
        <v/>
      </c>
      <c r="IM67" s="331" t="str">
        <f t="shared" si="82"/>
        <v/>
      </c>
      <c r="IN67" s="331" t="str">
        <f t="shared" si="83"/>
        <v/>
      </c>
      <c r="IO67" s="333" t="str">
        <f t="shared" si="84"/>
        <v/>
      </c>
      <c r="IP67" s="433" t="str">
        <f t="shared" si="85"/>
        <v/>
      </c>
      <c r="IQ67" s="331" t="str">
        <f t="shared" si="86"/>
        <v/>
      </c>
      <c r="IR67" s="348" t="str">
        <f t="shared" si="87"/>
        <v/>
      </c>
      <c r="IS67" s="433" t="str">
        <f t="shared" si="88"/>
        <v/>
      </c>
      <c r="IT67" s="331" t="str">
        <f t="shared" si="89"/>
        <v/>
      </c>
      <c r="IU67" s="333" t="str">
        <f t="shared" si="90"/>
        <v/>
      </c>
      <c r="IV67" s="449" t="str">
        <f t="shared" si="91"/>
        <v/>
      </c>
      <c r="IW67" s="331" t="str">
        <f t="shared" si="92"/>
        <v/>
      </c>
      <c r="IX67" s="331" t="str">
        <f t="shared" si="93"/>
        <v/>
      </c>
      <c r="IY67" s="348" t="str">
        <f t="shared" si="94"/>
        <v/>
      </c>
      <c r="IZ67" s="365" t="str">
        <f t="shared" si="95"/>
        <v/>
      </c>
      <c r="JA67" s="340"/>
      <c r="JB67" s="100"/>
      <c r="JC67" s="370" t="str">
        <f t="shared" si="96"/>
        <v/>
      </c>
      <c r="JD67" s="101" t="str">
        <f t="shared" si="97"/>
        <v/>
      </c>
      <c r="JE67" s="367" t="str">
        <f t="shared" si="98"/>
        <v/>
      </c>
      <c r="JF67" s="368" t="str">
        <f t="shared" si="99"/>
        <v/>
      </c>
      <c r="JG67" s="368" t="str">
        <f t="shared" si="100"/>
        <v/>
      </c>
      <c r="JH67" s="368" t="str">
        <f t="shared" si="101"/>
        <v/>
      </c>
      <c r="JI67" s="368">
        <f t="shared" si="102"/>
        <v>0</v>
      </c>
      <c r="JJ67" s="369" t="str">
        <f t="shared" si="103"/>
        <v/>
      </c>
      <c r="JK67" s="367" t="str">
        <f t="shared" si="104"/>
        <v/>
      </c>
      <c r="JL67" s="369" t="str">
        <f t="shared" si="105"/>
        <v/>
      </c>
      <c r="JM67" s="368" t="str">
        <f t="shared" si="106"/>
        <v/>
      </c>
      <c r="JN67" s="368" t="str">
        <f t="shared" si="107"/>
        <v/>
      </c>
      <c r="JO67" s="368" t="str">
        <f t="shared" si="108"/>
        <v/>
      </c>
      <c r="JP67" s="371" t="str">
        <f t="shared" si="109"/>
        <v/>
      </c>
      <c r="JR67" s="115" t="str">
        <f t="shared" si="110"/>
        <v/>
      </c>
      <c r="JS67" s="28" t="str">
        <f t="shared" si="111"/>
        <v/>
      </c>
      <c r="JT67" s="28" t="str">
        <f t="shared" si="112"/>
        <v/>
      </c>
      <c r="JU67" s="28" t="str">
        <f t="shared" si="113"/>
        <v/>
      </c>
      <c r="JV67" s="28" t="str">
        <f t="shared" si="114"/>
        <v/>
      </c>
      <c r="JW67" s="251"/>
      <c r="JX67" s="122" t="str">
        <f t="shared" si="115"/>
        <v/>
      </c>
      <c r="JZ67" s="115" t="str">
        <f t="shared" si="116"/>
        <v/>
      </c>
      <c r="KA67" s="398" t="str">
        <f t="shared" si="117"/>
        <v/>
      </c>
      <c r="KB67" s="398" t="str">
        <f t="shared" si="118"/>
        <v/>
      </c>
      <c r="KC67" s="28" t="str">
        <f t="shared" si="119"/>
        <v/>
      </c>
      <c r="KD67" s="28" t="str">
        <f t="shared" si="120"/>
        <v/>
      </c>
      <c r="KE67" s="28" t="str">
        <f t="shared" si="121"/>
        <v/>
      </c>
      <c r="KF67" s="28" t="str">
        <f t="shared" si="122"/>
        <v/>
      </c>
      <c r="KG67" s="28" t="str">
        <f t="shared" si="123"/>
        <v/>
      </c>
      <c r="KH67" s="28" t="str">
        <f t="shared" si="124"/>
        <v/>
      </c>
      <c r="KI67" s="28" t="str">
        <f t="shared" si="125"/>
        <v/>
      </c>
      <c r="KJ67" s="28" t="str">
        <f t="shared" si="126"/>
        <v/>
      </c>
      <c r="KK67" s="122" t="str">
        <f t="shared" si="127"/>
        <v/>
      </c>
    </row>
    <row r="68" spans="2:297" s="26" customFormat="1" ht="26.25" customHeight="1" x14ac:dyDescent="0.2">
      <c r="B68" s="27">
        <f t="shared" si="6"/>
        <v>0</v>
      </c>
      <c r="C68" s="27">
        <f t="shared" si="7"/>
        <v>0</v>
      </c>
      <c r="D68" s="27">
        <f t="shared" si="8"/>
        <v>0</v>
      </c>
      <c r="E68" s="27">
        <f t="shared" si="9"/>
        <v>0</v>
      </c>
      <c r="F68" s="27">
        <f t="shared" si="10"/>
        <v>0</v>
      </c>
      <c r="G68" s="27">
        <f t="shared" si="11"/>
        <v>0</v>
      </c>
      <c r="H68" s="27">
        <f t="shared" si="12"/>
        <v>0</v>
      </c>
      <c r="I68" s="27">
        <f t="shared" si="13"/>
        <v>0</v>
      </c>
      <c r="J68" s="27"/>
      <c r="K68" s="27"/>
      <c r="L68" s="27"/>
      <c r="N68" s="131" t="str">
        <f t="shared" si="14"/>
        <v/>
      </c>
      <c r="O68" s="59"/>
      <c r="P68" s="59"/>
      <c r="Q68" s="241"/>
      <c r="R68" s="483"/>
      <c r="S68" s="243" t="str">
        <f>IFERROR(VLOOKUP($R68,整理番号!$B$4:$C$5,2,FALSE),"")</f>
        <v/>
      </c>
      <c r="T68" s="59"/>
      <c r="U68" s="250"/>
      <c r="V68" s="121"/>
      <c r="W68" s="218" t="str">
        <f t="shared" si="15"/>
        <v/>
      </c>
      <c r="X68" s="111"/>
      <c r="Y68" s="115"/>
      <c r="Z68" s="146" t="str">
        <f>IFERROR(VLOOKUP($Y68,整理番号!$B$8:$C$10,2,FALSE),"")</f>
        <v/>
      </c>
      <c r="AA68" s="251"/>
      <c r="AB68" s="28"/>
      <c r="AC68" s="62" t="str">
        <f>IFERROR(VLOOKUP($AB68,整理番号!$B$22:$C$23,2,FALSE),"")</f>
        <v/>
      </c>
      <c r="AD68" s="28"/>
      <c r="AE68" s="116" t="str">
        <f>IFERROR(VLOOKUP(AD68,整理番号!$B$14:$C$16,2,FALSE),"")</f>
        <v/>
      </c>
      <c r="AF68" s="115"/>
      <c r="AG68" s="30" t="str">
        <f>IFERROR(VLOOKUP(AF68,整理番号!$B$18:$C$19,2,FALSE),"")</f>
        <v/>
      </c>
      <c r="AH68" s="28"/>
      <c r="AI68" s="254"/>
      <c r="AJ68" s="254"/>
      <c r="AK68" s="122"/>
      <c r="AL68" s="141"/>
      <c r="AM68" s="28"/>
      <c r="AN68" s="141"/>
      <c r="AO68" s="115"/>
      <c r="AP68" s="116" t="str">
        <f>IFERROR(VLOOKUP(AO68,整理番号!$B$38:$C$43,2,FALSE),"")</f>
        <v/>
      </c>
      <c r="AQ68" s="104" t="str">
        <f t="shared" si="16"/>
        <v/>
      </c>
      <c r="AR68" s="27"/>
      <c r="AS68" s="28"/>
      <c r="AT68" s="27"/>
      <c r="AU68" s="27"/>
      <c r="AV68" s="122"/>
      <c r="AW68" s="115"/>
      <c r="AX68" s="31"/>
      <c r="AY68" s="64" t="str">
        <f t="shared" si="17"/>
        <v/>
      </c>
      <c r="AZ68" s="31"/>
      <c r="BA68" s="31"/>
      <c r="BB68" s="64">
        <f t="shared" si="18"/>
        <v>0</v>
      </c>
      <c r="BC68" s="64" t="str">
        <f t="shared" si="19"/>
        <v/>
      </c>
      <c r="BD68" s="64" t="str">
        <f t="shared" si="20"/>
        <v/>
      </c>
      <c r="BE68" s="33"/>
      <c r="BF68" s="34" t="str">
        <f t="shared" si="21"/>
        <v/>
      </c>
      <c r="BG68" s="125" t="str">
        <f t="shared" si="22"/>
        <v/>
      </c>
      <c r="BH68" s="262"/>
      <c r="BI68" s="263"/>
      <c r="BJ68" s="31"/>
      <c r="BK68" s="31"/>
      <c r="BL68" s="31"/>
      <c r="BM68" s="31"/>
      <c r="BN68" s="148"/>
      <c r="BO68" s="270"/>
      <c r="BP68" s="267"/>
      <c r="BQ68" s="262"/>
      <c r="BR68" s="263"/>
      <c r="BS68" s="31"/>
      <c r="BT68" s="31"/>
      <c r="BU68" s="31"/>
      <c r="BV68" s="31"/>
      <c r="BW68" s="148"/>
      <c r="BX68" s="270"/>
      <c r="BY68" s="267"/>
      <c r="BZ68" s="262"/>
      <c r="CA68" s="263"/>
      <c r="CB68" s="31"/>
      <c r="CC68" s="31"/>
      <c r="CD68" s="31"/>
      <c r="CE68" s="31"/>
      <c r="CF68" s="148"/>
      <c r="CG68" s="270"/>
      <c r="CH68" s="267"/>
      <c r="CI68" s="262"/>
      <c r="CJ68" s="263"/>
      <c r="CK68" s="323"/>
      <c r="CL68" s="323"/>
      <c r="CM68" s="323"/>
      <c r="CN68" s="323"/>
      <c r="CO68" s="35" t="s">
        <v>306</v>
      </c>
      <c r="CP68" s="342" t="str">
        <f t="shared" si="23"/>
        <v/>
      </c>
      <c r="CQ68" s="267"/>
      <c r="CR68" s="258"/>
      <c r="CS68" s="93"/>
      <c r="CT68" s="275"/>
      <c r="CU68" s="275"/>
      <c r="CV68" s="275"/>
      <c r="CW68" s="275"/>
      <c r="CX68" s="36" t="s">
        <v>307</v>
      </c>
      <c r="CY68" s="273"/>
      <c r="CZ68" s="258"/>
      <c r="DA68" s="263"/>
      <c r="DB68" s="296"/>
      <c r="DC68" s="296"/>
      <c r="DD68" s="296"/>
      <c r="DE68" s="296"/>
      <c r="DF68" s="36" t="s">
        <v>308</v>
      </c>
      <c r="DG68" s="344" t="str">
        <f t="shared" si="24"/>
        <v/>
      </c>
      <c r="DH68" s="273"/>
      <c r="DI68" s="258"/>
      <c r="DJ68" s="263"/>
      <c r="DK68" s="278"/>
      <c r="DL68" s="278"/>
      <c r="DM68" s="278"/>
      <c r="DN68" s="278"/>
      <c r="DO68" s="36" t="s">
        <v>309</v>
      </c>
      <c r="DP68" s="281"/>
      <c r="DQ68" s="284" t="str">
        <f t="shared" si="25"/>
        <v/>
      </c>
      <c r="DR68" s="273"/>
      <c r="DS68" s="43"/>
      <c r="DT68" s="93"/>
      <c r="DU68" s="37"/>
      <c r="DV68" s="37"/>
      <c r="DW68" s="37"/>
      <c r="DX68" s="37"/>
      <c r="DY68" s="46" t="s">
        <v>310</v>
      </c>
      <c r="DZ68" s="478"/>
      <c r="EA68" s="38"/>
      <c r="EB68" s="37"/>
      <c r="EC68" s="37"/>
      <c r="ED68" s="37"/>
      <c r="EE68" s="37"/>
      <c r="EF68" s="49" t="s">
        <v>307</v>
      </c>
      <c r="EG68" s="54"/>
      <c r="EH68" s="290"/>
      <c r="EI68" s="37"/>
      <c r="EJ68" s="37"/>
      <c r="EK68" s="37"/>
      <c r="EL68" s="37"/>
      <c r="EM68" s="52" t="s">
        <v>307</v>
      </c>
      <c r="EN68" s="57"/>
      <c r="EO68" s="290"/>
      <c r="EP68" s="37"/>
      <c r="EQ68" s="37"/>
      <c r="ER68" s="37"/>
      <c r="ES68" s="37"/>
      <c r="ET68" s="39" t="s">
        <v>307</v>
      </c>
      <c r="EU68" s="287"/>
      <c r="EV68" s="292"/>
      <c r="EW68" s="290"/>
      <c r="EX68" s="37"/>
      <c r="EY68" s="37"/>
      <c r="EZ68" s="37"/>
      <c r="FA68" s="37"/>
      <c r="FB68" s="39" t="s">
        <v>307</v>
      </c>
      <c r="FC68" s="287"/>
      <c r="FD68" s="292"/>
      <c r="FE68" s="290"/>
      <c r="FF68" s="296"/>
      <c r="FG68" s="296"/>
      <c r="FH68" s="296"/>
      <c r="FI68" s="296"/>
      <c r="FJ68" s="40" t="s">
        <v>311</v>
      </c>
      <c r="FK68" s="302" t="str">
        <f t="shared" si="26"/>
        <v/>
      </c>
      <c r="FL68" s="299"/>
      <c r="FM68" s="292"/>
      <c r="FN68" s="290"/>
      <c r="FO68" s="305"/>
      <c r="FP68" s="296"/>
      <c r="FQ68" s="296"/>
      <c r="FR68" s="296"/>
      <c r="FS68" s="40" t="s">
        <v>311</v>
      </c>
      <c r="FT68" s="352" t="str">
        <f t="shared" si="27"/>
        <v/>
      </c>
      <c r="FU68" s="267"/>
      <c r="FV68" s="292"/>
      <c r="FW68" s="290"/>
      <c r="FX68" s="326"/>
      <c r="FY68" s="326"/>
      <c r="FZ68" s="326"/>
      <c r="GA68" s="326"/>
      <c r="GB68" s="36" t="s">
        <v>312</v>
      </c>
      <c r="GC68" s="308" t="str">
        <f t="shared" si="28"/>
        <v/>
      </c>
      <c r="GD68" s="267"/>
      <c r="GE68" s="312" t="str">
        <f t="shared" si="29"/>
        <v/>
      </c>
      <c r="GF68" s="313"/>
      <c r="GG68" s="338"/>
      <c r="GH68" s="312" t="str">
        <f t="shared" si="30"/>
        <v/>
      </c>
      <c r="GI68" s="313"/>
      <c r="GJ68" s="338" t="s">
        <v>56</v>
      </c>
      <c r="GK68" s="475" t="str">
        <f t="shared" si="31"/>
        <v/>
      </c>
      <c r="GL68" s="313"/>
      <c r="GM68" s="313"/>
      <c r="GN68" s="338"/>
      <c r="GO68" s="429" t="str">
        <f t="shared" si="32"/>
        <v/>
      </c>
      <c r="GP68" s="430" t="str">
        <f t="shared" si="33"/>
        <v/>
      </c>
      <c r="GQ68" s="431" t="str">
        <f t="shared" si="34"/>
        <v/>
      </c>
      <c r="GR68" s="432" t="str">
        <f t="shared" si="35"/>
        <v/>
      </c>
      <c r="GS68" s="430" t="str">
        <f t="shared" si="36"/>
        <v/>
      </c>
      <c r="GT68" s="433" t="str">
        <f t="shared" si="37"/>
        <v/>
      </c>
      <c r="GU68" s="331" t="str">
        <f t="shared" si="38"/>
        <v/>
      </c>
      <c r="GV68" s="333" t="str">
        <f t="shared" si="39"/>
        <v/>
      </c>
      <c r="GW68" s="439" t="str">
        <f t="shared" si="40"/>
        <v/>
      </c>
      <c r="GX68" s="433" t="str">
        <f t="shared" si="41"/>
        <v/>
      </c>
      <c r="GY68" s="331" t="str">
        <f t="shared" si="42"/>
        <v/>
      </c>
      <c r="GZ68" s="331" t="str">
        <f t="shared" si="43"/>
        <v/>
      </c>
      <c r="HA68" s="328" t="str">
        <f t="shared" si="44"/>
        <v/>
      </c>
      <c r="HB68" s="331" t="str">
        <f t="shared" si="45"/>
        <v/>
      </c>
      <c r="HC68" s="331" t="str">
        <f t="shared" si="46"/>
        <v/>
      </c>
      <c r="HD68" s="333" t="str">
        <f t="shared" si="47"/>
        <v/>
      </c>
      <c r="HE68" s="332" t="str">
        <f t="shared" si="48"/>
        <v/>
      </c>
      <c r="HF68" s="331" t="str">
        <f t="shared" si="49"/>
        <v/>
      </c>
      <c r="HG68" s="333" t="str">
        <f t="shared" si="50"/>
        <v/>
      </c>
      <c r="HH68" s="419" t="str">
        <f t="shared" si="51"/>
        <v/>
      </c>
      <c r="HI68" s="358" t="str">
        <f t="shared" si="52"/>
        <v/>
      </c>
      <c r="HJ68" s="331" t="str">
        <f t="shared" si="53"/>
        <v/>
      </c>
      <c r="HK68" s="331" t="str">
        <f t="shared" si="54"/>
        <v/>
      </c>
      <c r="HL68" s="358" t="str">
        <f t="shared" si="55"/>
        <v/>
      </c>
      <c r="HM68" s="331" t="str">
        <f t="shared" si="56"/>
        <v/>
      </c>
      <c r="HN68" s="331" t="str">
        <f t="shared" si="57"/>
        <v/>
      </c>
      <c r="HO68" s="358" t="str">
        <f t="shared" si="58"/>
        <v/>
      </c>
      <c r="HP68" s="331" t="str">
        <f t="shared" si="59"/>
        <v/>
      </c>
      <c r="HQ68" s="331" t="str">
        <f t="shared" si="60"/>
        <v/>
      </c>
      <c r="HR68" s="361" t="str">
        <f t="shared" si="61"/>
        <v/>
      </c>
      <c r="HS68" s="348" t="str">
        <f t="shared" si="62"/>
        <v/>
      </c>
      <c r="HT68" s="333" t="str">
        <f t="shared" si="63"/>
        <v/>
      </c>
      <c r="HU68" s="428" t="str">
        <f t="shared" si="64"/>
        <v/>
      </c>
      <c r="HV68" s="328" t="str">
        <f t="shared" si="65"/>
        <v/>
      </c>
      <c r="HW68" s="330" t="str">
        <f t="shared" si="66"/>
        <v/>
      </c>
      <c r="HX68" s="418" t="str">
        <f t="shared" si="67"/>
        <v/>
      </c>
      <c r="HY68" s="331" t="str">
        <f t="shared" si="68"/>
        <v/>
      </c>
      <c r="HZ68" s="331" t="str">
        <f t="shared" si="69"/>
        <v/>
      </c>
      <c r="IA68" s="331" t="str">
        <f t="shared" si="70"/>
        <v/>
      </c>
      <c r="IB68" s="331" t="str">
        <f t="shared" si="71"/>
        <v/>
      </c>
      <c r="IC68" s="333" t="str">
        <f t="shared" si="72"/>
        <v/>
      </c>
      <c r="ID68" s="419" t="str">
        <f t="shared" si="73"/>
        <v/>
      </c>
      <c r="IE68" s="331" t="str">
        <f t="shared" si="74"/>
        <v/>
      </c>
      <c r="IF68" s="331" t="str">
        <f t="shared" si="75"/>
        <v/>
      </c>
      <c r="IG68" s="331" t="str">
        <f t="shared" si="76"/>
        <v/>
      </c>
      <c r="IH68" s="331" t="str">
        <f t="shared" si="77"/>
        <v/>
      </c>
      <c r="II68" s="333" t="str">
        <f t="shared" si="78"/>
        <v/>
      </c>
      <c r="IJ68" s="419" t="str">
        <f t="shared" si="79"/>
        <v/>
      </c>
      <c r="IK68" s="331" t="str">
        <f t="shared" si="80"/>
        <v/>
      </c>
      <c r="IL68" s="331" t="str">
        <f t="shared" si="81"/>
        <v/>
      </c>
      <c r="IM68" s="331" t="str">
        <f t="shared" si="82"/>
        <v/>
      </c>
      <c r="IN68" s="331" t="str">
        <f t="shared" si="83"/>
        <v/>
      </c>
      <c r="IO68" s="333" t="str">
        <f t="shared" si="84"/>
        <v/>
      </c>
      <c r="IP68" s="433" t="str">
        <f t="shared" si="85"/>
        <v/>
      </c>
      <c r="IQ68" s="331" t="str">
        <f t="shared" si="86"/>
        <v/>
      </c>
      <c r="IR68" s="348" t="str">
        <f t="shared" si="87"/>
        <v/>
      </c>
      <c r="IS68" s="433" t="str">
        <f t="shared" si="88"/>
        <v/>
      </c>
      <c r="IT68" s="331" t="str">
        <f t="shared" si="89"/>
        <v/>
      </c>
      <c r="IU68" s="333" t="str">
        <f t="shared" si="90"/>
        <v/>
      </c>
      <c r="IV68" s="449" t="str">
        <f t="shared" si="91"/>
        <v/>
      </c>
      <c r="IW68" s="331" t="str">
        <f t="shared" si="92"/>
        <v/>
      </c>
      <c r="IX68" s="331" t="str">
        <f t="shared" si="93"/>
        <v/>
      </c>
      <c r="IY68" s="348" t="str">
        <f t="shared" si="94"/>
        <v/>
      </c>
      <c r="IZ68" s="365" t="str">
        <f t="shared" si="95"/>
        <v/>
      </c>
      <c r="JA68" s="340"/>
      <c r="JB68" s="100"/>
      <c r="JC68" s="370" t="str">
        <f t="shared" si="96"/>
        <v/>
      </c>
      <c r="JD68" s="101" t="str">
        <f t="shared" si="97"/>
        <v/>
      </c>
      <c r="JE68" s="367" t="str">
        <f t="shared" si="98"/>
        <v/>
      </c>
      <c r="JF68" s="368" t="str">
        <f t="shared" si="99"/>
        <v/>
      </c>
      <c r="JG68" s="368" t="str">
        <f t="shared" si="100"/>
        <v/>
      </c>
      <c r="JH68" s="368" t="str">
        <f t="shared" si="101"/>
        <v/>
      </c>
      <c r="JI68" s="368">
        <f t="shared" si="102"/>
        <v>0</v>
      </c>
      <c r="JJ68" s="369" t="str">
        <f t="shared" si="103"/>
        <v/>
      </c>
      <c r="JK68" s="367" t="str">
        <f t="shared" si="104"/>
        <v/>
      </c>
      <c r="JL68" s="369" t="str">
        <f t="shared" si="105"/>
        <v/>
      </c>
      <c r="JM68" s="368" t="str">
        <f t="shared" si="106"/>
        <v/>
      </c>
      <c r="JN68" s="368" t="str">
        <f t="shared" si="107"/>
        <v/>
      </c>
      <c r="JO68" s="368" t="str">
        <f t="shared" si="108"/>
        <v/>
      </c>
      <c r="JP68" s="371" t="str">
        <f t="shared" si="109"/>
        <v/>
      </c>
      <c r="JR68" s="115" t="str">
        <f t="shared" si="110"/>
        <v/>
      </c>
      <c r="JS68" s="28" t="str">
        <f t="shared" si="111"/>
        <v/>
      </c>
      <c r="JT68" s="28" t="str">
        <f t="shared" si="112"/>
        <v/>
      </c>
      <c r="JU68" s="28" t="str">
        <f t="shared" si="113"/>
        <v/>
      </c>
      <c r="JV68" s="28" t="str">
        <f t="shared" si="114"/>
        <v/>
      </c>
      <c r="JW68" s="251"/>
      <c r="JX68" s="122" t="str">
        <f t="shared" si="115"/>
        <v/>
      </c>
      <c r="JZ68" s="115" t="str">
        <f t="shared" si="116"/>
        <v/>
      </c>
      <c r="KA68" s="398" t="str">
        <f t="shared" si="117"/>
        <v/>
      </c>
      <c r="KB68" s="398" t="str">
        <f t="shared" si="118"/>
        <v/>
      </c>
      <c r="KC68" s="28" t="str">
        <f t="shared" si="119"/>
        <v/>
      </c>
      <c r="KD68" s="28" t="str">
        <f t="shared" si="120"/>
        <v/>
      </c>
      <c r="KE68" s="28" t="str">
        <f t="shared" si="121"/>
        <v/>
      </c>
      <c r="KF68" s="28" t="str">
        <f t="shared" si="122"/>
        <v/>
      </c>
      <c r="KG68" s="28" t="str">
        <f t="shared" si="123"/>
        <v/>
      </c>
      <c r="KH68" s="28" t="str">
        <f t="shared" si="124"/>
        <v/>
      </c>
      <c r="KI68" s="28" t="str">
        <f t="shared" si="125"/>
        <v/>
      </c>
      <c r="KJ68" s="28" t="str">
        <f t="shared" si="126"/>
        <v/>
      </c>
      <c r="KK68" s="122" t="str">
        <f t="shared" si="127"/>
        <v/>
      </c>
    </row>
    <row r="69" spans="2:297" s="26" customFormat="1" ht="26.25" customHeight="1" x14ac:dyDescent="0.2">
      <c r="B69" s="27">
        <f t="shared" si="6"/>
        <v>0</v>
      </c>
      <c r="C69" s="27">
        <f t="shared" si="7"/>
        <v>0</v>
      </c>
      <c r="D69" s="27">
        <f t="shared" si="8"/>
        <v>0</v>
      </c>
      <c r="E69" s="27">
        <f t="shared" si="9"/>
        <v>0</v>
      </c>
      <c r="F69" s="27">
        <f t="shared" si="10"/>
        <v>0</v>
      </c>
      <c r="G69" s="27">
        <f t="shared" si="11"/>
        <v>0</v>
      </c>
      <c r="H69" s="27">
        <f t="shared" si="12"/>
        <v>0</v>
      </c>
      <c r="I69" s="27">
        <f t="shared" si="13"/>
        <v>0</v>
      </c>
      <c r="J69" s="27"/>
      <c r="K69" s="27"/>
      <c r="L69" s="27"/>
      <c r="N69" s="131" t="str">
        <f t="shared" si="14"/>
        <v/>
      </c>
      <c r="O69" s="59"/>
      <c r="P69" s="59"/>
      <c r="Q69" s="241"/>
      <c r="R69" s="483"/>
      <c r="S69" s="243" t="str">
        <f>IFERROR(VLOOKUP($R69,整理番号!$B$4:$C$5,2,FALSE),"")</f>
        <v/>
      </c>
      <c r="T69" s="59"/>
      <c r="U69" s="250"/>
      <c r="V69" s="121"/>
      <c r="W69" s="218" t="str">
        <f t="shared" si="15"/>
        <v/>
      </c>
      <c r="X69" s="111"/>
      <c r="Y69" s="115"/>
      <c r="Z69" s="146" t="str">
        <f>IFERROR(VLOOKUP($Y69,整理番号!$B$8:$C$10,2,FALSE),"")</f>
        <v/>
      </c>
      <c r="AA69" s="251"/>
      <c r="AB69" s="28"/>
      <c r="AC69" s="62" t="str">
        <f>IFERROR(VLOOKUP($AB69,整理番号!$B$22:$C$23,2,FALSE),"")</f>
        <v/>
      </c>
      <c r="AD69" s="28"/>
      <c r="AE69" s="116" t="str">
        <f>IFERROR(VLOOKUP(AD69,整理番号!$B$14:$C$16,2,FALSE),"")</f>
        <v/>
      </c>
      <c r="AF69" s="115"/>
      <c r="AG69" s="30" t="str">
        <f>IFERROR(VLOOKUP(AF69,整理番号!$B$18:$C$19,2,FALSE),"")</f>
        <v/>
      </c>
      <c r="AH69" s="28"/>
      <c r="AI69" s="254"/>
      <c r="AJ69" s="254"/>
      <c r="AK69" s="122"/>
      <c r="AL69" s="141"/>
      <c r="AM69" s="28"/>
      <c r="AN69" s="141"/>
      <c r="AO69" s="115"/>
      <c r="AP69" s="116" t="str">
        <f>IFERROR(VLOOKUP(AO69,整理番号!$B$38:$C$43,2,FALSE),"")</f>
        <v/>
      </c>
      <c r="AQ69" s="104" t="str">
        <f t="shared" si="16"/>
        <v/>
      </c>
      <c r="AR69" s="27"/>
      <c r="AS69" s="28"/>
      <c r="AT69" s="27"/>
      <c r="AU69" s="27"/>
      <c r="AV69" s="122"/>
      <c r="AW69" s="115"/>
      <c r="AX69" s="31"/>
      <c r="AY69" s="64" t="str">
        <f t="shared" si="17"/>
        <v/>
      </c>
      <c r="AZ69" s="31"/>
      <c r="BA69" s="31"/>
      <c r="BB69" s="64">
        <f t="shared" si="18"/>
        <v>0</v>
      </c>
      <c r="BC69" s="64" t="str">
        <f t="shared" si="19"/>
        <v/>
      </c>
      <c r="BD69" s="64" t="str">
        <f t="shared" si="20"/>
        <v/>
      </c>
      <c r="BE69" s="33"/>
      <c r="BF69" s="34" t="str">
        <f t="shared" si="21"/>
        <v/>
      </c>
      <c r="BG69" s="125" t="str">
        <f t="shared" si="22"/>
        <v/>
      </c>
      <c r="BH69" s="262"/>
      <c r="BI69" s="263"/>
      <c r="BJ69" s="31"/>
      <c r="BK69" s="31"/>
      <c r="BL69" s="31"/>
      <c r="BM69" s="31"/>
      <c r="BN69" s="148"/>
      <c r="BO69" s="270"/>
      <c r="BP69" s="267"/>
      <c r="BQ69" s="262"/>
      <c r="BR69" s="263"/>
      <c r="BS69" s="31"/>
      <c r="BT69" s="31"/>
      <c r="BU69" s="31"/>
      <c r="BV69" s="31"/>
      <c r="BW69" s="148"/>
      <c r="BX69" s="270"/>
      <c r="BY69" s="267"/>
      <c r="BZ69" s="262"/>
      <c r="CA69" s="263"/>
      <c r="CB69" s="31"/>
      <c r="CC69" s="31"/>
      <c r="CD69" s="31"/>
      <c r="CE69" s="31"/>
      <c r="CF69" s="148"/>
      <c r="CG69" s="270"/>
      <c r="CH69" s="267"/>
      <c r="CI69" s="262"/>
      <c r="CJ69" s="263"/>
      <c r="CK69" s="323"/>
      <c r="CL69" s="323"/>
      <c r="CM69" s="323"/>
      <c r="CN69" s="323"/>
      <c r="CO69" s="35" t="s">
        <v>306</v>
      </c>
      <c r="CP69" s="342" t="str">
        <f t="shared" si="23"/>
        <v/>
      </c>
      <c r="CQ69" s="267"/>
      <c r="CR69" s="258"/>
      <c r="CS69" s="93"/>
      <c r="CT69" s="275"/>
      <c r="CU69" s="275"/>
      <c r="CV69" s="275"/>
      <c r="CW69" s="275"/>
      <c r="CX69" s="36" t="s">
        <v>307</v>
      </c>
      <c r="CY69" s="273"/>
      <c r="CZ69" s="258"/>
      <c r="DA69" s="263"/>
      <c r="DB69" s="296"/>
      <c r="DC69" s="296"/>
      <c r="DD69" s="296"/>
      <c r="DE69" s="296"/>
      <c r="DF69" s="36" t="s">
        <v>308</v>
      </c>
      <c r="DG69" s="344" t="str">
        <f t="shared" si="24"/>
        <v/>
      </c>
      <c r="DH69" s="273"/>
      <c r="DI69" s="258"/>
      <c r="DJ69" s="263"/>
      <c r="DK69" s="278"/>
      <c r="DL69" s="278"/>
      <c r="DM69" s="278"/>
      <c r="DN69" s="278"/>
      <c r="DO69" s="36" t="s">
        <v>309</v>
      </c>
      <c r="DP69" s="281"/>
      <c r="DQ69" s="284" t="str">
        <f t="shared" si="25"/>
        <v/>
      </c>
      <c r="DR69" s="273"/>
      <c r="DS69" s="43"/>
      <c r="DT69" s="93"/>
      <c r="DU69" s="37"/>
      <c r="DV69" s="37"/>
      <c r="DW69" s="37"/>
      <c r="DX69" s="37"/>
      <c r="DY69" s="46" t="s">
        <v>310</v>
      </c>
      <c r="DZ69" s="478"/>
      <c r="EA69" s="38"/>
      <c r="EB69" s="37"/>
      <c r="EC69" s="37"/>
      <c r="ED69" s="37"/>
      <c r="EE69" s="37"/>
      <c r="EF69" s="49" t="s">
        <v>307</v>
      </c>
      <c r="EG69" s="54"/>
      <c r="EH69" s="290"/>
      <c r="EI69" s="37"/>
      <c r="EJ69" s="37"/>
      <c r="EK69" s="37"/>
      <c r="EL69" s="37"/>
      <c r="EM69" s="52" t="s">
        <v>307</v>
      </c>
      <c r="EN69" s="57"/>
      <c r="EO69" s="290"/>
      <c r="EP69" s="37"/>
      <c r="EQ69" s="37"/>
      <c r="ER69" s="37"/>
      <c r="ES69" s="37"/>
      <c r="ET69" s="39" t="s">
        <v>307</v>
      </c>
      <c r="EU69" s="287"/>
      <c r="EV69" s="292"/>
      <c r="EW69" s="290"/>
      <c r="EX69" s="37"/>
      <c r="EY69" s="37"/>
      <c r="EZ69" s="37"/>
      <c r="FA69" s="37"/>
      <c r="FB69" s="39" t="s">
        <v>307</v>
      </c>
      <c r="FC69" s="287"/>
      <c r="FD69" s="292"/>
      <c r="FE69" s="290"/>
      <c r="FF69" s="296"/>
      <c r="FG69" s="296"/>
      <c r="FH69" s="296"/>
      <c r="FI69" s="296"/>
      <c r="FJ69" s="40" t="s">
        <v>311</v>
      </c>
      <c r="FK69" s="302" t="str">
        <f t="shared" si="26"/>
        <v/>
      </c>
      <c r="FL69" s="299"/>
      <c r="FM69" s="292"/>
      <c r="FN69" s="290"/>
      <c r="FO69" s="305"/>
      <c r="FP69" s="296"/>
      <c r="FQ69" s="296"/>
      <c r="FR69" s="296"/>
      <c r="FS69" s="40" t="s">
        <v>311</v>
      </c>
      <c r="FT69" s="352" t="str">
        <f t="shared" si="27"/>
        <v/>
      </c>
      <c r="FU69" s="267"/>
      <c r="FV69" s="292"/>
      <c r="FW69" s="290"/>
      <c r="FX69" s="326"/>
      <c r="FY69" s="326"/>
      <c r="FZ69" s="326"/>
      <c r="GA69" s="326"/>
      <c r="GB69" s="36" t="s">
        <v>312</v>
      </c>
      <c r="GC69" s="308" t="str">
        <f t="shared" si="28"/>
        <v/>
      </c>
      <c r="GD69" s="267"/>
      <c r="GE69" s="312" t="str">
        <f t="shared" si="29"/>
        <v/>
      </c>
      <c r="GF69" s="313"/>
      <c r="GG69" s="338"/>
      <c r="GH69" s="312" t="str">
        <f t="shared" si="30"/>
        <v/>
      </c>
      <c r="GI69" s="313"/>
      <c r="GJ69" s="338" t="s">
        <v>56</v>
      </c>
      <c r="GK69" s="475" t="str">
        <f t="shared" si="31"/>
        <v/>
      </c>
      <c r="GL69" s="313"/>
      <c r="GM69" s="313"/>
      <c r="GN69" s="338"/>
      <c r="GO69" s="429" t="str">
        <f t="shared" si="32"/>
        <v/>
      </c>
      <c r="GP69" s="430" t="str">
        <f t="shared" si="33"/>
        <v/>
      </c>
      <c r="GQ69" s="431" t="str">
        <f t="shared" si="34"/>
        <v/>
      </c>
      <c r="GR69" s="432" t="str">
        <f t="shared" si="35"/>
        <v/>
      </c>
      <c r="GS69" s="430" t="str">
        <f t="shared" si="36"/>
        <v/>
      </c>
      <c r="GT69" s="433" t="str">
        <f t="shared" si="37"/>
        <v/>
      </c>
      <c r="GU69" s="331" t="str">
        <f t="shared" si="38"/>
        <v/>
      </c>
      <c r="GV69" s="333" t="str">
        <f t="shared" si="39"/>
        <v/>
      </c>
      <c r="GW69" s="439" t="str">
        <f t="shared" si="40"/>
        <v/>
      </c>
      <c r="GX69" s="433" t="str">
        <f t="shared" si="41"/>
        <v/>
      </c>
      <c r="GY69" s="331" t="str">
        <f t="shared" si="42"/>
        <v/>
      </c>
      <c r="GZ69" s="331" t="str">
        <f t="shared" si="43"/>
        <v/>
      </c>
      <c r="HA69" s="328" t="str">
        <f t="shared" si="44"/>
        <v/>
      </c>
      <c r="HB69" s="331" t="str">
        <f t="shared" si="45"/>
        <v/>
      </c>
      <c r="HC69" s="331" t="str">
        <f t="shared" si="46"/>
        <v/>
      </c>
      <c r="HD69" s="333" t="str">
        <f t="shared" si="47"/>
        <v/>
      </c>
      <c r="HE69" s="332" t="str">
        <f t="shared" si="48"/>
        <v/>
      </c>
      <c r="HF69" s="331" t="str">
        <f t="shared" si="49"/>
        <v/>
      </c>
      <c r="HG69" s="333" t="str">
        <f t="shared" si="50"/>
        <v/>
      </c>
      <c r="HH69" s="419" t="str">
        <f t="shared" si="51"/>
        <v/>
      </c>
      <c r="HI69" s="358" t="str">
        <f t="shared" si="52"/>
        <v/>
      </c>
      <c r="HJ69" s="331" t="str">
        <f t="shared" si="53"/>
        <v/>
      </c>
      <c r="HK69" s="331" t="str">
        <f t="shared" si="54"/>
        <v/>
      </c>
      <c r="HL69" s="358" t="str">
        <f t="shared" si="55"/>
        <v/>
      </c>
      <c r="HM69" s="331" t="str">
        <f t="shared" si="56"/>
        <v/>
      </c>
      <c r="HN69" s="331" t="str">
        <f t="shared" si="57"/>
        <v/>
      </c>
      <c r="HO69" s="358" t="str">
        <f t="shared" si="58"/>
        <v/>
      </c>
      <c r="HP69" s="331" t="str">
        <f t="shared" si="59"/>
        <v/>
      </c>
      <c r="HQ69" s="331" t="str">
        <f t="shared" si="60"/>
        <v/>
      </c>
      <c r="HR69" s="361" t="str">
        <f t="shared" si="61"/>
        <v/>
      </c>
      <c r="HS69" s="348" t="str">
        <f t="shared" si="62"/>
        <v/>
      </c>
      <c r="HT69" s="333" t="str">
        <f t="shared" si="63"/>
        <v/>
      </c>
      <c r="HU69" s="428" t="str">
        <f t="shared" si="64"/>
        <v/>
      </c>
      <c r="HV69" s="328" t="str">
        <f t="shared" si="65"/>
        <v/>
      </c>
      <c r="HW69" s="330" t="str">
        <f t="shared" si="66"/>
        <v/>
      </c>
      <c r="HX69" s="418" t="str">
        <f t="shared" si="67"/>
        <v/>
      </c>
      <c r="HY69" s="331" t="str">
        <f t="shared" si="68"/>
        <v/>
      </c>
      <c r="HZ69" s="331" t="str">
        <f t="shared" si="69"/>
        <v/>
      </c>
      <c r="IA69" s="331" t="str">
        <f t="shared" si="70"/>
        <v/>
      </c>
      <c r="IB69" s="331" t="str">
        <f t="shared" si="71"/>
        <v/>
      </c>
      <c r="IC69" s="333" t="str">
        <f t="shared" si="72"/>
        <v/>
      </c>
      <c r="ID69" s="419" t="str">
        <f t="shared" si="73"/>
        <v/>
      </c>
      <c r="IE69" s="331" t="str">
        <f t="shared" si="74"/>
        <v/>
      </c>
      <c r="IF69" s="331" t="str">
        <f t="shared" si="75"/>
        <v/>
      </c>
      <c r="IG69" s="331" t="str">
        <f t="shared" si="76"/>
        <v/>
      </c>
      <c r="IH69" s="331" t="str">
        <f t="shared" si="77"/>
        <v/>
      </c>
      <c r="II69" s="333" t="str">
        <f t="shared" si="78"/>
        <v/>
      </c>
      <c r="IJ69" s="419" t="str">
        <f t="shared" si="79"/>
        <v/>
      </c>
      <c r="IK69" s="331" t="str">
        <f t="shared" si="80"/>
        <v/>
      </c>
      <c r="IL69" s="331" t="str">
        <f t="shared" si="81"/>
        <v/>
      </c>
      <c r="IM69" s="331" t="str">
        <f t="shared" si="82"/>
        <v/>
      </c>
      <c r="IN69" s="331" t="str">
        <f t="shared" si="83"/>
        <v/>
      </c>
      <c r="IO69" s="333" t="str">
        <f t="shared" si="84"/>
        <v/>
      </c>
      <c r="IP69" s="433" t="str">
        <f t="shared" si="85"/>
        <v/>
      </c>
      <c r="IQ69" s="331" t="str">
        <f t="shared" si="86"/>
        <v/>
      </c>
      <c r="IR69" s="348" t="str">
        <f t="shared" si="87"/>
        <v/>
      </c>
      <c r="IS69" s="433" t="str">
        <f t="shared" si="88"/>
        <v/>
      </c>
      <c r="IT69" s="331" t="str">
        <f t="shared" si="89"/>
        <v/>
      </c>
      <c r="IU69" s="333" t="str">
        <f t="shared" si="90"/>
        <v/>
      </c>
      <c r="IV69" s="449" t="str">
        <f t="shared" si="91"/>
        <v/>
      </c>
      <c r="IW69" s="331" t="str">
        <f t="shared" si="92"/>
        <v/>
      </c>
      <c r="IX69" s="331" t="str">
        <f t="shared" si="93"/>
        <v/>
      </c>
      <c r="IY69" s="348" t="str">
        <f t="shared" si="94"/>
        <v/>
      </c>
      <c r="IZ69" s="365" t="str">
        <f t="shared" si="95"/>
        <v/>
      </c>
      <c r="JA69" s="340"/>
      <c r="JB69" s="100"/>
      <c r="JC69" s="370" t="str">
        <f t="shared" si="96"/>
        <v/>
      </c>
      <c r="JD69" s="101" t="str">
        <f t="shared" si="97"/>
        <v/>
      </c>
      <c r="JE69" s="367" t="str">
        <f t="shared" si="98"/>
        <v/>
      </c>
      <c r="JF69" s="368" t="str">
        <f t="shared" si="99"/>
        <v/>
      </c>
      <c r="JG69" s="368" t="str">
        <f t="shared" si="100"/>
        <v/>
      </c>
      <c r="JH69" s="368" t="str">
        <f t="shared" si="101"/>
        <v/>
      </c>
      <c r="JI69" s="368">
        <f t="shared" si="102"/>
        <v>0</v>
      </c>
      <c r="JJ69" s="369" t="str">
        <f t="shared" si="103"/>
        <v/>
      </c>
      <c r="JK69" s="367" t="str">
        <f t="shared" si="104"/>
        <v/>
      </c>
      <c r="JL69" s="369" t="str">
        <f t="shared" si="105"/>
        <v/>
      </c>
      <c r="JM69" s="368" t="str">
        <f t="shared" si="106"/>
        <v/>
      </c>
      <c r="JN69" s="368" t="str">
        <f t="shared" si="107"/>
        <v/>
      </c>
      <c r="JO69" s="368" t="str">
        <f t="shared" si="108"/>
        <v/>
      </c>
      <c r="JP69" s="371" t="str">
        <f t="shared" si="109"/>
        <v/>
      </c>
      <c r="JR69" s="115" t="str">
        <f t="shared" si="110"/>
        <v/>
      </c>
      <c r="JS69" s="28" t="str">
        <f t="shared" si="111"/>
        <v/>
      </c>
      <c r="JT69" s="28" t="str">
        <f t="shared" si="112"/>
        <v/>
      </c>
      <c r="JU69" s="28" t="str">
        <f t="shared" si="113"/>
        <v/>
      </c>
      <c r="JV69" s="28" t="str">
        <f t="shared" si="114"/>
        <v/>
      </c>
      <c r="JW69" s="251"/>
      <c r="JX69" s="122" t="str">
        <f t="shared" si="115"/>
        <v/>
      </c>
      <c r="JZ69" s="115" t="str">
        <f t="shared" si="116"/>
        <v/>
      </c>
      <c r="KA69" s="398" t="str">
        <f t="shared" si="117"/>
        <v/>
      </c>
      <c r="KB69" s="398" t="str">
        <f t="shared" si="118"/>
        <v/>
      </c>
      <c r="KC69" s="28" t="str">
        <f t="shared" si="119"/>
        <v/>
      </c>
      <c r="KD69" s="28" t="str">
        <f t="shared" si="120"/>
        <v/>
      </c>
      <c r="KE69" s="28" t="str">
        <f t="shared" si="121"/>
        <v/>
      </c>
      <c r="KF69" s="28" t="str">
        <f t="shared" si="122"/>
        <v/>
      </c>
      <c r="KG69" s="28" t="str">
        <f t="shared" si="123"/>
        <v/>
      </c>
      <c r="KH69" s="28" t="str">
        <f t="shared" si="124"/>
        <v/>
      </c>
      <c r="KI69" s="28" t="str">
        <f t="shared" si="125"/>
        <v/>
      </c>
      <c r="KJ69" s="28" t="str">
        <f t="shared" si="126"/>
        <v/>
      </c>
      <c r="KK69" s="122" t="str">
        <f t="shared" si="127"/>
        <v/>
      </c>
    </row>
    <row r="70" spans="2:297" s="26" customFormat="1" ht="26.25" customHeight="1" x14ac:dyDescent="0.2">
      <c r="B70" s="27">
        <f t="shared" si="6"/>
        <v>0</v>
      </c>
      <c r="C70" s="27">
        <f t="shared" si="7"/>
        <v>0</v>
      </c>
      <c r="D70" s="27">
        <f t="shared" si="8"/>
        <v>0</v>
      </c>
      <c r="E70" s="27">
        <f t="shared" si="9"/>
        <v>0</v>
      </c>
      <c r="F70" s="27">
        <f t="shared" si="10"/>
        <v>0</v>
      </c>
      <c r="G70" s="27">
        <f t="shared" si="11"/>
        <v>0</v>
      </c>
      <c r="H70" s="27">
        <f t="shared" si="12"/>
        <v>0</v>
      </c>
      <c r="I70" s="27">
        <f t="shared" si="13"/>
        <v>0</v>
      </c>
      <c r="J70" s="27"/>
      <c r="K70" s="27"/>
      <c r="L70" s="27"/>
      <c r="N70" s="131" t="str">
        <f t="shared" si="14"/>
        <v/>
      </c>
      <c r="O70" s="59"/>
      <c r="P70" s="59"/>
      <c r="Q70" s="241"/>
      <c r="R70" s="483"/>
      <c r="S70" s="243" t="str">
        <f>IFERROR(VLOOKUP($R70,整理番号!$B$4:$C$5,2,FALSE),"")</f>
        <v/>
      </c>
      <c r="T70" s="59"/>
      <c r="U70" s="250"/>
      <c r="V70" s="121"/>
      <c r="W70" s="218" t="str">
        <f t="shared" si="15"/>
        <v/>
      </c>
      <c r="X70" s="111"/>
      <c r="Y70" s="115"/>
      <c r="Z70" s="146" t="str">
        <f>IFERROR(VLOOKUP($Y70,整理番号!$B$8:$C$10,2,FALSE),"")</f>
        <v/>
      </c>
      <c r="AA70" s="251"/>
      <c r="AB70" s="28"/>
      <c r="AC70" s="62" t="str">
        <f>IFERROR(VLOOKUP($AB70,整理番号!$B$22:$C$23,2,FALSE),"")</f>
        <v/>
      </c>
      <c r="AD70" s="28"/>
      <c r="AE70" s="116" t="str">
        <f>IFERROR(VLOOKUP(AD70,整理番号!$B$14:$C$16,2,FALSE),"")</f>
        <v/>
      </c>
      <c r="AF70" s="115"/>
      <c r="AG70" s="30" t="str">
        <f>IFERROR(VLOOKUP(AF70,整理番号!$B$18:$C$19,2,FALSE),"")</f>
        <v/>
      </c>
      <c r="AH70" s="28"/>
      <c r="AI70" s="254"/>
      <c r="AJ70" s="254"/>
      <c r="AK70" s="122"/>
      <c r="AL70" s="141"/>
      <c r="AM70" s="28"/>
      <c r="AN70" s="141"/>
      <c r="AO70" s="115"/>
      <c r="AP70" s="116" t="str">
        <f>IFERROR(VLOOKUP(AO70,整理番号!$B$38:$C$43,2,FALSE),"")</f>
        <v/>
      </c>
      <c r="AQ70" s="104" t="str">
        <f t="shared" si="16"/>
        <v/>
      </c>
      <c r="AR70" s="27"/>
      <c r="AS70" s="28"/>
      <c r="AT70" s="27"/>
      <c r="AU70" s="27"/>
      <c r="AV70" s="122"/>
      <c r="AW70" s="115"/>
      <c r="AX70" s="31"/>
      <c r="AY70" s="64" t="str">
        <f t="shared" si="17"/>
        <v/>
      </c>
      <c r="AZ70" s="31"/>
      <c r="BA70" s="31"/>
      <c r="BB70" s="64">
        <f t="shared" si="18"/>
        <v>0</v>
      </c>
      <c r="BC70" s="64" t="str">
        <f t="shared" si="19"/>
        <v/>
      </c>
      <c r="BD70" s="64" t="str">
        <f t="shared" si="20"/>
        <v/>
      </c>
      <c r="BE70" s="33"/>
      <c r="BF70" s="34" t="str">
        <f t="shared" si="21"/>
        <v/>
      </c>
      <c r="BG70" s="125" t="str">
        <f t="shared" si="22"/>
        <v/>
      </c>
      <c r="BH70" s="262"/>
      <c r="BI70" s="263"/>
      <c r="BJ70" s="31"/>
      <c r="BK70" s="31"/>
      <c r="BL70" s="31"/>
      <c r="BM70" s="31"/>
      <c r="BN70" s="148"/>
      <c r="BO70" s="270"/>
      <c r="BP70" s="267"/>
      <c r="BQ70" s="262"/>
      <c r="BR70" s="263"/>
      <c r="BS70" s="31"/>
      <c r="BT70" s="31"/>
      <c r="BU70" s="31"/>
      <c r="BV70" s="31"/>
      <c r="BW70" s="148"/>
      <c r="BX70" s="270"/>
      <c r="BY70" s="267"/>
      <c r="BZ70" s="262"/>
      <c r="CA70" s="263"/>
      <c r="CB70" s="31"/>
      <c r="CC70" s="31"/>
      <c r="CD70" s="31"/>
      <c r="CE70" s="31"/>
      <c r="CF70" s="148"/>
      <c r="CG70" s="270"/>
      <c r="CH70" s="267"/>
      <c r="CI70" s="262"/>
      <c r="CJ70" s="263"/>
      <c r="CK70" s="323"/>
      <c r="CL70" s="323"/>
      <c r="CM70" s="323"/>
      <c r="CN70" s="323"/>
      <c r="CO70" s="35" t="s">
        <v>306</v>
      </c>
      <c r="CP70" s="342" t="str">
        <f t="shared" si="23"/>
        <v/>
      </c>
      <c r="CQ70" s="267"/>
      <c r="CR70" s="258"/>
      <c r="CS70" s="93"/>
      <c r="CT70" s="275"/>
      <c r="CU70" s="275"/>
      <c r="CV70" s="275"/>
      <c r="CW70" s="275"/>
      <c r="CX70" s="36" t="s">
        <v>307</v>
      </c>
      <c r="CY70" s="273"/>
      <c r="CZ70" s="258"/>
      <c r="DA70" s="263"/>
      <c r="DB70" s="296"/>
      <c r="DC70" s="296"/>
      <c r="DD70" s="296"/>
      <c r="DE70" s="296"/>
      <c r="DF70" s="36" t="s">
        <v>308</v>
      </c>
      <c r="DG70" s="344" t="str">
        <f t="shared" si="24"/>
        <v/>
      </c>
      <c r="DH70" s="273"/>
      <c r="DI70" s="258"/>
      <c r="DJ70" s="263"/>
      <c r="DK70" s="278"/>
      <c r="DL70" s="278"/>
      <c r="DM70" s="278"/>
      <c r="DN70" s="278"/>
      <c r="DO70" s="36" t="s">
        <v>309</v>
      </c>
      <c r="DP70" s="281"/>
      <c r="DQ70" s="284" t="str">
        <f t="shared" si="25"/>
        <v/>
      </c>
      <c r="DR70" s="273"/>
      <c r="DS70" s="43"/>
      <c r="DT70" s="93"/>
      <c r="DU70" s="37"/>
      <c r="DV70" s="37"/>
      <c r="DW70" s="37"/>
      <c r="DX70" s="37"/>
      <c r="DY70" s="46" t="s">
        <v>310</v>
      </c>
      <c r="DZ70" s="478"/>
      <c r="EA70" s="38"/>
      <c r="EB70" s="37"/>
      <c r="EC70" s="37"/>
      <c r="ED70" s="37"/>
      <c r="EE70" s="37"/>
      <c r="EF70" s="49" t="s">
        <v>307</v>
      </c>
      <c r="EG70" s="54"/>
      <c r="EH70" s="290"/>
      <c r="EI70" s="37"/>
      <c r="EJ70" s="37"/>
      <c r="EK70" s="37"/>
      <c r="EL70" s="37"/>
      <c r="EM70" s="52" t="s">
        <v>307</v>
      </c>
      <c r="EN70" s="57"/>
      <c r="EO70" s="290"/>
      <c r="EP70" s="37"/>
      <c r="EQ70" s="37"/>
      <c r="ER70" s="37"/>
      <c r="ES70" s="37"/>
      <c r="ET70" s="39" t="s">
        <v>307</v>
      </c>
      <c r="EU70" s="287"/>
      <c r="EV70" s="292"/>
      <c r="EW70" s="290"/>
      <c r="EX70" s="37"/>
      <c r="EY70" s="37"/>
      <c r="EZ70" s="37"/>
      <c r="FA70" s="37"/>
      <c r="FB70" s="39" t="s">
        <v>307</v>
      </c>
      <c r="FC70" s="287"/>
      <c r="FD70" s="292"/>
      <c r="FE70" s="290"/>
      <c r="FF70" s="296"/>
      <c r="FG70" s="296"/>
      <c r="FH70" s="296"/>
      <c r="FI70" s="296"/>
      <c r="FJ70" s="40" t="s">
        <v>311</v>
      </c>
      <c r="FK70" s="302" t="str">
        <f t="shared" si="26"/>
        <v/>
      </c>
      <c r="FL70" s="299"/>
      <c r="FM70" s="292"/>
      <c r="FN70" s="290"/>
      <c r="FO70" s="305"/>
      <c r="FP70" s="296"/>
      <c r="FQ70" s="296"/>
      <c r="FR70" s="296"/>
      <c r="FS70" s="40" t="s">
        <v>311</v>
      </c>
      <c r="FT70" s="352" t="str">
        <f t="shared" si="27"/>
        <v/>
      </c>
      <c r="FU70" s="267"/>
      <c r="FV70" s="292"/>
      <c r="FW70" s="290"/>
      <c r="FX70" s="326"/>
      <c r="FY70" s="326"/>
      <c r="FZ70" s="326"/>
      <c r="GA70" s="326"/>
      <c r="GB70" s="36" t="s">
        <v>312</v>
      </c>
      <c r="GC70" s="308" t="str">
        <f t="shared" si="28"/>
        <v/>
      </c>
      <c r="GD70" s="267"/>
      <c r="GE70" s="312" t="str">
        <f t="shared" si="29"/>
        <v/>
      </c>
      <c r="GF70" s="313"/>
      <c r="GG70" s="338"/>
      <c r="GH70" s="312" t="str">
        <f t="shared" si="30"/>
        <v/>
      </c>
      <c r="GI70" s="313"/>
      <c r="GJ70" s="338" t="s">
        <v>56</v>
      </c>
      <c r="GK70" s="475" t="str">
        <f t="shared" si="31"/>
        <v/>
      </c>
      <c r="GL70" s="313"/>
      <c r="GM70" s="313"/>
      <c r="GN70" s="338"/>
      <c r="GO70" s="429" t="str">
        <f t="shared" si="32"/>
        <v/>
      </c>
      <c r="GP70" s="430" t="str">
        <f t="shared" si="33"/>
        <v/>
      </c>
      <c r="GQ70" s="431" t="str">
        <f t="shared" si="34"/>
        <v/>
      </c>
      <c r="GR70" s="432" t="str">
        <f t="shared" si="35"/>
        <v/>
      </c>
      <c r="GS70" s="430" t="str">
        <f t="shared" si="36"/>
        <v/>
      </c>
      <c r="GT70" s="433" t="str">
        <f t="shared" si="37"/>
        <v/>
      </c>
      <c r="GU70" s="331" t="str">
        <f t="shared" si="38"/>
        <v/>
      </c>
      <c r="GV70" s="333" t="str">
        <f t="shared" si="39"/>
        <v/>
      </c>
      <c r="GW70" s="439" t="str">
        <f t="shared" si="40"/>
        <v/>
      </c>
      <c r="GX70" s="433" t="str">
        <f t="shared" si="41"/>
        <v/>
      </c>
      <c r="GY70" s="331" t="str">
        <f t="shared" si="42"/>
        <v/>
      </c>
      <c r="GZ70" s="331" t="str">
        <f t="shared" si="43"/>
        <v/>
      </c>
      <c r="HA70" s="328" t="str">
        <f t="shared" si="44"/>
        <v/>
      </c>
      <c r="HB70" s="331" t="str">
        <f t="shared" si="45"/>
        <v/>
      </c>
      <c r="HC70" s="331" t="str">
        <f t="shared" si="46"/>
        <v/>
      </c>
      <c r="HD70" s="333" t="str">
        <f t="shared" si="47"/>
        <v/>
      </c>
      <c r="HE70" s="332" t="str">
        <f t="shared" si="48"/>
        <v/>
      </c>
      <c r="HF70" s="331" t="str">
        <f t="shared" si="49"/>
        <v/>
      </c>
      <c r="HG70" s="333" t="str">
        <f t="shared" si="50"/>
        <v/>
      </c>
      <c r="HH70" s="419" t="str">
        <f t="shared" si="51"/>
        <v/>
      </c>
      <c r="HI70" s="358" t="str">
        <f t="shared" si="52"/>
        <v/>
      </c>
      <c r="HJ70" s="331" t="str">
        <f t="shared" si="53"/>
        <v/>
      </c>
      <c r="HK70" s="331" t="str">
        <f t="shared" si="54"/>
        <v/>
      </c>
      <c r="HL70" s="358" t="str">
        <f t="shared" si="55"/>
        <v/>
      </c>
      <c r="HM70" s="331" t="str">
        <f t="shared" si="56"/>
        <v/>
      </c>
      <c r="HN70" s="331" t="str">
        <f t="shared" si="57"/>
        <v/>
      </c>
      <c r="HO70" s="358" t="str">
        <f t="shared" si="58"/>
        <v/>
      </c>
      <c r="HP70" s="331" t="str">
        <f t="shared" si="59"/>
        <v/>
      </c>
      <c r="HQ70" s="331" t="str">
        <f t="shared" si="60"/>
        <v/>
      </c>
      <c r="HR70" s="361" t="str">
        <f t="shared" si="61"/>
        <v/>
      </c>
      <c r="HS70" s="348" t="str">
        <f t="shared" si="62"/>
        <v/>
      </c>
      <c r="HT70" s="333" t="str">
        <f t="shared" si="63"/>
        <v/>
      </c>
      <c r="HU70" s="428" t="str">
        <f t="shared" si="64"/>
        <v/>
      </c>
      <c r="HV70" s="328" t="str">
        <f t="shared" si="65"/>
        <v/>
      </c>
      <c r="HW70" s="330" t="str">
        <f t="shared" si="66"/>
        <v/>
      </c>
      <c r="HX70" s="418" t="str">
        <f t="shared" si="67"/>
        <v/>
      </c>
      <c r="HY70" s="331" t="str">
        <f t="shared" si="68"/>
        <v/>
      </c>
      <c r="HZ70" s="331" t="str">
        <f t="shared" si="69"/>
        <v/>
      </c>
      <c r="IA70" s="331" t="str">
        <f t="shared" si="70"/>
        <v/>
      </c>
      <c r="IB70" s="331" t="str">
        <f t="shared" si="71"/>
        <v/>
      </c>
      <c r="IC70" s="333" t="str">
        <f t="shared" si="72"/>
        <v/>
      </c>
      <c r="ID70" s="419" t="str">
        <f t="shared" si="73"/>
        <v/>
      </c>
      <c r="IE70" s="331" t="str">
        <f t="shared" si="74"/>
        <v/>
      </c>
      <c r="IF70" s="331" t="str">
        <f t="shared" si="75"/>
        <v/>
      </c>
      <c r="IG70" s="331" t="str">
        <f t="shared" si="76"/>
        <v/>
      </c>
      <c r="IH70" s="331" t="str">
        <f t="shared" si="77"/>
        <v/>
      </c>
      <c r="II70" s="333" t="str">
        <f t="shared" si="78"/>
        <v/>
      </c>
      <c r="IJ70" s="419" t="str">
        <f t="shared" si="79"/>
        <v/>
      </c>
      <c r="IK70" s="331" t="str">
        <f t="shared" si="80"/>
        <v/>
      </c>
      <c r="IL70" s="331" t="str">
        <f t="shared" si="81"/>
        <v/>
      </c>
      <c r="IM70" s="331" t="str">
        <f t="shared" si="82"/>
        <v/>
      </c>
      <c r="IN70" s="331" t="str">
        <f t="shared" si="83"/>
        <v/>
      </c>
      <c r="IO70" s="333" t="str">
        <f t="shared" si="84"/>
        <v/>
      </c>
      <c r="IP70" s="433" t="str">
        <f t="shared" si="85"/>
        <v/>
      </c>
      <c r="IQ70" s="331" t="str">
        <f t="shared" si="86"/>
        <v/>
      </c>
      <c r="IR70" s="348" t="str">
        <f t="shared" si="87"/>
        <v/>
      </c>
      <c r="IS70" s="433" t="str">
        <f t="shared" si="88"/>
        <v/>
      </c>
      <c r="IT70" s="331" t="str">
        <f t="shared" si="89"/>
        <v/>
      </c>
      <c r="IU70" s="333" t="str">
        <f t="shared" si="90"/>
        <v/>
      </c>
      <c r="IV70" s="449" t="str">
        <f t="shared" si="91"/>
        <v/>
      </c>
      <c r="IW70" s="331" t="str">
        <f t="shared" si="92"/>
        <v/>
      </c>
      <c r="IX70" s="331" t="str">
        <f t="shared" si="93"/>
        <v/>
      </c>
      <c r="IY70" s="348" t="str">
        <f t="shared" si="94"/>
        <v/>
      </c>
      <c r="IZ70" s="365" t="str">
        <f t="shared" si="95"/>
        <v/>
      </c>
      <c r="JA70" s="340"/>
      <c r="JB70" s="100"/>
      <c r="JC70" s="370" t="str">
        <f t="shared" si="96"/>
        <v/>
      </c>
      <c r="JD70" s="101" t="str">
        <f t="shared" si="97"/>
        <v/>
      </c>
      <c r="JE70" s="367" t="str">
        <f t="shared" si="98"/>
        <v/>
      </c>
      <c r="JF70" s="368" t="str">
        <f t="shared" si="99"/>
        <v/>
      </c>
      <c r="JG70" s="368" t="str">
        <f t="shared" si="100"/>
        <v/>
      </c>
      <c r="JH70" s="368" t="str">
        <f t="shared" si="101"/>
        <v/>
      </c>
      <c r="JI70" s="368">
        <f t="shared" si="102"/>
        <v>0</v>
      </c>
      <c r="JJ70" s="369" t="str">
        <f t="shared" si="103"/>
        <v/>
      </c>
      <c r="JK70" s="367" t="str">
        <f t="shared" si="104"/>
        <v/>
      </c>
      <c r="JL70" s="369" t="str">
        <f t="shared" si="105"/>
        <v/>
      </c>
      <c r="JM70" s="368" t="str">
        <f t="shared" si="106"/>
        <v/>
      </c>
      <c r="JN70" s="368" t="str">
        <f t="shared" si="107"/>
        <v/>
      </c>
      <c r="JO70" s="368" t="str">
        <f t="shared" si="108"/>
        <v/>
      </c>
      <c r="JP70" s="371" t="str">
        <f t="shared" si="109"/>
        <v/>
      </c>
      <c r="JR70" s="115" t="str">
        <f t="shared" si="110"/>
        <v/>
      </c>
      <c r="JS70" s="28" t="str">
        <f t="shared" si="111"/>
        <v/>
      </c>
      <c r="JT70" s="28" t="str">
        <f t="shared" si="112"/>
        <v/>
      </c>
      <c r="JU70" s="28" t="str">
        <f t="shared" si="113"/>
        <v/>
      </c>
      <c r="JV70" s="28" t="str">
        <f t="shared" si="114"/>
        <v/>
      </c>
      <c r="JW70" s="251"/>
      <c r="JX70" s="122" t="str">
        <f t="shared" si="115"/>
        <v/>
      </c>
      <c r="JZ70" s="115" t="str">
        <f t="shared" si="116"/>
        <v/>
      </c>
      <c r="KA70" s="398" t="str">
        <f t="shared" si="117"/>
        <v/>
      </c>
      <c r="KB70" s="398" t="str">
        <f t="shared" si="118"/>
        <v/>
      </c>
      <c r="KC70" s="28" t="str">
        <f t="shared" si="119"/>
        <v/>
      </c>
      <c r="KD70" s="28" t="str">
        <f t="shared" si="120"/>
        <v/>
      </c>
      <c r="KE70" s="28" t="str">
        <f t="shared" si="121"/>
        <v/>
      </c>
      <c r="KF70" s="28" t="str">
        <f t="shared" si="122"/>
        <v/>
      </c>
      <c r="KG70" s="28" t="str">
        <f t="shared" si="123"/>
        <v/>
      </c>
      <c r="KH70" s="28" t="str">
        <f t="shared" si="124"/>
        <v/>
      </c>
      <c r="KI70" s="28" t="str">
        <f t="shared" si="125"/>
        <v/>
      </c>
      <c r="KJ70" s="28" t="str">
        <f t="shared" si="126"/>
        <v/>
      </c>
      <c r="KK70" s="122" t="str">
        <f t="shared" si="127"/>
        <v/>
      </c>
    </row>
    <row r="71" spans="2:297" s="26" customFormat="1" ht="26.25" customHeight="1" x14ac:dyDescent="0.2">
      <c r="B71" s="27">
        <f t="shared" si="6"/>
        <v>0</v>
      </c>
      <c r="C71" s="27">
        <f t="shared" si="7"/>
        <v>0</v>
      </c>
      <c r="D71" s="27">
        <f t="shared" si="8"/>
        <v>0</v>
      </c>
      <c r="E71" s="27">
        <f t="shared" si="9"/>
        <v>0</v>
      </c>
      <c r="F71" s="27">
        <f t="shared" si="10"/>
        <v>0</v>
      </c>
      <c r="G71" s="27">
        <f t="shared" si="11"/>
        <v>0</v>
      </c>
      <c r="H71" s="27">
        <f t="shared" si="12"/>
        <v>0</v>
      </c>
      <c r="I71" s="27">
        <f t="shared" si="13"/>
        <v>0</v>
      </c>
      <c r="J71" s="27"/>
      <c r="K71" s="27"/>
      <c r="L71" s="27"/>
      <c r="N71" s="131" t="str">
        <f t="shared" si="14"/>
        <v/>
      </c>
      <c r="O71" s="59"/>
      <c r="P71" s="59"/>
      <c r="Q71" s="241"/>
      <c r="R71" s="483"/>
      <c r="S71" s="243" t="str">
        <f>IFERROR(VLOOKUP($R71,整理番号!$B$4:$C$5,2,FALSE),"")</f>
        <v/>
      </c>
      <c r="T71" s="59"/>
      <c r="U71" s="250"/>
      <c r="V71" s="121"/>
      <c r="W71" s="218" t="str">
        <f t="shared" si="15"/>
        <v/>
      </c>
      <c r="X71" s="111"/>
      <c r="Y71" s="115"/>
      <c r="Z71" s="146" t="str">
        <f>IFERROR(VLOOKUP($Y71,整理番号!$B$8:$C$10,2,FALSE),"")</f>
        <v/>
      </c>
      <c r="AA71" s="251"/>
      <c r="AB71" s="28"/>
      <c r="AC71" s="62" t="str">
        <f>IFERROR(VLOOKUP($AB71,整理番号!$B$22:$C$23,2,FALSE),"")</f>
        <v/>
      </c>
      <c r="AD71" s="28"/>
      <c r="AE71" s="116" t="str">
        <f>IFERROR(VLOOKUP(AD71,整理番号!$B$14:$C$16,2,FALSE),"")</f>
        <v/>
      </c>
      <c r="AF71" s="115"/>
      <c r="AG71" s="30" t="str">
        <f>IFERROR(VLOOKUP(AF71,整理番号!$B$18:$C$19,2,FALSE),"")</f>
        <v/>
      </c>
      <c r="AH71" s="28"/>
      <c r="AI71" s="254"/>
      <c r="AJ71" s="254"/>
      <c r="AK71" s="122"/>
      <c r="AL71" s="141"/>
      <c r="AM71" s="28"/>
      <c r="AN71" s="141"/>
      <c r="AO71" s="115"/>
      <c r="AP71" s="116" t="str">
        <f>IFERROR(VLOOKUP(AO71,整理番号!$B$38:$C$43,2,FALSE),"")</f>
        <v/>
      </c>
      <c r="AQ71" s="104" t="str">
        <f t="shared" si="16"/>
        <v/>
      </c>
      <c r="AR71" s="27"/>
      <c r="AS71" s="28"/>
      <c r="AT71" s="27"/>
      <c r="AU71" s="27"/>
      <c r="AV71" s="122"/>
      <c r="AW71" s="115"/>
      <c r="AX71" s="31"/>
      <c r="AY71" s="64" t="str">
        <f t="shared" si="17"/>
        <v/>
      </c>
      <c r="AZ71" s="31"/>
      <c r="BA71" s="31"/>
      <c r="BB71" s="64">
        <f t="shared" si="18"/>
        <v>0</v>
      </c>
      <c r="BC71" s="64" t="str">
        <f t="shared" si="19"/>
        <v/>
      </c>
      <c r="BD71" s="64" t="str">
        <f t="shared" si="20"/>
        <v/>
      </c>
      <c r="BE71" s="33"/>
      <c r="BF71" s="34" t="str">
        <f t="shared" si="21"/>
        <v/>
      </c>
      <c r="BG71" s="125" t="str">
        <f t="shared" si="22"/>
        <v/>
      </c>
      <c r="BH71" s="262"/>
      <c r="BI71" s="263"/>
      <c r="BJ71" s="31"/>
      <c r="BK71" s="31"/>
      <c r="BL71" s="31"/>
      <c r="BM71" s="31"/>
      <c r="BN71" s="148"/>
      <c r="BO71" s="270"/>
      <c r="BP71" s="267"/>
      <c r="BQ71" s="262"/>
      <c r="BR71" s="263"/>
      <c r="BS71" s="31"/>
      <c r="BT71" s="31"/>
      <c r="BU71" s="31"/>
      <c r="BV71" s="31"/>
      <c r="BW71" s="148"/>
      <c r="BX71" s="270"/>
      <c r="BY71" s="267"/>
      <c r="BZ71" s="262"/>
      <c r="CA71" s="263"/>
      <c r="CB71" s="31"/>
      <c r="CC71" s="31"/>
      <c r="CD71" s="31"/>
      <c r="CE71" s="31"/>
      <c r="CF71" s="148"/>
      <c r="CG71" s="270"/>
      <c r="CH71" s="267"/>
      <c r="CI71" s="262"/>
      <c r="CJ71" s="263"/>
      <c r="CK71" s="323"/>
      <c r="CL71" s="323"/>
      <c r="CM71" s="323"/>
      <c r="CN71" s="323"/>
      <c r="CO71" s="35" t="s">
        <v>306</v>
      </c>
      <c r="CP71" s="342" t="str">
        <f t="shared" si="23"/>
        <v/>
      </c>
      <c r="CQ71" s="267"/>
      <c r="CR71" s="258"/>
      <c r="CS71" s="93"/>
      <c r="CT71" s="275"/>
      <c r="CU71" s="275"/>
      <c r="CV71" s="275"/>
      <c r="CW71" s="275"/>
      <c r="CX71" s="36" t="s">
        <v>307</v>
      </c>
      <c r="CY71" s="273"/>
      <c r="CZ71" s="258"/>
      <c r="DA71" s="263"/>
      <c r="DB71" s="296"/>
      <c r="DC71" s="296"/>
      <c r="DD71" s="296"/>
      <c r="DE71" s="296"/>
      <c r="DF71" s="36" t="s">
        <v>308</v>
      </c>
      <c r="DG71" s="344" t="str">
        <f t="shared" si="24"/>
        <v/>
      </c>
      <c r="DH71" s="273"/>
      <c r="DI71" s="258"/>
      <c r="DJ71" s="263"/>
      <c r="DK71" s="278"/>
      <c r="DL71" s="278"/>
      <c r="DM71" s="278"/>
      <c r="DN71" s="278"/>
      <c r="DO71" s="36" t="s">
        <v>309</v>
      </c>
      <c r="DP71" s="281"/>
      <c r="DQ71" s="284" t="str">
        <f t="shared" si="25"/>
        <v/>
      </c>
      <c r="DR71" s="273"/>
      <c r="DS71" s="43"/>
      <c r="DT71" s="93"/>
      <c r="DU71" s="37"/>
      <c r="DV71" s="37"/>
      <c r="DW71" s="37"/>
      <c r="DX71" s="37"/>
      <c r="DY71" s="46" t="s">
        <v>310</v>
      </c>
      <c r="DZ71" s="478"/>
      <c r="EA71" s="38"/>
      <c r="EB71" s="37"/>
      <c r="EC71" s="37"/>
      <c r="ED71" s="37"/>
      <c r="EE71" s="37"/>
      <c r="EF71" s="49" t="s">
        <v>307</v>
      </c>
      <c r="EG71" s="54"/>
      <c r="EH71" s="290"/>
      <c r="EI71" s="37"/>
      <c r="EJ71" s="37"/>
      <c r="EK71" s="37"/>
      <c r="EL71" s="37"/>
      <c r="EM71" s="52" t="s">
        <v>307</v>
      </c>
      <c r="EN71" s="57"/>
      <c r="EO71" s="290"/>
      <c r="EP71" s="37"/>
      <c r="EQ71" s="37"/>
      <c r="ER71" s="37"/>
      <c r="ES71" s="37"/>
      <c r="ET71" s="39" t="s">
        <v>307</v>
      </c>
      <c r="EU71" s="287"/>
      <c r="EV71" s="292"/>
      <c r="EW71" s="290"/>
      <c r="EX71" s="37"/>
      <c r="EY71" s="37"/>
      <c r="EZ71" s="37"/>
      <c r="FA71" s="37"/>
      <c r="FB71" s="39" t="s">
        <v>307</v>
      </c>
      <c r="FC71" s="287"/>
      <c r="FD71" s="292"/>
      <c r="FE71" s="290"/>
      <c r="FF71" s="296"/>
      <c r="FG71" s="296"/>
      <c r="FH71" s="296"/>
      <c r="FI71" s="296"/>
      <c r="FJ71" s="40" t="s">
        <v>311</v>
      </c>
      <c r="FK71" s="302" t="str">
        <f t="shared" si="26"/>
        <v/>
      </c>
      <c r="FL71" s="299"/>
      <c r="FM71" s="292"/>
      <c r="FN71" s="290"/>
      <c r="FO71" s="305"/>
      <c r="FP71" s="296"/>
      <c r="FQ71" s="296"/>
      <c r="FR71" s="296"/>
      <c r="FS71" s="40" t="s">
        <v>311</v>
      </c>
      <c r="FT71" s="352" t="str">
        <f t="shared" si="27"/>
        <v/>
      </c>
      <c r="FU71" s="267"/>
      <c r="FV71" s="292"/>
      <c r="FW71" s="290"/>
      <c r="FX71" s="326"/>
      <c r="FY71" s="326"/>
      <c r="FZ71" s="326"/>
      <c r="GA71" s="326"/>
      <c r="GB71" s="36" t="s">
        <v>312</v>
      </c>
      <c r="GC71" s="308" t="str">
        <f t="shared" si="28"/>
        <v/>
      </c>
      <c r="GD71" s="267"/>
      <c r="GE71" s="312" t="str">
        <f t="shared" si="29"/>
        <v/>
      </c>
      <c r="GF71" s="313"/>
      <c r="GG71" s="338"/>
      <c r="GH71" s="312" t="str">
        <f t="shared" si="30"/>
        <v/>
      </c>
      <c r="GI71" s="313"/>
      <c r="GJ71" s="338" t="s">
        <v>56</v>
      </c>
      <c r="GK71" s="475" t="str">
        <f t="shared" si="31"/>
        <v/>
      </c>
      <c r="GL71" s="313"/>
      <c r="GM71" s="313"/>
      <c r="GN71" s="338"/>
      <c r="GO71" s="429" t="str">
        <f t="shared" si="32"/>
        <v/>
      </c>
      <c r="GP71" s="430" t="str">
        <f t="shared" si="33"/>
        <v/>
      </c>
      <c r="GQ71" s="431" t="str">
        <f t="shared" si="34"/>
        <v/>
      </c>
      <c r="GR71" s="432" t="str">
        <f t="shared" si="35"/>
        <v/>
      </c>
      <c r="GS71" s="430" t="str">
        <f t="shared" si="36"/>
        <v/>
      </c>
      <c r="GT71" s="433" t="str">
        <f t="shared" si="37"/>
        <v/>
      </c>
      <c r="GU71" s="331" t="str">
        <f t="shared" si="38"/>
        <v/>
      </c>
      <c r="GV71" s="333" t="str">
        <f t="shared" si="39"/>
        <v/>
      </c>
      <c r="GW71" s="439" t="str">
        <f t="shared" si="40"/>
        <v/>
      </c>
      <c r="GX71" s="433" t="str">
        <f t="shared" si="41"/>
        <v/>
      </c>
      <c r="GY71" s="331" t="str">
        <f t="shared" si="42"/>
        <v/>
      </c>
      <c r="GZ71" s="331" t="str">
        <f t="shared" si="43"/>
        <v/>
      </c>
      <c r="HA71" s="328" t="str">
        <f t="shared" si="44"/>
        <v/>
      </c>
      <c r="HB71" s="331" t="str">
        <f t="shared" si="45"/>
        <v/>
      </c>
      <c r="HC71" s="331" t="str">
        <f t="shared" si="46"/>
        <v/>
      </c>
      <c r="HD71" s="333" t="str">
        <f t="shared" si="47"/>
        <v/>
      </c>
      <c r="HE71" s="332" t="str">
        <f t="shared" si="48"/>
        <v/>
      </c>
      <c r="HF71" s="331" t="str">
        <f t="shared" si="49"/>
        <v/>
      </c>
      <c r="HG71" s="333" t="str">
        <f t="shared" si="50"/>
        <v/>
      </c>
      <c r="HH71" s="419" t="str">
        <f t="shared" si="51"/>
        <v/>
      </c>
      <c r="HI71" s="358" t="str">
        <f t="shared" si="52"/>
        <v/>
      </c>
      <c r="HJ71" s="331" t="str">
        <f t="shared" si="53"/>
        <v/>
      </c>
      <c r="HK71" s="331" t="str">
        <f t="shared" si="54"/>
        <v/>
      </c>
      <c r="HL71" s="358" t="str">
        <f t="shared" si="55"/>
        <v/>
      </c>
      <c r="HM71" s="331" t="str">
        <f t="shared" si="56"/>
        <v/>
      </c>
      <c r="HN71" s="331" t="str">
        <f t="shared" si="57"/>
        <v/>
      </c>
      <c r="HO71" s="358" t="str">
        <f t="shared" si="58"/>
        <v/>
      </c>
      <c r="HP71" s="331" t="str">
        <f t="shared" si="59"/>
        <v/>
      </c>
      <c r="HQ71" s="331" t="str">
        <f t="shared" si="60"/>
        <v/>
      </c>
      <c r="HR71" s="361" t="str">
        <f t="shared" si="61"/>
        <v/>
      </c>
      <c r="HS71" s="348" t="str">
        <f t="shared" si="62"/>
        <v/>
      </c>
      <c r="HT71" s="333" t="str">
        <f t="shared" si="63"/>
        <v/>
      </c>
      <c r="HU71" s="428" t="str">
        <f t="shared" si="64"/>
        <v/>
      </c>
      <c r="HV71" s="328" t="str">
        <f t="shared" si="65"/>
        <v/>
      </c>
      <c r="HW71" s="330" t="str">
        <f t="shared" si="66"/>
        <v/>
      </c>
      <c r="HX71" s="418" t="str">
        <f t="shared" si="67"/>
        <v/>
      </c>
      <c r="HY71" s="331" t="str">
        <f t="shared" si="68"/>
        <v/>
      </c>
      <c r="HZ71" s="331" t="str">
        <f t="shared" si="69"/>
        <v/>
      </c>
      <c r="IA71" s="331" t="str">
        <f t="shared" si="70"/>
        <v/>
      </c>
      <c r="IB71" s="331" t="str">
        <f t="shared" si="71"/>
        <v/>
      </c>
      <c r="IC71" s="333" t="str">
        <f t="shared" si="72"/>
        <v/>
      </c>
      <c r="ID71" s="419" t="str">
        <f t="shared" si="73"/>
        <v/>
      </c>
      <c r="IE71" s="331" t="str">
        <f t="shared" si="74"/>
        <v/>
      </c>
      <c r="IF71" s="331" t="str">
        <f t="shared" si="75"/>
        <v/>
      </c>
      <c r="IG71" s="331" t="str">
        <f t="shared" si="76"/>
        <v/>
      </c>
      <c r="IH71" s="331" t="str">
        <f t="shared" si="77"/>
        <v/>
      </c>
      <c r="II71" s="333" t="str">
        <f t="shared" si="78"/>
        <v/>
      </c>
      <c r="IJ71" s="419" t="str">
        <f t="shared" si="79"/>
        <v/>
      </c>
      <c r="IK71" s="331" t="str">
        <f t="shared" si="80"/>
        <v/>
      </c>
      <c r="IL71" s="331" t="str">
        <f t="shared" si="81"/>
        <v/>
      </c>
      <c r="IM71" s="331" t="str">
        <f t="shared" si="82"/>
        <v/>
      </c>
      <c r="IN71" s="331" t="str">
        <f t="shared" si="83"/>
        <v/>
      </c>
      <c r="IO71" s="333" t="str">
        <f t="shared" si="84"/>
        <v/>
      </c>
      <c r="IP71" s="433" t="str">
        <f t="shared" si="85"/>
        <v/>
      </c>
      <c r="IQ71" s="331" t="str">
        <f t="shared" si="86"/>
        <v/>
      </c>
      <c r="IR71" s="348" t="str">
        <f t="shared" si="87"/>
        <v/>
      </c>
      <c r="IS71" s="433" t="str">
        <f t="shared" si="88"/>
        <v/>
      </c>
      <c r="IT71" s="331" t="str">
        <f t="shared" si="89"/>
        <v/>
      </c>
      <c r="IU71" s="333" t="str">
        <f t="shared" si="90"/>
        <v/>
      </c>
      <c r="IV71" s="449" t="str">
        <f t="shared" si="91"/>
        <v/>
      </c>
      <c r="IW71" s="331" t="str">
        <f t="shared" si="92"/>
        <v/>
      </c>
      <c r="IX71" s="331" t="str">
        <f t="shared" si="93"/>
        <v/>
      </c>
      <c r="IY71" s="348" t="str">
        <f t="shared" si="94"/>
        <v/>
      </c>
      <c r="IZ71" s="365" t="str">
        <f t="shared" si="95"/>
        <v/>
      </c>
      <c r="JA71" s="340"/>
      <c r="JB71" s="100"/>
      <c r="JC71" s="370" t="str">
        <f t="shared" si="96"/>
        <v/>
      </c>
      <c r="JD71" s="101" t="str">
        <f t="shared" si="97"/>
        <v/>
      </c>
      <c r="JE71" s="367" t="str">
        <f t="shared" si="98"/>
        <v/>
      </c>
      <c r="JF71" s="368" t="str">
        <f t="shared" si="99"/>
        <v/>
      </c>
      <c r="JG71" s="368" t="str">
        <f t="shared" si="100"/>
        <v/>
      </c>
      <c r="JH71" s="368" t="str">
        <f t="shared" si="101"/>
        <v/>
      </c>
      <c r="JI71" s="368">
        <f t="shared" si="102"/>
        <v>0</v>
      </c>
      <c r="JJ71" s="369" t="str">
        <f t="shared" si="103"/>
        <v/>
      </c>
      <c r="JK71" s="367" t="str">
        <f t="shared" si="104"/>
        <v/>
      </c>
      <c r="JL71" s="369" t="str">
        <f t="shared" si="105"/>
        <v/>
      </c>
      <c r="JM71" s="368" t="str">
        <f t="shared" si="106"/>
        <v/>
      </c>
      <c r="JN71" s="368" t="str">
        <f t="shared" si="107"/>
        <v/>
      </c>
      <c r="JO71" s="368" t="str">
        <f t="shared" si="108"/>
        <v/>
      </c>
      <c r="JP71" s="371" t="str">
        <f t="shared" si="109"/>
        <v/>
      </c>
      <c r="JR71" s="115" t="str">
        <f t="shared" si="110"/>
        <v/>
      </c>
      <c r="JS71" s="28" t="str">
        <f t="shared" si="111"/>
        <v/>
      </c>
      <c r="JT71" s="28" t="str">
        <f t="shared" si="112"/>
        <v/>
      </c>
      <c r="JU71" s="28" t="str">
        <f t="shared" si="113"/>
        <v/>
      </c>
      <c r="JV71" s="28" t="str">
        <f t="shared" si="114"/>
        <v/>
      </c>
      <c r="JW71" s="251"/>
      <c r="JX71" s="122" t="str">
        <f t="shared" si="115"/>
        <v/>
      </c>
      <c r="JZ71" s="115" t="str">
        <f t="shared" si="116"/>
        <v/>
      </c>
      <c r="KA71" s="398" t="str">
        <f t="shared" si="117"/>
        <v/>
      </c>
      <c r="KB71" s="398" t="str">
        <f t="shared" si="118"/>
        <v/>
      </c>
      <c r="KC71" s="28" t="str">
        <f t="shared" si="119"/>
        <v/>
      </c>
      <c r="KD71" s="28" t="str">
        <f t="shared" si="120"/>
        <v/>
      </c>
      <c r="KE71" s="28" t="str">
        <f t="shared" si="121"/>
        <v/>
      </c>
      <c r="KF71" s="28" t="str">
        <f t="shared" si="122"/>
        <v/>
      </c>
      <c r="KG71" s="28" t="str">
        <f t="shared" si="123"/>
        <v/>
      </c>
      <c r="KH71" s="28" t="str">
        <f t="shared" si="124"/>
        <v/>
      </c>
      <c r="KI71" s="28" t="str">
        <f t="shared" si="125"/>
        <v/>
      </c>
      <c r="KJ71" s="28" t="str">
        <f t="shared" si="126"/>
        <v/>
      </c>
      <c r="KK71" s="122" t="str">
        <f t="shared" si="127"/>
        <v/>
      </c>
    </row>
    <row r="72" spans="2:297" s="26" customFormat="1" ht="26.25" customHeight="1" x14ac:dyDescent="0.2">
      <c r="B72" s="27">
        <f t="shared" si="6"/>
        <v>0</v>
      </c>
      <c r="C72" s="27">
        <f t="shared" si="7"/>
        <v>0</v>
      </c>
      <c r="D72" s="27">
        <f t="shared" si="8"/>
        <v>0</v>
      </c>
      <c r="E72" s="27">
        <f t="shared" si="9"/>
        <v>0</v>
      </c>
      <c r="F72" s="27">
        <f t="shared" si="10"/>
        <v>0</v>
      </c>
      <c r="G72" s="27">
        <f t="shared" si="11"/>
        <v>0</v>
      </c>
      <c r="H72" s="27">
        <f t="shared" si="12"/>
        <v>0</v>
      </c>
      <c r="I72" s="27">
        <f t="shared" si="13"/>
        <v>0</v>
      </c>
      <c r="J72" s="27"/>
      <c r="K72" s="27"/>
      <c r="L72" s="27"/>
      <c r="N72" s="131" t="str">
        <f t="shared" si="14"/>
        <v/>
      </c>
      <c r="O72" s="59"/>
      <c r="P72" s="59"/>
      <c r="Q72" s="241"/>
      <c r="R72" s="483"/>
      <c r="S72" s="243" t="str">
        <f>IFERROR(VLOOKUP($R72,整理番号!$B$4:$C$5,2,FALSE),"")</f>
        <v/>
      </c>
      <c r="T72" s="59"/>
      <c r="U72" s="250"/>
      <c r="V72" s="121"/>
      <c r="W72" s="218" t="str">
        <f t="shared" si="15"/>
        <v/>
      </c>
      <c r="X72" s="111"/>
      <c r="Y72" s="115"/>
      <c r="Z72" s="146" t="str">
        <f>IFERROR(VLOOKUP($Y72,整理番号!$B$8:$C$10,2,FALSE),"")</f>
        <v/>
      </c>
      <c r="AA72" s="251"/>
      <c r="AB72" s="28"/>
      <c r="AC72" s="62" t="str">
        <f>IFERROR(VLOOKUP($AB72,整理番号!$B$22:$C$23,2,FALSE),"")</f>
        <v/>
      </c>
      <c r="AD72" s="28"/>
      <c r="AE72" s="116" t="str">
        <f>IFERROR(VLOOKUP(AD72,整理番号!$B$14:$C$16,2,FALSE),"")</f>
        <v/>
      </c>
      <c r="AF72" s="115"/>
      <c r="AG72" s="30" t="str">
        <f>IFERROR(VLOOKUP(AF72,整理番号!$B$18:$C$19,2,FALSE),"")</f>
        <v/>
      </c>
      <c r="AH72" s="28"/>
      <c r="AI72" s="254"/>
      <c r="AJ72" s="254"/>
      <c r="AK72" s="122"/>
      <c r="AL72" s="141"/>
      <c r="AM72" s="28"/>
      <c r="AN72" s="141"/>
      <c r="AO72" s="115"/>
      <c r="AP72" s="116" t="str">
        <f>IFERROR(VLOOKUP(AO72,整理番号!$B$38:$C$43,2,FALSE),"")</f>
        <v/>
      </c>
      <c r="AQ72" s="104" t="str">
        <f t="shared" si="16"/>
        <v/>
      </c>
      <c r="AR72" s="27"/>
      <c r="AS72" s="28"/>
      <c r="AT72" s="27"/>
      <c r="AU72" s="27"/>
      <c r="AV72" s="122"/>
      <c r="AW72" s="115"/>
      <c r="AX72" s="31"/>
      <c r="AY72" s="64" t="str">
        <f t="shared" si="17"/>
        <v/>
      </c>
      <c r="AZ72" s="31"/>
      <c r="BA72" s="31"/>
      <c r="BB72" s="64">
        <f t="shared" si="18"/>
        <v>0</v>
      </c>
      <c r="BC72" s="64" t="str">
        <f t="shared" si="19"/>
        <v/>
      </c>
      <c r="BD72" s="64" t="str">
        <f t="shared" si="20"/>
        <v/>
      </c>
      <c r="BE72" s="33"/>
      <c r="BF72" s="34" t="str">
        <f t="shared" si="21"/>
        <v/>
      </c>
      <c r="BG72" s="125" t="str">
        <f t="shared" si="22"/>
        <v/>
      </c>
      <c r="BH72" s="262"/>
      <c r="BI72" s="263"/>
      <c r="BJ72" s="31"/>
      <c r="BK72" s="31"/>
      <c r="BL72" s="31"/>
      <c r="BM72" s="31"/>
      <c r="BN72" s="148"/>
      <c r="BO72" s="270"/>
      <c r="BP72" s="267"/>
      <c r="BQ72" s="262"/>
      <c r="BR72" s="263"/>
      <c r="BS72" s="31"/>
      <c r="BT72" s="31"/>
      <c r="BU72" s="31"/>
      <c r="BV72" s="31"/>
      <c r="BW72" s="148"/>
      <c r="BX72" s="270"/>
      <c r="BY72" s="267"/>
      <c r="BZ72" s="262"/>
      <c r="CA72" s="263"/>
      <c r="CB72" s="31"/>
      <c r="CC72" s="31"/>
      <c r="CD72" s="31"/>
      <c r="CE72" s="31"/>
      <c r="CF72" s="148"/>
      <c r="CG72" s="270"/>
      <c r="CH72" s="267"/>
      <c r="CI72" s="262"/>
      <c r="CJ72" s="263"/>
      <c r="CK72" s="323"/>
      <c r="CL72" s="323"/>
      <c r="CM72" s="323"/>
      <c r="CN72" s="323"/>
      <c r="CO72" s="35" t="s">
        <v>306</v>
      </c>
      <c r="CP72" s="342" t="str">
        <f t="shared" si="23"/>
        <v/>
      </c>
      <c r="CQ72" s="267"/>
      <c r="CR72" s="258"/>
      <c r="CS72" s="93"/>
      <c r="CT72" s="275"/>
      <c r="CU72" s="275"/>
      <c r="CV72" s="275"/>
      <c r="CW72" s="275"/>
      <c r="CX72" s="36" t="s">
        <v>307</v>
      </c>
      <c r="CY72" s="273"/>
      <c r="CZ72" s="258"/>
      <c r="DA72" s="263"/>
      <c r="DB72" s="296"/>
      <c r="DC72" s="296"/>
      <c r="DD72" s="296"/>
      <c r="DE72" s="296"/>
      <c r="DF72" s="36" t="s">
        <v>308</v>
      </c>
      <c r="DG72" s="344" t="str">
        <f t="shared" si="24"/>
        <v/>
      </c>
      <c r="DH72" s="273"/>
      <c r="DI72" s="258"/>
      <c r="DJ72" s="263"/>
      <c r="DK72" s="278"/>
      <c r="DL72" s="278"/>
      <c r="DM72" s="278"/>
      <c r="DN72" s="278"/>
      <c r="DO72" s="36" t="s">
        <v>309</v>
      </c>
      <c r="DP72" s="281"/>
      <c r="DQ72" s="284" t="str">
        <f t="shared" si="25"/>
        <v/>
      </c>
      <c r="DR72" s="273"/>
      <c r="DS72" s="43"/>
      <c r="DT72" s="93"/>
      <c r="DU72" s="37"/>
      <c r="DV72" s="37"/>
      <c r="DW72" s="37"/>
      <c r="DX72" s="37"/>
      <c r="DY72" s="46" t="s">
        <v>310</v>
      </c>
      <c r="DZ72" s="478"/>
      <c r="EA72" s="38"/>
      <c r="EB72" s="37"/>
      <c r="EC72" s="37"/>
      <c r="ED72" s="37"/>
      <c r="EE72" s="37"/>
      <c r="EF72" s="49" t="s">
        <v>307</v>
      </c>
      <c r="EG72" s="54"/>
      <c r="EH72" s="290"/>
      <c r="EI72" s="37"/>
      <c r="EJ72" s="37"/>
      <c r="EK72" s="37"/>
      <c r="EL72" s="37"/>
      <c r="EM72" s="52" t="s">
        <v>307</v>
      </c>
      <c r="EN72" s="57"/>
      <c r="EO72" s="290"/>
      <c r="EP72" s="37"/>
      <c r="EQ72" s="37"/>
      <c r="ER72" s="37"/>
      <c r="ES72" s="37"/>
      <c r="ET72" s="39" t="s">
        <v>307</v>
      </c>
      <c r="EU72" s="287"/>
      <c r="EV72" s="292"/>
      <c r="EW72" s="290"/>
      <c r="EX72" s="37"/>
      <c r="EY72" s="37"/>
      <c r="EZ72" s="37"/>
      <c r="FA72" s="37"/>
      <c r="FB72" s="39" t="s">
        <v>307</v>
      </c>
      <c r="FC72" s="287"/>
      <c r="FD72" s="292"/>
      <c r="FE72" s="290"/>
      <c r="FF72" s="296"/>
      <c r="FG72" s="296"/>
      <c r="FH72" s="296"/>
      <c r="FI72" s="296"/>
      <c r="FJ72" s="40" t="s">
        <v>311</v>
      </c>
      <c r="FK72" s="302" t="str">
        <f t="shared" si="26"/>
        <v/>
      </c>
      <c r="FL72" s="299"/>
      <c r="FM72" s="292"/>
      <c r="FN72" s="290"/>
      <c r="FO72" s="305"/>
      <c r="FP72" s="296"/>
      <c r="FQ72" s="296"/>
      <c r="FR72" s="296"/>
      <c r="FS72" s="40" t="s">
        <v>311</v>
      </c>
      <c r="FT72" s="352" t="str">
        <f t="shared" si="27"/>
        <v/>
      </c>
      <c r="FU72" s="267"/>
      <c r="FV72" s="292"/>
      <c r="FW72" s="290"/>
      <c r="FX72" s="326"/>
      <c r="FY72" s="326"/>
      <c r="FZ72" s="326"/>
      <c r="GA72" s="326"/>
      <c r="GB72" s="36" t="s">
        <v>312</v>
      </c>
      <c r="GC72" s="308" t="str">
        <f t="shared" si="28"/>
        <v/>
      </c>
      <c r="GD72" s="267"/>
      <c r="GE72" s="312" t="str">
        <f t="shared" si="29"/>
        <v/>
      </c>
      <c r="GF72" s="313"/>
      <c r="GG72" s="338"/>
      <c r="GH72" s="312" t="str">
        <f t="shared" si="30"/>
        <v/>
      </c>
      <c r="GI72" s="313"/>
      <c r="GJ72" s="338" t="s">
        <v>56</v>
      </c>
      <c r="GK72" s="475" t="str">
        <f t="shared" si="31"/>
        <v/>
      </c>
      <c r="GL72" s="313"/>
      <c r="GM72" s="313"/>
      <c r="GN72" s="338"/>
      <c r="GO72" s="429" t="str">
        <f t="shared" si="32"/>
        <v/>
      </c>
      <c r="GP72" s="430" t="str">
        <f t="shared" si="33"/>
        <v/>
      </c>
      <c r="GQ72" s="431" t="str">
        <f t="shared" si="34"/>
        <v/>
      </c>
      <c r="GR72" s="432" t="str">
        <f t="shared" si="35"/>
        <v/>
      </c>
      <c r="GS72" s="430" t="str">
        <f t="shared" si="36"/>
        <v/>
      </c>
      <c r="GT72" s="433" t="str">
        <f t="shared" si="37"/>
        <v/>
      </c>
      <c r="GU72" s="331" t="str">
        <f t="shared" si="38"/>
        <v/>
      </c>
      <c r="GV72" s="333" t="str">
        <f t="shared" si="39"/>
        <v/>
      </c>
      <c r="GW72" s="439" t="str">
        <f t="shared" si="40"/>
        <v/>
      </c>
      <c r="GX72" s="433" t="str">
        <f t="shared" si="41"/>
        <v/>
      </c>
      <c r="GY72" s="331" t="str">
        <f t="shared" si="42"/>
        <v/>
      </c>
      <c r="GZ72" s="331" t="str">
        <f t="shared" si="43"/>
        <v/>
      </c>
      <c r="HA72" s="328" t="str">
        <f t="shared" si="44"/>
        <v/>
      </c>
      <c r="HB72" s="331" t="str">
        <f t="shared" si="45"/>
        <v/>
      </c>
      <c r="HC72" s="331" t="str">
        <f t="shared" si="46"/>
        <v/>
      </c>
      <c r="HD72" s="333" t="str">
        <f t="shared" si="47"/>
        <v/>
      </c>
      <c r="HE72" s="332" t="str">
        <f t="shared" si="48"/>
        <v/>
      </c>
      <c r="HF72" s="331" t="str">
        <f t="shared" si="49"/>
        <v/>
      </c>
      <c r="HG72" s="333" t="str">
        <f t="shared" si="50"/>
        <v/>
      </c>
      <c r="HH72" s="419" t="str">
        <f t="shared" si="51"/>
        <v/>
      </c>
      <c r="HI72" s="358" t="str">
        <f t="shared" si="52"/>
        <v/>
      </c>
      <c r="HJ72" s="331" t="str">
        <f t="shared" si="53"/>
        <v/>
      </c>
      <c r="HK72" s="331" t="str">
        <f t="shared" si="54"/>
        <v/>
      </c>
      <c r="HL72" s="358" t="str">
        <f t="shared" si="55"/>
        <v/>
      </c>
      <c r="HM72" s="331" t="str">
        <f t="shared" si="56"/>
        <v/>
      </c>
      <c r="HN72" s="331" t="str">
        <f t="shared" si="57"/>
        <v/>
      </c>
      <c r="HO72" s="358" t="str">
        <f t="shared" si="58"/>
        <v/>
      </c>
      <c r="HP72" s="331" t="str">
        <f t="shared" si="59"/>
        <v/>
      </c>
      <c r="HQ72" s="331" t="str">
        <f t="shared" si="60"/>
        <v/>
      </c>
      <c r="HR72" s="361" t="str">
        <f t="shared" si="61"/>
        <v/>
      </c>
      <c r="HS72" s="348" t="str">
        <f t="shared" si="62"/>
        <v/>
      </c>
      <c r="HT72" s="333" t="str">
        <f t="shared" si="63"/>
        <v/>
      </c>
      <c r="HU72" s="428" t="str">
        <f t="shared" si="64"/>
        <v/>
      </c>
      <c r="HV72" s="328" t="str">
        <f t="shared" si="65"/>
        <v/>
      </c>
      <c r="HW72" s="330" t="str">
        <f t="shared" si="66"/>
        <v/>
      </c>
      <c r="HX72" s="418" t="str">
        <f t="shared" si="67"/>
        <v/>
      </c>
      <c r="HY72" s="331" t="str">
        <f t="shared" si="68"/>
        <v/>
      </c>
      <c r="HZ72" s="331" t="str">
        <f t="shared" si="69"/>
        <v/>
      </c>
      <c r="IA72" s="331" t="str">
        <f t="shared" si="70"/>
        <v/>
      </c>
      <c r="IB72" s="331" t="str">
        <f t="shared" si="71"/>
        <v/>
      </c>
      <c r="IC72" s="333" t="str">
        <f t="shared" si="72"/>
        <v/>
      </c>
      <c r="ID72" s="419" t="str">
        <f t="shared" si="73"/>
        <v/>
      </c>
      <c r="IE72" s="331" t="str">
        <f t="shared" si="74"/>
        <v/>
      </c>
      <c r="IF72" s="331" t="str">
        <f t="shared" si="75"/>
        <v/>
      </c>
      <c r="IG72" s="331" t="str">
        <f t="shared" si="76"/>
        <v/>
      </c>
      <c r="IH72" s="331" t="str">
        <f t="shared" si="77"/>
        <v/>
      </c>
      <c r="II72" s="333" t="str">
        <f t="shared" si="78"/>
        <v/>
      </c>
      <c r="IJ72" s="419" t="str">
        <f t="shared" si="79"/>
        <v/>
      </c>
      <c r="IK72" s="331" t="str">
        <f t="shared" si="80"/>
        <v/>
      </c>
      <c r="IL72" s="331" t="str">
        <f t="shared" si="81"/>
        <v/>
      </c>
      <c r="IM72" s="331" t="str">
        <f t="shared" si="82"/>
        <v/>
      </c>
      <c r="IN72" s="331" t="str">
        <f t="shared" si="83"/>
        <v/>
      </c>
      <c r="IO72" s="333" t="str">
        <f t="shared" si="84"/>
        <v/>
      </c>
      <c r="IP72" s="433" t="str">
        <f t="shared" si="85"/>
        <v/>
      </c>
      <c r="IQ72" s="331" t="str">
        <f t="shared" si="86"/>
        <v/>
      </c>
      <c r="IR72" s="348" t="str">
        <f t="shared" si="87"/>
        <v/>
      </c>
      <c r="IS72" s="433" t="str">
        <f t="shared" si="88"/>
        <v/>
      </c>
      <c r="IT72" s="331" t="str">
        <f t="shared" si="89"/>
        <v/>
      </c>
      <c r="IU72" s="333" t="str">
        <f t="shared" si="90"/>
        <v/>
      </c>
      <c r="IV72" s="449" t="str">
        <f t="shared" si="91"/>
        <v/>
      </c>
      <c r="IW72" s="331" t="str">
        <f t="shared" si="92"/>
        <v/>
      </c>
      <c r="IX72" s="331" t="str">
        <f t="shared" si="93"/>
        <v/>
      </c>
      <c r="IY72" s="348" t="str">
        <f t="shared" si="94"/>
        <v/>
      </c>
      <c r="IZ72" s="365" t="str">
        <f t="shared" si="95"/>
        <v/>
      </c>
      <c r="JA72" s="340"/>
      <c r="JB72" s="100"/>
      <c r="JC72" s="370" t="str">
        <f t="shared" si="96"/>
        <v/>
      </c>
      <c r="JD72" s="101" t="str">
        <f t="shared" si="97"/>
        <v/>
      </c>
      <c r="JE72" s="367" t="str">
        <f t="shared" si="98"/>
        <v/>
      </c>
      <c r="JF72" s="368" t="str">
        <f t="shared" si="99"/>
        <v/>
      </c>
      <c r="JG72" s="368" t="str">
        <f t="shared" si="100"/>
        <v/>
      </c>
      <c r="JH72" s="368" t="str">
        <f t="shared" si="101"/>
        <v/>
      </c>
      <c r="JI72" s="368">
        <f t="shared" si="102"/>
        <v>0</v>
      </c>
      <c r="JJ72" s="369" t="str">
        <f t="shared" si="103"/>
        <v/>
      </c>
      <c r="JK72" s="367" t="str">
        <f t="shared" si="104"/>
        <v/>
      </c>
      <c r="JL72" s="369" t="str">
        <f t="shared" si="105"/>
        <v/>
      </c>
      <c r="JM72" s="368" t="str">
        <f t="shared" si="106"/>
        <v/>
      </c>
      <c r="JN72" s="368" t="str">
        <f t="shared" si="107"/>
        <v/>
      </c>
      <c r="JO72" s="368" t="str">
        <f t="shared" si="108"/>
        <v/>
      </c>
      <c r="JP72" s="371" t="str">
        <f t="shared" si="109"/>
        <v/>
      </c>
      <c r="JR72" s="115" t="str">
        <f t="shared" si="110"/>
        <v/>
      </c>
      <c r="JS72" s="28" t="str">
        <f t="shared" si="111"/>
        <v/>
      </c>
      <c r="JT72" s="28" t="str">
        <f t="shared" si="112"/>
        <v/>
      </c>
      <c r="JU72" s="28" t="str">
        <f t="shared" si="113"/>
        <v/>
      </c>
      <c r="JV72" s="28" t="str">
        <f t="shared" si="114"/>
        <v/>
      </c>
      <c r="JW72" s="251"/>
      <c r="JX72" s="122" t="str">
        <f t="shared" si="115"/>
        <v/>
      </c>
      <c r="JZ72" s="115" t="str">
        <f t="shared" si="116"/>
        <v/>
      </c>
      <c r="KA72" s="398" t="str">
        <f t="shared" si="117"/>
        <v/>
      </c>
      <c r="KB72" s="398" t="str">
        <f t="shared" si="118"/>
        <v/>
      </c>
      <c r="KC72" s="28" t="str">
        <f t="shared" si="119"/>
        <v/>
      </c>
      <c r="KD72" s="28" t="str">
        <f t="shared" si="120"/>
        <v/>
      </c>
      <c r="KE72" s="28" t="str">
        <f t="shared" si="121"/>
        <v/>
      </c>
      <c r="KF72" s="28" t="str">
        <f t="shared" si="122"/>
        <v/>
      </c>
      <c r="KG72" s="28" t="str">
        <f t="shared" si="123"/>
        <v/>
      </c>
      <c r="KH72" s="28" t="str">
        <f t="shared" si="124"/>
        <v/>
      </c>
      <c r="KI72" s="28" t="str">
        <f t="shared" si="125"/>
        <v/>
      </c>
      <c r="KJ72" s="28" t="str">
        <f t="shared" si="126"/>
        <v/>
      </c>
      <c r="KK72" s="122" t="str">
        <f t="shared" si="127"/>
        <v/>
      </c>
    </row>
    <row r="73" spans="2:297" s="26" customFormat="1" ht="26.25" customHeight="1" x14ac:dyDescent="0.2">
      <c r="B73" s="27">
        <f t="shared" si="6"/>
        <v>0</v>
      </c>
      <c r="C73" s="27">
        <f t="shared" si="7"/>
        <v>0</v>
      </c>
      <c r="D73" s="27">
        <f t="shared" si="8"/>
        <v>0</v>
      </c>
      <c r="E73" s="27">
        <f t="shared" si="9"/>
        <v>0</v>
      </c>
      <c r="F73" s="27">
        <f t="shared" si="10"/>
        <v>0</v>
      </c>
      <c r="G73" s="27">
        <f t="shared" si="11"/>
        <v>0</v>
      </c>
      <c r="H73" s="27">
        <f t="shared" si="12"/>
        <v>0</v>
      </c>
      <c r="I73" s="27">
        <f t="shared" si="13"/>
        <v>0</v>
      </c>
      <c r="J73" s="27"/>
      <c r="K73" s="27"/>
      <c r="L73" s="27"/>
      <c r="N73" s="131" t="str">
        <f t="shared" si="14"/>
        <v/>
      </c>
      <c r="O73" s="59"/>
      <c r="P73" s="59"/>
      <c r="Q73" s="241"/>
      <c r="R73" s="483"/>
      <c r="S73" s="243" t="str">
        <f>IFERROR(VLOOKUP($R73,整理番号!$B$4:$C$5,2,FALSE),"")</f>
        <v/>
      </c>
      <c r="T73" s="59"/>
      <c r="U73" s="250"/>
      <c r="V73" s="121"/>
      <c r="W73" s="218" t="str">
        <f t="shared" si="15"/>
        <v/>
      </c>
      <c r="X73" s="111"/>
      <c r="Y73" s="115"/>
      <c r="Z73" s="146" t="str">
        <f>IFERROR(VLOOKUP($Y73,整理番号!$B$8:$C$10,2,FALSE),"")</f>
        <v/>
      </c>
      <c r="AA73" s="251"/>
      <c r="AB73" s="28"/>
      <c r="AC73" s="62" t="str">
        <f>IFERROR(VLOOKUP($AB73,整理番号!$B$22:$C$23,2,FALSE),"")</f>
        <v/>
      </c>
      <c r="AD73" s="28"/>
      <c r="AE73" s="116" t="str">
        <f>IFERROR(VLOOKUP(AD73,整理番号!$B$14:$C$16,2,FALSE),"")</f>
        <v/>
      </c>
      <c r="AF73" s="115"/>
      <c r="AG73" s="30" t="str">
        <f>IFERROR(VLOOKUP(AF73,整理番号!$B$18:$C$19,2,FALSE),"")</f>
        <v/>
      </c>
      <c r="AH73" s="28"/>
      <c r="AI73" s="254"/>
      <c r="AJ73" s="254"/>
      <c r="AK73" s="122"/>
      <c r="AL73" s="141"/>
      <c r="AM73" s="28"/>
      <c r="AN73" s="141"/>
      <c r="AO73" s="115"/>
      <c r="AP73" s="116" t="str">
        <f>IFERROR(VLOOKUP(AO73,整理番号!$B$38:$C$43,2,FALSE),"")</f>
        <v/>
      </c>
      <c r="AQ73" s="104" t="str">
        <f t="shared" si="16"/>
        <v/>
      </c>
      <c r="AR73" s="27"/>
      <c r="AS73" s="28"/>
      <c r="AT73" s="27"/>
      <c r="AU73" s="27"/>
      <c r="AV73" s="122"/>
      <c r="AW73" s="115"/>
      <c r="AX73" s="31"/>
      <c r="AY73" s="64" t="str">
        <f t="shared" si="17"/>
        <v/>
      </c>
      <c r="AZ73" s="31"/>
      <c r="BA73" s="31"/>
      <c r="BB73" s="64">
        <f t="shared" si="18"/>
        <v>0</v>
      </c>
      <c r="BC73" s="64" t="str">
        <f t="shared" si="19"/>
        <v/>
      </c>
      <c r="BD73" s="64" t="str">
        <f t="shared" si="20"/>
        <v/>
      </c>
      <c r="BE73" s="33"/>
      <c r="BF73" s="34" t="str">
        <f t="shared" si="21"/>
        <v/>
      </c>
      <c r="BG73" s="125" t="str">
        <f t="shared" si="22"/>
        <v/>
      </c>
      <c r="BH73" s="262"/>
      <c r="BI73" s="263"/>
      <c r="BJ73" s="31"/>
      <c r="BK73" s="31"/>
      <c r="BL73" s="31"/>
      <c r="BM73" s="31"/>
      <c r="BN73" s="148"/>
      <c r="BO73" s="270"/>
      <c r="BP73" s="267"/>
      <c r="BQ73" s="262"/>
      <c r="BR73" s="263"/>
      <c r="BS73" s="31"/>
      <c r="BT73" s="31"/>
      <c r="BU73" s="31"/>
      <c r="BV73" s="31"/>
      <c r="BW73" s="148"/>
      <c r="BX73" s="270"/>
      <c r="BY73" s="267"/>
      <c r="BZ73" s="262"/>
      <c r="CA73" s="263"/>
      <c r="CB73" s="31"/>
      <c r="CC73" s="31"/>
      <c r="CD73" s="31"/>
      <c r="CE73" s="31"/>
      <c r="CF73" s="148"/>
      <c r="CG73" s="270"/>
      <c r="CH73" s="267"/>
      <c r="CI73" s="262"/>
      <c r="CJ73" s="263"/>
      <c r="CK73" s="323"/>
      <c r="CL73" s="323"/>
      <c r="CM73" s="323"/>
      <c r="CN73" s="323"/>
      <c r="CO73" s="35" t="s">
        <v>306</v>
      </c>
      <c r="CP73" s="342" t="str">
        <f t="shared" si="23"/>
        <v/>
      </c>
      <c r="CQ73" s="267"/>
      <c r="CR73" s="258"/>
      <c r="CS73" s="93"/>
      <c r="CT73" s="275"/>
      <c r="CU73" s="275"/>
      <c r="CV73" s="275"/>
      <c r="CW73" s="275"/>
      <c r="CX73" s="36" t="s">
        <v>307</v>
      </c>
      <c r="CY73" s="273"/>
      <c r="CZ73" s="258"/>
      <c r="DA73" s="263"/>
      <c r="DB73" s="296"/>
      <c r="DC73" s="296"/>
      <c r="DD73" s="296"/>
      <c r="DE73" s="296"/>
      <c r="DF73" s="36" t="s">
        <v>308</v>
      </c>
      <c r="DG73" s="344" t="str">
        <f t="shared" si="24"/>
        <v/>
      </c>
      <c r="DH73" s="273"/>
      <c r="DI73" s="258"/>
      <c r="DJ73" s="263"/>
      <c r="DK73" s="278"/>
      <c r="DL73" s="278"/>
      <c r="DM73" s="278"/>
      <c r="DN73" s="278"/>
      <c r="DO73" s="36" t="s">
        <v>309</v>
      </c>
      <c r="DP73" s="281"/>
      <c r="DQ73" s="284" t="str">
        <f t="shared" si="25"/>
        <v/>
      </c>
      <c r="DR73" s="273"/>
      <c r="DS73" s="43"/>
      <c r="DT73" s="93"/>
      <c r="DU73" s="37"/>
      <c r="DV73" s="37"/>
      <c r="DW73" s="37"/>
      <c r="DX73" s="37"/>
      <c r="DY73" s="46" t="s">
        <v>310</v>
      </c>
      <c r="DZ73" s="478"/>
      <c r="EA73" s="38"/>
      <c r="EB73" s="37"/>
      <c r="EC73" s="37"/>
      <c r="ED73" s="37"/>
      <c r="EE73" s="37"/>
      <c r="EF73" s="49" t="s">
        <v>307</v>
      </c>
      <c r="EG73" s="54"/>
      <c r="EH73" s="290"/>
      <c r="EI73" s="37"/>
      <c r="EJ73" s="37"/>
      <c r="EK73" s="37"/>
      <c r="EL73" s="37"/>
      <c r="EM73" s="52" t="s">
        <v>307</v>
      </c>
      <c r="EN73" s="57"/>
      <c r="EO73" s="290"/>
      <c r="EP73" s="37"/>
      <c r="EQ73" s="37"/>
      <c r="ER73" s="37"/>
      <c r="ES73" s="37"/>
      <c r="ET73" s="39" t="s">
        <v>307</v>
      </c>
      <c r="EU73" s="287"/>
      <c r="EV73" s="292"/>
      <c r="EW73" s="290"/>
      <c r="EX73" s="37"/>
      <c r="EY73" s="37"/>
      <c r="EZ73" s="37"/>
      <c r="FA73" s="37"/>
      <c r="FB73" s="39" t="s">
        <v>307</v>
      </c>
      <c r="FC73" s="287"/>
      <c r="FD73" s="292"/>
      <c r="FE73" s="290"/>
      <c r="FF73" s="296"/>
      <c r="FG73" s="296"/>
      <c r="FH73" s="296"/>
      <c r="FI73" s="296"/>
      <c r="FJ73" s="40" t="s">
        <v>311</v>
      </c>
      <c r="FK73" s="302" t="str">
        <f t="shared" si="26"/>
        <v/>
      </c>
      <c r="FL73" s="299"/>
      <c r="FM73" s="292"/>
      <c r="FN73" s="290"/>
      <c r="FO73" s="305"/>
      <c r="FP73" s="296"/>
      <c r="FQ73" s="296"/>
      <c r="FR73" s="296"/>
      <c r="FS73" s="40" t="s">
        <v>311</v>
      </c>
      <c r="FT73" s="352" t="str">
        <f t="shared" si="27"/>
        <v/>
      </c>
      <c r="FU73" s="267"/>
      <c r="FV73" s="292"/>
      <c r="FW73" s="290"/>
      <c r="FX73" s="326"/>
      <c r="FY73" s="326"/>
      <c r="FZ73" s="326"/>
      <c r="GA73" s="326"/>
      <c r="GB73" s="36" t="s">
        <v>312</v>
      </c>
      <c r="GC73" s="308" t="str">
        <f t="shared" si="28"/>
        <v/>
      </c>
      <c r="GD73" s="267"/>
      <c r="GE73" s="312" t="str">
        <f t="shared" si="29"/>
        <v/>
      </c>
      <c r="GF73" s="313"/>
      <c r="GG73" s="338"/>
      <c r="GH73" s="312" t="str">
        <f t="shared" si="30"/>
        <v/>
      </c>
      <c r="GI73" s="313"/>
      <c r="GJ73" s="338" t="s">
        <v>56</v>
      </c>
      <c r="GK73" s="475" t="str">
        <f t="shared" si="31"/>
        <v/>
      </c>
      <c r="GL73" s="313"/>
      <c r="GM73" s="313"/>
      <c r="GN73" s="338"/>
      <c r="GO73" s="429" t="str">
        <f t="shared" si="32"/>
        <v/>
      </c>
      <c r="GP73" s="430" t="str">
        <f t="shared" si="33"/>
        <v/>
      </c>
      <c r="GQ73" s="431" t="str">
        <f t="shared" si="34"/>
        <v/>
      </c>
      <c r="GR73" s="432" t="str">
        <f t="shared" si="35"/>
        <v/>
      </c>
      <c r="GS73" s="430" t="str">
        <f t="shared" si="36"/>
        <v/>
      </c>
      <c r="GT73" s="433" t="str">
        <f t="shared" si="37"/>
        <v/>
      </c>
      <c r="GU73" s="331" t="str">
        <f t="shared" si="38"/>
        <v/>
      </c>
      <c r="GV73" s="333" t="str">
        <f t="shared" si="39"/>
        <v/>
      </c>
      <c r="GW73" s="439" t="str">
        <f t="shared" si="40"/>
        <v/>
      </c>
      <c r="GX73" s="433" t="str">
        <f t="shared" si="41"/>
        <v/>
      </c>
      <c r="GY73" s="331" t="str">
        <f t="shared" si="42"/>
        <v/>
      </c>
      <c r="GZ73" s="331" t="str">
        <f t="shared" si="43"/>
        <v/>
      </c>
      <c r="HA73" s="328" t="str">
        <f t="shared" si="44"/>
        <v/>
      </c>
      <c r="HB73" s="331" t="str">
        <f t="shared" si="45"/>
        <v/>
      </c>
      <c r="HC73" s="331" t="str">
        <f t="shared" si="46"/>
        <v/>
      </c>
      <c r="HD73" s="333" t="str">
        <f t="shared" si="47"/>
        <v/>
      </c>
      <c r="HE73" s="332" t="str">
        <f t="shared" si="48"/>
        <v/>
      </c>
      <c r="HF73" s="331" t="str">
        <f t="shared" si="49"/>
        <v/>
      </c>
      <c r="HG73" s="333" t="str">
        <f t="shared" si="50"/>
        <v/>
      </c>
      <c r="HH73" s="419" t="str">
        <f t="shared" si="51"/>
        <v/>
      </c>
      <c r="HI73" s="358" t="str">
        <f t="shared" si="52"/>
        <v/>
      </c>
      <c r="HJ73" s="331" t="str">
        <f t="shared" si="53"/>
        <v/>
      </c>
      <c r="HK73" s="331" t="str">
        <f t="shared" si="54"/>
        <v/>
      </c>
      <c r="HL73" s="358" t="str">
        <f t="shared" si="55"/>
        <v/>
      </c>
      <c r="HM73" s="331" t="str">
        <f t="shared" si="56"/>
        <v/>
      </c>
      <c r="HN73" s="331" t="str">
        <f t="shared" si="57"/>
        <v/>
      </c>
      <c r="HO73" s="358" t="str">
        <f t="shared" si="58"/>
        <v/>
      </c>
      <c r="HP73" s="331" t="str">
        <f t="shared" si="59"/>
        <v/>
      </c>
      <c r="HQ73" s="331" t="str">
        <f t="shared" si="60"/>
        <v/>
      </c>
      <c r="HR73" s="361" t="str">
        <f t="shared" si="61"/>
        <v/>
      </c>
      <c r="HS73" s="348" t="str">
        <f t="shared" si="62"/>
        <v/>
      </c>
      <c r="HT73" s="333" t="str">
        <f t="shared" si="63"/>
        <v/>
      </c>
      <c r="HU73" s="428" t="str">
        <f t="shared" si="64"/>
        <v/>
      </c>
      <c r="HV73" s="328" t="str">
        <f t="shared" si="65"/>
        <v/>
      </c>
      <c r="HW73" s="330" t="str">
        <f t="shared" si="66"/>
        <v/>
      </c>
      <c r="HX73" s="418" t="str">
        <f t="shared" si="67"/>
        <v/>
      </c>
      <c r="HY73" s="331" t="str">
        <f t="shared" si="68"/>
        <v/>
      </c>
      <c r="HZ73" s="331" t="str">
        <f t="shared" si="69"/>
        <v/>
      </c>
      <c r="IA73" s="331" t="str">
        <f t="shared" si="70"/>
        <v/>
      </c>
      <c r="IB73" s="331" t="str">
        <f t="shared" si="71"/>
        <v/>
      </c>
      <c r="IC73" s="333" t="str">
        <f t="shared" si="72"/>
        <v/>
      </c>
      <c r="ID73" s="419" t="str">
        <f t="shared" si="73"/>
        <v/>
      </c>
      <c r="IE73" s="331" t="str">
        <f t="shared" si="74"/>
        <v/>
      </c>
      <c r="IF73" s="331" t="str">
        <f t="shared" si="75"/>
        <v/>
      </c>
      <c r="IG73" s="331" t="str">
        <f t="shared" si="76"/>
        <v/>
      </c>
      <c r="IH73" s="331" t="str">
        <f t="shared" si="77"/>
        <v/>
      </c>
      <c r="II73" s="333" t="str">
        <f t="shared" si="78"/>
        <v/>
      </c>
      <c r="IJ73" s="419" t="str">
        <f t="shared" si="79"/>
        <v/>
      </c>
      <c r="IK73" s="331" t="str">
        <f t="shared" si="80"/>
        <v/>
      </c>
      <c r="IL73" s="331" t="str">
        <f t="shared" si="81"/>
        <v/>
      </c>
      <c r="IM73" s="331" t="str">
        <f t="shared" si="82"/>
        <v/>
      </c>
      <c r="IN73" s="331" t="str">
        <f t="shared" si="83"/>
        <v/>
      </c>
      <c r="IO73" s="333" t="str">
        <f t="shared" si="84"/>
        <v/>
      </c>
      <c r="IP73" s="433" t="str">
        <f t="shared" si="85"/>
        <v/>
      </c>
      <c r="IQ73" s="331" t="str">
        <f t="shared" si="86"/>
        <v/>
      </c>
      <c r="IR73" s="348" t="str">
        <f t="shared" si="87"/>
        <v/>
      </c>
      <c r="IS73" s="433" t="str">
        <f t="shared" si="88"/>
        <v/>
      </c>
      <c r="IT73" s="331" t="str">
        <f t="shared" si="89"/>
        <v/>
      </c>
      <c r="IU73" s="333" t="str">
        <f t="shared" si="90"/>
        <v/>
      </c>
      <c r="IV73" s="449" t="str">
        <f t="shared" si="91"/>
        <v/>
      </c>
      <c r="IW73" s="331" t="str">
        <f t="shared" si="92"/>
        <v/>
      </c>
      <c r="IX73" s="331" t="str">
        <f t="shared" si="93"/>
        <v/>
      </c>
      <c r="IY73" s="348" t="str">
        <f t="shared" si="94"/>
        <v/>
      </c>
      <c r="IZ73" s="365" t="str">
        <f t="shared" si="95"/>
        <v/>
      </c>
      <c r="JA73" s="340"/>
      <c r="JB73" s="100"/>
      <c r="JC73" s="370" t="str">
        <f t="shared" si="96"/>
        <v/>
      </c>
      <c r="JD73" s="101" t="str">
        <f t="shared" si="97"/>
        <v/>
      </c>
      <c r="JE73" s="367" t="str">
        <f t="shared" si="98"/>
        <v/>
      </c>
      <c r="JF73" s="368" t="str">
        <f t="shared" si="99"/>
        <v/>
      </c>
      <c r="JG73" s="368" t="str">
        <f t="shared" si="100"/>
        <v/>
      </c>
      <c r="JH73" s="368" t="str">
        <f t="shared" si="101"/>
        <v/>
      </c>
      <c r="JI73" s="368">
        <f t="shared" si="102"/>
        <v>0</v>
      </c>
      <c r="JJ73" s="369" t="str">
        <f t="shared" si="103"/>
        <v/>
      </c>
      <c r="JK73" s="367" t="str">
        <f t="shared" si="104"/>
        <v/>
      </c>
      <c r="JL73" s="369" t="str">
        <f t="shared" si="105"/>
        <v/>
      </c>
      <c r="JM73" s="368" t="str">
        <f t="shared" si="106"/>
        <v/>
      </c>
      <c r="JN73" s="368" t="str">
        <f t="shared" si="107"/>
        <v/>
      </c>
      <c r="JO73" s="368" t="str">
        <f t="shared" si="108"/>
        <v/>
      </c>
      <c r="JP73" s="371" t="str">
        <f t="shared" si="109"/>
        <v/>
      </c>
      <c r="JR73" s="115" t="str">
        <f t="shared" si="110"/>
        <v/>
      </c>
      <c r="JS73" s="28" t="str">
        <f t="shared" si="111"/>
        <v/>
      </c>
      <c r="JT73" s="28" t="str">
        <f t="shared" si="112"/>
        <v/>
      </c>
      <c r="JU73" s="28" t="str">
        <f t="shared" si="113"/>
        <v/>
      </c>
      <c r="JV73" s="28" t="str">
        <f t="shared" si="114"/>
        <v/>
      </c>
      <c r="JW73" s="251"/>
      <c r="JX73" s="122" t="str">
        <f t="shared" si="115"/>
        <v/>
      </c>
      <c r="JZ73" s="115" t="str">
        <f t="shared" si="116"/>
        <v/>
      </c>
      <c r="KA73" s="398" t="str">
        <f t="shared" si="117"/>
        <v/>
      </c>
      <c r="KB73" s="398" t="str">
        <f t="shared" si="118"/>
        <v/>
      </c>
      <c r="KC73" s="28" t="str">
        <f t="shared" si="119"/>
        <v/>
      </c>
      <c r="KD73" s="28" t="str">
        <f t="shared" si="120"/>
        <v/>
      </c>
      <c r="KE73" s="28" t="str">
        <f t="shared" si="121"/>
        <v/>
      </c>
      <c r="KF73" s="28" t="str">
        <f t="shared" si="122"/>
        <v/>
      </c>
      <c r="KG73" s="28" t="str">
        <f t="shared" si="123"/>
        <v/>
      </c>
      <c r="KH73" s="28" t="str">
        <f t="shared" si="124"/>
        <v/>
      </c>
      <c r="KI73" s="28" t="str">
        <f t="shared" si="125"/>
        <v/>
      </c>
      <c r="KJ73" s="28" t="str">
        <f t="shared" si="126"/>
        <v/>
      </c>
      <c r="KK73" s="122" t="str">
        <f t="shared" si="127"/>
        <v/>
      </c>
    </row>
    <row r="74" spans="2:297" s="26" customFormat="1" ht="26.25" customHeight="1" x14ac:dyDescent="0.2">
      <c r="B74" s="27">
        <f t="shared" si="6"/>
        <v>0</v>
      </c>
      <c r="C74" s="27">
        <f t="shared" si="7"/>
        <v>0</v>
      </c>
      <c r="D74" s="27">
        <f t="shared" si="8"/>
        <v>0</v>
      </c>
      <c r="E74" s="27">
        <f t="shared" si="9"/>
        <v>0</v>
      </c>
      <c r="F74" s="27">
        <f t="shared" si="10"/>
        <v>0</v>
      </c>
      <c r="G74" s="27">
        <f t="shared" si="11"/>
        <v>0</v>
      </c>
      <c r="H74" s="27">
        <f t="shared" si="12"/>
        <v>0</v>
      </c>
      <c r="I74" s="27">
        <f t="shared" si="13"/>
        <v>0</v>
      </c>
      <c r="J74" s="27"/>
      <c r="K74" s="27"/>
      <c r="L74" s="27"/>
      <c r="N74" s="131" t="str">
        <f t="shared" si="14"/>
        <v/>
      </c>
      <c r="O74" s="59"/>
      <c r="P74" s="59"/>
      <c r="Q74" s="241"/>
      <c r="R74" s="483"/>
      <c r="S74" s="243" t="str">
        <f>IFERROR(VLOOKUP($R74,整理番号!$B$4:$C$5,2,FALSE),"")</f>
        <v/>
      </c>
      <c r="T74" s="59"/>
      <c r="U74" s="250"/>
      <c r="V74" s="121"/>
      <c r="W74" s="218" t="str">
        <f t="shared" si="15"/>
        <v/>
      </c>
      <c r="X74" s="111"/>
      <c r="Y74" s="115"/>
      <c r="Z74" s="146" t="str">
        <f>IFERROR(VLOOKUP($Y74,整理番号!$B$8:$C$10,2,FALSE),"")</f>
        <v/>
      </c>
      <c r="AA74" s="251"/>
      <c r="AB74" s="28"/>
      <c r="AC74" s="62" t="str">
        <f>IFERROR(VLOOKUP($AB74,整理番号!$B$22:$C$23,2,FALSE),"")</f>
        <v/>
      </c>
      <c r="AD74" s="28"/>
      <c r="AE74" s="116" t="str">
        <f>IFERROR(VLOOKUP(AD74,整理番号!$B$14:$C$16,2,FALSE),"")</f>
        <v/>
      </c>
      <c r="AF74" s="115"/>
      <c r="AG74" s="30" t="str">
        <f>IFERROR(VLOOKUP(AF74,整理番号!$B$18:$C$19,2,FALSE),"")</f>
        <v/>
      </c>
      <c r="AH74" s="28"/>
      <c r="AI74" s="254"/>
      <c r="AJ74" s="254"/>
      <c r="AK74" s="122"/>
      <c r="AL74" s="141"/>
      <c r="AM74" s="28"/>
      <c r="AN74" s="141"/>
      <c r="AO74" s="115"/>
      <c r="AP74" s="116" t="str">
        <f>IFERROR(VLOOKUP(AO74,整理番号!$B$38:$C$43,2,FALSE),"")</f>
        <v/>
      </c>
      <c r="AQ74" s="104" t="str">
        <f t="shared" si="16"/>
        <v/>
      </c>
      <c r="AR74" s="27"/>
      <c r="AS74" s="28"/>
      <c r="AT74" s="27"/>
      <c r="AU74" s="27"/>
      <c r="AV74" s="122"/>
      <c r="AW74" s="115"/>
      <c r="AX74" s="31"/>
      <c r="AY74" s="64" t="str">
        <f t="shared" si="17"/>
        <v/>
      </c>
      <c r="AZ74" s="31"/>
      <c r="BA74" s="31"/>
      <c r="BB74" s="64">
        <f t="shared" si="18"/>
        <v>0</v>
      </c>
      <c r="BC74" s="64" t="str">
        <f t="shared" si="19"/>
        <v/>
      </c>
      <c r="BD74" s="64" t="str">
        <f t="shared" si="20"/>
        <v/>
      </c>
      <c r="BE74" s="33"/>
      <c r="BF74" s="34" t="str">
        <f t="shared" si="21"/>
        <v/>
      </c>
      <c r="BG74" s="125" t="str">
        <f t="shared" si="22"/>
        <v/>
      </c>
      <c r="BH74" s="262"/>
      <c r="BI74" s="263"/>
      <c r="BJ74" s="31"/>
      <c r="BK74" s="31"/>
      <c r="BL74" s="31"/>
      <c r="BM74" s="31"/>
      <c r="BN74" s="148"/>
      <c r="BO74" s="270"/>
      <c r="BP74" s="267"/>
      <c r="BQ74" s="262"/>
      <c r="BR74" s="263"/>
      <c r="BS74" s="31"/>
      <c r="BT74" s="31"/>
      <c r="BU74" s="31"/>
      <c r="BV74" s="31"/>
      <c r="BW74" s="148"/>
      <c r="BX74" s="270"/>
      <c r="BY74" s="267"/>
      <c r="BZ74" s="262"/>
      <c r="CA74" s="263"/>
      <c r="CB74" s="31"/>
      <c r="CC74" s="31"/>
      <c r="CD74" s="31"/>
      <c r="CE74" s="31"/>
      <c r="CF74" s="148"/>
      <c r="CG74" s="270"/>
      <c r="CH74" s="267"/>
      <c r="CI74" s="262"/>
      <c r="CJ74" s="263"/>
      <c r="CK74" s="323"/>
      <c r="CL74" s="323"/>
      <c r="CM74" s="323"/>
      <c r="CN74" s="323"/>
      <c r="CO74" s="35" t="s">
        <v>306</v>
      </c>
      <c r="CP74" s="342" t="str">
        <f t="shared" si="23"/>
        <v/>
      </c>
      <c r="CQ74" s="267"/>
      <c r="CR74" s="258"/>
      <c r="CS74" s="93"/>
      <c r="CT74" s="275"/>
      <c r="CU74" s="275"/>
      <c r="CV74" s="275"/>
      <c r="CW74" s="275"/>
      <c r="CX74" s="36" t="s">
        <v>307</v>
      </c>
      <c r="CY74" s="273"/>
      <c r="CZ74" s="258"/>
      <c r="DA74" s="263"/>
      <c r="DB74" s="296"/>
      <c r="DC74" s="296"/>
      <c r="DD74" s="296"/>
      <c r="DE74" s="296"/>
      <c r="DF74" s="36" t="s">
        <v>308</v>
      </c>
      <c r="DG74" s="344" t="str">
        <f t="shared" si="24"/>
        <v/>
      </c>
      <c r="DH74" s="273"/>
      <c r="DI74" s="258"/>
      <c r="DJ74" s="263"/>
      <c r="DK74" s="278"/>
      <c r="DL74" s="278"/>
      <c r="DM74" s="278"/>
      <c r="DN74" s="278"/>
      <c r="DO74" s="36" t="s">
        <v>309</v>
      </c>
      <c r="DP74" s="281"/>
      <c r="DQ74" s="284" t="str">
        <f t="shared" si="25"/>
        <v/>
      </c>
      <c r="DR74" s="273"/>
      <c r="DS74" s="43"/>
      <c r="DT74" s="93"/>
      <c r="DU74" s="37"/>
      <c r="DV74" s="37"/>
      <c r="DW74" s="37"/>
      <c r="DX74" s="37"/>
      <c r="DY74" s="46" t="s">
        <v>310</v>
      </c>
      <c r="DZ74" s="478"/>
      <c r="EA74" s="38"/>
      <c r="EB74" s="37"/>
      <c r="EC74" s="37"/>
      <c r="ED74" s="37"/>
      <c r="EE74" s="37"/>
      <c r="EF74" s="49" t="s">
        <v>307</v>
      </c>
      <c r="EG74" s="54"/>
      <c r="EH74" s="290"/>
      <c r="EI74" s="37"/>
      <c r="EJ74" s="37"/>
      <c r="EK74" s="37"/>
      <c r="EL74" s="37"/>
      <c r="EM74" s="52" t="s">
        <v>307</v>
      </c>
      <c r="EN74" s="57"/>
      <c r="EO74" s="290"/>
      <c r="EP74" s="37"/>
      <c r="EQ74" s="37"/>
      <c r="ER74" s="37"/>
      <c r="ES74" s="37"/>
      <c r="ET74" s="39" t="s">
        <v>307</v>
      </c>
      <c r="EU74" s="287"/>
      <c r="EV74" s="292"/>
      <c r="EW74" s="290"/>
      <c r="EX74" s="37"/>
      <c r="EY74" s="37"/>
      <c r="EZ74" s="37"/>
      <c r="FA74" s="37"/>
      <c r="FB74" s="39" t="s">
        <v>307</v>
      </c>
      <c r="FC74" s="287"/>
      <c r="FD74" s="292"/>
      <c r="FE74" s="290"/>
      <c r="FF74" s="296"/>
      <c r="FG74" s="296"/>
      <c r="FH74" s="296"/>
      <c r="FI74" s="296"/>
      <c r="FJ74" s="40" t="s">
        <v>311</v>
      </c>
      <c r="FK74" s="302" t="str">
        <f t="shared" si="26"/>
        <v/>
      </c>
      <c r="FL74" s="299"/>
      <c r="FM74" s="292"/>
      <c r="FN74" s="290"/>
      <c r="FO74" s="305"/>
      <c r="FP74" s="296"/>
      <c r="FQ74" s="296"/>
      <c r="FR74" s="296"/>
      <c r="FS74" s="40" t="s">
        <v>311</v>
      </c>
      <c r="FT74" s="352" t="str">
        <f t="shared" si="27"/>
        <v/>
      </c>
      <c r="FU74" s="267"/>
      <c r="FV74" s="292"/>
      <c r="FW74" s="290"/>
      <c r="FX74" s="326"/>
      <c r="FY74" s="326"/>
      <c r="FZ74" s="326"/>
      <c r="GA74" s="326"/>
      <c r="GB74" s="36" t="s">
        <v>312</v>
      </c>
      <c r="GC74" s="308" t="str">
        <f t="shared" si="28"/>
        <v/>
      </c>
      <c r="GD74" s="267"/>
      <c r="GE74" s="312" t="str">
        <f t="shared" si="29"/>
        <v/>
      </c>
      <c r="GF74" s="313"/>
      <c r="GG74" s="338"/>
      <c r="GH74" s="312" t="str">
        <f t="shared" si="30"/>
        <v/>
      </c>
      <c r="GI74" s="313"/>
      <c r="GJ74" s="338" t="s">
        <v>56</v>
      </c>
      <c r="GK74" s="475" t="str">
        <f t="shared" si="31"/>
        <v/>
      </c>
      <c r="GL74" s="313"/>
      <c r="GM74" s="313"/>
      <c r="GN74" s="338"/>
      <c r="GO74" s="429" t="str">
        <f t="shared" si="32"/>
        <v/>
      </c>
      <c r="GP74" s="430" t="str">
        <f t="shared" si="33"/>
        <v/>
      </c>
      <c r="GQ74" s="431" t="str">
        <f t="shared" si="34"/>
        <v/>
      </c>
      <c r="GR74" s="432" t="str">
        <f t="shared" si="35"/>
        <v/>
      </c>
      <c r="GS74" s="430" t="str">
        <f t="shared" si="36"/>
        <v/>
      </c>
      <c r="GT74" s="433" t="str">
        <f t="shared" si="37"/>
        <v/>
      </c>
      <c r="GU74" s="331" t="str">
        <f t="shared" si="38"/>
        <v/>
      </c>
      <c r="GV74" s="333" t="str">
        <f t="shared" si="39"/>
        <v/>
      </c>
      <c r="GW74" s="439" t="str">
        <f t="shared" si="40"/>
        <v/>
      </c>
      <c r="GX74" s="433" t="str">
        <f t="shared" si="41"/>
        <v/>
      </c>
      <c r="GY74" s="331" t="str">
        <f t="shared" si="42"/>
        <v/>
      </c>
      <c r="GZ74" s="331" t="str">
        <f t="shared" si="43"/>
        <v/>
      </c>
      <c r="HA74" s="328" t="str">
        <f t="shared" si="44"/>
        <v/>
      </c>
      <c r="HB74" s="331" t="str">
        <f t="shared" si="45"/>
        <v/>
      </c>
      <c r="HC74" s="331" t="str">
        <f t="shared" si="46"/>
        <v/>
      </c>
      <c r="HD74" s="333" t="str">
        <f t="shared" si="47"/>
        <v/>
      </c>
      <c r="HE74" s="332" t="str">
        <f t="shared" si="48"/>
        <v/>
      </c>
      <c r="HF74" s="331" t="str">
        <f t="shared" si="49"/>
        <v/>
      </c>
      <c r="HG74" s="333" t="str">
        <f t="shared" si="50"/>
        <v/>
      </c>
      <c r="HH74" s="419" t="str">
        <f t="shared" si="51"/>
        <v/>
      </c>
      <c r="HI74" s="358" t="str">
        <f t="shared" si="52"/>
        <v/>
      </c>
      <c r="HJ74" s="331" t="str">
        <f t="shared" si="53"/>
        <v/>
      </c>
      <c r="HK74" s="331" t="str">
        <f t="shared" si="54"/>
        <v/>
      </c>
      <c r="HL74" s="358" t="str">
        <f t="shared" si="55"/>
        <v/>
      </c>
      <c r="HM74" s="331" t="str">
        <f t="shared" si="56"/>
        <v/>
      </c>
      <c r="HN74" s="331" t="str">
        <f t="shared" si="57"/>
        <v/>
      </c>
      <c r="HO74" s="358" t="str">
        <f t="shared" si="58"/>
        <v/>
      </c>
      <c r="HP74" s="331" t="str">
        <f t="shared" si="59"/>
        <v/>
      </c>
      <c r="HQ74" s="331" t="str">
        <f t="shared" si="60"/>
        <v/>
      </c>
      <c r="HR74" s="361" t="str">
        <f t="shared" si="61"/>
        <v/>
      </c>
      <c r="HS74" s="348" t="str">
        <f t="shared" si="62"/>
        <v/>
      </c>
      <c r="HT74" s="333" t="str">
        <f t="shared" si="63"/>
        <v/>
      </c>
      <c r="HU74" s="428" t="str">
        <f t="shared" si="64"/>
        <v/>
      </c>
      <c r="HV74" s="328" t="str">
        <f t="shared" si="65"/>
        <v/>
      </c>
      <c r="HW74" s="330" t="str">
        <f t="shared" si="66"/>
        <v/>
      </c>
      <c r="HX74" s="418" t="str">
        <f t="shared" si="67"/>
        <v/>
      </c>
      <c r="HY74" s="331" t="str">
        <f t="shared" si="68"/>
        <v/>
      </c>
      <c r="HZ74" s="331" t="str">
        <f t="shared" si="69"/>
        <v/>
      </c>
      <c r="IA74" s="331" t="str">
        <f t="shared" si="70"/>
        <v/>
      </c>
      <c r="IB74" s="331" t="str">
        <f t="shared" si="71"/>
        <v/>
      </c>
      <c r="IC74" s="333" t="str">
        <f t="shared" si="72"/>
        <v/>
      </c>
      <c r="ID74" s="419" t="str">
        <f t="shared" si="73"/>
        <v/>
      </c>
      <c r="IE74" s="331" t="str">
        <f t="shared" si="74"/>
        <v/>
      </c>
      <c r="IF74" s="331" t="str">
        <f t="shared" si="75"/>
        <v/>
      </c>
      <c r="IG74" s="331" t="str">
        <f t="shared" si="76"/>
        <v/>
      </c>
      <c r="IH74" s="331" t="str">
        <f t="shared" si="77"/>
        <v/>
      </c>
      <c r="II74" s="333" t="str">
        <f t="shared" si="78"/>
        <v/>
      </c>
      <c r="IJ74" s="419" t="str">
        <f t="shared" si="79"/>
        <v/>
      </c>
      <c r="IK74" s="331" t="str">
        <f t="shared" si="80"/>
        <v/>
      </c>
      <c r="IL74" s="331" t="str">
        <f t="shared" si="81"/>
        <v/>
      </c>
      <c r="IM74" s="331" t="str">
        <f t="shared" si="82"/>
        <v/>
      </c>
      <c r="IN74" s="331" t="str">
        <f t="shared" si="83"/>
        <v/>
      </c>
      <c r="IO74" s="333" t="str">
        <f t="shared" si="84"/>
        <v/>
      </c>
      <c r="IP74" s="433" t="str">
        <f t="shared" si="85"/>
        <v/>
      </c>
      <c r="IQ74" s="331" t="str">
        <f t="shared" si="86"/>
        <v/>
      </c>
      <c r="IR74" s="348" t="str">
        <f t="shared" si="87"/>
        <v/>
      </c>
      <c r="IS74" s="433" t="str">
        <f t="shared" si="88"/>
        <v/>
      </c>
      <c r="IT74" s="331" t="str">
        <f t="shared" si="89"/>
        <v/>
      </c>
      <c r="IU74" s="333" t="str">
        <f t="shared" si="90"/>
        <v/>
      </c>
      <c r="IV74" s="449" t="str">
        <f t="shared" si="91"/>
        <v/>
      </c>
      <c r="IW74" s="331" t="str">
        <f t="shared" si="92"/>
        <v/>
      </c>
      <c r="IX74" s="331" t="str">
        <f t="shared" si="93"/>
        <v/>
      </c>
      <c r="IY74" s="348" t="str">
        <f t="shared" si="94"/>
        <v/>
      </c>
      <c r="IZ74" s="365" t="str">
        <f t="shared" si="95"/>
        <v/>
      </c>
      <c r="JA74" s="340"/>
      <c r="JB74" s="100"/>
      <c r="JC74" s="370" t="str">
        <f t="shared" si="96"/>
        <v/>
      </c>
      <c r="JD74" s="101" t="str">
        <f t="shared" si="97"/>
        <v/>
      </c>
      <c r="JE74" s="367" t="str">
        <f t="shared" si="98"/>
        <v/>
      </c>
      <c r="JF74" s="368" t="str">
        <f t="shared" si="99"/>
        <v/>
      </c>
      <c r="JG74" s="368" t="str">
        <f t="shared" si="100"/>
        <v/>
      </c>
      <c r="JH74" s="368" t="str">
        <f t="shared" si="101"/>
        <v/>
      </c>
      <c r="JI74" s="368">
        <f t="shared" si="102"/>
        <v>0</v>
      </c>
      <c r="JJ74" s="369" t="str">
        <f t="shared" si="103"/>
        <v/>
      </c>
      <c r="JK74" s="367" t="str">
        <f t="shared" si="104"/>
        <v/>
      </c>
      <c r="JL74" s="369" t="str">
        <f t="shared" si="105"/>
        <v/>
      </c>
      <c r="JM74" s="368" t="str">
        <f t="shared" si="106"/>
        <v/>
      </c>
      <c r="JN74" s="368" t="str">
        <f t="shared" si="107"/>
        <v/>
      </c>
      <c r="JO74" s="368" t="str">
        <f t="shared" si="108"/>
        <v/>
      </c>
      <c r="JP74" s="371" t="str">
        <f t="shared" si="109"/>
        <v/>
      </c>
      <c r="JR74" s="115" t="str">
        <f t="shared" si="110"/>
        <v/>
      </c>
      <c r="JS74" s="28" t="str">
        <f t="shared" si="111"/>
        <v/>
      </c>
      <c r="JT74" s="28" t="str">
        <f t="shared" si="112"/>
        <v/>
      </c>
      <c r="JU74" s="28" t="str">
        <f t="shared" si="113"/>
        <v/>
      </c>
      <c r="JV74" s="28" t="str">
        <f t="shared" si="114"/>
        <v/>
      </c>
      <c r="JW74" s="251"/>
      <c r="JX74" s="122" t="str">
        <f t="shared" si="115"/>
        <v/>
      </c>
      <c r="JZ74" s="115" t="str">
        <f t="shared" si="116"/>
        <v/>
      </c>
      <c r="KA74" s="398" t="str">
        <f t="shared" si="117"/>
        <v/>
      </c>
      <c r="KB74" s="398" t="str">
        <f t="shared" si="118"/>
        <v/>
      </c>
      <c r="KC74" s="28" t="str">
        <f t="shared" si="119"/>
        <v/>
      </c>
      <c r="KD74" s="28" t="str">
        <f t="shared" si="120"/>
        <v/>
      </c>
      <c r="KE74" s="28" t="str">
        <f t="shared" si="121"/>
        <v/>
      </c>
      <c r="KF74" s="28" t="str">
        <f t="shared" si="122"/>
        <v/>
      </c>
      <c r="KG74" s="28" t="str">
        <f t="shared" si="123"/>
        <v/>
      </c>
      <c r="KH74" s="28" t="str">
        <f t="shared" si="124"/>
        <v/>
      </c>
      <c r="KI74" s="28" t="str">
        <f t="shared" si="125"/>
        <v/>
      </c>
      <c r="KJ74" s="28" t="str">
        <f t="shared" si="126"/>
        <v/>
      </c>
      <c r="KK74" s="122" t="str">
        <f t="shared" si="127"/>
        <v/>
      </c>
    </row>
    <row r="75" spans="2:297" s="26" customFormat="1" ht="26.25" customHeight="1" x14ac:dyDescent="0.2">
      <c r="B75" s="27">
        <f t="shared" si="6"/>
        <v>0</v>
      </c>
      <c r="C75" s="27">
        <f t="shared" si="7"/>
        <v>0</v>
      </c>
      <c r="D75" s="27">
        <f t="shared" si="8"/>
        <v>0</v>
      </c>
      <c r="E75" s="27">
        <f t="shared" si="9"/>
        <v>0</v>
      </c>
      <c r="F75" s="27">
        <f t="shared" si="10"/>
        <v>0</v>
      </c>
      <c r="G75" s="27">
        <f t="shared" si="11"/>
        <v>0</v>
      </c>
      <c r="H75" s="27">
        <f t="shared" si="12"/>
        <v>0</v>
      </c>
      <c r="I75" s="27">
        <f t="shared" si="13"/>
        <v>0</v>
      </c>
      <c r="J75" s="27"/>
      <c r="K75" s="27"/>
      <c r="L75" s="27"/>
      <c r="N75" s="131" t="str">
        <f t="shared" si="14"/>
        <v/>
      </c>
      <c r="O75" s="59"/>
      <c r="P75" s="59"/>
      <c r="Q75" s="241"/>
      <c r="R75" s="483"/>
      <c r="S75" s="243" t="str">
        <f>IFERROR(VLOOKUP($R75,整理番号!$B$4:$C$5,2,FALSE),"")</f>
        <v/>
      </c>
      <c r="T75" s="59"/>
      <c r="U75" s="250"/>
      <c r="V75" s="121"/>
      <c r="W75" s="218" t="str">
        <f t="shared" si="15"/>
        <v/>
      </c>
      <c r="X75" s="111"/>
      <c r="Y75" s="115"/>
      <c r="Z75" s="146" t="str">
        <f>IFERROR(VLOOKUP($Y75,整理番号!$B$8:$C$10,2,FALSE),"")</f>
        <v/>
      </c>
      <c r="AA75" s="251"/>
      <c r="AB75" s="28"/>
      <c r="AC75" s="62" t="str">
        <f>IFERROR(VLOOKUP($AB75,整理番号!$B$22:$C$23,2,FALSE),"")</f>
        <v/>
      </c>
      <c r="AD75" s="28"/>
      <c r="AE75" s="116" t="str">
        <f>IFERROR(VLOOKUP(AD75,整理番号!$B$14:$C$16,2,FALSE),"")</f>
        <v/>
      </c>
      <c r="AF75" s="115"/>
      <c r="AG75" s="30" t="str">
        <f>IFERROR(VLOOKUP(AF75,整理番号!$B$18:$C$19,2,FALSE),"")</f>
        <v/>
      </c>
      <c r="AH75" s="28"/>
      <c r="AI75" s="254"/>
      <c r="AJ75" s="254"/>
      <c r="AK75" s="122"/>
      <c r="AL75" s="141"/>
      <c r="AM75" s="28"/>
      <c r="AN75" s="141"/>
      <c r="AO75" s="115"/>
      <c r="AP75" s="116" t="str">
        <f>IFERROR(VLOOKUP(AO75,整理番号!$B$38:$C$43,2,FALSE),"")</f>
        <v/>
      </c>
      <c r="AQ75" s="104" t="str">
        <f t="shared" si="16"/>
        <v/>
      </c>
      <c r="AR75" s="27"/>
      <c r="AS75" s="28"/>
      <c r="AT75" s="27"/>
      <c r="AU75" s="27"/>
      <c r="AV75" s="122"/>
      <c r="AW75" s="115"/>
      <c r="AX75" s="31"/>
      <c r="AY75" s="64" t="str">
        <f t="shared" si="17"/>
        <v/>
      </c>
      <c r="AZ75" s="31"/>
      <c r="BA75" s="31"/>
      <c r="BB75" s="64">
        <f t="shared" si="18"/>
        <v>0</v>
      </c>
      <c r="BC75" s="64" t="str">
        <f t="shared" si="19"/>
        <v/>
      </c>
      <c r="BD75" s="64" t="str">
        <f t="shared" si="20"/>
        <v/>
      </c>
      <c r="BE75" s="33"/>
      <c r="BF75" s="34" t="str">
        <f t="shared" si="21"/>
        <v/>
      </c>
      <c r="BG75" s="125" t="str">
        <f t="shared" si="22"/>
        <v/>
      </c>
      <c r="BH75" s="262"/>
      <c r="BI75" s="263"/>
      <c r="BJ75" s="31"/>
      <c r="BK75" s="31"/>
      <c r="BL75" s="31"/>
      <c r="BM75" s="31"/>
      <c r="BN75" s="148"/>
      <c r="BO75" s="270"/>
      <c r="BP75" s="267"/>
      <c r="BQ75" s="262"/>
      <c r="BR75" s="263"/>
      <c r="BS75" s="31"/>
      <c r="BT75" s="31"/>
      <c r="BU75" s="31"/>
      <c r="BV75" s="31"/>
      <c r="BW75" s="148"/>
      <c r="BX75" s="270"/>
      <c r="BY75" s="267"/>
      <c r="BZ75" s="262"/>
      <c r="CA75" s="263"/>
      <c r="CB75" s="31"/>
      <c r="CC75" s="31"/>
      <c r="CD75" s="31"/>
      <c r="CE75" s="31"/>
      <c r="CF75" s="148"/>
      <c r="CG75" s="270"/>
      <c r="CH75" s="267"/>
      <c r="CI75" s="262"/>
      <c r="CJ75" s="263"/>
      <c r="CK75" s="323"/>
      <c r="CL75" s="323"/>
      <c r="CM75" s="323"/>
      <c r="CN75" s="323"/>
      <c r="CO75" s="35" t="s">
        <v>306</v>
      </c>
      <c r="CP75" s="342" t="str">
        <f t="shared" si="23"/>
        <v/>
      </c>
      <c r="CQ75" s="267"/>
      <c r="CR75" s="258"/>
      <c r="CS75" s="93"/>
      <c r="CT75" s="275"/>
      <c r="CU75" s="275"/>
      <c r="CV75" s="275"/>
      <c r="CW75" s="275"/>
      <c r="CX75" s="36" t="s">
        <v>307</v>
      </c>
      <c r="CY75" s="273"/>
      <c r="CZ75" s="258"/>
      <c r="DA75" s="263"/>
      <c r="DB75" s="296"/>
      <c r="DC75" s="296"/>
      <c r="DD75" s="296"/>
      <c r="DE75" s="296"/>
      <c r="DF75" s="36" t="s">
        <v>308</v>
      </c>
      <c r="DG75" s="344" t="str">
        <f t="shared" si="24"/>
        <v/>
      </c>
      <c r="DH75" s="273"/>
      <c r="DI75" s="258"/>
      <c r="DJ75" s="263"/>
      <c r="DK75" s="278"/>
      <c r="DL75" s="278"/>
      <c r="DM75" s="278"/>
      <c r="DN75" s="278"/>
      <c r="DO75" s="36" t="s">
        <v>309</v>
      </c>
      <c r="DP75" s="281"/>
      <c r="DQ75" s="284" t="str">
        <f t="shared" si="25"/>
        <v/>
      </c>
      <c r="DR75" s="273"/>
      <c r="DS75" s="43"/>
      <c r="DT75" s="93"/>
      <c r="DU75" s="37"/>
      <c r="DV75" s="37"/>
      <c r="DW75" s="37"/>
      <c r="DX75" s="37"/>
      <c r="DY75" s="46" t="s">
        <v>310</v>
      </c>
      <c r="DZ75" s="478"/>
      <c r="EA75" s="38"/>
      <c r="EB75" s="37"/>
      <c r="EC75" s="37"/>
      <c r="ED75" s="37"/>
      <c r="EE75" s="37"/>
      <c r="EF75" s="49" t="s">
        <v>307</v>
      </c>
      <c r="EG75" s="54"/>
      <c r="EH75" s="290"/>
      <c r="EI75" s="37"/>
      <c r="EJ75" s="37"/>
      <c r="EK75" s="37"/>
      <c r="EL75" s="37"/>
      <c r="EM75" s="52" t="s">
        <v>307</v>
      </c>
      <c r="EN75" s="57"/>
      <c r="EO75" s="290"/>
      <c r="EP75" s="37"/>
      <c r="EQ75" s="37"/>
      <c r="ER75" s="37"/>
      <c r="ES75" s="37"/>
      <c r="ET75" s="39" t="s">
        <v>307</v>
      </c>
      <c r="EU75" s="287"/>
      <c r="EV75" s="292"/>
      <c r="EW75" s="290"/>
      <c r="EX75" s="37"/>
      <c r="EY75" s="37"/>
      <c r="EZ75" s="37"/>
      <c r="FA75" s="37"/>
      <c r="FB75" s="39" t="s">
        <v>307</v>
      </c>
      <c r="FC75" s="287"/>
      <c r="FD75" s="292"/>
      <c r="FE75" s="290"/>
      <c r="FF75" s="296"/>
      <c r="FG75" s="296"/>
      <c r="FH75" s="296"/>
      <c r="FI75" s="296"/>
      <c r="FJ75" s="40" t="s">
        <v>311</v>
      </c>
      <c r="FK75" s="302" t="str">
        <f t="shared" si="26"/>
        <v/>
      </c>
      <c r="FL75" s="299"/>
      <c r="FM75" s="292"/>
      <c r="FN75" s="290"/>
      <c r="FO75" s="305"/>
      <c r="FP75" s="296"/>
      <c r="FQ75" s="296"/>
      <c r="FR75" s="296"/>
      <c r="FS75" s="40" t="s">
        <v>311</v>
      </c>
      <c r="FT75" s="352" t="str">
        <f t="shared" si="27"/>
        <v/>
      </c>
      <c r="FU75" s="267"/>
      <c r="FV75" s="292"/>
      <c r="FW75" s="290"/>
      <c r="FX75" s="326"/>
      <c r="FY75" s="326"/>
      <c r="FZ75" s="326"/>
      <c r="GA75" s="326"/>
      <c r="GB75" s="36" t="s">
        <v>312</v>
      </c>
      <c r="GC75" s="308" t="str">
        <f t="shared" si="28"/>
        <v/>
      </c>
      <c r="GD75" s="267"/>
      <c r="GE75" s="312" t="str">
        <f t="shared" si="29"/>
        <v/>
      </c>
      <c r="GF75" s="313"/>
      <c r="GG75" s="338"/>
      <c r="GH75" s="312" t="str">
        <f t="shared" si="30"/>
        <v/>
      </c>
      <c r="GI75" s="313"/>
      <c r="GJ75" s="338" t="s">
        <v>56</v>
      </c>
      <c r="GK75" s="475" t="str">
        <f t="shared" si="31"/>
        <v/>
      </c>
      <c r="GL75" s="313"/>
      <c r="GM75" s="313"/>
      <c r="GN75" s="338"/>
      <c r="GO75" s="429" t="str">
        <f t="shared" si="32"/>
        <v/>
      </c>
      <c r="GP75" s="430" t="str">
        <f t="shared" si="33"/>
        <v/>
      </c>
      <c r="GQ75" s="431" t="str">
        <f t="shared" si="34"/>
        <v/>
      </c>
      <c r="GR75" s="432" t="str">
        <f t="shared" si="35"/>
        <v/>
      </c>
      <c r="GS75" s="430" t="str">
        <f t="shared" si="36"/>
        <v/>
      </c>
      <c r="GT75" s="433" t="str">
        <f t="shared" si="37"/>
        <v/>
      </c>
      <c r="GU75" s="331" t="str">
        <f t="shared" si="38"/>
        <v/>
      </c>
      <c r="GV75" s="333" t="str">
        <f t="shared" si="39"/>
        <v/>
      </c>
      <c r="GW75" s="439" t="str">
        <f t="shared" si="40"/>
        <v/>
      </c>
      <c r="GX75" s="433" t="str">
        <f t="shared" si="41"/>
        <v/>
      </c>
      <c r="GY75" s="331" t="str">
        <f t="shared" si="42"/>
        <v/>
      </c>
      <c r="GZ75" s="331" t="str">
        <f t="shared" si="43"/>
        <v/>
      </c>
      <c r="HA75" s="328" t="str">
        <f t="shared" si="44"/>
        <v/>
      </c>
      <c r="HB75" s="331" t="str">
        <f t="shared" si="45"/>
        <v/>
      </c>
      <c r="HC75" s="331" t="str">
        <f t="shared" si="46"/>
        <v/>
      </c>
      <c r="HD75" s="333" t="str">
        <f t="shared" si="47"/>
        <v/>
      </c>
      <c r="HE75" s="332" t="str">
        <f t="shared" si="48"/>
        <v/>
      </c>
      <c r="HF75" s="331" t="str">
        <f t="shared" si="49"/>
        <v/>
      </c>
      <c r="HG75" s="333" t="str">
        <f t="shared" si="50"/>
        <v/>
      </c>
      <c r="HH75" s="419" t="str">
        <f t="shared" si="51"/>
        <v/>
      </c>
      <c r="HI75" s="358" t="str">
        <f t="shared" si="52"/>
        <v/>
      </c>
      <c r="HJ75" s="331" t="str">
        <f t="shared" si="53"/>
        <v/>
      </c>
      <c r="HK75" s="331" t="str">
        <f t="shared" si="54"/>
        <v/>
      </c>
      <c r="HL75" s="358" t="str">
        <f t="shared" si="55"/>
        <v/>
      </c>
      <c r="HM75" s="331" t="str">
        <f t="shared" si="56"/>
        <v/>
      </c>
      <c r="HN75" s="331" t="str">
        <f t="shared" si="57"/>
        <v/>
      </c>
      <c r="HO75" s="358" t="str">
        <f t="shared" si="58"/>
        <v/>
      </c>
      <c r="HP75" s="331" t="str">
        <f t="shared" si="59"/>
        <v/>
      </c>
      <c r="HQ75" s="331" t="str">
        <f t="shared" si="60"/>
        <v/>
      </c>
      <c r="HR75" s="361" t="str">
        <f t="shared" si="61"/>
        <v/>
      </c>
      <c r="HS75" s="348" t="str">
        <f t="shared" si="62"/>
        <v/>
      </c>
      <c r="HT75" s="333" t="str">
        <f t="shared" si="63"/>
        <v/>
      </c>
      <c r="HU75" s="428" t="str">
        <f t="shared" si="64"/>
        <v/>
      </c>
      <c r="HV75" s="328" t="str">
        <f t="shared" si="65"/>
        <v/>
      </c>
      <c r="HW75" s="330" t="str">
        <f t="shared" si="66"/>
        <v/>
      </c>
      <c r="HX75" s="418" t="str">
        <f t="shared" si="67"/>
        <v/>
      </c>
      <c r="HY75" s="331" t="str">
        <f t="shared" si="68"/>
        <v/>
      </c>
      <c r="HZ75" s="331" t="str">
        <f t="shared" si="69"/>
        <v/>
      </c>
      <c r="IA75" s="331" t="str">
        <f t="shared" si="70"/>
        <v/>
      </c>
      <c r="IB75" s="331" t="str">
        <f t="shared" si="71"/>
        <v/>
      </c>
      <c r="IC75" s="333" t="str">
        <f t="shared" si="72"/>
        <v/>
      </c>
      <c r="ID75" s="419" t="str">
        <f t="shared" si="73"/>
        <v/>
      </c>
      <c r="IE75" s="331" t="str">
        <f t="shared" si="74"/>
        <v/>
      </c>
      <c r="IF75" s="331" t="str">
        <f t="shared" si="75"/>
        <v/>
      </c>
      <c r="IG75" s="331" t="str">
        <f t="shared" si="76"/>
        <v/>
      </c>
      <c r="IH75" s="331" t="str">
        <f t="shared" si="77"/>
        <v/>
      </c>
      <c r="II75" s="333" t="str">
        <f t="shared" si="78"/>
        <v/>
      </c>
      <c r="IJ75" s="419" t="str">
        <f t="shared" si="79"/>
        <v/>
      </c>
      <c r="IK75" s="331" t="str">
        <f t="shared" si="80"/>
        <v/>
      </c>
      <c r="IL75" s="331" t="str">
        <f t="shared" si="81"/>
        <v/>
      </c>
      <c r="IM75" s="331" t="str">
        <f t="shared" si="82"/>
        <v/>
      </c>
      <c r="IN75" s="331" t="str">
        <f t="shared" si="83"/>
        <v/>
      </c>
      <c r="IO75" s="333" t="str">
        <f t="shared" si="84"/>
        <v/>
      </c>
      <c r="IP75" s="433" t="str">
        <f t="shared" si="85"/>
        <v/>
      </c>
      <c r="IQ75" s="331" t="str">
        <f t="shared" si="86"/>
        <v/>
      </c>
      <c r="IR75" s="348" t="str">
        <f t="shared" si="87"/>
        <v/>
      </c>
      <c r="IS75" s="433" t="str">
        <f t="shared" si="88"/>
        <v/>
      </c>
      <c r="IT75" s="331" t="str">
        <f t="shared" si="89"/>
        <v/>
      </c>
      <c r="IU75" s="333" t="str">
        <f t="shared" si="90"/>
        <v/>
      </c>
      <c r="IV75" s="449" t="str">
        <f t="shared" si="91"/>
        <v/>
      </c>
      <c r="IW75" s="331" t="str">
        <f t="shared" si="92"/>
        <v/>
      </c>
      <c r="IX75" s="331" t="str">
        <f t="shared" si="93"/>
        <v/>
      </c>
      <c r="IY75" s="348" t="str">
        <f t="shared" si="94"/>
        <v/>
      </c>
      <c r="IZ75" s="365" t="str">
        <f t="shared" si="95"/>
        <v/>
      </c>
      <c r="JA75" s="340"/>
      <c r="JB75" s="100"/>
      <c r="JC75" s="370" t="str">
        <f t="shared" si="96"/>
        <v/>
      </c>
      <c r="JD75" s="101" t="str">
        <f t="shared" si="97"/>
        <v/>
      </c>
      <c r="JE75" s="367" t="str">
        <f t="shared" si="98"/>
        <v/>
      </c>
      <c r="JF75" s="368" t="str">
        <f t="shared" si="99"/>
        <v/>
      </c>
      <c r="JG75" s="368" t="str">
        <f t="shared" si="100"/>
        <v/>
      </c>
      <c r="JH75" s="368" t="str">
        <f t="shared" si="101"/>
        <v/>
      </c>
      <c r="JI75" s="368">
        <f t="shared" si="102"/>
        <v>0</v>
      </c>
      <c r="JJ75" s="369" t="str">
        <f t="shared" si="103"/>
        <v/>
      </c>
      <c r="JK75" s="367" t="str">
        <f t="shared" si="104"/>
        <v/>
      </c>
      <c r="JL75" s="369" t="str">
        <f t="shared" si="105"/>
        <v/>
      </c>
      <c r="JM75" s="368" t="str">
        <f t="shared" si="106"/>
        <v/>
      </c>
      <c r="JN75" s="368" t="str">
        <f t="shared" si="107"/>
        <v/>
      </c>
      <c r="JO75" s="368" t="str">
        <f t="shared" si="108"/>
        <v/>
      </c>
      <c r="JP75" s="371" t="str">
        <f t="shared" si="109"/>
        <v/>
      </c>
      <c r="JR75" s="115" t="str">
        <f t="shared" si="110"/>
        <v/>
      </c>
      <c r="JS75" s="28" t="str">
        <f t="shared" si="111"/>
        <v/>
      </c>
      <c r="JT75" s="28" t="str">
        <f t="shared" si="112"/>
        <v/>
      </c>
      <c r="JU75" s="28" t="str">
        <f t="shared" si="113"/>
        <v/>
      </c>
      <c r="JV75" s="28" t="str">
        <f t="shared" si="114"/>
        <v/>
      </c>
      <c r="JW75" s="251"/>
      <c r="JX75" s="122" t="str">
        <f t="shared" si="115"/>
        <v/>
      </c>
      <c r="JZ75" s="115" t="str">
        <f t="shared" si="116"/>
        <v/>
      </c>
      <c r="KA75" s="398" t="str">
        <f t="shared" si="117"/>
        <v/>
      </c>
      <c r="KB75" s="398" t="str">
        <f t="shared" si="118"/>
        <v/>
      </c>
      <c r="KC75" s="28" t="str">
        <f t="shared" si="119"/>
        <v/>
      </c>
      <c r="KD75" s="28" t="str">
        <f t="shared" si="120"/>
        <v/>
      </c>
      <c r="KE75" s="28" t="str">
        <f t="shared" si="121"/>
        <v/>
      </c>
      <c r="KF75" s="28" t="str">
        <f t="shared" si="122"/>
        <v/>
      </c>
      <c r="KG75" s="28" t="str">
        <f t="shared" si="123"/>
        <v/>
      </c>
      <c r="KH75" s="28" t="str">
        <f t="shared" si="124"/>
        <v/>
      </c>
      <c r="KI75" s="28" t="str">
        <f t="shared" si="125"/>
        <v/>
      </c>
      <c r="KJ75" s="28" t="str">
        <f t="shared" si="126"/>
        <v/>
      </c>
      <c r="KK75" s="122" t="str">
        <f t="shared" si="127"/>
        <v/>
      </c>
    </row>
    <row r="76" spans="2:297" s="26" customFormat="1" ht="26.25" customHeight="1" x14ac:dyDescent="0.2">
      <c r="B76" s="27">
        <f t="shared" si="6"/>
        <v>0</v>
      </c>
      <c r="C76" s="27">
        <f t="shared" si="7"/>
        <v>0</v>
      </c>
      <c r="D76" s="27">
        <f t="shared" si="8"/>
        <v>0</v>
      </c>
      <c r="E76" s="27">
        <f t="shared" si="9"/>
        <v>0</v>
      </c>
      <c r="F76" s="27">
        <f t="shared" si="10"/>
        <v>0</v>
      </c>
      <c r="G76" s="27">
        <f t="shared" si="11"/>
        <v>0</v>
      </c>
      <c r="H76" s="27">
        <f t="shared" si="12"/>
        <v>0</v>
      </c>
      <c r="I76" s="27">
        <f t="shared" si="13"/>
        <v>0</v>
      </c>
      <c r="J76" s="27"/>
      <c r="K76" s="27"/>
      <c r="L76" s="27"/>
      <c r="N76" s="131" t="str">
        <f t="shared" si="14"/>
        <v/>
      </c>
      <c r="O76" s="59"/>
      <c r="P76" s="59"/>
      <c r="Q76" s="241"/>
      <c r="R76" s="483"/>
      <c r="S76" s="243" t="str">
        <f>IFERROR(VLOOKUP($R76,整理番号!$B$4:$C$5,2,FALSE),"")</f>
        <v/>
      </c>
      <c r="T76" s="59"/>
      <c r="U76" s="250"/>
      <c r="V76" s="121"/>
      <c r="W76" s="218" t="str">
        <f t="shared" si="15"/>
        <v/>
      </c>
      <c r="X76" s="111"/>
      <c r="Y76" s="115"/>
      <c r="Z76" s="146" t="str">
        <f>IFERROR(VLOOKUP($Y76,整理番号!$B$8:$C$10,2,FALSE),"")</f>
        <v/>
      </c>
      <c r="AA76" s="251"/>
      <c r="AB76" s="28"/>
      <c r="AC76" s="62" t="str">
        <f>IFERROR(VLOOKUP($AB76,整理番号!$B$22:$C$23,2,FALSE),"")</f>
        <v/>
      </c>
      <c r="AD76" s="28"/>
      <c r="AE76" s="116" t="str">
        <f>IFERROR(VLOOKUP(AD76,整理番号!$B$14:$C$16,2,FALSE),"")</f>
        <v/>
      </c>
      <c r="AF76" s="115"/>
      <c r="AG76" s="30" t="str">
        <f>IFERROR(VLOOKUP(AF76,整理番号!$B$18:$C$19,2,FALSE),"")</f>
        <v/>
      </c>
      <c r="AH76" s="28"/>
      <c r="AI76" s="254"/>
      <c r="AJ76" s="254"/>
      <c r="AK76" s="122"/>
      <c r="AL76" s="141"/>
      <c r="AM76" s="28"/>
      <c r="AN76" s="141"/>
      <c r="AO76" s="115"/>
      <c r="AP76" s="116" t="str">
        <f>IFERROR(VLOOKUP(AO76,整理番号!$B$38:$C$43,2,FALSE),"")</f>
        <v/>
      </c>
      <c r="AQ76" s="104" t="str">
        <f t="shared" si="16"/>
        <v/>
      </c>
      <c r="AR76" s="27"/>
      <c r="AS76" s="28"/>
      <c r="AT76" s="27"/>
      <c r="AU76" s="27"/>
      <c r="AV76" s="122"/>
      <c r="AW76" s="115"/>
      <c r="AX76" s="31"/>
      <c r="AY76" s="64" t="str">
        <f t="shared" si="17"/>
        <v/>
      </c>
      <c r="AZ76" s="31"/>
      <c r="BA76" s="31"/>
      <c r="BB76" s="64">
        <f t="shared" si="18"/>
        <v>0</v>
      </c>
      <c r="BC76" s="64" t="str">
        <f t="shared" si="19"/>
        <v/>
      </c>
      <c r="BD76" s="64" t="str">
        <f t="shared" si="20"/>
        <v/>
      </c>
      <c r="BE76" s="33"/>
      <c r="BF76" s="34" t="str">
        <f t="shared" si="21"/>
        <v/>
      </c>
      <c r="BG76" s="125" t="str">
        <f t="shared" si="22"/>
        <v/>
      </c>
      <c r="BH76" s="262"/>
      <c r="BI76" s="263"/>
      <c r="BJ76" s="31"/>
      <c r="BK76" s="31"/>
      <c r="BL76" s="31"/>
      <c r="BM76" s="31"/>
      <c r="BN76" s="148"/>
      <c r="BO76" s="270"/>
      <c r="BP76" s="267"/>
      <c r="BQ76" s="262"/>
      <c r="BR76" s="263"/>
      <c r="BS76" s="31"/>
      <c r="BT76" s="31"/>
      <c r="BU76" s="31"/>
      <c r="BV76" s="31"/>
      <c r="BW76" s="148"/>
      <c r="BX76" s="270"/>
      <c r="BY76" s="267"/>
      <c r="BZ76" s="262"/>
      <c r="CA76" s="263"/>
      <c r="CB76" s="31"/>
      <c r="CC76" s="31"/>
      <c r="CD76" s="31"/>
      <c r="CE76" s="31"/>
      <c r="CF76" s="148"/>
      <c r="CG76" s="270"/>
      <c r="CH76" s="267"/>
      <c r="CI76" s="262"/>
      <c r="CJ76" s="263"/>
      <c r="CK76" s="323"/>
      <c r="CL76" s="323"/>
      <c r="CM76" s="323"/>
      <c r="CN76" s="323"/>
      <c r="CO76" s="35" t="s">
        <v>306</v>
      </c>
      <c r="CP76" s="342" t="str">
        <f t="shared" si="23"/>
        <v/>
      </c>
      <c r="CQ76" s="267"/>
      <c r="CR76" s="258"/>
      <c r="CS76" s="93"/>
      <c r="CT76" s="275"/>
      <c r="CU76" s="275"/>
      <c r="CV76" s="275"/>
      <c r="CW76" s="275"/>
      <c r="CX76" s="36" t="s">
        <v>307</v>
      </c>
      <c r="CY76" s="273"/>
      <c r="CZ76" s="258"/>
      <c r="DA76" s="263"/>
      <c r="DB76" s="296"/>
      <c r="DC76" s="296"/>
      <c r="DD76" s="296"/>
      <c r="DE76" s="296"/>
      <c r="DF76" s="36" t="s">
        <v>308</v>
      </c>
      <c r="DG76" s="344" t="str">
        <f t="shared" si="24"/>
        <v/>
      </c>
      <c r="DH76" s="273"/>
      <c r="DI76" s="258"/>
      <c r="DJ76" s="263"/>
      <c r="DK76" s="278"/>
      <c r="DL76" s="278"/>
      <c r="DM76" s="278"/>
      <c r="DN76" s="278"/>
      <c r="DO76" s="36" t="s">
        <v>309</v>
      </c>
      <c r="DP76" s="281"/>
      <c r="DQ76" s="284" t="str">
        <f t="shared" si="25"/>
        <v/>
      </c>
      <c r="DR76" s="273"/>
      <c r="DS76" s="43"/>
      <c r="DT76" s="93"/>
      <c r="DU76" s="37"/>
      <c r="DV76" s="37"/>
      <c r="DW76" s="37"/>
      <c r="DX76" s="37"/>
      <c r="DY76" s="46" t="s">
        <v>310</v>
      </c>
      <c r="DZ76" s="478"/>
      <c r="EA76" s="38"/>
      <c r="EB76" s="37"/>
      <c r="EC76" s="37"/>
      <c r="ED76" s="37"/>
      <c r="EE76" s="37"/>
      <c r="EF76" s="49" t="s">
        <v>307</v>
      </c>
      <c r="EG76" s="54"/>
      <c r="EH76" s="290"/>
      <c r="EI76" s="37"/>
      <c r="EJ76" s="37"/>
      <c r="EK76" s="37"/>
      <c r="EL76" s="37"/>
      <c r="EM76" s="52" t="s">
        <v>307</v>
      </c>
      <c r="EN76" s="57"/>
      <c r="EO76" s="290"/>
      <c r="EP76" s="37"/>
      <c r="EQ76" s="37"/>
      <c r="ER76" s="37"/>
      <c r="ES76" s="37"/>
      <c r="ET76" s="39" t="s">
        <v>307</v>
      </c>
      <c r="EU76" s="287"/>
      <c r="EV76" s="292"/>
      <c r="EW76" s="290"/>
      <c r="EX76" s="37"/>
      <c r="EY76" s="37"/>
      <c r="EZ76" s="37"/>
      <c r="FA76" s="37"/>
      <c r="FB76" s="39" t="s">
        <v>307</v>
      </c>
      <c r="FC76" s="287"/>
      <c r="FD76" s="292"/>
      <c r="FE76" s="290"/>
      <c r="FF76" s="296"/>
      <c r="FG76" s="296"/>
      <c r="FH76" s="296"/>
      <c r="FI76" s="296"/>
      <c r="FJ76" s="40" t="s">
        <v>311</v>
      </c>
      <c r="FK76" s="302" t="str">
        <f t="shared" si="26"/>
        <v/>
      </c>
      <c r="FL76" s="299"/>
      <c r="FM76" s="292"/>
      <c r="FN76" s="290"/>
      <c r="FO76" s="305"/>
      <c r="FP76" s="296"/>
      <c r="FQ76" s="296"/>
      <c r="FR76" s="296"/>
      <c r="FS76" s="40" t="s">
        <v>311</v>
      </c>
      <c r="FT76" s="352" t="str">
        <f t="shared" si="27"/>
        <v/>
      </c>
      <c r="FU76" s="267"/>
      <c r="FV76" s="292"/>
      <c r="FW76" s="290"/>
      <c r="FX76" s="326"/>
      <c r="FY76" s="326"/>
      <c r="FZ76" s="326"/>
      <c r="GA76" s="326"/>
      <c r="GB76" s="36" t="s">
        <v>312</v>
      </c>
      <c r="GC76" s="308" t="str">
        <f t="shared" si="28"/>
        <v/>
      </c>
      <c r="GD76" s="267"/>
      <c r="GE76" s="312" t="str">
        <f t="shared" si="29"/>
        <v/>
      </c>
      <c r="GF76" s="313"/>
      <c r="GG76" s="338"/>
      <c r="GH76" s="312" t="str">
        <f t="shared" si="30"/>
        <v/>
      </c>
      <c r="GI76" s="313"/>
      <c r="GJ76" s="338" t="s">
        <v>56</v>
      </c>
      <c r="GK76" s="475" t="str">
        <f t="shared" si="31"/>
        <v/>
      </c>
      <c r="GL76" s="313"/>
      <c r="GM76" s="313"/>
      <c r="GN76" s="338"/>
      <c r="GO76" s="429" t="str">
        <f t="shared" si="32"/>
        <v/>
      </c>
      <c r="GP76" s="430" t="str">
        <f t="shared" si="33"/>
        <v/>
      </c>
      <c r="GQ76" s="431" t="str">
        <f t="shared" si="34"/>
        <v/>
      </c>
      <c r="GR76" s="432" t="str">
        <f t="shared" si="35"/>
        <v/>
      </c>
      <c r="GS76" s="430" t="str">
        <f t="shared" si="36"/>
        <v/>
      </c>
      <c r="GT76" s="433" t="str">
        <f t="shared" si="37"/>
        <v/>
      </c>
      <c r="GU76" s="331" t="str">
        <f t="shared" si="38"/>
        <v/>
      </c>
      <c r="GV76" s="333" t="str">
        <f t="shared" si="39"/>
        <v/>
      </c>
      <c r="GW76" s="439" t="str">
        <f t="shared" si="40"/>
        <v/>
      </c>
      <c r="GX76" s="433" t="str">
        <f t="shared" si="41"/>
        <v/>
      </c>
      <c r="GY76" s="331" t="str">
        <f t="shared" si="42"/>
        <v/>
      </c>
      <c r="GZ76" s="331" t="str">
        <f t="shared" si="43"/>
        <v/>
      </c>
      <c r="HA76" s="328" t="str">
        <f t="shared" si="44"/>
        <v/>
      </c>
      <c r="HB76" s="331" t="str">
        <f t="shared" si="45"/>
        <v/>
      </c>
      <c r="HC76" s="331" t="str">
        <f t="shared" si="46"/>
        <v/>
      </c>
      <c r="HD76" s="333" t="str">
        <f t="shared" si="47"/>
        <v/>
      </c>
      <c r="HE76" s="332" t="str">
        <f t="shared" si="48"/>
        <v/>
      </c>
      <c r="HF76" s="331" t="str">
        <f t="shared" si="49"/>
        <v/>
      </c>
      <c r="HG76" s="333" t="str">
        <f t="shared" si="50"/>
        <v/>
      </c>
      <c r="HH76" s="419" t="str">
        <f t="shared" si="51"/>
        <v/>
      </c>
      <c r="HI76" s="358" t="str">
        <f t="shared" si="52"/>
        <v/>
      </c>
      <c r="HJ76" s="331" t="str">
        <f t="shared" si="53"/>
        <v/>
      </c>
      <c r="HK76" s="331" t="str">
        <f t="shared" si="54"/>
        <v/>
      </c>
      <c r="HL76" s="358" t="str">
        <f t="shared" si="55"/>
        <v/>
      </c>
      <c r="HM76" s="331" t="str">
        <f t="shared" si="56"/>
        <v/>
      </c>
      <c r="HN76" s="331" t="str">
        <f t="shared" si="57"/>
        <v/>
      </c>
      <c r="HO76" s="358" t="str">
        <f t="shared" si="58"/>
        <v/>
      </c>
      <c r="HP76" s="331" t="str">
        <f t="shared" si="59"/>
        <v/>
      </c>
      <c r="HQ76" s="331" t="str">
        <f t="shared" si="60"/>
        <v/>
      </c>
      <c r="HR76" s="361" t="str">
        <f t="shared" si="61"/>
        <v/>
      </c>
      <c r="HS76" s="348" t="str">
        <f t="shared" si="62"/>
        <v/>
      </c>
      <c r="HT76" s="333" t="str">
        <f t="shared" si="63"/>
        <v/>
      </c>
      <c r="HU76" s="428" t="str">
        <f t="shared" si="64"/>
        <v/>
      </c>
      <c r="HV76" s="328" t="str">
        <f t="shared" si="65"/>
        <v/>
      </c>
      <c r="HW76" s="330" t="str">
        <f t="shared" si="66"/>
        <v/>
      </c>
      <c r="HX76" s="418" t="str">
        <f t="shared" si="67"/>
        <v/>
      </c>
      <c r="HY76" s="331" t="str">
        <f t="shared" si="68"/>
        <v/>
      </c>
      <c r="HZ76" s="331" t="str">
        <f t="shared" si="69"/>
        <v/>
      </c>
      <c r="IA76" s="331" t="str">
        <f t="shared" si="70"/>
        <v/>
      </c>
      <c r="IB76" s="331" t="str">
        <f t="shared" si="71"/>
        <v/>
      </c>
      <c r="IC76" s="333" t="str">
        <f t="shared" si="72"/>
        <v/>
      </c>
      <c r="ID76" s="419" t="str">
        <f t="shared" si="73"/>
        <v/>
      </c>
      <c r="IE76" s="331" t="str">
        <f t="shared" si="74"/>
        <v/>
      </c>
      <c r="IF76" s="331" t="str">
        <f t="shared" si="75"/>
        <v/>
      </c>
      <c r="IG76" s="331" t="str">
        <f t="shared" si="76"/>
        <v/>
      </c>
      <c r="IH76" s="331" t="str">
        <f t="shared" si="77"/>
        <v/>
      </c>
      <c r="II76" s="333" t="str">
        <f t="shared" si="78"/>
        <v/>
      </c>
      <c r="IJ76" s="419" t="str">
        <f t="shared" si="79"/>
        <v/>
      </c>
      <c r="IK76" s="331" t="str">
        <f t="shared" si="80"/>
        <v/>
      </c>
      <c r="IL76" s="331" t="str">
        <f t="shared" si="81"/>
        <v/>
      </c>
      <c r="IM76" s="331" t="str">
        <f t="shared" si="82"/>
        <v/>
      </c>
      <c r="IN76" s="331" t="str">
        <f t="shared" si="83"/>
        <v/>
      </c>
      <c r="IO76" s="333" t="str">
        <f t="shared" si="84"/>
        <v/>
      </c>
      <c r="IP76" s="433" t="str">
        <f t="shared" si="85"/>
        <v/>
      </c>
      <c r="IQ76" s="331" t="str">
        <f t="shared" si="86"/>
        <v/>
      </c>
      <c r="IR76" s="348" t="str">
        <f t="shared" si="87"/>
        <v/>
      </c>
      <c r="IS76" s="433" t="str">
        <f t="shared" si="88"/>
        <v/>
      </c>
      <c r="IT76" s="331" t="str">
        <f t="shared" si="89"/>
        <v/>
      </c>
      <c r="IU76" s="333" t="str">
        <f t="shared" si="90"/>
        <v/>
      </c>
      <c r="IV76" s="449" t="str">
        <f t="shared" si="91"/>
        <v/>
      </c>
      <c r="IW76" s="331" t="str">
        <f t="shared" si="92"/>
        <v/>
      </c>
      <c r="IX76" s="331" t="str">
        <f t="shared" si="93"/>
        <v/>
      </c>
      <c r="IY76" s="348" t="str">
        <f t="shared" si="94"/>
        <v/>
      </c>
      <c r="IZ76" s="365" t="str">
        <f t="shared" si="95"/>
        <v/>
      </c>
      <c r="JA76" s="340"/>
      <c r="JB76" s="100"/>
      <c r="JC76" s="370" t="str">
        <f t="shared" si="96"/>
        <v/>
      </c>
      <c r="JD76" s="101" t="str">
        <f t="shared" si="97"/>
        <v/>
      </c>
      <c r="JE76" s="367" t="str">
        <f t="shared" si="98"/>
        <v/>
      </c>
      <c r="JF76" s="368" t="str">
        <f t="shared" si="99"/>
        <v/>
      </c>
      <c r="JG76" s="368" t="str">
        <f t="shared" si="100"/>
        <v/>
      </c>
      <c r="JH76" s="368" t="str">
        <f t="shared" si="101"/>
        <v/>
      </c>
      <c r="JI76" s="368">
        <f t="shared" si="102"/>
        <v>0</v>
      </c>
      <c r="JJ76" s="369" t="str">
        <f t="shared" si="103"/>
        <v/>
      </c>
      <c r="JK76" s="367" t="str">
        <f t="shared" si="104"/>
        <v/>
      </c>
      <c r="JL76" s="369" t="str">
        <f t="shared" si="105"/>
        <v/>
      </c>
      <c r="JM76" s="368" t="str">
        <f t="shared" si="106"/>
        <v/>
      </c>
      <c r="JN76" s="368" t="str">
        <f t="shared" si="107"/>
        <v/>
      </c>
      <c r="JO76" s="368" t="str">
        <f t="shared" si="108"/>
        <v/>
      </c>
      <c r="JP76" s="371" t="str">
        <f t="shared" si="109"/>
        <v/>
      </c>
      <c r="JR76" s="115" t="str">
        <f t="shared" si="110"/>
        <v/>
      </c>
      <c r="JS76" s="28" t="str">
        <f t="shared" si="111"/>
        <v/>
      </c>
      <c r="JT76" s="28" t="str">
        <f t="shared" si="112"/>
        <v/>
      </c>
      <c r="JU76" s="28" t="str">
        <f t="shared" si="113"/>
        <v/>
      </c>
      <c r="JV76" s="28" t="str">
        <f t="shared" si="114"/>
        <v/>
      </c>
      <c r="JW76" s="251"/>
      <c r="JX76" s="122" t="str">
        <f t="shared" si="115"/>
        <v/>
      </c>
      <c r="JZ76" s="115" t="str">
        <f t="shared" si="116"/>
        <v/>
      </c>
      <c r="KA76" s="398" t="str">
        <f t="shared" si="117"/>
        <v/>
      </c>
      <c r="KB76" s="398" t="str">
        <f t="shared" si="118"/>
        <v/>
      </c>
      <c r="KC76" s="28" t="str">
        <f t="shared" si="119"/>
        <v/>
      </c>
      <c r="KD76" s="28" t="str">
        <f t="shared" si="120"/>
        <v/>
      </c>
      <c r="KE76" s="28" t="str">
        <f t="shared" si="121"/>
        <v/>
      </c>
      <c r="KF76" s="28" t="str">
        <f t="shared" si="122"/>
        <v/>
      </c>
      <c r="KG76" s="28" t="str">
        <f t="shared" si="123"/>
        <v/>
      </c>
      <c r="KH76" s="28" t="str">
        <f t="shared" si="124"/>
        <v/>
      </c>
      <c r="KI76" s="28" t="str">
        <f t="shared" si="125"/>
        <v/>
      </c>
      <c r="KJ76" s="28" t="str">
        <f t="shared" si="126"/>
        <v/>
      </c>
      <c r="KK76" s="122" t="str">
        <f t="shared" si="127"/>
        <v/>
      </c>
    </row>
    <row r="77" spans="2:297" s="26" customFormat="1" ht="26.25" customHeight="1" x14ac:dyDescent="0.2">
      <c r="B77" s="27">
        <f t="shared" si="6"/>
        <v>0</v>
      </c>
      <c r="C77" s="27">
        <f t="shared" si="7"/>
        <v>0</v>
      </c>
      <c r="D77" s="27">
        <f t="shared" si="8"/>
        <v>0</v>
      </c>
      <c r="E77" s="27">
        <f t="shared" si="9"/>
        <v>0</v>
      </c>
      <c r="F77" s="27">
        <f t="shared" si="10"/>
        <v>0</v>
      </c>
      <c r="G77" s="27">
        <f t="shared" si="11"/>
        <v>0</v>
      </c>
      <c r="H77" s="27">
        <f t="shared" si="12"/>
        <v>0</v>
      </c>
      <c r="I77" s="27">
        <f t="shared" si="13"/>
        <v>0</v>
      </c>
      <c r="J77" s="27"/>
      <c r="K77" s="27"/>
      <c r="L77" s="27"/>
      <c r="N77" s="131" t="str">
        <f t="shared" si="14"/>
        <v/>
      </c>
      <c r="O77" s="59"/>
      <c r="P77" s="59"/>
      <c r="Q77" s="241"/>
      <c r="R77" s="483"/>
      <c r="S77" s="243" t="str">
        <f>IFERROR(VLOOKUP($R77,整理番号!$B$4:$C$5,2,FALSE),"")</f>
        <v/>
      </c>
      <c r="T77" s="59"/>
      <c r="U77" s="250"/>
      <c r="V77" s="121"/>
      <c r="W77" s="218" t="str">
        <f t="shared" si="15"/>
        <v/>
      </c>
      <c r="X77" s="111"/>
      <c r="Y77" s="115"/>
      <c r="Z77" s="146" t="str">
        <f>IFERROR(VLOOKUP($Y77,整理番号!$B$8:$C$10,2,FALSE),"")</f>
        <v/>
      </c>
      <c r="AA77" s="251"/>
      <c r="AB77" s="28"/>
      <c r="AC77" s="62" t="str">
        <f>IFERROR(VLOOKUP($AB77,整理番号!$B$22:$C$23,2,FALSE),"")</f>
        <v/>
      </c>
      <c r="AD77" s="28"/>
      <c r="AE77" s="116" t="str">
        <f>IFERROR(VLOOKUP(AD77,整理番号!$B$14:$C$16,2,FALSE),"")</f>
        <v/>
      </c>
      <c r="AF77" s="115"/>
      <c r="AG77" s="30" t="str">
        <f>IFERROR(VLOOKUP(AF77,整理番号!$B$18:$C$19,2,FALSE),"")</f>
        <v/>
      </c>
      <c r="AH77" s="28"/>
      <c r="AI77" s="254"/>
      <c r="AJ77" s="254"/>
      <c r="AK77" s="122"/>
      <c r="AL77" s="141"/>
      <c r="AM77" s="28"/>
      <c r="AN77" s="141"/>
      <c r="AO77" s="115"/>
      <c r="AP77" s="116" t="str">
        <f>IFERROR(VLOOKUP(AO77,整理番号!$B$38:$C$43,2,FALSE),"")</f>
        <v/>
      </c>
      <c r="AQ77" s="104" t="str">
        <f t="shared" si="16"/>
        <v/>
      </c>
      <c r="AR77" s="27"/>
      <c r="AS77" s="28"/>
      <c r="AT77" s="27"/>
      <c r="AU77" s="27"/>
      <c r="AV77" s="122"/>
      <c r="AW77" s="115"/>
      <c r="AX77" s="31"/>
      <c r="AY77" s="64" t="str">
        <f t="shared" si="17"/>
        <v/>
      </c>
      <c r="AZ77" s="31"/>
      <c r="BA77" s="31"/>
      <c r="BB77" s="64">
        <f t="shared" si="18"/>
        <v>0</v>
      </c>
      <c r="BC77" s="64" t="str">
        <f t="shared" si="19"/>
        <v/>
      </c>
      <c r="BD77" s="64" t="str">
        <f t="shared" si="20"/>
        <v/>
      </c>
      <c r="BE77" s="33"/>
      <c r="BF77" s="34" t="str">
        <f t="shared" si="21"/>
        <v/>
      </c>
      <c r="BG77" s="125" t="str">
        <f t="shared" si="22"/>
        <v/>
      </c>
      <c r="BH77" s="262"/>
      <c r="BI77" s="263"/>
      <c r="BJ77" s="31"/>
      <c r="BK77" s="31"/>
      <c r="BL77" s="31"/>
      <c r="BM77" s="31"/>
      <c r="BN77" s="148"/>
      <c r="BO77" s="270"/>
      <c r="BP77" s="267"/>
      <c r="BQ77" s="262"/>
      <c r="BR77" s="263"/>
      <c r="BS77" s="31"/>
      <c r="BT77" s="31"/>
      <c r="BU77" s="31"/>
      <c r="BV77" s="31"/>
      <c r="BW77" s="148"/>
      <c r="BX77" s="270"/>
      <c r="BY77" s="267"/>
      <c r="BZ77" s="262"/>
      <c r="CA77" s="263"/>
      <c r="CB77" s="31"/>
      <c r="CC77" s="31"/>
      <c r="CD77" s="31"/>
      <c r="CE77" s="31"/>
      <c r="CF77" s="148"/>
      <c r="CG77" s="270"/>
      <c r="CH77" s="267"/>
      <c r="CI77" s="262"/>
      <c r="CJ77" s="263"/>
      <c r="CK77" s="323"/>
      <c r="CL77" s="323"/>
      <c r="CM77" s="323"/>
      <c r="CN77" s="323"/>
      <c r="CO77" s="35" t="s">
        <v>306</v>
      </c>
      <c r="CP77" s="342" t="str">
        <f t="shared" si="23"/>
        <v/>
      </c>
      <c r="CQ77" s="267"/>
      <c r="CR77" s="258"/>
      <c r="CS77" s="93"/>
      <c r="CT77" s="275"/>
      <c r="CU77" s="275"/>
      <c r="CV77" s="275"/>
      <c r="CW77" s="275"/>
      <c r="CX77" s="36" t="s">
        <v>307</v>
      </c>
      <c r="CY77" s="273"/>
      <c r="CZ77" s="258"/>
      <c r="DA77" s="263"/>
      <c r="DB77" s="296"/>
      <c r="DC77" s="296"/>
      <c r="DD77" s="296"/>
      <c r="DE77" s="296"/>
      <c r="DF77" s="36" t="s">
        <v>308</v>
      </c>
      <c r="DG77" s="344" t="str">
        <f t="shared" si="24"/>
        <v/>
      </c>
      <c r="DH77" s="273"/>
      <c r="DI77" s="258"/>
      <c r="DJ77" s="263"/>
      <c r="DK77" s="278"/>
      <c r="DL77" s="278"/>
      <c r="DM77" s="278"/>
      <c r="DN77" s="278"/>
      <c r="DO77" s="36" t="s">
        <v>309</v>
      </c>
      <c r="DP77" s="281"/>
      <c r="DQ77" s="284" t="str">
        <f t="shared" si="25"/>
        <v/>
      </c>
      <c r="DR77" s="273"/>
      <c r="DS77" s="43"/>
      <c r="DT77" s="93"/>
      <c r="DU77" s="37"/>
      <c r="DV77" s="37"/>
      <c r="DW77" s="37"/>
      <c r="DX77" s="37"/>
      <c r="DY77" s="46" t="s">
        <v>310</v>
      </c>
      <c r="DZ77" s="478"/>
      <c r="EA77" s="38"/>
      <c r="EB77" s="37"/>
      <c r="EC77" s="37"/>
      <c r="ED77" s="37"/>
      <c r="EE77" s="37"/>
      <c r="EF77" s="49" t="s">
        <v>307</v>
      </c>
      <c r="EG77" s="54"/>
      <c r="EH77" s="290"/>
      <c r="EI77" s="37"/>
      <c r="EJ77" s="37"/>
      <c r="EK77" s="37"/>
      <c r="EL77" s="37"/>
      <c r="EM77" s="52" t="s">
        <v>307</v>
      </c>
      <c r="EN77" s="57"/>
      <c r="EO77" s="290"/>
      <c r="EP77" s="37"/>
      <c r="EQ77" s="37"/>
      <c r="ER77" s="37"/>
      <c r="ES77" s="37"/>
      <c r="ET77" s="39" t="s">
        <v>307</v>
      </c>
      <c r="EU77" s="287"/>
      <c r="EV77" s="292"/>
      <c r="EW77" s="290"/>
      <c r="EX77" s="37"/>
      <c r="EY77" s="37"/>
      <c r="EZ77" s="37"/>
      <c r="FA77" s="37"/>
      <c r="FB77" s="39" t="s">
        <v>307</v>
      </c>
      <c r="FC77" s="287"/>
      <c r="FD77" s="292"/>
      <c r="FE77" s="290"/>
      <c r="FF77" s="296"/>
      <c r="FG77" s="296"/>
      <c r="FH77" s="296"/>
      <c r="FI77" s="296"/>
      <c r="FJ77" s="40" t="s">
        <v>311</v>
      </c>
      <c r="FK77" s="302" t="str">
        <f t="shared" si="26"/>
        <v/>
      </c>
      <c r="FL77" s="299"/>
      <c r="FM77" s="292"/>
      <c r="FN77" s="290"/>
      <c r="FO77" s="305"/>
      <c r="FP77" s="296"/>
      <c r="FQ77" s="296"/>
      <c r="FR77" s="296"/>
      <c r="FS77" s="40" t="s">
        <v>311</v>
      </c>
      <c r="FT77" s="352" t="str">
        <f t="shared" si="27"/>
        <v/>
      </c>
      <c r="FU77" s="267"/>
      <c r="FV77" s="292"/>
      <c r="FW77" s="290"/>
      <c r="FX77" s="326"/>
      <c r="FY77" s="326"/>
      <c r="FZ77" s="326"/>
      <c r="GA77" s="326"/>
      <c r="GB77" s="36" t="s">
        <v>312</v>
      </c>
      <c r="GC77" s="308" t="str">
        <f t="shared" si="28"/>
        <v/>
      </c>
      <c r="GD77" s="267"/>
      <c r="GE77" s="312" t="str">
        <f t="shared" si="29"/>
        <v/>
      </c>
      <c r="GF77" s="313"/>
      <c r="GG77" s="338"/>
      <c r="GH77" s="312" t="str">
        <f t="shared" si="30"/>
        <v/>
      </c>
      <c r="GI77" s="313"/>
      <c r="GJ77" s="338" t="s">
        <v>56</v>
      </c>
      <c r="GK77" s="475" t="str">
        <f t="shared" si="31"/>
        <v/>
      </c>
      <c r="GL77" s="313"/>
      <c r="GM77" s="313"/>
      <c r="GN77" s="338"/>
      <c r="GO77" s="429" t="str">
        <f t="shared" si="32"/>
        <v/>
      </c>
      <c r="GP77" s="430" t="str">
        <f t="shared" si="33"/>
        <v/>
      </c>
      <c r="GQ77" s="431" t="str">
        <f t="shared" si="34"/>
        <v/>
      </c>
      <c r="GR77" s="432" t="str">
        <f t="shared" si="35"/>
        <v/>
      </c>
      <c r="GS77" s="430" t="str">
        <f t="shared" si="36"/>
        <v/>
      </c>
      <c r="GT77" s="433" t="str">
        <f t="shared" si="37"/>
        <v/>
      </c>
      <c r="GU77" s="331" t="str">
        <f t="shared" si="38"/>
        <v/>
      </c>
      <c r="GV77" s="333" t="str">
        <f t="shared" si="39"/>
        <v/>
      </c>
      <c r="GW77" s="439" t="str">
        <f t="shared" si="40"/>
        <v/>
      </c>
      <c r="GX77" s="433" t="str">
        <f t="shared" si="41"/>
        <v/>
      </c>
      <c r="GY77" s="331" t="str">
        <f t="shared" si="42"/>
        <v/>
      </c>
      <c r="GZ77" s="331" t="str">
        <f t="shared" si="43"/>
        <v/>
      </c>
      <c r="HA77" s="328" t="str">
        <f t="shared" si="44"/>
        <v/>
      </c>
      <c r="HB77" s="331" t="str">
        <f t="shared" si="45"/>
        <v/>
      </c>
      <c r="HC77" s="331" t="str">
        <f t="shared" si="46"/>
        <v/>
      </c>
      <c r="HD77" s="333" t="str">
        <f t="shared" si="47"/>
        <v/>
      </c>
      <c r="HE77" s="332" t="str">
        <f t="shared" si="48"/>
        <v/>
      </c>
      <c r="HF77" s="331" t="str">
        <f t="shared" si="49"/>
        <v/>
      </c>
      <c r="HG77" s="333" t="str">
        <f t="shared" si="50"/>
        <v/>
      </c>
      <c r="HH77" s="419" t="str">
        <f t="shared" si="51"/>
        <v/>
      </c>
      <c r="HI77" s="358" t="str">
        <f t="shared" si="52"/>
        <v/>
      </c>
      <c r="HJ77" s="331" t="str">
        <f t="shared" si="53"/>
        <v/>
      </c>
      <c r="HK77" s="331" t="str">
        <f t="shared" si="54"/>
        <v/>
      </c>
      <c r="HL77" s="358" t="str">
        <f t="shared" si="55"/>
        <v/>
      </c>
      <c r="HM77" s="331" t="str">
        <f t="shared" si="56"/>
        <v/>
      </c>
      <c r="HN77" s="331" t="str">
        <f t="shared" si="57"/>
        <v/>
      </c>
      <c r="HO77" s="358" t="str">
        <f t="shared" si="58"/>
        <v/>
      </c>
      <c r="HP77" s="331" t="str">
        <f t="shared" si="59"/>
        <v/>
      </c>
      <c r="HQ77" s="331" t="str">
        <f t="shared" si="60"/>
        <v/>
      </c>
      <c r="HR77" s="361" t="str">
        <f t="shared" si="61"/>
        <v/>
      </c>
      <c r="HS77" s="348" t="str">
        <f t="shared" si="62"/>
        <v/>
      </c>
      <c r="HT77" s="333" t="str">
        <f t="shared" si="63"/>
        <v/>
      </c>
      <c r="HU77" s="428" t="str">
        <f t="shared" si="64"/>
        <v/>
      </c>
      <c r="HV77" s="328" t="str">
        <f t="shared" si="65"/>
        <v/>
      </c>
      <c r="HW77" s="330" t="str">
        <f t="shared" si="66"/>
        <v/>
      </c>
      <c r="HX77" s="418" t="str">
        <f t="shared" si="67"/>
        <v/>
      </c>
      <c r="HY77" s="331" t="str">
        <f t="shared" si="68"/>
        <v/>
      </c>
      <c r="HZ77" s="331" t="str">
        <f t="shared" si="69"/>
        <v/>
      </c>
      <c r="IA77" s="331" t="str">
        <f t="shared" si="70"/>
        <v/>
      </c>
      <c r="IB77" s="331" t="str">
        <f t="shared" si="71"/>
        <v/>
      </c>
      <c r="IC77" s="333" t="str">
        <f t="shared" si="72"/>
        <v/>
      </c>
      <c r="ID77" s="419" t="str">
        <f t="shared" si="73"/>
        <v/>
      </c>
      <c r="IE77" s="331" t="str">
        <f t="shared" si="74"/>
        <v/>
      </c>
      <c r="IF77" s="331" t="str">
        <f t="shared" si="75"/>
        <v/>
      </c>
      <c r="IG77" s="331" t="str">
        <f t="shared" si="76"/>
        <v/>
      </c>
      <c r="IH77" s="331" t="str">
        <f t="shared" si="77"/>
        <v/>
      </c>
      <c r="II77" s="333" t="str">
        <f t="shared" si="78"/>
        <v/>
      </c>
      <c r="IJ77" s="419" t="str">
        <f t="shared" si="79"/>
        <v/>
      </c>
      <c r="IK77" s="331" t="str">
        <f t="shared" si="80"/>
        <v/>
      </c>
      <c r="IL77" s="331" t="str">
        <f t="shared" si="81"/>
        <v/>
      </c>
      <c r="IM77" s="331" t="str">
        <f t="shared" si="82"/>
        <v/>
      </c>
      <c r="IN77" s="331" t="str">
        <f t="shared" si="83"/>
        <v/>
      </c>
      <c r="IO77" s="333" t="str">
        <f t="shared" si="84"/>
        <v/>
      </c>
      <c r="IP77" s="433" t="str">
        <f t="shared" si="85"/>
        <v/>
      </c>
      <c r="IQ77" s="331" t="str">
        <f t="shared" si="86"/>
        <v/>
      </c>
      <c r="IR77" s="348" t="str">
        <f t="shared" si="87"/>
        <v/>
      </c>
      <c r="IS77" s="433" t="str">
        <f t="shared" si="88"/>
        <v/>
      </c>
      <c r="IT77" s="331" t="str">
        <f t="shared" si="89"/>
        <v/>
      </c>
      <c r="IU77" s="333" t="str">
        <f t="shared" si="90"/>
        <v/>
      </c>
      <c r="IV77" s="449" t="str">
        <f t="shared" si="91"/>
        <v/>
      </c>
      <c r="IW77" s="331" t="str">
        <f t="shared" si="92"/>
        <v/>
      </c>
      <c r="IX77" s="331" t="str">
        <f t="shared" si="93"/>
        <v/>
      </c>
      <c r="IY77" s="348" t="str">
        <f t="shared" si="94"/>
        <v/>
      </c>
      <c r="IZ77" s="365" t="str">
        <f t="shared" si="95"/>
        <v/>
      </c>
      <c r="JA77" s="340"/>
      <c r="JB77" s="100"/>
      <c r="JC77" s="370" t="str">
        <f t="shared" si="96"/>
        <v/>
      </c>
      <c r="JD77" s="101" t="str">
        <f t="shared" si="97"/>
        <v/>
      </c>
      <c r="JE77" s="367" t="str">
        <f t="shared" si="98"/>
        <v/>
      </c>
      <c r="JF77" s="368" t="str">
        <f t="shared" si="99"/>
        <v/>
      </c>
      <c r="JG77" s="368" t="str">
        <f t="shared" si="100"/>
        <v/>
      </c>
      <c r="JH77" s="368" t="str">
        <f t="shared" si="101"/>
        <v/>
      </c>
      <c r="JI77" s="368">
        <f t="shared" si="102"/>
        <v>0</v>
      </c>
      <c r="JJ77" s="369" t="str">
        <f t="shared" si="103"/>
        <v/>
      </c>
      <c r="JK77" s="367" t="str">
        <f t="shared" si="104"/>
        <v/>
      </c>
      <c r="JL77" s="369" t="str">
        <f t="shared" si="105"/>
        <v/>
      </c>
      <c r="JM77" s="368" t="str">
        <f t="shared" si="106"/>
        <v/>
      </c>
      <c r="JN77" s="368" t="str">
        <f t="shared" si="107"/>
        <v/>
      </c>
      <c r="JO77" s="368" t="str">
        <f t="shared" si="108"/>
        <v/>
      </c>
      <c r="JP77" s="371" t="str">
        <f t="shared" si="109"/>
        <v/>
      </c>
      <c r="JR77" s="115" t="str">
        <f t="shared" si="110"/>
        <v/>
      </c>
      <c r="JS77" s="28" t="str">
        <f t="shared" si="111"/>
        <v/>
      </c>
      <c r="JT77" s="28" t="str">
        <f t="shared" si="112"/>
        <v/>
      </c>
      <c r="JU77" s="28" t="str">
        <f t="shared" si="113"/>
        <v/>
      </c>
      <c r="JV77" s="28" t="str">
        <f t="shared" si="114"/>
        <v/>
      </c>
      <c r="JW77" s="251"/>
      <c r="JX77" s="122" t="str">
        <f t="shared" si="115"/>
        <v/>
      </c>
      <c r="JZ77" s="115" t="str">
        <f t="shared" si="116"/>
        <v/>
      </c>
      <c r="KA77" s="398" t="str">
        <f t="shared" si="117"/>
        <v/>
      </c>
      <c r="KB77" s="398" t="str">
        <f t="shared" si="118"/>
        <v/>
      </c>
      <c r="KC77" s="28" t="str">
        <f t="shared" si="119"/>
        <v/>
      </c>
      <c r="KD77" s="28" t="str">
        <f t="shared" si="120"/>
        <v/>
      </c>
      <c r="KE77" s="28" t="str">
        <f t="shared" si="121"/>
        <v/>
      </c>
      <c r="KF77" s="28" t="str">
        <f t="shared" si="122"/>
        <v/>
      </c>
      <c r="KG77" s="28" t="str">
        <f t="shared" si="123"/>
        <v/>
      </c>
      <c r="KH77" s="28" t="str">
        <f t="shared" si="124"/>
        <v/>
      </c>
      <c r="KI77" s="28" t="str">
        <f t="shared" si="125"/>
        <v/>
      </c>
      <c r="KJ77" s="28" t="str">
        <f t="shared" si="126"/>
        <v/>
      </c>
      <c r="KK77" s="122" t="str">
        <f t="shared" si="127"/>
        <v/>
      </c>
    </row>
    <row r="78" spans="2:297" s="26" customFormat="1" ht="26.25" customHeight="1" x14ac:dyDescent="0.2">
      <c r="B78" s="27">
        <f t="shared" si="6"/>
        <v>0</v>
      </c>
      <c r="C78" s="27">
        <f t="shared" si="7"/>
        <v>0</v>
      </c>
      <c r="D78" s="27">
        <f t="shared" si="8"/>
        <v>0</v>
      </c>
      <c r="E78" s="27">
        <f t="shared" si="9"/>
        <v>0</v>
      </c>
      <c r="F78" s="27">
        <f t="shared" si="10"/>
        <v>0</v>
      </c>
      <c r="G78" s="27">
        <f t="shared" si="11"/>
        <v>0</v>
      </c>
      <c r="H78" s="27">
        <f t="shared" si="12"/>
        <v>0</v>
      </c>
      <c r="I78" s="27">
        <f t="shared" si="13"/>
        <v>0</v>
      </c>
      <c r="J78" s="27"/>
      <c r="K78" s="27"/>
      <c r="L78" s="27"/>
      <c r="N78" s="131" t="str">
        <f t="shared" si="14"/>
        <v/>
      </c>
      <c r="O78" s="59"/>
      <c r="P78" s="59"/>
      <c r="Q78" s="241"/>
      <c r="R78" s="483"/>
      <c r="S78" s="243" t="str">
        <f>IFERROR(VLOOKUP($R78,整理番号!$B$4:$C$5,2,FALSE),"")</f>
        <v/>
      </c>
      <c r="T78" s="59"/>
      <c r="U78" s="250"/>
      <c r="V78" s="121"/>
      <c r="W78" s="218" t="str">
        <f t="shared" si="15"/>
        <v/>
      </c>
      <c r="X78" s="111"/>
      <c r="Y78" s="115"/>
      <c r="Z78" s="146" t="str">
        <f>IFERROR(VLOOKUP($Y78,整理番号!$B$8:$C$10,2,FALSE),"")</f>
        <v/>
      </c>
      <c r="AA78" s="251"/>
      <c r="AB78" s="28"/>
      <c r="AC78" s="62" t="str">
        <f>IFERROR(VLOOKUP($AB78,整理番号!$B$22:$C$23,2,FALSE),"")</f>
        <v/>
      </c>
      <c r="AD78" s="28"/>
      <c r="AE78" s="116" t="str">
        <f>IFERROR(VLOOKUP(AD78,整理番号!$B$14:$C$16,2,FALSE),"")</f>
        <v/>
      </c>
      <c r="AF78" s="115"/>
      <c r="AG78" s="30" t="str">
        <f>IFERROR(VLOOKUP(AF78,整理番号!$B$18:$C$19,2,FALSE),"")</f>
        <v/>
      </c>
      <c r="AH78" s="28"/>
      <c r="AI78" s="254"/>
      <c r="AJ78" s="254"/>
      <c r="AK78" s="122"/>
      <c r="AL78" s="141"/>
      <c r="AM78" s="28"/>
      <c r="AN78" s="141"/>
      <c r="AO78" s="115"/>
      <c r="AP78" s="116" t="str">
        <f>IFERROR(VLOOKUP(AO78,整理番号!$B$38:$C$43,2,FALSE),"")</f>
        <v/>
      </c>
      <c r="AQ78" s="104" t="str">
        <f t="shared" si="16"/>
        <v/>
      </c>
      <c r="AR78" s="27"/>
      <c r="AS78" s="28"/>
      <c r="AT78" s="27"/>
      <c r="AU78" s="27"/>
      <c r="AV78" s="122"/>
      <c r="AW78" s="115"/>
      <c r="AX78" s="31"/>
      <c r="AY78" s="64" t="str">
        <f t="shared" si="17"/>
        <v/>
      </c>
      <c r="AZ78" s="31"/>
      <c r="BA78" s="31"/>
      <c r="BB78" s="64">
        <f t="shared" si="18"/>
        <v>0</v>
      </c>
      <c r="BC78" s="64" t="str">
        <f t="shared" si="19"/>
        <v/>
      </c>
      <c r="BD78" s="64" t="str">
        <f t="shared" si="20"/>
        <v/>
      </c>
      <c r="BE78" s="33"/>
      <c r="BF78" s="34" t="str">
        <f t="shared" si="21"/>
        <v/>
      </c>
      <c r="BG78" s="125" t="str">
        <f t="shared" si="22"/>
        <v/>
      </c>
      <c r="BH78" s="262"/>
      <c r="BI78" s="263"/>
      <c r="BJ78" s="31"/>
      <c r="BK78" s="31"/>
      <c r="BL78" s="31"/>
      <c r="BM78" s="31"/>
      <c r="BN78" s="148"/>
      <c r="BO78" s="270"/>
      <c r="BP78" s="267"/>
      <c r="BQ78" s="262"/>
      <c r="BR78" s="263"/>
      <c r="BS78" s="31"/>
      <c r="BT78" s="31"/>
      <c r="BU78" s="31"/>
      <c r="BV78" s="31"/>
      <c r="BW78" s="148"/>
      <c r="BX78" s="270"/>
      <c r="BY78" s="267"/>
      <c r="BZ78" s="262"/>
      <c r="CA78" s="263"/>
      <c r="CB78" s="31"/>
      <c r="CC78" s="31"/>
      <c r="CD78" s="31"/>
      <c r="CE78" s="31"/>
      <c r="CF78" s="148"/>
      <c r="CG78" s="270"/>
      <c r="CH78" s="267"/>
      <c r="CI78" s="262"/>
      <c r="CJ78" s="263"/>
      <c r="CK78" s="323"/>
      <c r="CL78" s="323"/>
      <c r="CM78" s="323"/>
      <c r="CN78" s="323"/>
      <c r="CO78" s="35" t="s">
        <v>306</v>
      </c>
      <c r="CP78" s="342" t="str">
        <f t="shared" si="23"/>
        <v/>
      </c>
      <c r="CQ78" s="267"/>
      <c r="CR78" s="258"/>
      <c r="CS78" s="93"/>
      <c r="CT78" s="275"/>
      <c r="CU78" s="275"/>
      <c r="CV78" s="275"/>
      <c r="CW78" s="275"/>
      <c r="CX78" s="36" t="s">
        <v>307</v>
      </c>
      <c r="CY78" s="273"/>
      <c r="CZ78" s="258"/>
      <c r="DA78" s="263"/>
      <c r="DB78" s="296"/>
      <c r="DC78" s="296"/>
      <c r="DD78" s="296"/>
      <c r="DE78" s="296"/>
      <c r="DF78" s="36" t="s">
        <v>308</v>
      </c>
      <c r="DG78" s="344" t="str">
        <f t="shared" si="24"/>
        <v/>
      </c>
      <c r="DH78" s="273"/>
      <c r="DI78" s="258"/>
      <c r="DJ78" s="263"/>
      <c r="DK78" s="278"/>
      <c r="DL78" s="278"/>
      <c r="DM78" s="278"/>
      <c r="DN78" s="278"/>
      <c r="DO78" s="36" t="s">
        <v>309</v>
      </c>
      <c r="DP78" s="281"/>
      <c r="DQ78" s="284" t="str">
        <f t="shared" si="25"/>
        <v/>
      </c>
      <c r="DR78" s="273"/>
      <c r="DS78" s="43"/>
      <c r="DT78" s="93"/>
      <c r="DU78" s="37"/>
      <c r="DV78" s="37"/>
      <c r="DW78" s="37"/>
      <c r="DX78" s="37"/>
      <c r="DY78" s="46" t="s">
        <v>310</v>
      </c>
      <c r="DZ78" s="478"/>
      <c r="EA78" s="38"/>
      <c r="EB78" s="37"/>
      <c r="EC78" s="37"/>
      <c r="ED78" s="37"/>
      <c r="EE78" s="37"/>
      <c r="EF78" s="49" t="s">
        <v>307</v>
      </c>
      <c r="EG78" s="54"/>
      <c r="EH78" s="290"/>
      <c r="EI78" s="37"/>
      <c r="EJ78" s="37"/>
      <c r="EK78" s="37"/>
      <c r="EL78" s="37"/>
      <c r="EM78" s="52" t="s">
        <v>307</v>
      </c>
      <c r="EN78" s="57"/>
      <c r="EO78" s="290"/>
      <c r="EP78" s="37"/>
      <c r="EQ78" s="37"/>
      <c r="ER78" s="37"/>
      <c r="ES78" s="37"/>
      <c r="ET78" s="39" t="s">
        <v>307</v>
      </c>
      <c r="EU78" s="287"/>
      <c r="EV78" s="292"/>
      <c r="EW78" s="290"/>
      <c r="EX78" s="37"/>
      <c r="EY78" s="37"/>
      <c r="EZ78" s="37"/>
      <c r="FA78" s="37"/>
      <c r="FB78" s="39" t="s">
        <v>307</v>
      </c>
      <c r="FC78" s="287"/>
      <c r="FD78" s="292"/>
      <c r="FE78" s="290"/>
      <c r="FF78" s="296"/>
      <c r="FG78" s="296"/>
      <c r="FH78" s="296"/>
      <c r="FI78" s="296"/>
      <c r="FJ78" s="40" t="s">
        <v>311</v>
      </c>
      <c r="FK78" s="302" t="str">
        <f t="shared" si="26"/>
        <v/>
      </c>
      <c r="FL78" s="299"/>
      <c r="FM78" s="292"/>
      <c r="FN78" s="290"/>
      <c r="FO78" s="305"/>
      <c r="FP78" s="296"/>
      <c r="FQ78" s="296"/>
      <c r="FR78" s="296"/>
      <c r="FS78" s="40" t="s">
        <v>311</v>
      </c>
      <c r="FT78" s="352" t="str">
        <f t="shared" si="27"/>
        <v/>
      </c>
      <c r="FU78" s="267"/>
      <c r="FV78" s="292"/>
      <c r="FW78" s="290"/>
      <c r="FX78" s="326"/>
      <c r="FY78" s="326"/>
      <c r="FZ78" s="326"/>
      <c r="GA78" s="326"/>
      <c r="GB78" s="36" t="s">
        <v>312</v>
      </c>
      <c r="GC78" s="308" t="str">
        <f t="shared" si="28"/>
        <v/>
      </c>
      <c r="GD78" s="267"/>
      <c r="GE78" s="312" t="str">
        <f t="shared" si="29"/>
        <v/>
      </c>
      <c r="GF78" s="313"/>
      <c r="GG78" s="338"/>
      <c r="GH78" s="312" t="str">
        <f t="shared" si="30"/>
        <v/>
      </c>
      <c r="GI78" s="313"/>
      <c r="GJ78" s="338" t="s">
        <v>56</v>
      </c>
      <c r="GK78" s="475" t="str">
        <f t="shared" si="31"/>
        <v/>
      </c>
      <c r="GL78" s="313"/>
      <c r="GM78" s="313"/>
      <c r="GN78" s="338"/>
      <c r="GO78" s="429" t="str">
        <f t="shared" si="32"/>
        <v/>
      </c>
      <c r="GP78" s="430" t="str">
        <f t="shared" si="33"/>
        <v/>
      </c>
      <c r="GQ78" s="431" t="str">
        <f t="shared" si="34"/>
        <v/>
      </c>
      <c r="GR78" s="432" t="str">
        <f t="shared" si="35"/>
        <v/>
      </c>
      <c r="GS78" s="430" t="str">
        <f t="shared" si="36"/>
        <v/>
      </c>
      <c r="GT78" s="433" t="str">
        <f t="shared" si="37"/>
        <v/>
      </c>
      <c r="GU78" s="331" t="str">
        <f t="shared" si="38"/>
        <v/>
      </c>
      <c r="GV78" s="333" t="str">
        <f t="shared" si="39"/>
        <v/>
      </c>
      <c r="GW78" s="439" t="str">
        <f t="shared" si="40"/>
        <v/>
      </c>
      <c r="GX78" s="433" t="str">
        <f t="shared" si="41"/>
        <v/>
      </c>
      <c r="GY78" s="331" t="str">
        <f t="shared" si="42"/>
        <v/>
      </c>
      <c r="GZ78" s="331" t="str">
        <f t="shared" si="43"/>
        <v/>
      </c>
      <c r="HA78" s="328" t="str">
        <f t="shared" si="44"/>
        <v/>
      </c>
      <c r="HB78" s="331" t="str">
        <f t="shared" si="45"/>
        <v/>
      </c>
      <c r="HC78" s="331" t="str">
        <f t="shared" si="46"/>
        <v/>
      </c>
      <c r="HD78" s="333" t="str">
        <f t="shared" si="47"/>
        <v/>
      </c>
      <c r="HE78" s="332" t="str">
        <f t="shared" si="48"/>
        <v/>
      </c>
      <c r="HF78" s="331" t="str">
        <f t="shared" si="49"/>
        <v/>
      </c>
      <c r="HG78" s="333" t="str">
        <f t="shared" si="50"/>
        <v/>
      </c>
      <c r="HH78" s="419" t="str">
        <f t="shared" si="51"/>
        <v/>
      </c>
      <c r="HI78" s="358" t="str">
        <f t="shared" si="52"/>
        <v/>
      </c>
      <c r="HJ78" s="331" t="str">
        <f t="shared" si="53"/>
        <v/>
      </c>
      <c r="HK78" s="331" t="str">
        <f t="shared" si="54"/>
        <v/>
      </c>
      <c r="HL78" s="358" t="str">
        <f t="shared" si="55"/>
        <v/>
      </c>
      <c r="HM78" s="331" t="str">
        <f t="shared" si="56"/>
        <v/>
      </c>
      <c r="HN78" s="331" t="str">
        <f t="shared" si="57"/>
        <v/>
      </c>
      <c r="HO78" s="358" t="str">
        <f t="shared" si="58"/>
        <v/>
      </c>
      <c r="HP78" s="331" t="str">
        <f t="shared" si="59"/>
        <v/>
      </c>
      <c r="HQ78" s="331" t="str">
        <f t="shared" si="60"/>
        <v/>
      </c>
      <c r="HR78" s="361" t="str">
        <f t="shared" si="61"/>
        <v/>
      </c>
      <c r="HS78" s="348" t="str">
        <f t="shared" si="62"/>
        <v/>
      </c>
      <c r="HT78" s="333" t="str">
        <f t="shared" si="63"/>
        <v/>
      </c>
      <c r="HU78" s="428" t="str">
        <f t="shared" si="64"/>
        <v/>
      </c>
      <c r="HV78" s="328" t="str">
        <f t="shared" si="65"/>
        <v/>
      </c>
      <c r="HW78" s="330" t="str">
        <f t="shared" si="66"/>
        <v/>
      </c>
      <c r="HX78" s="418" t="str">
        <f t="shared" si="67"/>
        <v/>
      </c>
      <c r="HY78" s="331" t="str">
        <f t="shared" si="68"/>
        <v/>
      </c>
      <c r="HZ78" s="331" t="str">
        <f t="shared" si="69"/>
        <v/>
      </c>
      <c r="IA78" s="331" t="str">
        <f t="shared" si="70"/>
        <v/>
      </c>
      <c r="IB78" s="331" t="str">
        <f t="shared" si="71"/>
        <v/>
      </c>
      <c r="IC78" s="333" t="str">
        <f t="shared" si="72"/>
        <v/>
      </c>
      <c r="ID78" s="419" t="str">
        <f t="shared" si="73"/>
        <v/>
      </c>
      <c r="IE78" s="331" t="str">
        <f t="shared" si="74"/>
        <v/>
      </c>
      <c r="IF78" s="331" t="str">
        <f t="shared" si="75"/>
        <v/>
      </c>
      <c r="IG78" s="331" t="str">
        <f t="shared" si="76"/>
        <v/>
      </c>
      <c r="IH78" s="331" t="str">
        <f t="shared" si="77"/>
        <v/>
      </c>
      <c r="II78" s="333" t="str">
        <f t="shared" si="78"/>
        <v/>
      </c>
      <c r="IJ78" s="419" t="str">
        <f t="shared" si="79"/>
        <v/>
      </c>
      <c r="IK78" s="331" t="str">
        <f t="shared" si="80"/>
        <v/>
      </c>
      <c r="IL78" s="331" t="str">
        <f t="shared" si="81"/>
        <v/>
      </c>
      <c r="IM78" s="331" t="str">
        <f t="shared" si="82"/>
        <v/>
      </c>
      <c r="IN78" s="331" t="str">
        <f t="shared" si="83"/>
        <v/>
      </c>
      <c r="IO78" s="333" t="str">
        <f t="shared" si="84"/>
        <v/>
      </c>
      <c r="IP78" s="433" t="str">
        <f t="shared" si="85"/>
        <v/>
      </c>
      <c r="IQ78" s="331" t="str">
        <f t="shared" si="86"/>
        <v/>
      </c>
      <c r="IR78" s="348" t="str">
        <f t="shared" si="87"/>
        <v/>
      </c>
      <c r="IS78" s="433" t="str">
        <f t="shared" si="88"/>
        <v/>
      </c>
      <c r="IT78" s="331" t="str">
        <f t="shared" si="89"/>
        <v/>
      </c>
      <c r="IU78" s="333" t="str">
        <f t="shared" si="90"/>
        <v/>
      </c>
      <c r="IV78" s="449" t="str">
        <f t="shared" si="91"/>
        <v/>
      </c>
      <c r="IW78" s="331" t="str">
        <f t="shared" si="92"/>
        <v/>
      </c>
      <c r="IX78" s="331" t="str">
        <f t="shared" si="93"/>
        <v/>
      </c>
      <c r="IY78" s="348" t="str">
        <f t="shared" si="94"/>
        <v/>
      </c>
      <c r="IZ78" s="365" t="str">
        <f t="shared" si="95"/>
        <v/>
      </c>
      <c r="JA78" s="340"/>
      <c r="JB78" s="100"/>
      <c r="JC78" s="370" t="str">
        <f t="shared" si="96"/>
        <v/>
      </c>
      <c r="JD78" s="101" t="str">
        <f t="shared" si="97"/>
        <v/>
      </c>
      <c r="JE78" s="367" t="str">
        <f t="shared" si="98"/>
        <v/>
      </c>
      <c r="JF78" s="368" t="str">
        <f t="shared" si="99"/>
        <v/>
      </c>
      <c r="JG78" s="368" t="str">
        <f t="shared" si="100"/>
        <v/>
      </c>
      <c r="JH78" s="368" t="str">
        <f t="shared" si="101"/>
        <v/>
      </c>
      <c r="JI78" s="368">
        <f t="shared" si="102"/>
        <v>0</v>
      </c>
      <c r="JJ78" s="369" t="str">
        <f t="shared" si="103"/>
        <v/>
      </c>
      <c r="JK78" s="367" t="str">
        <f t="shared" si="104"/>
        <v/>
      </c>
      <c r="JL78" s="369" t="str">
        <f t="shared" si="105"/>
        <v/>
      </c>
      <c r="JM78" s="368" t="str">
        <f t="shared" si="106"/>
        <v/>
      </c>
      <c r="JN78" s="368" t="str">
        <f t="shared" si="107"/>
        <v/>
      </c>
      <c r="JO78" s="368" t="str">
        <f t="shared" si="108"/>
        <v/>
      </c>
      <c r="JP78" s="371" t="str">
        <f t="shared" si="109"/>
        <v/>
      </c>
      <c r="JR78" s="115" t="str">
        <f t="shared" si="110"/>
        <v/>
      </c>
      <c r="JS78" s="28" t="str">
        <f t="shared" si="111"/>
        <v/>
      </c>
      <c r="JT78" s="28" t="str">
        <f t="shared" si="112"/>
        <v/>
      </c>
      <c r="JU78" s="28" t="str">
        <f t="shared" si="113"/>
        <v/>
      </c>
      <c r="JV78" s="28" t="str">
        <f t="shared" si="114"/>
        <v/>
      </c>
      <c r="JW78" s="251"/>
      <c r="JX78" s="122" t="str">
        <f t="shared" si="115"/>
        <v/>
      </c>
      <c r="JZ78" s="115" t="str">
        <f t="shared" si="116"/>
        <v/>
      </c>
      <c r="KA78" s="398" t="str">
        <f t="shared" si="117"/>
        <v/>
      </c>
      <c r="KB78" s="398" t="str">
        <f t="shared" si="118"/>
        <v/>
      </c>
      <c r="KC78" s="28" t="str">
        <f t="shared" si="119"/>
        <v/>
      </c>
      <c r="KD78" s="28" t="str">
        <f t="shared" si="120"/>
        <v/>
      </c>
      <c r="KE78" s="28" t="str">
        <f t="shared" si="121"/>
        <v/>
      </c>
      <c r="KF78" s="28" t="str">
        <f t="shared" si="122"/>
        <v/>
      </c>
      <c r="KG78" s="28" t="str">
        <f t="shared" si="123"/>
        <v/>
      </c>
      <c r="KH78" s="28" t="str">
        <f t="shared" si="124"/>
        <v/>
      </c>
      <c r="KI78" s="28" t="str">
        <f t="shared" si="125"/>
        <v/>
      </c>
      <c r="KJ78" s="28" t="str">
        <f t="shared" si="126"/>
        <v/>
      </c>
      <c r="KK78" s="122" t="str">
        <f t="shared" si="127"/>
        <v/>
      </c>
    </row>
    <row r="79" spans="2:297" s="26" customFormat="1" ht="26.25" customHeight="1" x14ac:dyDescent="0.2">
      <c r="B79" s="27">
        <f t="shared" si="6"/>
        <v>0</v>
      </c>
      <c r="C79" s="27">
        <f t="shared" si="7"/>
        <v>0</v>
      </c>
      <c r="D79" s="27">
        <f t="shared" si="8"/>
        <v>0</v>
      </c>
      <c r="E79" s="27">
        <f t="shared" si="9"/>
        <v>0</v>
      </c>
      <c r="F79" s="27">
        <f t="shared" si="10"/>
        <v>0</v>
      </c>
      <c r="G79" s="27">
        <f t="shared" si="11"/>
        <v>0</v>
      </c>
      <c r="H79" s="27">
        <f t="shared" si="12"/>
        <v>0</v>
      </c>
      <c r="I79" s="27">
        <f t="shared" si="13"/>
        <v>0</v>
      </c>
      <c r="J79" s="27"/>
      <c r="K79" s="27"/>
      <c r="L79" s="27"/>
      <c r="N79" s="131" t="str">
        <f t="shared" si="14"/>
        <v/>
      </c>
      <c r="O79" s="59"/>
      <c r="P79" s="59"/>
      <c r="Q79" s="241"/>
      <c r="R79" s="483"/>
      <c r="S79" s="243" t="str">
        <f>IFERROR(VLOOKUP($R79,整理番号!$B$4:$C$5,2,FALSE),"")</f>
        <v/>
      </c>
      <c r="T79" s="59"/>
      <c r="U79" s="250"/>
      <c r="V79" s="121"/>
      <c r="W79" s="218" t="str">
        <f t="shared" si="15"/>
        <v/>
      </c>
      <c r="X79" s="111"/>
      <c r="Y79" s="115"/>
      <c r="Z79" s="146" t="str">
        <f>IFERROR(VLOOKUP($Y79,整理番号!$B$8:$C$10,2,FALSE),"")</f>
        <v/>
      </c>
      <c r="AA79" s="251"/>
      <c r="AB79" s="28"/>
      <c r="AC79" s="62" t="str">
        <f>IFERROR(VLOOKUP($AB79,整理番号!$B$22:$C$23,2,FALSE),"")</f>
        <v/>
      </c>
      <c r="AD79" s="28"/>
      <c r="AE79" s="116" t="str">
        <f>IFERROR(VLOOKUP(AD79,整理番号!$B$14:$C$16,2,FALSE),"")</f>
        <v/>
      </c>
      <c r="AF79" s="115"/>
      <c r="AG79" s="30" t="str">
        <f>IFERROR(VLOOKUP(AF79,整理番号!$B$18:$C$19,2,FALSE),"")</f>
        <v/>
      </c>
      <c r="AH79" s="28"/>
      <c r="AI79" s="254"/>
      <c r="AJ79" s="254"/>
      <c r="AK79" s="122"/>
      <c r="AL79" s="141"/>
      <c r="AM79" s="28"/>
      <c r="AN79" s="141"/>
      <c r="AO79" s="115"/>
      <c r="AP79" s="116" t="str">
        <f>IFERROR(VLOOKUP(AO79,整理番号!$B$38:$C$43,2,FALSE),"")</f>
        <v/>
      </c>
      <c r="AQ79" s="104" t="str">
        <f t="shared" si="16"/>
        <v/>
      </c>
      <c r="AR79" s="27"/>
      <c r="AS79" s="28"/>
      <c r="AT79" s="27"/>
      <c r="AU79" s="27"/>
      <c r="AV79" s="122"/>
      <c r="AW79" s="115"/>
      <c r="AX79" s="31"/>
      <c r="AY79" s="64" t="str">
        <f t="shared" si="17"/>
        <v/>
      </c>
      <c r="AZ79" s="31"/>
      <c r="BA79" s="31"/>
      <c r="BB79" s="64">
        <f t="shared" si="18"/>
        <v>0</v>
      </c>
      <c r="BC79" s="64" t="str">
        <f t="shared" si="19"/>
        <v/>
      </c>
      <c r="BD79" s="64" t="str">
        <f t="shared" si="20"/>
        <v/>
      </c>
      <c r="BE79" s="33"/>
      <c r="BF79" s="34" t="str">
        <f t="shared" si="21"/>
        <v/>
      </c>
      <c r="BG79" s="125" t="str">
        <f t="shared" si="22"/>
        <v/>
      </c>
      <c r="BH79" s="262"/>
      <c r="BI79" s="263"/>
      <c r="BJ79" s="31"/>
      <c r="BK79" s="31"/>
      <c r="BL79" s="31"/>
      <c r="BM79" s="31"/>
      <c r="BN79" s="148"/>
      <c r="BO79" s="270"/>
      <c r="BP79" s="267"/>
      <c r="BQ79" s="262"/>
      <c r="BR79" s="263"/>
      <c r="BS79" s="31"/>
      <c r="BT79" s="31"/>
      <c r="BU79" s="31"/>
      <c r="BV79" s="31"/>
      <c r="BW79" s="148"/>
      <c r="BX79" s="270"/>
      <c r="BY79" s="267"/>
      <c r="BZ79" s="262"/>
      <c r="CA79" s="263"/>
      <c r="CB79" s="31"/>
      <c r="CC79" s="31"/>
      <c r="CD79" s="31"/>
      <c r="CE79" s="31"/>
      <c r="CF79" s="148"/>
      <c r="CG79" s="270"/>
      <c r="CH79" s="267"/>
      <c r="CI79" s="262"/>
      <c r="CJ79" s="263"/>
      <c r="CK79" s="323"/>
      <c r="CL79" s="323"/>
      <c r="CM79" s="323"/>
      <c r="CN79" s="323"/>
      <c r="CO79" s="35" t="s">
        <v>306</v>
      </c>
      <c r="CP79" s="342" t="str">
        <f t="shared" si="23"/>
        <v/>
      </c>
      <c r="CQ79" s="267"/>
      <c r="CR79" s="258"/>
      <c r="CS79" s="93"/>
      <c r="CT79" s="275"/>
      <c r="CU79" s="275"/>
      <c r="CV79" s="275"/>
      <c r="CW79" s="275"/>
      <c r="CX79" s="36" t="s">
        <v>307</v>
      </c>
      <c r="CY79" s="273"/>
      <c r="CZ79" s="258"/>
      <c r="DA79" s="263"/>
      <c r="DB79" s="296"/>
      <c r="DC79" s="296"/>
      <c r="DD79" s="296"/>
      <c r="DE79" s="296"/>
      <c r="DF79" s="36" t="s">
        <v>308</v>
      </c>
      <c r="DG79" s="344" t="str">
        <f t="shared" si="24"/>
        <v/>
      </c>
      <c r="DH79" s="273"/>
      <c r="DI79" s="258"/>
      <c r="DJ79" s="263"/>
      <c r="DK79" s="278"/>
      <c r="DL79" s="278"/>
      <c r="DM79" s="278"/>
      <c r="DN79" s="278"/>
      <c r="DO79" s="36" t="s">
        <v>309</v>
      </c>
      <c r="DP79" s="281"/>
      <c r="DQ79" s="284" t="str">
        <f t="shared" si="25"/>
        <v/>
      </c>
      <c r="DR79" s="273"/>
      <c r="DS79" s="43"/>
      <c r="DT79" s="93"/>
      <c r="DU79" s="37"/>
      <c r="DV79" s="37"/>
      <c r="DW79" s="37"/>
      <c r="DX79" s="37"/>
      <c r="DY79" s="46" t="s">
        <v>310</v>
      </c>
      <c r="DZ79" s="478"/>
      <c r="EA79" s="38"/>
      <c r="EB79" s="37"/>
      <c r="EC79" s="37"/>
      <c r="ED79" s="37"/>
      <c r="EE79" s="37"/>
      <c r="EF79" s="49" t="s">
        <v>307</v>
      </c>
      <c r="EG79" s="54"/>
      <c r="EH79" s="290"/>
      <c r="EI79" s="37"/>
      <c r="EJ79" s="37"/>
      <c r="EK79" s="37"/>
      <c r="EL79" s="37"/>
      <c r="EM79" s="52" t="s">
        <v>307</v>
      </c>
      <c r="EN79" s="57"/>
      <c r="EO79" s="290"/>
      <c r="EP79" s="37"/>
      <c r="EQ79" s="37"/>
      <c r="ER79" s="37"/>
      <c r="ES79" s="37"/>
      <c r="ET79" s="39" t="s">
        <v>307</v>
      </c>
      <c r="EU79" s="287"/>
      <c r="EV79" s="292"/>
      <c r="EW79" s="290"/>
      <c r="EX79" s="37"/>
      <c r="EY79" s="37"/>
      <c r="EZ79" s="37"/>
      <c r="FA79" s="37"/>
      <c r="FB79" s="39" t="s">
        <v>307</v>
      </c>
      <c r="FC79" s="287"/>
      <c r="FD79" s="292"/>
      <c r="FE79" s="290"/>
      <c r="FF79" s="296"/>
      <c r="FG79" s="296"/>
      <c r="FH79" s="296"/>
      <c r="FI79" s="296"/>
      <c r="FJ79" s="40" t="s">
        <v>311</v>
      </c>
      <c r="FK79" s="302" t="str">
        <f t="shared" si="26"/>
        <v/>
      </c>
      <c r="FL79" s="299"/>
      <c r="FM79" s="292"/>
      <c r="FN79" s="290"/>
      <c r="FO79" s="305"/>
      <c r="FP79" s="296"/>
      <c r="FQ79" s="296"/>
      <c r="FR79" s="296"/>
      <c r="FS79" s="40" t="s">
        <v>311</v>
      </c>
      <c r="FT79" s="352" t="str">
        <f t="shared" si="27"/>
        <v/>
      </c>
      <c r="FU79" s="267"/>
      <c r="FV79" s="292"/>
      <c r="FW79" s="290"/>
      <c r="FX79" s="326"/>
      <c r="FY79" s="326"/>
      <c r="FZ79" s="326"/>
      <c r="GA79" s="326"/>
      <c r="GB79" s="36" t="s">
        <v>312</v>
      </c>
      <c r="GC79" s="308" t="str">
        <f t="shared" si="28"/>
        <v/>
      </c>
      <c r="GD79" s="267"/>
      <c r="GE79" s="312" t="str">
        <f t="shared" si="29"/>
        <v/>
      </c>
      <c r="GF79" s="313"/>
      <c r="GG79" s="338"/>
      <c r="GH79" s="312" t="str">
        <f t="shared" si="30"/>
        <v/>
      </c>
      <c r="GI79" s="313"/>
      <c r="GJ79" s="338" t="s">
        <v>56</v>
      </c>
      <c r="GK79" s="475" t="str">
        <f t="shared" si="31"/>
        <v/>
      </c>
      <c r="GL79" s="313"/>
      <c r="GM79" s="313"/>
      <c r="GN79" s="338"/>
      <c r="GO79" s="429" t="str">
        <f t="shared" si="32"/>
        <v/>
      </c>
      <c r="GP79" s="430" t="str">
        <f t="shared" si="33"/>
        <v/>
      </c>
      <c r="GQ79" s="431" t="str">
        <f t="shared" si="34"/>
        <v/>
      </c>
      <c r="GR79" s="432" t="str">
        <f t="shared" si="35"/>
        <v/>
      </c>
      <c r="GS79" s="430" t="str">
        <f t="shared" si="36"/>
        <v/>
      </c>
      <c r="GT79" s="433" t="str">
        <f t="shared" si="37"/>
        <v/>
      </c>
      <c r="GU79" s="331" t="str">
        <f t="shared" si="38"/>
        <v/>
      </c>
      <c r="GV79" s="333" t="str">
        <f t="shared" si="39"/>
        <v/>
      </c>
      <c r="GW79" s="439" t="str">
        <f t="shared" si="40"/>
        <v/>
      </c>
      <c r="GX79" s="433" t="str">
        <f t="shared" si="41"/>
        <v/>
      </c>
      <c r="GY79" s="331" t="str">
        <f t="shared" si="42"/>
        <v/>
      </c>
      <c r="GZ79" s="331" t="str">
        <f t="shared" si="43"/>
        <v/>
      </c>
      <c r="HA79" s="328" t="str">
        <f t="shared" si="44"/>
        <v/>
      </c>
      <c r="HB79" s="331" t="str">
        <f t="shared" si="45"/>
        <v/>
      </c>
      <c r="HC79" s="331" t="str">
        <f t="shared" si="46"/>
        <v/>
      </c>
      <c r="HD79" s="333" t="str">
        <f t="shared" si="47"/>
        <v/>
      </c>
      <c r="HE79" s="332" t="str">
        <f t="shared" si="48"/>
        <v/>
      </c>
      <c r="HF79" s="331" t="str">
        <f t="shared" si="49"/>
        <v/>
      </c>
      <c r="HG79" s="333" t="str">
        <f t="shared" si="50"/>
        <v/>
      </c>
      <c r="HH79" s="419" t="str">
        <f t="shared" si="51"/>
        <v/>
      </c>
      <c r="HI79" s="358" t="str">
        <f t="shared" si="52"/>
        <v/>
      </c>
      <c r="HJ79" s="331" t="str">
        <f t="shared" si="53"/>
        <v/>
      </c>
      <c r="HK79" s="331" t="str">
        <f t="shared" si="54"/>
        <v/>
      </c>
      <c r="HL79" s="358" t="str">
        <f t="shared" si="55"/>
        <v/>
      </c>
      <c r="HM79" s="331" t="str">
        <f t="shared" si="56"/>
        <v/>
      </c>
      <c r="HN79" s="331" t="str">
        <f t="shared" si="57"/>
        <v/>
      </c>
      <c r="HO79" s="358" t="str">
        <f t="shared" si="58"/>
        <v/>
      </c>
      <c r="HP79" s="331" t="str">
        <f t="shared" si="59"/>
        <v/>
      </c>
      <c r="HQ79" s="331" t="str">
        <f t="shared" si="60"/>
        <v/>
      </c>
      <c r="HR79" s="361" t="str">
        <f t="shared" si="61"/>
        <v/>
      </c>
      <c r="HS79" s="348" t="str">
        <f t="shared" si="62"/>
        <v/>
      </c>
      <c r="HT79" s="333" t="str">
        <f t="shared" si="63"/>
        <v/>
      </c>
      <c r="HU79" s="428" t="str">
        <f t="shared" si="64"/>
        <v/>
      </c>
      <c r="HV79" s="328" t="str">
        <f t="shared" si="65"/>
        <v/>
      </c>
      <c r="HW79" s="330" t="str">
        <f t="shared" si="66"/>
        <v/>
      </c>
      <c r="HX79" s="418" t="str">
        <f t="shared" si="67"/>
        <v/>
      </c>
      <c r="HY79" s="331" t="str">
        <f t="shared" si="68"/>
        <v/>
      </c>
      <c r="HZ79" s="331" t="str">
        <f t="shared" si="69"/>
        <v/>
      </c>
      <c r="IA79" s="331" t="str">
        <f t="shared" si="70"/>
        <v/>
      </c>
      <c r="IB79" s="331" t="str">
        <f t="shared" si="71"/>
        <v/>
      </c>
      <c r="IC79" s="333" t="str">
        <f t="shared" si="72"/>
        <v/>
      </c>
      <c r="ID79" s="419" t="str">
        <f t="shared" si="73"/>
        <v/>
      </c>
      <c r="IE79" s="331" t="str">
        <f t="shared" si="74"/>
        <v/>
      </c>
      <c r="IF79" s="331" t="str">
        <f t="shared" si="75"/>
        <v/>
      </c>
      <c r="IG79" s="331" t="str">
        <f t="shared" si="76"/>
        <v/>
      </c>
      <c r="IH79" s="331" t="str">
        <f t="shared" si="77"/>
        <v/>
      </c>
      <c r="II79" s="333" t="str">
        <f t="shared" si="78"/>
        <v/>
      </c>
      <c r="IJ79" s="419" t="str">
        <f t="shared" si="79"/>
        <v/>
      </c>
      <c r="IK79" s="331" t="str">
        <f t="shared" si="80"/>
        <v/>
      </c>
      <c r="IL79" s="331" t="str">
        <f t="shared" si="81"/>
        <v/>
      </c>
      <c r="IM79" s="331" t="str">
        <f t="shared" si="82"/>
        <v/>
      </c>
      <c r="IN79" s="331" t="str">
        <f t="shared" si="83"/>
        <v/>
      </c>
      <c r="IO79" s="333" t="str">
        <f t="shared" si="84"/>
        <v/>
      </c>
      <c r="IP79" s="433" t="str">
        <f t="shared" si="85"/>
        <v/>
      </c>
      <c r="IQ79" s="331" t="str">
        <f t="shared" si="86"/>
        <v/>
      </c>
      <c r="IR79" s="348" t="str">
        <f t="shared" si="87"/>
        <v/>
      </c>
      <c r="IS79" s="433" t="str">
        <f t="shared" si="88"/>
        <v/>
      </c>
      <c r="IT79" s="331" t="str">
        <f t="shared" si="89"/>
        <v/>
      </c>
      <c r="IU79" s="333" t="str">
        <f t="shared" si="90"/>
        <v/>
      </c>
      <c r="IV79" s="449" t="str">
        <f t="shared" si="91"/>
        <v/>
      </c>
      <c r="IW79" s="331" t="str">
        <f t="shared" si="92"/>
        <v/>
      </c>
      <c r="IX79" s="331" t="str">
        <f t="shared" si="93"/>
        <v/>
      </c>
      <c r="IY79" s="348" t="str">
        <f t="shared" si="94"/>
        <v/>
      </c>
      <c r="IZ79" s="365" t="str">
        <f t="shared" si="95"/>
        <v/>
      </c>
      <c r="JA79" s="340"/>
      <c r="JB79" s="100"/>
      <c r="JC79" s="370" t="str">
        <f t="shared" si="96"/>
        <v/>
      </c>
      <c r="JD79" s="101" t="str">
        <f t="shared" si="97"/>
        <v/>
      </c>
      <c r="JE79" s="367" t="str">
        <f t="shared" si="98"/>
        <v/>
      </c>
      <c r="JF79" s="368" t="str">
        <f t="shared" si="99"/>
        <v/>
      </c>
      <c r="JG79" s="368" t="str">
        <f t="shared" si="100"/>
        <v/>
      </c>
      <c r="JH79" s="368" t="str">
        <f t="shared" si="101"/>
        <v/>
      </c>
      <c r="JI79" s="368">
        <f t="shared" si="102"/>
        <v>0</v>
      </c>
      <c r="JJ79" s="369" t="str">
        <f t="shared" si="103"/>
        <v/>
      </c>
      <c r="JK79" s="367" t="str">
        <f t="shared" si="104"/>
        <v/>
      </c>
      <c r="JL79" s="369" t="str">
        <f t="shared" si="105"/>
        <v/>
      </c>
      <c r="JM79" s="368" t="str">
        <f t="shared" si="106"/>
        <v/>
      </c>
      <c r="JN79" s="368" t="str">
        <f t="shared" si="107"/>
        <v/>
      </c>
      <c r="JO79" s="368" t="str">
        <f t="shared" si="108"/>
        <v/>
      </c>
      <c r="JP79" s="371" t="str">
        <f t="shared" si="109"/>
        <v/>
      </c>
      <c r="JR79" s="115" t="str">
        <f t="shared" si="110"/>
        <v/>
      </c>
      <c r="JS79" s="28" t="str">
        <f t="shared" si="111"/>
        <v/>
      </c>
      <c r="JT79" s="28" t="str">
        <f t="shared" si="112"/>
        <v/>
      </c>
      <c r="JU79" s="28" t="str">
        <f t="shared" si="113"/>
        <v/>
      </c>
      <c r="JV79" s="28" t="str">
        <f t="shared" si="114"/>
        <v/>
      </c>
      <c r="JW79" s="251"/>
      <c r="JX79" s="122" t="str">
        <f t="shared" si="115"/>
        <v/>
      </c>
      <c r="JZ79" s="115" t="str">
        <f t="shared" si="116"/>
        <v/>
      </c>
      <c r="KA79" s="398" t="str">
        <f t="shared" si="117"/>
        <v/>
      </c>
      <c r="KB79" s="398" t="str">
        <f t="shared" si="118"/>
        <v/>
      </c>
      <c r="KC79" s="28" t="str">
        <f t="shared" si="119"/>
        <v/>
      </c>
      <c r="KD79" s="28" t="str">
        <f t="shared" si="120"/>
        <v/>
      </c>
      <c r="KE79" s="28" t="str">
        <f t="shared" si="121"/>
        <v/>
      </c>
      <c r="KF79" s="28" t="str">
        <f t="shared" si="122"/>
        <v/>
      </c>
      <c r="KG79" s="28" t="str">
        <f t="shared" si="123"/>
        <v/>
      </c>
      <c r="KH79" s="28" t="str">
        <f t="shared" si="124"/>
        <v/>
      </c>
      <c r="KI79" s="28" t="str">
        <f t="shared" si="125"/>
        <v/>
      </c>
      <c r="KJ79" s="28" t="str">
        <f t="shared" si="126"/>
        <v/>
      </c>
      <c r="KK79" s="122" t="str">
        <f t="shared" si="127"/>
        <v/>
      </c>
    </row>
    <row r="80" spans="2:297" s="26" customFormat="1" ht="26.25" customHeight="1" x14ac:dyDescent="0.2">
      <c r="B80" s="27">
        <f t="shared" si="6"/>
        <v>0</v>
      </c>
      <c r="C80" s="27">
        <f t="shared" si="7"/>
        <v>0</v>
      </c>
      <c r="D80" s="27">
        <f t="shared" si="8"/>
        <v>0</v>
      </c>
      <c r="E80" s="27">
        <f t="shared" si="9"/>
        <v>0</v>
      </c>
      <c r="F80" s="27">
        <f t="shared" si="10"/>
        <v>0</v>
      </c>
      <c r="G80" s="27">
        <f t="shared" si="11"/>
        <v>0</v>
      </c>
      <c r="H80" s="27">
        <f t="shared" si="12"/>
        <v>0</v>
      </c>
      <c r="I80" s="27">
        <f t="shared" si="13"/>
        <v>0</v>
      </c>
      <c r="J80" s="27"/>
      <c r="K80" s="27"/>
      <c r="L80" s="27"/>
      <c r="N80" s="131" t="str">
        <f t="shared" si="14"/>
        <v/>
      </c>
      <c r="O80" s="59"/>
      <c r="P80" s="59"/>
      <c r="Q80" s="241"/>
      <c r="R80" s="483"/>
      <c r="S80" s="243" t="str">
        <f>IFERROR(VLOOKUP($R80,整理番号!$B$4:$C$5,2,FALSE),"")</f>
        <v/>
      </c>
      <c r="T80" s="59"/>
      <c r="U80" s="250"/>
      <c r="V80" s="121"/>
      <c r="W80" s="218" t="str">
        <f t="shared" si="15"/>
        <v/>
      </c>
      <c r="X80" s="111"/>
      <c r="Y80" s="115"/>
      <c r="Z80" s="146" t="str">
        <f>IFERROR(VLOOKUP($Y80,整理番号!$B$8:$C$10,2,FALSE),"")</f>
        <v/>
      </c>
      <c r="AA80" s="251"/>
      <c r="AB80" s="28"/>
      <c r="AC80" s="62" t="str">
        <f>IFERROR(VLOOKUP($AB80,整理番号!$B$22:$C$23,2,FALSE),"")</f>
        <v/>
      </c>
      <c r="AD80" s="28"/>
      <c r="AE80" s="116" t="str">
        <f>IFERROR(VLOOKUP(AD80,整理番号!$B$14:$C$16,2,FALSE),"")</f>
        <v/>
      </c>
      <c r="AF80" s="115"/>
      <c r="AG80" s="30" t="str">
        <f>IFERROR(VLOOKUP(AF80,整理番号!$B$18:$C$19,2,FALSE),"")</f>
        <v/>
      </c>
      <c r="AH80" s="28"/>
      <c r="AI80" s="254"/>
      <c r="AJ80" s="254"/>
      <c r="AK80" s="122"/>
      <c r="AL80" s="141"/>
      <c r="AM80" s="28"/>
      <c r="AN80" s="141"/>
      <c r="AO80" s="115"/>
      <c r="AP80" s="116" t="str">
        <f>IFERROR(VLOOKUP(AO80,整理番号!$B$38:$C$43,2,FALSE),"")</f>
        <v/>
      </c>
      <c r="AQ80" s="104" t="str">
        <f t="shared" si="16"/>
        <v/>
      </c>
      <c r="AR80" s="27"/>
      <c r="AS80" s="28"/>
      <c r="AT80" s="27"/>
      <c r="AU80" s="27"/>
      <c r="AV80" s="122"/>
      <c r="AW80" s="115"/>
      <c r="AX80" s="31"/>
      <c r="AY80" s="64" t="str">
        <f t="shared" si="17"/>
        <v/>
      </c>
      <c r="AZ80" s="31"/>
      <c r="BA80" s="31"/>
      <c r="BB80" s="64">
        <f t="shared" si="18"/>
        <v>0</v>
      </c>
      <c r="BC80" s="64" t="str">
        <f t="shared" si="19"/>
        <v/>
      </c>
      <c r="BD80" s="64" t="str">
        <f t="shared" si="20"/>
        <v/>
      </c>
      <c r="BE80" s="33"/>
      <c r="BF80" s="34" t="str">
        <f t="shared" si="21"/>
        <v/>
      </c>
      <c r="BG80" s="125" t="str">
        <f t="shared" si="22"/>
        <v/>
      </c>
      <c r="BH80" s="262"/>
      <c r="BI80" s="263"/>
      <c r="BJ80" s="31"/>
      <c r="BK80" s="31"/>
      <c r="BL80" s="31"/>
      <c r="BM80" s="31"/>
      <c r="BN80" s="148"/>
      <c r="BO80" s="270"/>
      <c r="BP80" s="267"/>
      <c r="BQ80" s="262"/>
      <c r="BR80" s="263"/>
      <c r="BS80" s="31"/>
      <c r="BT80" s="31"/>
      <c r="BU80" s="31"/>
      <c r="BV80" s="31"/>
      <c r="BW80" s="148"/>
      <c r="BX80" s="270"/>
      <c r="BY80" s="267"/>
      <c r="BZ80" s="262"/>
      <c r="CA80" s="263"/>
      <c r="CB80" s="31"/>
      <c r="CC80" s="31"/>
      <c r="CD80" s="31"/>
      <c r="CE80" s="31"/>
      <c r="CF80" s="148"/>
      <c r="CG80" s="270"/>
      <c r="CH80" s="267"/>
      <c r="CI80" s="262"/>
      <c r="CJ80" s="263"/>
      <c r="CK80" s="323"/>
      <c r="CL80" s="323"/>
      <c r="CM80" s="323"/>
      <c r="CN80" s="323"/>
      <c r="CO80" s="35" t="s">
        <v>306</v>
      </c>
      <c r="CP80" s="342" t="str">
        <f t="shared" si="23"/>
        <v/>
      </c>
      <c r="CQ80" s="267"/>
      <c r="CR80" s="258"/>
      <c r="CS80" s="93"/>
      <c r="CT80" s="275"/>
      <c r="CU80" s="275"/>
      <c r="CV80" s="275"/>
      <c r="CW80" s="275"/>
      <c r="CX80" s="36" t="s">
        <v>307</v>
      </c>
      <c r="CY80" s="273"/>
      <c r="CZ80" s="258"/>
      <c r="DA80" s="263"/>
      <c r="DB80" s="296"/>
      <c r="DC80" s="296"/>
      <c r="DD80" s="296"/>
      <c r="DE80" s="296"/>
      <c r="DF80" s="36" t="s">
        <v>308</v>
      </c>
      <c r="DG80" s="344" t="str">
        <f t="shared" si="24"/>
        <v/>
      </c>
      <c r="DH80" s="273"/>
      <c r="DI80" s="258"/>
      <c r="DJ80" s="263"/>
      <c r="DK80" s="278"/>
      <c r="DL80" s="278"/>
      <c r="DM80" s="278"/>
      <c r="DN80" s="278"/>
      <c r="DO80" s="36" t="s">
        <v>309</v>
      </c>
      <c r="DP80" s="281"/>
      <c r="DQ80" s="284" t="str">
        <f t="shared" si="25"/>
        <v/>
      </c>
      <c r="DR80" s="273"/>
      <c r="DS80" s="43"/>
      <c r="DT80" s="93"/>
      <c r="DU80" s="37"/>
      <c r="DV80" s="37"/>
      <c r="DW80" s="37"/>
      <c r="DX80" s="37"/>
      <c r="DY80" s="46" t="s">
        <v>310</v>
      </c>
      <c r="DZ80" s="478"/>
      <c r="EA80" s="38"/>
      <c r="EB80" s="37"/>
      <c r="EC80" s="37"/>
      <c r="ED80" s="37"/>
      <c r="EE80" s="37"/>
      <c r="EF80" s="49" t="s">
        <v>307</v>
      </c>
      <c r="EG80" s="54"/>
      <c r="EH80" s="290"/>
      <c r="EI80" s="37"/>
      <c r="EJ80" s="37"/>
      <c r="EK80" s="37"/>
      <c r="EL80" s="37"/>
      <c r="EM80" s="52" t="s">
        <v>307</v>
      </c>
      <c r="EN80" s="57"/>
      <c r="EO80" s="290"/>
      <c r="EP80" s="37"/>
      <c r="EQ80" s="37"/>
      <c r="ER80" s="37"/>
      <c r="ES80" s="37"/>
      <c r="ET80" s="39" t="s">
        <v>307</v>
      </c>
      <c r="EU80" s="287"/>
      <c r="EV80" s="292"/>
      <c r="EW80" s="290"/>
      <c r="EX80" s="37"/>
      <c r="EY80" s="37"/>
      <c r="EZ80" s="37"/>
      <c r="FA80" s="37"/>
      <c r="FB80" s="39" t="s">
        <v>307</v>
      </c>
      <c r="FC80" s="287"/>
      <c r="FD80" s="292"/>
      <c r="FE80" s="290"/>
      <c r="FF80" s="296"/>
      <c r="FG80" s="296"/>
      <c r="FH80" s="296"/>
      <c r="FI80" s="296"/>
      <c r="FJ80" s="40" t="s">
        <v>311</v>
      </c>
      <c r="FK80" s="302" t="str">
        <f t="shared" si="26"/>
        <v/>
      </c>
      <c r="FL80" s="299"/>
      <c r="FM80" s="292"/>
      <c r="FN80" s="290"/>
      <c r="FO80" s="305"/>
      <c r="FP80" s="296"/>
      <c r="FQ80" s="296"/>
      <c r="FR80" s="296"/>
      <c r="FS80" s="40" t="s">
        <v>311</v>
      </c>
      <c r="FT80" s="352" t="str">
        <f t="shared" si="27"/>
        <v/>
      </c>
      <c r="FU80" s="267"/>
      <c r="FV80" s="292"/>
      <c r="FW80" s="290"/>
      <c r="FX80" s="326"/>
      <c r="FY80" s="326"/>
      <c r="FZ80" s="326"/>
      <c r="GA80" s="326"/>
      <c r="GB80" s="36" t="s">
        <v>312</v>
      </c>
      <c r="GC80" s="308" t="str">
        <f t="shared" si="28"/>
        <v/>
      </c>
      <c r="GD80" s="267"/>
      <c r="GE80" s="312" t="str">
        <f t="shared" si="29"/>
        <v/>
      </c>
      <c r="GF80" s="313"/>
      <c r="GG80" s="338"/>
      <c r="GH80" s="312" t="str">
        <f t="shared" si="30"/>
        <v/>
      </c>
      <c r="GI80" s="313"/>
      <c r="GJ80" s="338" t="s">
        <v>56</v>
      </c>
      <c r="GK80" s="475" t="str">
        <f t="shared" si="31"/>
        <v/>
      </c>
      <c r="GL80" s="313"/>
      <c r="GM80" s="313"/>
      <c r="GN80" s="338"/>
      <c r="GO80" s="429" t="str">
        <f t="shared" si="32"/>
        <v/>
      </c>
      <c r="GP80" s="430" t="str">
        <f t="shared" si="33"/>
        <v/>
      </c>
      <c r="GQ80" s="431" t="str">
        <f t="shared" si="34"/>
        <v/>
      </c>
      <c r="GR80" s="432" t="str">
        <f t="shared" si="35"/>
        <v/>
      </c>
      <c r="GS80" s="430" t="str">
        <f t="shared" si="36"/>
        <v/>
      </c>
      <c r="GT80" s="433" t="str">
        <f t="shared" si="37"/>
        <v/>
      </c>
      <c r="GU80" s="331" t="str">
        <f t="shared" si="38"/>
        <v/>
      </c>
      <c r="GV80" s="333" t="str">
        <f t="shared" si="39"/>
        <v/>
      </c>
      <c r="GW80" s="439" t="str">
        <f t="shared" si="40"/>
        <v/>
      </c>
      <c r="GX80" s="433" t="str">
        <f t="shared" si="41"/>
        <v/>
      </c>
      <c r="GY80" s="331" t="str">
        <f t="shared" si="42"/>
        <v/>
      </c>
      <c r="GZ80" s="331" t="str">
        <f t="shared" si="43"/>
        <v/>
      </c>
      <c r="HA80" s="328" t="str">
        <f t="shared" si="44"/>
        <v/>
      </c>
      <c r="HB80" s="331" t="str">
        <f t="shared" si="45"/>
        <v/>
      </c>
      <c r="HC80" s="331" t="str">
        <f t="shared" si="46"/>
        <v/>
      </c>
      <c r="HD80" s="333" t="str">
        <f t="shared" si="47"/>
        <v/>
      </c>
      <c r="HE80" s="332" t="str">
        <f t="shared" si="48"/>
        <v/>
      </c>
      <c r="HF80" s="331" t="str">
        <f t="shared" si="49"/>
        <v/>
      </c>
      <c r="HG80" s="333" t="str">
        <f t="shared" si="50"/>
        <v/>
      </c>
      <c r="HH80" s="419" t="str">
        <f t="shared" si="51"/>
        <v/>
      </c>
      <c r="HI80" s="358" t="str">
        <f t="shared" si="52"/>
        <v/>
      </c>
      <c r="HJ80" s="331" t="str">
        <f t="shared" si="53"/>
        <v/>
      </c>
      <c r="HK80" s="331" t="str">
        <f t="shared" si="54"/>
        <v/>
      </c>
      <c r="HL80" s="358" t="str">
        <f t="shared" si="55"/>
        <v/>
      </c>
      <c r="HM80" s="331" t="str">
        <f t="shared" si="56"/>
        <v/>
      </c>
      <c r="HN80" s="331" t="str">
        <f t="shared" si="57"/>
        <v/>
      </c>
      <c r="HO80" s="358" t="str">
        <f t="shared" si="58"/>
        <v/>
      </c>
      <c r="HP80" s="331" t="str">
        <f t="shared" si="59"/>
        <v/>
      </c>
      <c r="HQ80" s="331" t="str">
        <f t="shared" si="60"/>
        <v/>
      </c>
      <c r="HR80" s="361" t="str">
        <f t="shared" si="61"/>
        <v/>
      </c>
      <c r="HS80" s="348" t="str">
        <f t="shared" si="62"/>
        <v/>
      </c>
      <c r="HT80" s="333" t="str">
        <f t="shared" si="63"/>
        <v/>
      </c>
      <c r="HU80" s="428" t="str">
        <f t="shared" si="64"/>
        <v/>
      </c>
      <c r="HV80" s="328" t="str">
        <f t="shared" si="65"/>
        <v/>
      </c>
      <c r="HW80" s="330" t="str">
        <f t="shared" si="66"/>
        <v/>
      </c>
      <c r="HX80" s="418" t="str">
        <f t="shared" si="67"/>
        <v/>
      </c>
      <c r="HY80" s="331" t="str">
        <f t="shared" si="68"/>
        <v/>
      </c>
      <c r="HZ80" s="331" t="str">
        <f t="shared" si="69"/>
        <v/>
      </c>
      <c r="IA80" s="331" t="str">
        <f t="shared" si="70"/>
        <v/>
      </c>
      <c r="IB80" s="331" t="str">
        <f t="shared" si="71"/>
        <v/>
      </c>
      <c r="IC80" s="333" t="str">
        <f t="shared" si="72"/>
        <v/>
      </c>
      <c r="ID80" s="419" t="str">
        <f t="shared" si="73"/>
        <v/>
      </c>
      <c r="IE80" s="331" t="str">
        <f t="shared" si="74"/>
        <v/>
      </c>
      <c r="IF80" s="331" t="str">
        <f t="shared" si="75"/>
        <v/>
      </c>
      <c r="IG80" s="331" t="str">
        <f t="shared" si="76"/>
        <v/>
      </c>
      <c r="IH80" s="331" t="str">
        <f t="shared" si="77"/>
        <v/>
      </c>
      <c r="II80" s="333" t="str">
        <f t="shared" si="78"/>
        <v/>
      </c>
      <c r="IJ80" s="419" t="str">
        <f t="shared" si="79"/>
        <v/>
      </c>
      <c r="IK80" s="331" t="str">
        <f t="shared" si="80"/>
        <v/>
      </c>
      <c r="IL80" s="331" t="str">
        <f t="shared" si="81"/>
        <v/>
      </c>
      <c r="IM80" s="331" t="str">
        <f t="shared" si="82"/>
        <v/>
      </c>
      <c r="IN80" s="331" t="str">
        <f t="shared" si="83"/>
        <v/>
      </c>
      <c r="IO80" s="333" t="str">
        <f t="shared" si="84"/>
        <v/>
      </c>
      <c r="IP80" s="433" t="str">
        <f t="shared" si="85"/>
        <v/>
      </c>
      <c r="IQ80" s="331" t="str">
        <f t="shared" si="86"/>
        <v/>
      </c>
      <c r="IR80" s="348" t="str">
        <f t="shared" si="87"/>
        <v/>
      </c>
      <c r="IS80" s="433" t="str">
        <f t="shared" si="88"/>
        <v/>
      </c>
      <c r="IT80" s="331" t="str">
        <f t="shared" si="89"/>
        <v/>
      </c>
      <c r="IU80" s="333" t="str">
        <f t="shared" si="90"/>
        <v/>
      </c>
      <c r="IV80" s="449" t="str">
        <f t="shared" si="91"/>
        <v/>
      </c>
      <c r="IW80" s="331" t="str">
        <f t="shared" si="92"/>
        <v/>
      </c>
      <c r="IX80" s="331" t="str">
        <f t="shared" si="93"/>
        <v/>
      </c>
      <c r="IY80" s="348" t="str">
        <f t="shared" si="94"/>
        <v/>
      </c>
      <c r="IZ80" s="365" t="str">
        <f t="shared" si="95"/>
        <v/>
      </c>
      <c r="JA80" s="340"/>
      <c r="JB80" s="100"/>
      <c r="JC80" s="370" t="str">
        <f t="shared" si="96"/>
        <v/>
      </c>
      <c r="JD80" s="101" t="str">
        <f t="shared" si="97"/>
        <v/>
      </c>
      <c r="JE80" s="367" t="str">
        <f t="shared" si="98"/>
        <v/>
      </c>
      <c r="JF80" s="368" t="str">
        <f t="shared" si="99"/>
        <v/>
      </c>
      <c r="JG80" s="368" t="str">
        <f t="shared" si="100"/>
        <v/>
      </c>
      <c r="JH80" s="368" t="str">
        <f t="shared" si="101"/>
        <v/>
      </c>
      <c r="JI80" s="368">
        <f t="shared" si="102"/>
        <v>0</v>
      </c>
      <c r="JJ80" s="369" t="str">
        <f t="shared" si="103"/>
        <v/>
      </c>
      <c r="JK80" s="367" t="str">
        <f t="shared" si="104"/>
        <v/>
      </c>
      <c r="JL80" s="369" t="str">
        <f t="shared" si="105"/>
        <v/>
      </c>
      <c r="JM80" s="368" t="str">
        <f t="shared" si="106"/>
        <v/>
      </c>
      <c r="JN80" s="368" t="str">
        <f t="shared" si="107"/>
        <v/>
      </c>
      <c r="JO80" s="368" t="str">
        <f t="shared" si="108"/>
        <v/>
      </c>
      <c r="JP80" s="371" t="str">
        <f t="shared" si="109"/>
        <v/>
      </c>
      <c r="JR80" s="115" t="str">
        <f t="shared" si="110"/>
        <v/>
      </c>
      <c r="JS80" s="28" t="str">
        <f t="shared" si="111"/>
        <v/>
      </c>
      <c r="JT80" s="28" t="str">
        <f t="shared" si="112"/>
        <v/>
      </c>
      <c r="JU80" s="28" t="str">
        <f t="shared" si="113"/>
        <v/>
      </c>
      <c r="JV80" s="28" t="str">
        <f t="shared" si="114"/>
        <v/>
      </c>
      <c r="JW80" s="251"/>
      <c r="JX80" s="122" t="str">
        <f t="shared" si="115"/>
        <v/>
      </c>
      <c r="JZ80" s="115" t="str">
        <f t="shared" si="116"/>
        <v/>
      </c>
      <c r="KA80" s="398" t="str">
        <f t="shared" si="117"/>
        <v/>
      </c>
      <c r="KB80" s="398" t="str">
        <f t="shared" si="118"/>
        <v/>
      </c>
      <c r="KC80" s="28" t="str">
        <f t="shared" si="119"/>
        <v/>
      </c>
      <c r="KD80" s="28" t="str">
        <f t="shared" si="120"/>
        <v/>
      </c>
      <c r="KE80" s="28" t="str">
        <f t="shared" si="121"/>
        <v/>
      </c>
      <c r="KF80" s="28" t="str">
        <f t="shared" si="122"/>
        <v/>
      </c>
      <c r="KG80" s="28" t="str">
        <f t="shared" si="123"/>
        <v/>
      </c>
      <c r="KH80" s="28" t="str">
        <f t="shared" si="124"/>
        <v/>
      </c>
      <c r="KI80" s="28" t="str">
        <f t="shared" si="125"/>
        <v/>
      </c>
      <c r="KJ80" s="28" t="str">
        <f t="shared" si="126"/>
        <v/>
      </c>
      <c r="KK80" s="122" t="str">
        <f t="shared" si="127"/>
        <v/>
      </c>
    </row>
    <row r="81" spans="2:297" s="26" customFormat="1" ht="26.25" customHeight="1" x14ac:dyDescent="0.2">
      <c r="B81" s="27">
        <f t="shared" si="6"/>
        <v>0</v>
      </c>
      <c r="C81" s="27">
        <f t="shared" si="7"/>
        <v>0</v>
      </c>
      <c r="D81" s="27">
        <f t="shared" si="8"/>
        <v>0</v>
      </c>
      <c r="E81" s="27">
        <f t="shared" si="9"/>
        <v>0</v>
      </c>
      <c r="F81" s="27">
        <f t="shared" si="10"/>
        <v>0</v>
      </c>
      <c r="G81" s="27">
        <f t="shared" si="11"/>
        <v>0</v>
      </c>
      <c r="H81" s="27">
        <f t="shared" si="12"/>
        <v>0</v>
      </c>
      <c r="I81" s="27">
        <f t="shared" si="13"/>
        <v>0</v>
      </c>
      <c r="J81" s="27"/>
      <c r="K81" s="27"/>
      <c r="L81" s="27"/>
      <c r="N81" s="131" t="str">
        <f t="shared" si="14"/>
        <v/>
      </c>
      <c r="O81" s="59"/>
      <c r="P81" s="59"/>
      <c r="Q81" s="241"/>
      <c r="R81" s="483"/>
      <c r="S81" s="243" t="str">
        <f>IFERROR(VLOOKUP($R81,整理番号!$B$4:$C$5,2,FALSE),"")</f>
        <v/>
      </c>
      <c r="T81" s="59"/>
      <c r="U81" s="250"/>
      <c r="V81" s="121"/>
      <c r="W81" s="218" t="str">
        <f t="shared" si="15"/>
        <v/>
      </c>
      <c r="X81" s="111"/>
      <c r="Y81" s="115"/>
      <c r="Z81" s="146" t="str">
        <f>IFERROR(VLOOKUP($Y81,整理番号!$B$8:$C$10,2,FALSE),"")</f>
        <v/>
      </c>
      <c r="AA81" s="251"/>
      <c r="AB81" s="28"/>
      <c r="AC81" s="62" t="str">
        <f>IFERROR(VLOOKUP($AB81,整理番号!$B$22:$C$23,2,FALSE),"")</f>
        <v/>
      </c>
      <c r="AD81" s="28"/>
      <c r="AE81" s="116" t="str">
        <f>IFERROR(VLOOKUP(AD81,整理番号!$B$14:$C$16,2,FALSE),"")</f>
        <v/>
      </c>
      <c r="AF81" s="115"/>
      <c r="AG81" s="30" t="str">
        <f>IFERROR(VLOOKUP(AF81,整理番号!$B$18:$C$19,2,FALSE),"")</f>
        <v/>
      </c>
      <c r="AH81" s="28"/>
      <c r="AI81" s="254"/>
      <c r="AJ81" s="254"/>
      <c r="AK81" s="122"/>
      <c r="AL81" s="141"/>
      <c r="AM81" s="28"/>
      <c r="AN81" s="141"/>
      <c r="AO81" s="115"/>
      <c r="AP81" s="116" t="str">
        <f>IFERROR(VLOOKUP(AO81,整理番号!$B$38:$C$43,2,FALSE),"")</f>
        <v/>
      </c>
      <c r="AQ81" s="104" t="str">
        <f t="shared" si="16"/>
        <v/>
      </c>
      <c r="AR81" s="27"/>
      <c r="AS81" s="28"/>
      <c r="AT81" s="27"/>
      <c r="AU81" s="27"/>
      <c r="AV81" s="122"/>
      <c r="AW81" s="115"/>
      <c r="AX81" s="31"/>
      <c r="AY81" s="64" t="str">
        <f t="shared" si="17"/>
        <v/>
      </c>
      <c r="AZ81" s="31"/>
      <c r="BA81" s="31"/>
      <c r="BB81" s="64">
        <f t="shared" si="18"/>
        <v>0</v>
      </c>
      <c r="BC81" s="64" t="str">
        <f t="shared" si="19"/>
        <v/>
      </c>
      <c r="BD81" s="64" t="str">
        <f t="shared" si="20"/>
        <v/>
      </c>
      <c r="BE81" s="33"/>
      <c r="BF81" s="34" t="str">
        <f t="shared" si="21"/>
        <v/>
      </c>
      <c r="BG81" s="125" t="str">
        <f t="shared" si="22"/>
        <v/>
      </c>
      <c r="BH81" s="262"/>
      <c r="BI81" s="263"/>
      <c r="BJ81" s="31"/>
      <c r="BK81" s="31"/>
      <c r="BL81" s="31"/>
      <c r="BM81" s="31"/>
      <c r="BN81" s="148"/>
      <c r="BO81" s="270"/>
      <c r="BP81" s="267"/>
      <c r="BQ81" s="262"/>
      <c r="BR81" s="263"/>
      <c r="BS81" s="31"/>
      <c r="BT81" s="31"/>
      <c r="BU81" s="31"/>
      <c r="BV81" s="31"/>
      <c r="BW81" s="148"/>
      <c r="BX81" s="270"/>
      <c r="BY81" s="267"/>
      <c r="BZ81" s="262"/>
      <c r="CA81" s="263"/>
      <c r="CB81" s="31"/>
      <c r="CC81" s="31"/>
      <c r="CD81" s="31"/>
      <c r="CE81" s="31"/>
      <c r="CF81" s="148"/>
      <c r="CG81" s="270"/>
      <c r="CH81" s="267"/>
      <c r="CI81" s="262"/>
      <c r="CJ81" s="263"/>
      <c r="CK81" s="323"/>
      <c r="CL81" s="323"/>
      <c r="CM81" s="323"/>
      <c r="CN81" s="323"/>
      <c r="CO81" s="35" t="s">
        <v>306</v>
      </c>
      <c r="CP81" s="342" t="str">
        <f t="shared" si="23"/>
        <v/>
      </c>
      <c r="CQ81" s="267"/>
      <c r="CR81" s="258"/>
      <c r="CS81" s="93"/>
      <c r="CT81" s="275"/>
      <c r="CU81" s="275"/>
      <c r="CV81" s="275"/>
      <c r="CW81" s="275"/>
      <c r="CX81" s="36" t="s">
        <v>307</v>
      </c>
      <c r="CY81" s="273"/>
      <c r="CZ81" s="258"/>
      <c r="DA81" s="263"/>
      <c r="DB81" s="296"/>
      <c r="DC81" s="296"/>
      <c r="DD81" s="296"/>
      <c r="DE81" s="296"/>
      <c r="DF81" s="36" t="s">
        <v>308</v>
      </c>
      <c r="DG81" s="344" t="str">
        <f t="shared" si="24"/>
        <v/>
      </c>
      <c r="DH81" s="273"/>
      <c r="DI81" s="258"/>
      <c r="DJ81" s="263"/>
      <c r="DK81" s="278"/>
      <c r="DL81" s="278"/>
      <c r="DM81" s="278"/>
      <c r="DN81" s="278"/>
      <c r="DO81" s="36" t="s">
        <v>309</v>
      </c>
      <c r="DP81" s="281"/>
      <c r="DQ81" s="284" t="str">
        <f t="shared" si="25"/>
        <v/>
      </c>
      <c r="DR81" s="273"/>
      <c r="DS81" s="43"/>
      <c r="DT81" s="93"/>
      <c r="DU81" s="37"/>
      <c r="DV81" s="37"/>
      <c r="DW81" s="37"/>
      <c r="DX81" s="37"/>
      <c r="DY81" s="46" t="s">
        <v>310</v>
      </c>
      <c r="DZ81" s="478"/>
      <c r="EA81" s="38"/>
      <c r="EB81" s="37"/>
      <c r="EC81" s="37"/>
      <c r="ED81" s="37"/>
      <c r="EE81" s="37"/>
      <c r="EF81" s="49" t="s">
        <v>307</v>
      </c>
      <c r="EG81" s="54"/>
      <c r="EH81" s="290"/>
      <c r="EI81" s="37"/>
      <c r="EJ81" s="37"/>
      <c r="EK81" s="37"/>
      <c r="EL81" s="37"/>
      <c r="EM81" s="52" t="s">
        <v>307</v>
      </c>
      <c r="EN81" s="57"/>
      <c r="EO81" s="290"/>
      <c r="EP81" s="37"/>
      <c r="EQ81" s="37"/>
      <c r="ER81" s="37"/>
      <c r="ES81" s="37"/>
      <c r="ET81" s="39" t="s">
        <v>307</v>
      </c>
      <c r="EU81" s="287"/>
      <c r="EV81" s="292"/>
      <c r="EW81" s="290"/>
      <c r="EX81" s="37"/>
      <c r="EY81" s="37"/>
      <c r="EZ81" s="37"/>
      <c r="FA81" s="37"/>
      <c r="FB81" s="39" t="s">
        <v>307</v>
      </c>
      <c r="FC81" s="287"/>
      <c r="FD81" s="292"/>
      <c r="FE81" s="290"/>
      <c r="FF81" s="296"/>
      <c r="FG81" s="296"/>
      <c r="FH81" s="296"/>
      <c r="FI81" s="296"/>
      <c r="FJ81" s="40" t="s">
        <v>311</v>
      </c>
      <c r="FK81" s="302" t="str">
        <f t="shared" si="26"/>
        <v/>
      </c>
      <c r="FL81" s="299"/>
      <c r="FM81" s="292"/>
      <c r="FN81" s="290"/>
      <c r="FO81" s="305"/>
      <c r="FP81" s="296"/>
      <c r="FQ81" s="296"/>
      <c r="FR81" s="296"/>
      <c r="FS81" s="40" t="s">
        <v>311</v>
      </c>
      <c r="FT81" s="352" t="str">
        <f t="shared" si="27"/>
        <v/>
      </c>
      <c r="FU81" s="267"/>
      <c r="FV81" s="292"/>
      <c r="FW81" s="290"/>
      <c r="FX81" s="326"/>
      <c r="FY81" s="326"/>
      <c r="FZ81" s="326"/>
      <c r="GA81" s="326"/>
      <c r="GB81" s="36" t="s">
        <v>312</v>
      </c>
      <c r="GC81" s="308" t="str">
        <f t="shared" si="28"/>
        <v/>
      </c>
      <c r="GD81" s="267"/>
      <c r="GE81" s="312" t="str">
        <f t="shared" si="29"/>
        <v/>
      </c>
      <c r="GF81" s="313"/>
      <c r="GG81" s="338"/>
      <c r="GH81" s="312" t="str">
        <f t="shared" si="30"/>
        <v/>
      </c>
      <c r="GI81" s="313"/>
      <c r="GJ81" s="338" t="s">
        <v>56</v>
      </c>
      <c r="GK81" s="475" t="str">
        <f t="shared" si="31"/>
        <v/>
      </c>
      <c r="GL81" s="313"/>
      <c r="GM81" s="313"/>
      <c r="GN81" s="338"/>
      <c r="GO81" s="429" t="str">
        <f t="shared" si="32"/>
        <v/>
      </c>
      <c r="GP81" s="430" t="str">
        <f t="shared" si="33"/>
        <v/>
      </c>
      <c r="GQ81" s="431" t="str">
        <f t="shared" si="34"/>
        <v/>
      </c>
      <c r="GR81" s="432" t="str">
        <f t="shared" si="35"/>
        <v/>
      </c>
      <c r="GS81" s="430" t="str">
        <f t="shared" si="36"/>
        <v/>
      </c>
      <c r="GT81" s="433" t="str">
        <f t="shared" si="37"/>
        <v/>
      </c>
      <c r="GU81" s="331" t="str">
        <f t="shared" si="38"/>
        <v/>
      </c>
      <c r="GV81" s="333" t="str">
        <f t="shared" si="39"/>
        <v/>
      </c>
      <c r="GW81" s="439" t="str">
        <f t="shared" si="40"/>
        <v/>
      </c>
      <c r="GX81" s="433" t="str">
        <f t="shared" si="41"/>
        <v/>
      </c>
      <c r="GY81" s="331" t="str">
        <f t="shared" si="42"/>
        <v/>
      </c>
      <c r="GZ81" s="331" t="str">
        <f t="shared" si="43"/>
        <v/>
      </c>
      <c r="HA81" s="328" t="str">
        <f t="shared" si="44"/>
        <v/>
      </c>
      <c r="HB81" s="331" t="str">
        <f t="shared" si="45"/>
        <v/>
      </c>
      <c r="HC81" s="331" t="str">
        <f t="shared" si="46"/>
        <v/>
      </c>
      <c r="HD81" s="333" t="str">
        <f t="shared" si="47"/>
        <v/>
      </c>
      <c r="HE81" s="332" t="str">
        <f t="shared" si="48"/>
        <v/>
      </c>
      <c r="HF81" s="331" t="str">
        <f t="shared" si="49"/>
        <v/>
      </c>
      <c r="HG81" s="333" t="str">
        <f t="shared" si="50"/>
        <v/>
      </c>
      <c r="HH81" s="419" t="str">
        <f t="shared" si="51"/>
        <v/>
      </c>
      <c r="HI81" s="358" t="str">
        <f t="shared" si="52"/>
        <v/>
      </c>
      <c r="HJ81" s="331" t="str">
        <f t="shared" si="53"/>
        <v/>
      </c>
      <c r="HK81" s="331" t="str">
        <f t="shared" si="54"/>
        <v/>
      </c>
      <c r="HL81" s="358" t="str">
        <f t="shared" si="55"/>
        <v/>
      </c>
      <c r="HM81" s="331" t="str">
        <f t="shared" si="56"/>
        <v/>
      </c>
      <c r="HN81" s="331" t="str">
        <f t="shared" si="57"/>
        <v/>
      </c>
      <c r="HO81" s="358" t="str">
        <f t="shared" si="58"/>
        <v/>
      </c>
      <c r="HP81" s="331" t="str">
        <f t="shared" si="59"/>
        <v/>
      </c>
      <c r="HQ81" s="331" t="str">
        <f t="shared" si="60"/>
        <v/>
      </c>
      <c r="HR81" s="361" t="str">
        <f t="shared" si="61"/>
        <v/>
      </c>
      <c r="HS81" s="348" t="str">
        <f t="shared" si="62"/>
        <v/>
      </c>
      <c r="HT81" s="333" t="str">
        <f t="shared" si="63"/>
        <v/>
      </c>
      <c r="HU81" s="428" t="str">
        <f t="shared" si="64"/>
        <v/>
      </c>
      <c r="HV81" s="328" t="str">
        <f t="shared" si="65"/>
        <v/>
      </c>
      <c r="HW81" s="330" t="str">
        <f t="shared" si="66"/>
        <v/>
      </c>
      <c r="HX81" s="418" t="str">
        <f t="shared" si="67"/>
        <v/>
      </c>
      <c r="HY81" s="331" t="str">
        <f t="shared" si="68"/>
        <v/>
      </c>
      <c r="HZ81" s="331" t="str">
        <f t="shared" si="69"/>
        <v/>
      </c>
      <c r="IA81" s="331" t="str">
        <f t="shared" si="70"/>
        <v/>
      </c>
      <c r="IB81" s="331" t="str">
        <f t="shared" si="71"/>
        <v/>
      </c>
      <c r="IC81" s="333" t="str">
        <f t="shared" si="72"/>
        <v/>
      </c>
      <c r="ID81" s="419" t="str">
        <f t="shared" si="73"/>
        <v/>
      </c>
      <c r="IE81" s="331" t="str">
        <f t="shared" si="74"/>
        <v/>
      </c>
      <c r="IF81" s="331" t="str">
        <f t="shared" si="75"/>
        <v/>
      </c>
      <c r="IG81" s="331" t="str">
        <f t="shared" si="76"/>
        <v/>
      </c>
      <c r="IH81" s="331" t="str">
        <f t="shared" si="77"/>
        <v/>
      </c>
      <c r="II81" s="333" t="str">
        <f t="shared" si="78"/>
        <v/>
      </c>
      <c r="IJ81" s="419" t="str">
        <f t="shared" si="79"/>
        <v/>
      </c>
      <c r="IK81" s="331" t="str">
        <f t="shared" si="80"/>
        <v/>
      </c>
      <c r="IL81" s="331" t="str">
        <f t="shared" si="81"/>
        <v/>
      </c>
      <c r="IM81" s="331" t="str">
        <f t="shared" si="82"/>
        <v/>
      </c>
      <c r="IN81" s="331" t="str">
        <f t="shared" si="83"/>
        <v/>
      </c>
      <c r="IO81" s="333" t="str">
        <f t="shared" si="84"/>
        <v/>
      </c>
      <c r="IP81" s="433" t="str">
        <f t="shared" si="85"/>
        <v/>
      </c>
      <c r="IQ81" s="331" t="str">
        <f t="shared" si="86"/>
        <v/>
      </c>
      <c r="IR81" s="348" t="str">
        <f t="shared" si="87"/>
        <v/>
      </c>
      <c r="IS81" s="433" t="str">
        <f t="shared" si="88"/>
        <v/>
      </c>
      <c r="IT81" s="331" t="str">
        <f t="shared" si="89"/>
        <v/>
      </c>
      <c r="IU81" s="333" t="str">
        <f t="shared" si="90"/>
        <v/>
      </c>
      <c r="IV81" s="449" t="str">
        <f t="shared" si="91"/>
        <v/>
      </c>
      <c r="IW81" s="331" t="str">
        <f t="shared" si="92"/>
        <v/>
      </c>
      <c r="IX81" s="331" t="str">
        <f t="shared" si="93"/>
        <v/>
      </c>
      <c r="IY81" s="348" t="str">
        <f t="shared" si="94"/>
        <v/>
      </c>
      <c r="IZ81" s="365" t="str">
        <f t="shared" si="95"/>
        <v/>
      </c>
      <c r="JA81" s="340"/>
      <c r="JB81" s="100"/>
      <c r="JC81" s="370" t="str">
        <f t="shared" si="96"/>
        <v/>
      </c>
      <c r="JD81" s="101" t="str">
        <f t="shared" si="97"/>
        <v/>
      </c>
      <c r="JE81" s="367" t="str">
        <f t="shared" si="98"/>
        <v/>
      </c>
      <c r="JF81" s="368" t="str">
        <f t="shared" si="99"/>
        <v/>
      </c>
      <c r="JG81" s="368" t="str">
        <f t="shared" si="100"/>
        <v/>
      </c>
      <c r="JH81" s="368" t="str">
        <f t="shared" si="101"/>
        <v/>
      </c>
      <c r="JI81" s="368">
        <f t="shared" si="102"/>
        <v>0</v>
      </c>
      <c r="JJ81" s="369" t="str">
        <f t="shared" si="103"/>
        <v/>
      </c>
      <c r="JK81" s="367" t="str">
        <f t="shared" si="104"/>
        <v/>
      </c>
      <c r="JL81" s="369" t="str">
        <f t="shared" si="105"/>
        <v/>
      </c>
      <c r="JM81" s="368" t="str">
        <f t="shared" si="106"/>
        <v/>
      </c>
      <c r="JN81" s="368" t="str">
        <f t="shared" si="107"/>
        <v/>
      </c>
      <c r="JO81" s="368" t="str">
        <f t="shared" si="108"/>
        <v/>
      </c>
      <c r="JP81" s="371" t="str">
        <f t="shared" si="109"/>
        <v/>
      </c>
      <c r="JR81" s="115" t="str">
        <f t="shared" si="110"/>
        <v/>
      </c>
      <c r="JS81" s="28" t="str">
        <f t="shared" si="111"/>
        <v/>
      </c>
      <c r="JT81" s="28" t="str">
        <f t="shared" si="112"/>
        <v/>
      </c>
      <c r="JU81" s="28" t="str">
        <f t="shared" si="113"/>
        <v/>
      </c>
      <c r="JV81" s="28" t="str">
        <f t="shared" si="114"/>
        <v/>
      </c>
      <c r="JW81" s="251"/>
      <c r="JX81" s="122" t="str">
        <f t="shared" si="115"/>
        <v/>
      </c>
      <c r="JZ81" s="115" t="str">
        <f t="shared" si="116"/>
        <v/>
      </c>
      <c r="KA81" s="398" t="str">
        <f t="shared" si="117"/>
        <v/>
      </c>
      <c r="KB81" s="398" t="str">
        <f t="shared" si="118"/>
        <v/>
      </c>
      <c r="KC81" s="28" t="str">
        <f t="shared" si="119"/>
        <v/>
      </c>
      <c r="KD81" s="28" t="str">
        <f t="shared" si="120"/>
        <v/>
      </c>
      <c r="KE81" s="28" t="str">
        <f t="shared" si="121"/>
        <v/>
      </c>
      <c r="KF81" s="28" t="str">
        <f t="shared" si="122"/>
        <v/>
      </c>
      <c r="KG81" s="28" t="str">
        <f t="shared" si="123"/>
        <v/>
      </c>
      <c r="KH81" s="28" t="str">
        <f t="shared" si="124"/>
        <v/>
      </c>
      <c r="KI81" s="28" t="str">
        <f t="shared" si="125"/>
        <v/>
      </c>
      <c r="KJ81" s="28" t="str">
        <f t="shared" si="126"/>
        <v/>
      </c>
      <c r="KK81" s="122" t="str">
        <f t="shared" si="127"/>
        <v/>
      </c>
    </row>
    <row r="82" spans="2:297" s="26" customFormat="1" ht="26.25" customHeight="1" x14ac:dyDescent="0.2">
      <c r="B82" s="27">
        <f t="shared" ref="B82:B145" si="128">D82*1000000+C82*10000+E82*100+G82</f>
        <v>0</v>
      </c>
      <c r="C82" s="27">
        <f t="shared" ref="C82:C145" si="129">IF(O82&lt;&gt;"",IF(O82&lt;&gt;O81,C81+1,C81),0)</f>
        <v>0</v>
      </c>
      <c r="D82" s="27">
        <f t="shared" ref="D82:D145" si="130">IF(P82&lt;&gt;"",IF(P82&lt;&gt;P81,D81+1,D81),0)</f>
        <v>0</v>
      </c>
      <c r="E82" s="27">
        <f t="shared" ref="E82:E145" si="131">IF(Q82&lt;&gt;"",IF(Q82&lt;&gt;Q81,E81+1,E81),0)</f>
        <v>0</v>
      </c>
      <c r="F82" s="27">
        <f t="shared" ref="F82:F145" si="132">IF(X82&lt;&gt;"",IF(X82&lt;&gt;X81,F81+1,F81),0)</f>
        <v>0</v>
      </c>
      <c r="G82" s="27">
        <f t="shared" ref="G82:G145" si="133">IF(P82&lt;&gt;"",IF(P82&lt;&gt;P81,1,0),0)</f>
        <v>0</v>
      </c>
      <c r="H82" s="27">
        <f t="shared" ref="H82:H145" si="134">IF(Q82&lt;&gt;"",IF(Q82&lt;&gt;Q81,1,0),0)</f>
        <v>0</v>
      </c>
      <c r="I82" s="27">
        <f t="shared" ref="I82:I145" si="135">IF(X82&lt;&gt;"",IF(X82&lt;&gt;X81,1,0),0)</f>
        <v>0</v>
      </c>
      <c r="J82" s="27"/>
      <c r="K82" s="27"/>
      <c r="L82" s="27"/>
      <c r="N82" s="131" t="str">
        <f t="shared" ref="N82:N145" si="136">IF(X82&lt;&gt;"",N81+1,"")</f>
        <v/>
      </c>
      <c r="O82" s="59"/>
      <c r="P82" s="59"/>
      <c r="Q82" s="241"/>
      <c r="R82" s="483"/>
      <c r="S82" s="243" t="str">
        <f>IFERROR(VLOOKUP($R82,整理番号!$B$4:$C$5,2,FALSE),"")</f>
        <v/>
      </c>
      <c r="T82" s="59"/>
      <c r="U82" s="250"/>
      <c r="V82" s="121"/>
      <c r="W82" s="218" t="str">
        <f t="shared" ref="W82:W145" si="137">IF(X82&lt;&gt;"",IF(P82&lt;&gt;P81,1,IF(X82&lt;&gt;X81,W81+1,W81)),"")</f>
        <v/>
      </c>
      <c r="X82" s="111"/>
      <c r="Y82" s="115"/>
      <c r="Z82" s="146" t="str">
        <f>IFERROR(VLOOKUP($Y82,整理番号!$B$8:$C$10,2,FALSE),"")</f>
        <v/>
      </c>
      <c r="AA82" s="251"/>
      <c r="AB82" s="28"/>
      <c r="AC82" s="62" t="str">
        <f>IFERROR(VLOOKUP($AB82,整理番号!$B$22:$C$23,2,FALSE),"")</f>
        <v/>
      </c>
      <c r="AD82" s="28"/>
      <c r="AE82" s="116" t="str">
        <f>IFERROR(VLOOKUP(AD82,整理番号!$B$14:$C$16,2,FALSE),"")</f>
        <v/>
      </c>
      <c r="AF82" s="115"/>
      <c r="AG82" s="30" t="str">
        <f>IFERROR(VLOOKUP(AF82,整理番号!$B$18:$C$19,2,FALSE),"")</f>
        <v/>
      </c>
      <c r="AH82" s="28"/>
      <c r="AI82" s="254"/>
      <c r="AJ82" s="254"/>
      <c r="AK82" s="122"/>
      <c r="AL82" s="141"/>
      <c r="AM82" s="28"/>
      <c r="AN82" s="141"/>
      <c r="AO82" s="115"/>
      <c r="AP82" s="116" t="str">
        <f>IFERROR(VLOOKUP(AO82,整理番号!$B$38:$C$43,2,FALSE),"")</f>
        <v/>
      </c>
      <c r="AQ82" s="104" t="str">
        <f t="shared" ref="AQ82:AQ145" si="138">IF(AR82&lt;&gt;"",IF(OR(X82&lt;&gt;X81,P82&lt;&gt;P81),1,AQ81+1),"")</f>
        <v/>
      </c>
      <c r="AR82" s="27"/>
      <c r="AS82" s="28"/>
      <c r="AT82" s="27"/>
      <c r="AU82" s="27"/>
      <c r="AV82" s="122"/>
      <c r="AW82" s="115"/>
      <c r="AX82" s="31"/>
      <c r="AY82" s="64" t="str">
        <f t="shared" ref="AY82:AY145" si="139">IF(AX82&gt;0,ROUNDDOWN(JI82,0),"")</f>
        <v/>
      </c>
      <c r="AZ82" s="31"/>
      <c r="BA82" s="31"/>
      <c r="BB82" s="64">
        <f t="shared" ref="BB82:BB145" si="140">AX82-SUM(AY82:BA82)</f>
        <v>0</v>
      </c>
      <c r="BC82" s="64" t="str">
        <f t="shared" ref="BC82:BC145" si="141">IF(AV82=7,AX82,"")</f>
        <v/>
      </c>
      <c r="BD82" s="64" t="str">
        <f t="shared" ref="BD82:BD145" si="142">IF(AV82=7,AY82,"")</f>
        <v/>
      </c>
      <c r="BE82" s="33"/>
      <c r="BF82" s="34" t="str">
        <f t="shared" ref="BF82:BF145" si="143">IF(AX82&gt;0,IF(BE82="非課税","",IF(AND(AW82=1,BE82="控除不可"),"該当なし",IF(AND(AW82=1,BE82="80%控除"),ROUNDDOWN(AX82*8/110,0),IF(AND(AW82=1,BE82="全額控除"),ROUNDDOWN(AX82*10/110,0),IF(AND(BE82="控除不可",OR(AW82=2,AW82=3)),"該当なし","含税額"))))),"")</f>
        <v/>
      </c>
      <c r="BG82" s="125" t="str">
        <f t="shared" ref="BG82:BG145" si="144">IF(AX82&gt;0,IF(AND(AW82=1,BE82="控除不可"),"",IF(AND(AW82=1,BE82="80%控除"),ROUNDDOWN(AY82*8/102,0),IF(AND(AW82=1,BE82="全額控除"),ROUNDDOWN(AY82*10/100,0),IF(AW82=2,"","")))),"")</f>
        <v/>
      </c>
      <c r="BH82" s="262"/>
      <c r="BI82" s="263"/>
      <c r="BJ82" s="31"/>
      <c r="BK82" s="31"/>
      <c r="BL82" s="31"/>
      <c r="BM82" s="31"/>
      <c r="BN82" s="148"/>
      <c r="BO82" s="270"/>
      <c r="BP82" s="267"/>
      <c r="BQ82" s="262"/>
      <c r="BR82" s="263"/>
      <c r="BS82" s="31"/>
      <c r="BT82" s="31"/>
      <c r="BU82" s="31"/>
      <c r="BV82" s="31"/>
      <c r="BW82" s="148"/>
      <c r="BX82" s="270"/>
      <c r="BY82" s="267"/>
      <c r="BZ82" s="262"/>
      <c r="CA82" s="263"/>
      <c r="CB82" s="31"/>
      <c r="CC82" s="31"/>
      <c r="CD82" s="31"/>
      <c r="CE82" s="31"/>
      <c r="CF82" s="148"/>
      <c r="CG82" s="270"/>
      <c r="CH82" s="267"/>
      <c r="CI82" s="262"/>
      <c r="CJ82" s="263"/>
      <c r="CK82" s="323"/>
      <c r="CL82" s="323"/>
      <c r="CM82" s="323"/>
      <c r="CN82" s="323"/>
      <c r="CO82" s="35" t="s">
        <v>306</v>
      </c>
      <c r="CP82" s="342" t="str">
        <f t="shared" ref="CP82:CP145" si="145">IF(CI82=1,CN82-CK82,"")</f>
        <v/>
      </c>
      <c r="CQ82" s="267"/>
      <c r="CR82" s="258"/>
      <c r="CS82" s="93"/>
      <c r="CT82" s="275"/>
      <c r="CU82" s="275"/>
      <c r="CV82" s="275"/>
      <c r="CW82" s="275"/>
      <c r="CX82" s="36" t="s">
        <v>307</v>
      </c>
      <c r="CY82" s="273"/>
      <c r="CZ82" s="258"/>
      <c r="DA82" s="263"/>
      <c r="DB82" s="296"/>
      <c r="DC82" s="296"/>
      <c r="DD82" s="296"/>
      <c r="DE82" s="296"/>
      <c r="DF82" s="36" t="s">
        <v>308</v>
      </c>
      <c r="DG82" s="344" t="str">
        <f t="shared" ref="DG82:DG145" si="146">IF(CZ82=1,DE82-DB82,"")</f>
        <v/>
      </c>
      <c r="DH82" s="273"/>
      <c r="DI82" s="258"/>
      <c r="DJ82" s="263"/>
      <c r="DK82" s="278"/>
      <c r="DL82" s="278"/>
      <c r="DM82" s="278"/>
      <c r="DN82" s="278"/>
      <c r="DO82" s="36" t="s">
        <v>309</v>
      </c>
      <c r="DP82" s="281"/>
      <c r="DQ82" s="284" t="str">
        <f t="shared" ref="DQ82:DQ145" si="147">IF(DI82=1,ROUNDDOWN(DN82/DP82,3),IF(DI82=2,ROUNDDOWN(DN82/DK82,3),""))</f>
        <v/>
      </c>
      <c r="DR82" s="273"/>
      <c r="DS82" s="43"/>
      <c r="DT82" s="93"/>
      <c r="DU82" s="37"/>
      <c r="DV82" s="37"/>
      <c r="DW82" s="37"/>
      <c r="DX82" s="37"/>
      <c r="DY82" s="46" t="s">
        <v>310</v>
      </c>
      <c r="DZ82" s="478"/>
      <c r="EA82" s="38"/>
      <c r="EB82" s="37"/>
      <c r="EC82" s="37"/>
      <c r="ED82" s="37"/>
      <c r="EE82" s="37"/>
      <c r="EF82" s="49" t="s">
        <v>307</v>
      </c>
      <c r="EG82" s="54"/>
      <c r="EH82" s="290"/>
      <c r="EI82" s="37"/>
      <c r="EJ82" s="37"/>
      <c r="EK82" s="37"/>
      <c r="EL82" s="37"/>
      <c r="EM82" s="52" t="s">
        <v>307</v>
      </c>
      <c r="EN82" s="57"/>
      <c r="EO82" s="290"/>
      <c r="EP82" s="37"/>
      <c r="EQ82" s="37"/>
      <c r="ER82" s="37"/>
      <c r="ES82" s="37"/>
      <c r="ET82" s="39" t="s">
        <v>307</v>
      </c>
      <c r="EU82" s="287"/>
      <c r="EV82" s="292"/>
      <c r="EW82" s="290"/>
      <c r="EX82" s="37"/>
      <c r="EY82" s="37"/>
      <c r="EZ82" s="37"/>
      <c r="FA82" s="37"/>
      <c r="FB82" s="39" t="s">
        <v>307</v>
      </c>
      <c r="FC82" s="287"/>
      <c r="FD82" s="292"/>
      <c r="FE82" s="290"/>
      <c r="FF82" s="296"/>
      <c r="FG82" s="296"/>
      <c r="FH82" s="296"/>
      <c r="FI82" s="296"/>
      <c r="FJ82" s="40" t="s">
        <v>311</v>
      </c>
      <c r="FK82" s="302" t="str">
        <f t="shared" ref="FK82:FK145" si="148">IF(FD82=1,ROUNDDOWN((FI82-FF82),3),"")</f>
        <v/>
      </c>
      <c r="FL82" s="299"/>
      <c r="FM82" s="292"/>
      <c r="FN82" s="290"/>
      <c r="FO82" s="305"/>
      <c r="FP82" s="296"/>
      <c r="FQ82" s="296"/>
      <c r="FR82" s="296"/>
      <c r="FS82" s="40" t="s">
        <v>311</v>
      </c>
      <c r="FT82" s="352" t="str">
        <f t="shared" ref="FT82:FT145" si="149">IF(FM82=1,ROUNDDOWN((FR82-FO82),3),"")</f>
        <v/>
      </c>
      <c r="FU82" s="267"/>
      <c r="FV82" s="292"/>
      <c r="FW82" s="290"/>
      <c r="FX82" s="326"/>
      <c r="FY82" s="326"/>
      <c r="FZ82" s="326"/>
      <c r="GA82" s="326"/>
      <c r="GB82" s="36" t="s">
        <v>312</v>
      </c>
      <c r="GC82" s="308" t="str">
        <f t="shared" ref="GC82:GC145" si="150">IF(FV82=1,ROUNDDOWN((GA82-FX82)/FX82,3),"")</f>
        <v/>
      </c>
      <c r="GD82" s="267"/>
      <c r="GE82" s="312" t="str">
        <f t="shared" ref="GE82:GE145" si="151">IF($I82=1,SUM(GF82:GG82),"")</f>
        <v/>
      </c>
      <c r="GF82" s="313"/>
      <c r="GG82" s="338"/>
      <c r="GH82" s="312" t="str">
        <f t="shared" ref="GH82:GH145" si="152">IF($I82=1,SUM(GI82:GJ82),"")</f>
        <v/>
      </c>
      <c r="GI82" s="313"/>
      <c r="GJ82" s="338" t="s">
        <v>56</v>
      </c>
      <c r="GK82" s="475" t="str">
        <f t="shared" ref="GK82:GK145" si="153">IF($I82=1,SUM(GL82:GN82),"")</f>
        <v/>
      </c>
      <c r="GL82" s="313"/>
      <c r="GM82" s="313"/>
      <c r="GN82" s="338"/>
      <c r="GO82" s="429" t="str">
        <f t="shared" ref="GO82:GO145" si="154">IF($I82=1,IF(U82=1,5,0),"")</f>
        <v/>
      </c>
      <c r="GP82" s="430" t="str">
        <f t="shared" ref="GP82:GP145" si="155">IF($I82=1,IF(AND($BH82=1,$BM82=1),5,0),"")</f>
        <v/>
      </c>
      <c r="GQ82" s="431" t="str">
        <f t="shared" ref="GQ82:GQ145" si="156">IF($I82=1,IF(AND($BQ82=1,$BV82=1),3,0),"")</f>
        <v/>
      </c>
      <c r="GR82" s="432" t="str">
        <f t="shared" ref="GR82:GR145" si="157">IF($I82=1,IF(AND($BZ82=1,$CE82=1),1,0),"")</f>
        <v/>
      </c>
      <c r="GS82" s="430" t="str">
        <f t="shared" ref="GS82:GS145" si="158">IF($I82=1,IF(AND($CI82=1,$CP82&gt;=1),5,0),"")</f>
        <v/>
      </c>
      <c r="GT82" s="433" t="str">
        <f t="shared" ref="GT82:GT145" si="159">IF($I82=1,SUM(GU82:GV82),"")</f>
        <v/>
      </c>
      <c r="GU82" s="331" t="str">
        <f t="shared" ref="GU82:GU145" si="160">IF($I82=1,IF($CT82=1,3,0),"")</f>
        <v/>
      </c>
      <c r="GV82" s="333" t="str">
        <f t="shared" ref="GV82:GV145" si="161">IF($I82=1,IF(AND(CR82=1,CW82=1),3,0),"")</f>
        <v/>
      </c>
      <c r="GW82" s="439" t="str">
        <f t="shared" ref="GW82:GW145" si="162">IF($I82=1,IF(AND(CZ82=1,DG82&gt;=1),3,0),"")</f>
        <v/>
      </c>
      <c r="GX82" s="433" t="str">
        <f t="shared" ref="GX82:GX145" si="163">IF($I82=1,SUM(GY82:HG82),"")</f>
        <v/>
      </c>
      <c r="GY82" s="331" t="str">
        <f t="shared" ref="GY82:GY145" si="164">IF($I82=1,IF(AND($DI82=1,OR($V82="都市的地域",$V82="平地農業地域"),$DN82-$DK82&gt;0,$DQ82&gt;=0.8),5,0),"")</f>
        <v/>
      </c>
      <c r="GZ82" s="331" t="str">
        <f t="shared" ref="GZ82:GZ145" si="165">IF($I82=1,IF(AND($DI82=1,OR($V82="都市的地域",$V82="平地農業地域"),$DN82-$DK82&gt;0,0.6&lt;=$DQ82,$DQ82&lt;0.8),3,0),"")</f>
        <v/>
      </c>
      <c r="HA82" s="328" t="str">
        <f t="shared" ref="HA82:HA145" si="166">IF($I82=1,IF(AND($DI82=1,OR($V82="都市的地域",$V82="平地農業地域"),$DN82-$DK82&gt;0,0.4&lt;=$DQ82,$DQ82&lt;0.6),1,0),"")</f>
        <v/>
      </c>
      <c r="HB82" s="331" t="str">
        <f t="shared" ref="HB82:HB145" si="167">IF($I82=1,IF(AND($DI82=1,OR($V82="中間農業地域",$V82="山間農業地域"),$DN82-$DK82&gt;0,$DQ82&gt;=0.6),5,0),"")</f>
        <v/>
      </c>
      <c r="HC82" s="331" t="str">
        <f t="shared" ref="HC82:HC145" si="168">IF($I82=1,IF(AND($DI82=1,OR($V82="中間農業地域",$V82="山間農業地域"),$DN82-$DK82&gt;0,0.4&lt;=$DQ82,$DQ82&lt;0.6),3,0),"")</f>
        <v/>
      </c>
      <c r="HD82" s="333" t="str">
        <f t="shared" ref="HD82:HD145" si="169">IF($I82=1,IF(AND($DI82=1,OR($V82="中間農業地域",$V82="山間農業地域"),$DN82-$DK82&gt;0,0.2&lt;=$DQ82,$DQ82&lt;0.4),1,0),"")</f>
        <v/>
      </c>
      <c r="HE82" s="332" t="str">
        <f t="shared" ref="HE82:HE145" si="170">IF($I82=1,IF(AND($DI82=2,$DN82-$DK82&gt;0,$DQ82&gt;=2),5,0),"")</f>
        <v/>
      </c>
      <c r="HF82" s="331" t="str">
        <f t="shared" ref="HF82:HF145" si="171">IF($I82=1,IF(AND($DI82=2,$DN82-$DK82&gt;0,1.5&lt;=$DQ82,$DQ82&lt;2),3,0),"")</f>
        <v/>
      </c>
      <c r="HG82" s="333" t="str">
        <f t="shared" ref="HG82:HG145" si="172">IF($I82=1,IF(AND($DI82=2,$DN82-$DK82&gt;0,1.2&lt;=$DQ82,$DQ82&lt;1.5),1,0),"")</f>
        <v/>
      </c>
      <c r="HH82" s="419" t="str">
        <f t="shared" ref="HH82:HH145" si="173">IF($I82=1,SUM(HI82,HL82,HO82,HR82),"")</f>
        <v/>
      </c>
      <c r="HI82" s="358" t="str">
        <f t="shared" ref="HI82:HI145" si="174">IF($I82=1,SUM(HJ82:HK82),"")</f>
        <v/>
      </c>
      <c r="HJ82" s="331" t="str">
        <f t="shared" ref="HJ82:HJ145" si="175">IF($I82=1,IF($DU82=1,2,0),"")</f>
        <v/>
      </c>
      <c r="HK82" s="331" t="str">
        <f t="shared" ref="HK82:HK145" si="176">IF($I82=1,IF(AND(DS82=1,DX82=1),2,0),"")</f>
        <v/>
      </c>
      <c r="HL82" s="358" t="str">
        <f t="shared" ref="HL82:HL145" si="177">IF($I82=1,SUM(HM82:HN82),"")</f>
        <v/>
      </c>
      <c r="HM82" s="331" t="str">
        <f t="shared" ref="HM82:HM145" si="178">IF($I82=1,IF(EB82=1,2,0),"")</f>
        <v/>
      </c>
      <c r="HN82" s="331" t="str">
        <f t="shared" ref="HN82:HN145" si="179">IF($I82=1,IF(AND(DZ82=1,EE82=1),2,0),"")</f>
        <v/>
      </c>
      <c r="HO82" s="358" t="str">
        <f t="shared" ref="HO82:HO145" si="180">IF($I82=1,SUM(HP82:HQ82),"")</f>
        <v/>
      </c>
      <c r="HP82" s="331" t="str">
        <f t="shared" ref="HP82:HP145" si="181">IF($I82=1,IF(EI82=1,2,0),"")</f>
        <v/>
      </c>
      <c r="HQ82" s="331" t="str">
        <f t="shared" ref="HQ82:HQ145" si="182">IF($I82=1,IF(AND(EG82=1,EL82=1),2,0),"")</f>
        <v/>
      </c>
      <c r="HR82" s="361" t="str">
        <f t="shared" ref="HR82:HR145" si="183">IF($I82=1,SUM(HS82:HT82),"")</f>
        <v/>
      </c>
      <c r="HS82" s="348" t="str">
        <f t="shared" ref="HS82:HS145" si="184">IF($I82=1,IF(EP82=1,2,0),"")</f>
        <v/>
      </c>
      <c r="HT82" s="333" t="str">
        <f t="shared" ref="HT82:HT145" si="185">IF($I82=1,IF(AND(EN82=1,ES82=1),2,0),"")</f>
        <v/>
      </c>
      <c r="HU82" s="428" t="str">
        <f t="shared" ref="HU82:HU145" si="186">IF($I82=1,SUM(HV82:HW82),"")</f>
        <v/>
      </c>
      <c r="HV82" s="328" t="str">
        <f t="shared" ref="HV82:HV145" si="187">IF($I82=1,IF(EX82=1,5,0),"")</f>
        <v/>
      </c>
      <c r="HW82" s="330" t="str">
        <f t="shared" ref="HW82:HW145" si="188">IF($I82=1,IF(AND(EV82=1,FA82=1),5,0),"")</f>
        <v/>
      </c>
      <c r="HX82" s="418" t="str">
        <f t="shared" ref="HX82:HX145" si="189">IF($I82=1,SUM(HY82:IC82),"")</f>
        <v/>
      </c>
      <c r="HY82" s="331" t="str">
        <f t="shared" ref="HY82:HY145" si="190">IF($I82=1,IF(AND($FD82=1,50&lt;=$FK82,$FK82&lt;100),1,0),"")</f>
        <v/>
      </c>
      <c r="HZ82" s="331" t="str">
        <f t="shared" ref="HZ82:HZ145" si="191">IF($I82=1,IF(AND($FD82=1,100&lt;=$FK82,$FK82&lt;150),2,0),"")</f>
        <v/>
      </c>
      <c r="IA82" s="331" t="str">
        <f t="shared" ref="IA82:IA145" si="192">IF($I82=1,IF(AND($FD82=1,150&lt;=$FK82,$FK82&lt;200),3,0),"")</f>
        <v/>
      </c>
      <c r="IB82" s="331" t="str">
        <f t="shared" ref="IB82:IB145" si="193">IF($I82=1,IF(AND($FD82=1,200&lt;=$FK82,$FK82&lt;250),4,0),"")</f>
        <v/>
      </c>
      <c r="IC82" s="333" t="str">
        <f t="shared" ref="IC82:IC145" si="194">IF($I82=1,IF(AND($FD82=1,250&lt;=$FK82),5,0),"")</f>
        <v/>
      </c>
      <c r="ID82" s="419" t="str">
        <f t="shared" ref="ID82:ID145" si="195">IF($I82=1,SUM(IE82:II82),"")</f>
        <v/>
      </c>
      <c r="IE82" s="331" t="str">
        <f t="shared" ref="IE82:IE145" si="196">IF($I82=1,IF(AND($FM82=1,50&lt;=$FT82,$FT82&lt;100),1,0),"")</f>
        <v/>
      </c>
      <c r="IF82" s="331" t="str">
        <f t="shared" ref="IF82:IF145" si="197">IF($I82=1,IF(AND($FM82=1,100&lt;=$FT82,$FT82&lt;150),2,0),"")</f>
        <v/>
      </c>
      <c r="IG82" s="331" t="str">
        <f t="shared" ref="IG82:IG145" si="198">IF($I82=1,IF(AND($FM82=1,150&lt;=$FT82,$FT82&lt;200),3,0),"")</f>
        <v/>
      </c>
      <c r="IH82" s="331" t="str">
        <f t="shared" ref="IH82:IH145" si="199">IF($I82=1,IF(AND($FM82=1,200&lt;=$FT82,$FT82&lt;250),4,0),"")</f>
        <v/>
      </c>
      <c r="II82" s="333" t="str">
        <f t="shared" ref="II82:II145" si="200">IF($I82=1,IF(AND($FM82=1,250&lt;=$FT82),5,0),"")</f>
        <v/>
      </c>
      <c r="IJ82" s="419" t="str">
        <f t="shared" ref="IJ82:IJ145" si="201">IF($I82=1,SUM(IK82:IO82),"")</f>
        <v/>
      </c>
      <c r="IK82" s="331" t="str">
        <f t="shared" ref="IK82:IK145" si="202">IF($I82=1,IF(AND($FV82=1,-0.06&lt;$GC82,$GC82&lt;=-0.02),1,0),"")</f>
        <v/>
      </c>
      <c r="IL82" s="331" t="str">
        <f t="shared" ref="IL82:IL145" si="203">IF($I82=1,IF(AND($FV82=1,-0.1&lt;$GC82,$GC82&lt;=-0.06),2,0),"")</f>
        <v/>
      </c>
      <c r="IM82" s="331" t="str">
        <f t="shared" ref="IM82:IM145" si="204">IF($I82=1,IF(AND($FV82=1,-0.15&lt;$GC82,$GC82&lt;=-0.1),3,0),"")</f>
        <v/>
      </c>
      <c r="IN82" s="331" t="str">
        <f t="shared" ref="IN82:IN145" si="205">IF($I82=1,IF(AND($FV82=1,-0.2&lt;$GC82,$GC82&lt;=-0.15),4,0),"")</f>
        <v/>
      </c>
      <c r="IO82" s="333" t="str">
        <f t="shared" ref="IO82:IO145" si="206">IF($I82=1,IF(AND($FV82=1,$GC82&lt;=-0.2),5,0),"")</f>
        <v/>
      </c>
      <c r="IP82" s="433" t="str">
        <f t="shared" ref="IP82:IP145" si="207">IF($I82=1,SUM(IQ82:IR82),"")</f>
        <v/>
      </c>
      <c r="IQ82" s="331" t="str">
        <f t="shared" ref="IQ82:IQ145" si="208">IF($I82=1,IF(GF82=1,1,0),"")</f>
        <v/>
      </c>
      <c r="IR82" s="348" t="str">
        <f t="shared" ref="IR82:IR145" si="209">IF($I82=1,IF(GG82=1,1,0),"")</f>
        <v/>
      </c>
      <c r="IS82" s="433" t="str">
        <f t="shared" ref="IS82:IS145" si="210">IF($I82=1,SUM(IT82:IU82),"")</f>
        <v/>
      </c>
      <c r="IT82" s="331" t="str">
        <f t="shared" ref="IT82:IT145" si="211">IF($I82=1,IF(GI82=1,2,0),"")</f>
        <v/>
      </c>
      <c r="IU82" s="333" t="str">
        <f t="shared" ref="IU82:IU145" si="212">IF($I82=1,IF(GJ82=1,1,0),"")</f>
        <v/>
      </c>
      <c r="IV82" s="449" t="str">
        <f t="shared" ref="IV82:IV145" si="213">IF($I82=1,SUM(IW82:IY82),"")</f>
        <v/>
      </c>
      <c r="IW82" s="331" t="str">
        <f t="shared" ref="IW82:IW145" si="214">IF($I82=1,IF(GL82=1,2,0),"")</f>
        <v/>
      </c>
      <c r="IX82" s="331" t="str">
        <f t="shared" ref="IX82:IX145" si="215">IF($I82=1,IF(GM82=1,1,0),"")</f>
        <v/>
      </c>
      <c r="IY82" s="348" t="str">
        <f t="shared" ref="IY82:IY145" si="216">IF($I82=1,IF(GN82=1,1,0),"")</f>
        <v/>
      </c>
      <c r="IZ82" s="365" t="str">
        <f t="shared" ref="IZ82:IZ145" si="217">IF($I82=1,SUM(GO82:GS82,GT82,GW82,GX82,HH82,HU82,HX82,IS82,IV82,ID82,IJ82,IP82),"")</f>
        <v/>
      </c>
      <c r="JA82" s="340"/>
      <c r="JB82" s="100"/>
      <c r="JC82" s="370" t="str">
        <f t="shared" ref="JC82:JC145" si="218">IF(1&lt;=$F82,AW82,"")</f>
        <v/>
      </c>
      <c r="JD82" s="101" t="str">
        <f t="shared" ref="JD82:JD145" si="219">IF(1&lt;=$F82,AO82,"")</f>
        <v/>
      </c>
      <c r="JE82" s="367" t="str">
        <f t="shared" ref="JE82:JE145" si="220">IF(1&lt;=$F82,AX82,"")</f>
        <v/>
      </c>
      <c r="JF82" s="368" t="str">
        <f t="shared" ref="JF82:JF145" si="221">IF(JE82&gt;0,IF(BE82="非課税",JE82,IF(AND(AW82=1,BE82="控除不可"),JE82,IF(AND(AW82=1,BE82="80%控除"),ROUNDDOWN(JE82*102/110,0),IF(AND(AW82=1,BE82="全額控除"),ROUNDDOWN(JE82*100/110,0),IF(OR(AW82=2,AW82=3),JE82,JE82))))),"")</f>
        <v/>
      </c>
      <c r="JG82" s="368" t="str">
        <f t="shared" ref="JG82:JG145" si="222">IF(JE82&gt;0,IF(JD82=5,JF82/2,JF82),"")</f>
        <v/>
      </c>
      <c r="JH82" s="368" t="str">
        <f t="shared" ref="JH82:JH145" si="223">IF(JE82&gt;0,IF(JD82=1,JG82,IF(JD82=2,1000000,IF(JD82=3,JG82,IF(JD82=4,250000,IF(JD82=5,JG82,""))))))</f>
        <v/>
      </c>
      <c r="JI82" s="368">
        <f t="shared" ref="JI82:JI145" si="224">IF(JE82&gt;0,MIN(JG82:JH82),JU315)</f>
        <v>0</v>
      </c>
      <c r="JJ82" s="369" t="str">
        <f t="shared" ref="JJ82:JJ145" si="225">IF(JI82&gt;0,IF(JI82&gt;=AY82,"○","×"),"")</f>
        <v/>
      </c>
      <c r="JK82" s="367" t="str">
        <f t="shared" ref="JK82:JK145" si="226">IF(I82=1,SUMIFS($AY$17:$AY$1231,$F$17:$F$1231,F82),"")</f>
        <v/>
      </c>
      <c r="JL82" s="369" t="str">
        <f t="shared" ref="JL82:JL145" si="227">IF(I82=1,IF(JK82&lt;=10000000,"〇","×"),"")</f>
        <v/>
      </c>
      <c r="JM82" s="368" t="str">
        <f t="shared" ref="JM82:JM145" si="228">IF($I82=1,SUMIFS($AX$17:$AX$1231,$F$17:$F$1231,$F82),"")</f>
        <v/>
      </c>
      <c r="JN82" s="368" t="str">
        <f t="shared" ref="JN82:JN145" si="229">IF($I82=1,SUMIFS($AY$17:$AY$1231,$F$17:$F$1231,$F82),"")</f>
        <v/>
      </c>
      <c r="JO82" s="368" t="str">
        <f t="shared" ref="JO82:JO145" si="230">IF($I82=1,SUMIFS($BC$17:$BC$1231,$F$17:$F$1231,$F82),"")</f>
        <v/>
      </c>
      <c r="JP82" s="371" t="str">
        <f t="shared" ref="JP82:JP145" si="231">IF($I82=1,SUMIFS($BD$17:$BD$1231,$F$17:$F$1231,$F82),"")</f>
        <v/>
      </c>
      <c r="JR82" s="115" t="str">
        <f t="shared" ref="JR82:JR145" si="232">IF(F82&gt;=1,IF(AO82=5,IF(AX82&gt;=500000,"〇","×"),""),"")</f>
        <v/>
      </c>
      <c r="JS82" s="28" t="str">
        <f t="shared" ref="JS82:JS145" si="233">IF(F82&gt;=1,IF(AO82=5,IF(AND(5&lt;=AT82,AT82&lt;=20),"〇","×"),""),"")</f>
        <v/>
      </c>
      <c r="JT82" s="28" t="str">
        <f t="shared" ref="JT82:JT145" si="234">IF($I82&gt;=1,IF(OR($BH82&lt;&gt;"",$BQ82&lt;&gt;"",$BZ82&lt;&gt;""),"〇","×"),"")</f>
        <v/>
      </c>
      <c r="JU82" s="28" t="str">
        <f t="shared" ref="JU82:JU145" si="235">IF($I82&gt;=1,IF(OR($CI82&lt;&gt;"",$CR82&lt;&gt;"",$CZ82&lt;&gt;"",$DI82&lt;&gt;"",$DS82&lt;&gt;"",$DZ82&lt;&gt;"",$EG82&lt;&gt;"",$EN82&lt;&gt;""),"〇","×"),"")</f>
        <v/>
      </c>
      <c r="JV82" s="28" t="str">
        <f t="shared" ref="JV82:JV145" si="236">IF($I82&gt;=1,IF(OR($EV82&lt;&gt;"",$FD82&lt;&gt;"",$FM82&lt;&gt;"",$FV82&lt;&gt;""),"〇","×"),"")</f>
        <v/>
      </c>
      <c r="JW82" s="251"/>
      <c r="JX82" s="122" t="str">
        <f t="shared" ref="JX82:JX145" si="237">IF($I82&gt;=1,IF(AND(DU82=1,AF82=2),"〇","×"),"")</f>
        <v/>
      </c>
      <c r="JZ82" s="115" t="str">
        <f t="shared" ref="JZ82:JZ145" si="238">IF($I82=1,IF(BH82=1,1,0),"")</f>
        <v/>
      </c>
      <c r="KA82" s="398" t="str">
        <f t="shared" ref="KA82:KA145" si="239">IF($I82=1,IF(BQ82=1,1,0),"")</f>
        <v/>
      </c>
      <c r="KB82" s="398" t="str">
        <f t="shared" ref="KB82:KB145" si="240">IF($I82=1,IF(BZ82=1,1,0),"")</f>
        <v/>
      </c>
      <c r="KC82" s="28" t="str">
        <f t="shared" ref="KC82:KC145" si="241">IF($I82=1,IF(CI82=1,1,0),"")</f>
        <v/>
      </c>
      <c r="KD82" s="28" t="str">
        <f t="shared" ref="KD82:KD145" si="242">IF($I82=1,IF(CR82=1,1,0),"")</f>
        <v/>
      </c>
      <c r="KE82" s="28" t="str">
        <f t="shared" ref="KE82:KE145" si="243">IF($I82=1,IF(CZ82=1,1,0),"")</f>
        <v/>
      </c>
      <c r="KF82" s="28" t="str">
        <f t="shared" ref="KF82:KF145" si="244">IF($I82=1,IF(OR(DI82=1,DI82=2),1,0),"")</f>
        <v/>
      </c>
      <c r="KG82" s="28" t="str">
        <f t="shared" ref="KG82:KG145" si="245">IF($I82=1,IF(OR(DS82=1,DZ82=1,EG82=1,EN82=1),1,0),"")</f>
        <v/>
      </c>
      <c r="KH82" s="28" t="str">
        <f t="shared" ref="KH82:KH145" si="246">IF($I82=1,IF(EV82=1,1,0),"")</f>
        <v/>
      </c>
      <c r="KI82" s="28" t="str">
        <f t="shared" ref="KI82:KI145" si="247">IF($I82=1,IF(FD82=1,1,0),"")</f>
        <v/>
      </c>
      <c r="KJ82" s="28" t="str">
        <f t="shared" ref="KJ82:KJ145" si="248">IF($I82=1,IF(FM82=1,1,0),"")</f>
        <v/>
      </c>
      <c r="KK82" s="122" t="str">
        <f t="shared" ref="KK82:KK145" si="249">IF($I82=1,IF(FV82=1,1,0),"")</f>
        <v/>
      </c>
    </row>
    <row r="83" spans="2:297" s="26" customFormat="1" ht="26.25" customHeight="1" x14ac:dyDescent="0.2">
      <c r="B83" s="27">
        <f t="shared" si="128"/>
        <v>0</v>
      </c>
      <c r="C83" s="27">
        <f t="shared" si="129"/>
        <v>0</v>
      </c>
      <c r="D83" s="27">
        <f t="shared" si="130"/>
        <v>0</v>
      </c>
      <c r="E83" s="27">
        <f t="shared" si="131"/>
        <v>0</v>
      </c>
      <c r="F83" s="27">
        <f t="shared" si="132"/>
        <v>0</v>
      </c>
      <c r="G83" s="27">
        <f t="shared" si="133"/>
        <v>0</v>
      </c>
      <c r="H83" s="27">
        <f t="shared" si="134"/>
        <v>0</v>
      </c>
      <c r="I83" s="27">
        <f t="shared" si="135"/>
        <v>0</v>
      </c>
      <c r="J83" s="27"/>
      <c r="K83" s="27"/>
      <c r="L83" s="27"/>
      <c r="N83" s="131" t="str">
        <f t="shared" si="136"/>
        <v/>
      </c>
      <c r="O83" s="59"/>
      <c r="P83" s="59"/>
      <c r="Q83" s="241"/>
      <c r="R83" s="483"/>
      <c r="S83" s="243" t="str">
        <f>IFERROR(VLOOKUP($R83,整理番号!$B$4:$C$5,2,FALSE),"")</f>
        <v/>
      </c>
      <c r="T83" s="59"/>
      <c r="U83" s="250"/>
      <c r="V83" s="121"/>
      <c r="W83" s="218" t="str">
        <f t="shared" si="137"/>
        <v/>
      </c>
      <c r="X83" s="111"/>
      <c r="Y83" s="115"/>
      <c r="Z83" s="146" t="str">
        <f>IFERROR(VLOOKUP($Y83,整理番号!$B$8:$C$10,2,FALSE),"")</f>
        <v/>
      </c>
      <c r="AA83" s="251"/>
      <c r="AB83" s="28"/>
      <c r="AC83" s="62" t="str">
        <f>IFERROR(VLOOKUP($AB83,整理番号!$B$22:$C$23,2,FALSE),"")</f>
        <v/>
      </c>
      <c r="AD83" s="28"/>
      <c r="AE83" s="116" t="str">
        <f>IFERROR(VLOOKUP(AD83,整理番号!$B$14:$C$16,2,FALSE),"")</f>
        <v/>
      </c>
      <c r="AF83" s="115"/>
      <c r="AG83" s="30" t="str">
        <f>IFERROR(VLOOKUP(AF83,整理番号!$B$18:$C$19,2,FALSE),"")</f>
        <v/>
      </c>
      <c r="AH83" s="28"/>
      <c r="AI83" s="254"/>
      <c r="AJ83" s="254"/>
      <c r="AK83" s="122"/>
      <c r="AL83" s="141"/>
      <c r="AM83" s="28"/>
      <c r="AN83" s="141"/>
      <c r="AO83" s="115"/>
      <c r="AP83" s="116" t="str">
        <f>IFERROR(VLOOKUP(AO83,整理番号!$B$38:$C$43,2,FALSE),"")</f>
        <v/>
      </c>
      <c r="AQ83" s="104" t="str">
        <f t="shared" si="138"/>
        <v/>
      </c>
      <c r="AR83" s="27"/>
      <c r="AS83" s="28"/>
      <c r="AT83" s="27"/>
      <c r="AU83" s="27"/>
      <c r="AV83" s="122"/>
      <c r="AW83" s="115"/>
      <c r="AX83" s="31"/>
      <c r="AY83" s="64" t="str">
        <f t="shared" si="139"/>
        <v/>
      </c>
      <c r="AZ83" s="31"/>
      <c r="BA83" s="31"/>
      <c r="BB83" s="64">
        <f t="shared" si="140"/>
        <v>0</v>
      </c>
      <c r="BC83" s="64" t="str">
        <f t="shared" si="141"/>
        <v/>
      </c>
      <c r="BD83" s="64" t="str">
        <f t="shared" si="142"/>
        <v/>
      </c>
      <c r="BE83" s="33"/>
      <c r="BF83" s="34" t="str">
        <f t="shared" si="143"/>
        <v/>
      </c>
      <c r="BG83" s="125" t="str">
        <f t="shared" si="144"/>
        <v/>
      </c>
      <c r="BH83" s="262"/>
      <c r="BI83" s="263"/>
      <c r="BJ83" s="31"/>
      <c r="BK83" s="31"/>
      <c r="BL83" s="31"/>
      <c r="BM83" s="31"/>
      <c r="BN83" s="148"/>
      <c r="BO83" s="270"/>
      <c r="BP83" s="267"/>
      <c r="BQ83" s="262"/>
      <c r="BR83" s="263"/>
      <c r="BS83" s="31"/>
      <c r="BT83" s="31"/>
      <c r="BU83" s="31"/>
      <c r="BV83" s="31"/>
      <c r="BW83" s="148"/>
      <c r="BX83" s="270"/>
      <c r="BY83" s="267"/>
      <c r="BZ83" s="262"/>
      <c r="CA83" s="263"/>
      <c r="CB83" s="31"/>
      <c r="CC83" s="31"/>
      <c r="CD83" s="31"/>
      <c r="CE83" s="31"/>
      <c r="CF83" s="148"/>
      <c r="CG83" s="270"/>
      <c r="CH83" s="267"/>
      <c r="CI83" s="262"/>
      <c r="CJ83" s="263"/>
      <c r="CK83" s="323"/>
      <c r="CL83" s="323"/>
      <c r="CM83" s="323"/>
      <c r="CN83" s="323"/>
      <c r="CO83" s="35" t="s">
        <v>306</v>
      </c>
      <c r="CP83" s="342" t="str">
        <f t="shared" si="145"/>
        <v/>
      </c>
      <c r="CQ83" s="267"/>
      <c r="CR83" s="258"/>
      <c r="CS83" s="93"/>
      <c r="CT83" s="275"/>
      <c r="CU83" s="275"/>
      <c r="CV83" s="275"/>
      <c r="CW83" s="275"/>
      <c r="CX83" s="36" t="s">
        <v>307</v>
      </c>
      <c r="CY83" s="273"/>
      <c r="CZ83" s="258"/>
      <c r="DA83" s="263"/>
      <c r="DB83" s="296"/>
      <c r="DC83" s="296"/>
      <c r="DD83" s="296"/>
      <c r="DE83" s="296"/>
      <c r="DF83" s="36" t="s">
        <v>308</v>
      </c>
      <c r="DG83" s="344" t="str">
        <f t="shared" si="146"/>
        <v/>
      </c>
      <c r="DH83" s="273"/>
      <c r="DI83" s="258"/>
      <c r="DJ83" s="263"/>
      <c r="DK83" s="278"/>
      <c r="DL83" s="278"/>
      <c r="DM83" s="278"/>
      <c r="DN83" s="278"/>
      <c r="DO83" s="36" t="s">
        <v>309</v>
      </c>
      <c r="DP83" s="281"/>
      <c r="DQ83" s="284" t="str">
        <f t="shared" si="147"/>
        <v/>
      </c>
      <c r="DR83" s="273"/>
      <c r="DS83" s="43"/>
      <c r="DT83" s="93"/>
      <c r="DU83" s="37"/>
      <c r="DV83" s="37"/>
      <c r="DW83" s="37"/>
      <c r="DX83" s="37"/>
      <c r="DY83" s="46" t="s">
        <v>310</v>
      </c>
      <c r="DZ83" s="478"/>
      <c r="EA83" s="38"/>
      <c r="EB83" s="37"/>
      <c r="EC83" s="37"/>
      <c r="ED83" s="37"/>
      <c r="EE83" s="37"/>
      <c r="EF83" s="49" t="s">
        <v>307</v>
      </c>
      <c r="EG83" s="54"/>
      <c r="EH83" s="290"/>
      <c r="EI83" s="37"/>
      <c r="EJ83" s="37"/>
      <c r="EK83" s="37"/>
      <c r="EL83" s="37"/>
      <c r="EM83" s="52" t="s">
        <v>307</v>
      </c>
      <c r="EN83" s="57"/>
      <c r="EO83" s="290"/>
      <c r="EP83" s="37"/>
      <c r="EQ83" s="37"/>
      <c r="ER83" s="37"/>
      <c r="ES83" s="37"/>
      <c r="ET83" s="39" t="s">
        <v>307</v>
      </c>
      <c r="EU83" s="287"/>
      <c r="EV83" s="292"/>
      <c r="EW83" s="290"/>
      <c r="EX83" s="37"/>
      <c r="EY83" s="37"/>
      <c r="EZ83" s="37"/>
      <c r="FA83" s="37"/>
      <c r="FB83" s="39" t="s">
        <v>307</v>
      </c>
      <c r="FC83" s="287"/>
      <c r="FD83" s="292"/>
      <c r="FE83" s="290"/>
      <c r="FF83" s="296"/>
      <c r="FG83" s="296"/>
      <c r="FH83" s="296"/>
      <c r="FI83" s="296"/>
      <c r="FJ83" s="40" t="s">
        <v>311</v>
      </c>
      <c r="FK83" s="302" t="str">
        <f t="shared" si="148"/>
        <v/>
      </c>
      <c r="FL83" s="299"/>
      <c r="FM83" s="292"/>
      <c r="FN83" s="290"/>
      <c r="FO83" s="305"/>
      <c r="FP83" s="296"/>
      <c r="FQ83" s="296"/>
      <c r="FR83" s="296"/>
      <c r="FS83" s="40" t="s">
        <v>311</v>
      </c>
      <c r="FT83" s="352" t="str">
        <f t="shared" si="149"/>
        <v/>
      </c>
      <c r="FU83" s="267"/>
      <c r="FV83" s="292"/>
      <c r="FW83" s="290"/>
      <c r="FX83" s="326"/>
      <c r="FY83" s="326"/>
      <c r="FZ83" s="326"/>
      <c r="GA83" s="326"/>
      <c r="GB83" s="36" t="s">
        <v>312</v>
      </c>
      <c r="GC83" s="308" t="str">
        <f t="shared" si="150"/>
        <v/>
      </c>
      <c r="GD83" s="267"/>
      <c r="GE83" s="312" t="str">
        <f t="shared" si="151"/>
        <v/>
      </c>
      <c r="GF83" s="313"/>
      <c r="GG83" s="338"/>
      <c r="GH83" s="312" t="str">
        <f t="shared" si="152"/>
        <v/>
      </c>
      <c r="GI83" s="313"/>
      <c r="GJ83" s="338" t="s">
        <v>56</v>
      </c>
      <c r="GK83" s="475" t="str">
        <f t="shared" si="153"/>
        <v/>
      </c>
      <c r="GL83" s="313"/>
      <c r="GM83" s="313"/>
      <c r="GN83" s="338"/>
      <c r="GO83" s="429" t="str">
        <f t="shared" si="154"/>
        <v/>
      </c>
      <c r="GP83" s="430" t="str">
        <f t="shared" si="155"/>
        <v/>
      </c>
      <c r="GQ83" s="431" t="str">
        <f t="shared" si="156"/>
        <v/>
      </c>
      <c r="GR83" s="432" t="str">
        <f t="shared" si="157"/>
        <v/>
      </c>
      <c r="GS83" s="430" t="str">
        <f t="shared" si="158"/>
        <v/>
      </c>
      <c r="GT83" s="433" t="str">
        <f t="shared" si="159"/>
        <v/>
      </c>
      <c r="GU83" s="331" t="str">
        <f t="shared" si="160"/>
        <v/>
      </c>
      <c r="GV83" s="333" t="str">
        <f t="shared" si="161"/>
        <v/>
      </c>
      <c r="GW83" s="439" t="str">
        <f t="shared" si="162"/>
        <v/>
      </c>
      <c r="GX83" s="433" t="str">
        <f t="shared" si="163"/>
        <v/>
      </c>
      <c r="GY83" s="331" t="str">
        <f t="shared" si="164"/>
        <v/>
      </c>
      <c r="GZ83" s="331" t="str">
        <f t="shared" si="165"/>
        <v/>
      </c>
      <c r="HA83" s="328" t="str">
        <f t="shared" si="166"/>
        <v/>
      </c>
      <c r="HB83" s="331" t="str">
        <f t="shared" si="167"/>
        <v/>
      </c>
      <c r="HC83" s="331" t="str">
        <f t="shared" si="168"/>
        <v/>
      </c>
      <c r="HD83" s="333" t="str">
        <f t="shared" si="169"/>
        <v/>
      </c>
      <c r="HE83" s="332" t="str">
        <f t="shared" si="170"/>
        <v/>
      </c>
      <c r="HF83" s="331" t="str">
        <f t="shared" si="171"/>
        <v/>
      </c>
      <c r="HG83" s="333" t="str">
        <f t="shared" si="172"/>
        <v/>
      </c>
      <c r="HH83" s="419" t="str">
        <f t="shared" si="173"/>
        <v/>
      </c>
      <c r="HI83" s="358" t="str">
        <f t="shared" si="174"/>
        <v/>
      </c>
      <c r="HJ83" s="331" t="str">
        <f t="shared" si="175"/>
        <v/>
      </c>
      <c r="HK83" s="331" t="str">
        <f t="shared" si="176"/>
        <v/>
      </c>
      <c r="HL83" s="358" t="str">
        <f t="shared" si="177"/>
        <v/>
      </c>
      <c r="HM83" s="331" t="str">
        <f t="shared" si="178"/>
        <v/>
      </c>
      <c r="HN83" s="331" t="str">
        <f t="shared" si="179"/>
        <v/>
      </c>
      <c r="HO83" s="358" t="str">
        <f t="shared" si="180"/>
        <v/>
      </c>
      <c r="HP83" s="331" t="str">
        <f t="shared" si="181"/>
        <v/>
      </c>
      <c r="HQ83" s="331" t="str">
        <f t="shared" si="182"/>
        <v/>
      </c>
      <c r="HR83" s="361" t="str">
        <f t="shared" si="183"/>
        <v/>
      </c>
      <c r="HS83" s="348" t="str">
        <f t="shared" si="184"/>
        <v/>
      </c>
      <c r="HT83" s="333" t="str">
        <f t="shared" si="185"/>
        <v/>
      </c>
      <c r="HU83" s="428" t="str">
        <f t="shared" si="186"/>
        <v/>
      </c>
      <c r="HV83" s="328" t="str">
        <f t="shared" si="187"/>
        <v/>
      </c>
      <c r="HW83" s="330" t="str">
        <f t="shared" si="188"/>
        <v/>
      </c>
      <c r="HX83" s="418" t="str">
        <f t="shared" si="189"/>
        <v/>
      </c>
      <c r="HY83" s="331" t="str">
        <f t="shared" si="190"/>
        <v/>
      </c>
      <c r="HZ83" s="331" t="str">
        <f t="shared" si="191"/>
        <v/>
      </c>
      <c r="IA83" s="331" t="str">
        <f t="shared" si="192"/>
        <v/>
      </c>
      <c r="IB83" s="331" t="str">
        <f t="shared" si="193"/>
        <v/>
      </c>
      <c r="IC83" s="333" t="str">
        <f t="shared" si="194"/>
        <v/>
      </c>
      <c r="ID83" s="419" t="str">
        <f t="shared" si="195"/>
        <v/>
      </c>
      <c r="IE83" s="331" t="str">
        <f t="shared" si="196"/>
        <v/>
      </c>
      <c r="IF83" s="331" t="str">
        <f t="shared" si="197"/>
        <v/>
      </c>
      <c r="IG83" s="331" t="str">
        <f t="shared" si="198"/>
        <v/>
      </c>
      <c r="IH83" s="331" t="str">
        <f t="shared" si="199"/>
        <v/>
      </c>
      <c r="II83" s="333" t="str">
        <f t="shared" si="200"/>
        <v/>
      </c>
      <c r="IJ83" s="419" t="str">
        <f t="shared" si="201"/>
        <v/>
      </c>
      <c r="IK83" s="331" t="str">
        <f t="shared" si="202"/>
        <v/>
      </c>
      <c r="IL83" s="331" t="str">
        <f t="shared" si="203"/>
        <v/>
      </c>
      <c r="IM83" s="331" t="str">
        <f t="shared" si="204"/>
        <v/>
      </c>
      <c r="IN83" s="331" t="str">
        <f t="shared" si="205"/>
        <v/>
      </c>
      <c r="IO83" s="333" t="str">
        <f t="shared" si="206"/>
        <v/>
      </c>
      <c r="IP83" s="433" t="str">
        <f t="shared" si="207"/>
        <v/>
      </c>
      <c r="IQ83" s="331" t="str">
        <f t="shared" si="208"/>
        <v/>
      </c>
      <c r="IR83" s="348" t="str">
        <f t="shared" si="209"/>
        <v/>
      </c>
      <c r="IS83" s="433" t="str">
        <f t="shared" si="210"/>
        <v/>
      </c>
      <c r="IT83" s="331" t="str">
        <f t="shared" si="211"/>
        <v/>
      </c>
      <c r="IU83" s="333" t="str">
        <f t="shared" si="212"/>
        <v/>
      </c>
      <c r="IV83" s="449" t="str">
        <f t="shared" si="213"/>
        <v/>
      </c>
      <c r="IW83" s="331" t="str">
        <f t="shared" si="214"/>
        <v/>
      </c>
      <c r="IX83" s="331" t="str">
        <f t="shared" si="215"/>
        <v/>
      </c>
      <c r="IY83" s="348" t="str">
        <f t="shared" si="216"/>
        <v/>
      </c>
      <c r="IZ83" s="365" t="str">
        <f t="shared" si="217"/>
        <v/>
      </c>
      <c r="JA83" s="340"/>
      <c r="JB83" s="100"/>
      <c r="JC83" s="370" t="str">
        <f t="shared" si="218"/>
        <v/>
      </c>
      <c r="JD83" s="101" t="str">
        <f t="shared" si="219"/>
        <v/>
      </c>
      <c r="JE83" s="367" t="str">
        <f t="shared" si="220"/>
        <v/>
      </c>
      <c r="JF83" s="368" t="str">
        <f t="shared" si="221"/>
        <v/>
      </c>
      <c r="JG83" s="368" t="str">
        <f t="shared" si="222"/>
        <v/>
      </c>
      <c r="JH83" s="368" t="str">
        <f t="shared" si="223"/>
        <v/>
      </c>
      <c r="JI83" s="368">
        <f t="shared" si="224"/>
        <v>0</v>
      </c>
      <c r="JJ83" s="369" t="str">
        <f t="shared" si="225"/>
        <v/>
      </c>
      <c r="JK83" s="367" t="str">
        <f t="shared" si="226"/>
        <v/>
      </c>
      <c r="JL83" s="369" t="str">
        <f t="shared" si="227"/>
        <v/>
      </c>
      <c r="JM83" s="368" t="str">
        <f t="shared" si="228"/>
        <v/>
      </c>
      <c r="JN83" s="368" t="str">
        <f t="shared" si="229"/>
        <v/>
      </c>
      <c r="JO83" s="368" t="str">
        <f t="shared" si="230"/>
        <v/>
      </c>
      <c r="JP83" s="371" t="str">
        <f t="shared" si="231"/>
        <v/>
      </c>
      <c r="JR83" s="115" t="str">
        <f t="shared" si="232"/>
        <v/>
      </c>
      <c r="JS83" s="28" t="str">
        <f t="shared" si="233"/>
        <v/>
      </c>
      <c r="JT83" s="28" t="str">
        <f t="shared" si="234"/>
        <v/>
      </c>
      <c r="JU83" s="28" t="str">
        <f t="shared" si="235"/>
        <v/>
      </c>
      <c r="JV83" s="28" t="str">
        <f t="shared" si="236"/>
        <v/>
      </c>
      <c r="JW83" s="251"/>
      <c r="JX83" s="122" t="str">
        <f t="shared" si="237"/>
        <v/>
      </c>
      <c r="JZ83" s="115" t="str">
        <f t="shared" si="238"/>
        <v/>
      </c>
      <c r="KA83" s="398" t="str">
        <f t="shared" si="239"/>
        <v/>
      </c>
      <c r="KB83" s="398" t="str">
        <f t="shared" si="240"/>
        <v/>
      </c>
      <c r="KC83" s="28" t="str">
        <f t="shared" si="241"/>
        <v/>
      </c>
      <c r="KD83" s="28" t="str">
        <f t="shared" si="242"/>
        <v/>
      </c>
      <c r="KE83" s="28" t="str">
        <f t="shared" si="243"/>
        <v/>
      </c>
      <c r="KF83" s="28" t="str">
        <f t="shared" si="244"/>
        <v/>
      </c>
      <c r="KG83" s="28" t="str">
        <f t="shared" si="245"/>
        <v/>
      </c>
      <c r="KH83" s="28" t="str">
        <f t="shared" si="246"/>
        <v/>
      </c>
      <c r="KI83" s="28" t="str">
        <f t="shared" si="247"/>
        <v/>
      </c>
      <c r="KJ83" s="28" t="str">
        <f t="shared" si="248"/>
        <v/>
      </c>
      <c r="KK83" s="122" t="str">
        <f t="shared" si="249"/>
        <v/>
      </c>
    </row>
    <row r="84" spans="2:297" s="26" customFormat="1" ht="26.25" customHeight="1" x14ac:dyDescent="0.2">
      <c r="B84" s="27">
        <f t="shared" si="128"/>
        <v>0</v>
      </c>
      <c r="C84" s="27">
        <f t="shared" si="129"/>
        <v>0</v>
      </c>
      <c r="D84" s="27">
        <f t="shared" si="130"/>
        <v>0</v>
      </c>
      <c r="E84" s="27">
        <f t="shared" si="131"/>
        <v>0</v>
      </c>
      <c r="F84" s="27">
        <f t="shared" si="132"/>
        <v>0</v>
      </c>
      <c r="G84" s="27">
        <f t="shared" si="133"/>
        <v>0</v>
      </c>
      <c r="H84" s="27">
        <f t="shared" si="134"/>
        <v>0</v>
      </c>
      <c r="I84" s="27">
        <f t="shared" si="135"/>
        <v>0</v>
      </c>
      <c r="J84" s="27"/>
      <c r="K84" s="27"/>
      <c r="L84" s="27"/>
      <c r="N84" s="131" t="str">
        <f t="shared" si="136"/>
        <v/>
      </c>
      <c r="O84" s="59"/>
      <c r="P84" s="59"/>
      <c r="Q84" s="241"/>
      <c r="R84" s="483"/>
      <c r="S84" s="243" t="str">
        <f>IFERROR(VLOOKUP($R84,整理番号!$B$4:$C$5,2,FALSE),"")</f>
        <v/>
      </c>
      <c r="T84" s="59"/>
      <c r="U84" s="250"/>
      <c r="V84" s="121"/>
      <c r="W84" s="218" t="str">
        <f t="shared" si="137"/>
        <v/>
      </c>
      <c r="X84" s="111"/>
      <c r="Y84" s="115"/>
      <c r="Z84" s="146" t="str">
        <f>IFERROR(VLOOKUP($Y84,整理番号!$B$8:$C$10,2,FALSE),"")</f>
        <v/>
      </c>
      <c r="AA84" s="251"/>
      <c r="AB84" s="28"/>
      <c r="AC84" s="62" t="str">
        <f>IFERROR(VLOOKUP($AB84,整理番号!$B$22:$C$23,2,FALSE),"")</f>
        <v/>
      </c>
      <c r="AD84" s="28"/>
      <c r="AE84" s="116" t="str">
        <f>IFERROR(VLOOKUP(AD84,整理番号!$B$14:$C$16,2,FALSE),"")</f>
        <v/>
      </c>
      <c r="AF84" s="115"/>
      <c r="AG84" s="30" t="str">
        <f>IFERROR(VLOOKUP(AF84,整理番号!$B$18:$C$19,2,FALSE),"")</f>
        <v/>
      </c>
      <c r="AH84" s="28"/>
      <c r="AI84" s="254"/>
      <c r="AJ84" s="254"/>
      <c r="AK84" s="122"/>
      <c r="AL84" s="141"/>
      <c r="AM84" s="28"/>
      <c r="AN84" s="141"/>
      <c r="AO84" s="115"/>
      <c r="AP84" s="116" t="str">
        <f>IFERROR(VLOOKUP(AO84,整理番号!$B$38:$C$43,2,FALSE),"")</f>
        <v/>
      </c>
      <c r="AQ84" s="104" t="str">
        <f t="shared" si="138"/>
        <v/>
      </c>
      <c r="AR84" s="27"/>
      <c r="AS84" s="28"/>
      <c r="AT84" s="27"/>
      <c r="AU84" s="27"/>
      <c r="AV84" s="122"/>
      <c r="AW84" s="115"/>
      <c r="AX84" s="31"/>
      <c r="AY84" s="64" t="str">
        <f t="shared" si="139"/>
        <v/>
      </c>
      <c r="AZ84" s="31"/>
      <c r="BA84" s="31"/>
      <c r="BB84" s="64">
        <f t="shared" si="140"/>
        <v>0</v>
      </c>
      <c r="BC84" s="64" t="str">
        <f t="shared" si="141"/>
        <v/>
      </c>
      <c r="BD84" s="64" t="str">
        <f t="shared" si="142"/>
        <v/>
      </c>
      <c r="BE84" s="33"/>
      <c r="BF84" s="34" t="str">
        <f t="shared" si="143"/>
        <v/>
      </c>
      <c r="BG84" s="125" t="str">
        <f t="shared" si="144"/>
        <v/>
      </c>
      <c r="BH84" s="262"/>
      <c r="BI84" s="263"/>
      <c r="BJ84" s="31"/>
      <c r="BK84" s="31"/>
      <c r="BL84" s="31"/>
      <c r="BM84" s="31"/>
      <c r="BN84" s="148"/>
      <c r="BO84" s="270"/>
      <c r="BP84" s="267"/>
      <c r="BQ84" s="262"/>
      <c r="BR84" s="263"/>
      <c r="BS84" s="31"/>
      <c r="BT84" s="31"/>
      <c r="BU84" s="31"/>
      <c r="BV84" s="31"/>
      <c r="BW84" s="148"/>
      <c r="BX84" s="270"/>
      <c r="BY84" s="267"/>
      <c r="BZ84" s="262"/>
      <c r="CA84" s="263"/>
      <c r="CB84" s="31"/>
      <c r="CC84" s="31"/>
      <c r="CD84" s="31"/>
      <c r="CE84" s="31"/>
      <c r="CF84" s="148"/>
      <c r="CG84" s="270"/>
      <c r="CH84" s="267"/>
      <c r="CI84" s="262"/>
      <c r="CJ84" s="263"/>
      <c r="CK84" s="323"/>
      <c r="CL84" s="323"/>
      <c r="CM84" s="323"/>
      <c r="CN84" s="323"/>
      <c r="CO84" s="35" t="s">
        <v>306</v>
      </c>
      <c r="CP84" s="342" t="str">
        <f t="shared" si="145"/>
        <v/>
      </c>
      <c r="CQ84" s="267"/>
      <c r="CR84" s="258"/>
      <c r="CS84" s="93"/>
      <c r="CT84" s="275"/>
      <c r="CU84" s="275"/>
      <c r="CV84" s="275"/>
      <c r="CW84" s="275"/>
      <c r="CX84" s="36" t="s">
        <v>307</v>
      </c>
      <c r="CY84" s="273"/>
      <c r="CZ84" s="258"/>
      <c r="DA84" s="263"/>
      <c r="DB84" s="296"/>
      <c r="DC84" s="296"/>
      <c r="DD84" s="296"/>
      <c r="DE84" s="296"/>
      <c r="DF84" s="36" t="s">
        <v>308</v>
      </c>
      <c r="DG84" s="344" t="str">
        <f t="shared" si="146"/>
        <v/>
      </c>
      <c r="DH84" s="273"/>
      <c r="DI84" s="258"/>
      <c r="DJ84" s="263"/>
      <c r="DK84" s="278"/>
      <c r="DL84" s="278"/>
      <c r="DM84" s="278"/>
      <c r="DN84" s="278"/>
      <c r="DO84" s="36" t="s">
        <v>309</v>
      </c>
      <c r="DP84" s="281"/>
      <c r="DQ84" s="284" t="str">
        <f t="shared" si="147"/>
        <v/>
      </c>
      <c r="DR84" s="273"/>
      <c r="DS84" s="43"/>
      <c r="DT84" s="93"/>
      <c r="DU84" s="37"/>
      <c r="DV84" s="37"/>
      <c r="DW84" s="37"/>
      <c r="DX84" s="37"/>
      <c r="DY84" s="46" t="s">
        <v>310</v>
      </c>
      <c r="DZ84" s="478"/>
      <c r="EA84" s="38"/>
      <c r="EB84" s="37"/>
      <c r="EC84" s="37"/>
      <c r="ED84" s="37"/>
      <c r="EE84" s="37"/>
      <c r="EF84" s="49" t="s">
        <v>307</v>
      </c>
      <c r="EG84" s="54"/>
      <c r="EH84" s="290"/>
      <c r="EI84" s="37"/>
      <c r="EJ84" s="37"/>
      <c r="EK84" s="37"/>
      <c r="EL84" s="37"/>
      <c r="EM84" s="52" t="s">
        <v>307</v>
      </c>
      <c r="EN84" s="57"/>
      <c r="EO84" s="290"/>
      <c r="EP84" s="37"/>
      <c r="EQ84" s="37"/>
      <c r="ER84" s="37"/>
      <c r="ES84" s="37"/>
      <c r="ET84" s="39" t="s">
        <v>307</v>
      </c>
      <c r="EU84" s="287"/>
      <c r="EV84" s="292"/>
      <c r="EW84" s="290"/>
      <c r="EX84" s="37"/>
      <c r="EY84" s="37"/>
      <c r="EZ84" s="37"/>
      <c r="FA84" s="37"/>
      <c r="FB84" s="39" t="s">
        <v>307</v>
      </c>
      <c r="FC84" s="287"/>
      <c r="FD84" s="292"/>
      <c r="FE84" s="290"/>
      <c r="FF84" s="296"/>
      <c r="FG84" s="296"/>
      <c r="FH84" s="296"/>
      <c r="FI84" s="296"/>
      <c r="FJ84" s="40" t="s">
        <v>311</v>
      </c>
      <c r="FK84" s="302" t="str">
        <f t="shared" si="148"/>
        <v/>
      </c>
      <c r="FL84" s="299"/>
      <c r="FM84" s="292"/>
      <c r="FN84" s="290"/>
      <c r="FO84" s="305"/>
      <c r="FP84" s="296"/>
      <c r="FQ84" s="296"/>
      <c r="FR84" s="296"/>
      <c r="FS84" s="40" t="s">
        <v>311</v>
      </c>
      <c r="FT84" s="352" t="str">
        <f t="shared" si="149"/>
        <v/>
      </c>
      <c r="FU84" s="267"/>
      <c r="FV84" s="292"/>
      <c r="FW84" s="290"/>
      <c r="FX84" s="326"/>
      <c r="FY84" s="326"/>
      <c r="FZ84" s="326"/>
      <c r="GA84" s="326"/>
      <c r="GB84" s="36" t="s">
        <v>312</v>
      </c>
      <c r="GC84" s="308" t="str">
        <f t="shared" si="150"/>
        <v/>
      </c>
      <c r="GD84" s="267"/>
      <c r="GE84" s="312" t="str">
        <f t="shared" si="151"/>
        <v/>
      </c>
      <c r="GF84" s="313"/>
      <c r="GG84" s="338"/>
      <c r="GH84" s="312" t="str">
        <f t="shared" si="152"/>
        <v/>
      </c>
      <c r="GI84" s="313"/>
      <c r="GJ84" s="338" t="s">
        <v>56</v>
      </c>
      <c r="GK84" s="475" t="str">
        <f t="shared" si="153"/>
        <v/>
      </c>
      <c r="GL84" s="313"/>
      <c r="GM84" s="313"/>
      <c r="GN84" s="338"/>
      <c r="GO84" s="429" t="str">
        <f t="shared" si="154"/>
        <v/>
      </c>
      <c r="GP84" s="430" t="str">
        <f t="shared" si="155"/>
        <v/>
      </c>
      <c r="GQ84" s="431" t="str">
        <f t="shared" si="156"/>
        <v/>
      </c>
      <c r="GR84" s="432" t="str">
        <f t="shared" si="157"/>
        <v/>
      </c>
      <c r="GS84" s="430" t="str">
        <f t="shared" si="158"/>
        <v/>
      </c>
      <c r="GT84" s="433" t="str">
        <f t="shared" si="159"/>
        <v/>
      </c>
      <c r="GU84" s="331" t="str">
        <f t="shared" si="160"/>
        <v/>
      </c>
      <c r="GV84" s="333" t="str">
        <f t="shared" si="161"/>
        <v/>
      </c>
      <c r="GW84" s="439" t="str">
        <f t="shared" si="162"/>
        <v/>
      </c>
      <c r="GX84" s="433" t="str">
        <f t="shared" si="163"/>
        <v/>
      </c>
      <c r="GY84" s="331" t="str">
        <f t="shared" si="164"/>
        <v/>
      </c>
      <c r="GZ84" s="331" t="str">
        <f t="shared" si="165"/>
        <v/>
      </c>
      <c r="HA84" s="328" t="str">
        <f t="shared" si="166"/>
        <v/>
      </c>
      <c r="HB84" s="331" t="str">
        <f t="shared" si="167"/>
        <v/>
      </c>
      <c r="HC84" s="331" t="str">
        <f t="shared" si="168"/>
        <v/>
      </c>
      <c r="HD84" s="333" t="str">
        <f t="shared" si="169"/>
        <v/>
      </c>
      <c r="HE84" s="332" t="str">
        <f t="shared" si="170"/>
        <v/>
      </c>
      <c r="HF84" s="331" t="str">
        <f t="shared" si="171"/>
        <v/>
      </c>
      <c r="HG84" s="333" t="str">
        <f t="shared" si="172"/>
        <v/>
      </c>
      <c r="HH84" s="419" t="str">
        <f t="shared" si="173"/>
        <v/>
      </c>
      <c r="HI84" s="358" t="str">
        <f t="shared" si="174"/>
        <v/>
      </c>
      <c r="HJ84" s="331" t="str">
        <f t="shared" si="175"/>
        <v/>
      </c>
      <c r="HK84" s="331" t="str">
        <f t="shared" si="176"/>
        <v/>
      </c>
      <c r="HL84" s="358" t="str">
        <f t="shared" si="177"/>
        <v/>
      </c>
      <c r="HM84" s="331" t="str">
        <f t="shared" si="178"/>
        <v/>
      </c>
      <c r="HN84" s="331" t="str">
        <f t="shared" si="179"/>
        <v/>
      </c>
      <c r="HO84" s="358" t="str">
        <f t="shared" si="180"/>
        <v/>
      </c>
      <c r="HP84" s="331" t="str">
        <f t="shared" si="181"/>
        <v/>
      </c>
      <c r="HQ84" s="331" t="str">
        <f t="shared" si="182"/>
        <v/>
      </c>
      <c r="HR84" s="361" t="str">
        <f t="shared" si="183"/>
        <v/>
      </c>
      <c r="HS84" s="348" t="str">
        <f t="shared" si="184"/>
        <v/>
      </c>
      <c r="HT84" s="333" t="str">
        <f t="shared" si="185"/>
        <v/>
      </c>
      <c r="HU84" s="428" t="str">
        <f t="shared" si="186"/>
        <v/>
      </c>
      <c r="HV84" s="328" t="str">
        <f t="shared" si="187"/>
        <v/>
      </c>
      <c r="HW84" s="330" t="str">
        <f t="shared" si="188"/>
        <v/>
      </c>
      <c r="HX84" s="418" t="str">
        <f t="shared" si="189"/>
        <v/>
      </c>
      <c r="HY84" s="331" t="str">
        <f t="shared" si="190"/>
        <v/>
      </c>
      <c r="HZ84" s="331" t="str">
        <f t="shared" si="191"/>
        <v/>
      </c>
      <c r="IA84" s="331" t="str">
        <f t="shared" si="192"/>
        <v/>
      </c>
      <c r="IB84" s="331" t="str">
        <f t="shared" si="193"/>
        <v/>
      </c>
      <c r="IC84" s="333" t="str">
        <f t="shared" si="194"/>
        <v/>
      </c>
      <c r="ID84" s="419" t="str">
        <f t="shared" si="195"/>
        <v/>
      </c>
      <c r="IE84" s="331" t="str">
        <f t="shared" si="196"/>
        <v/>
      </c>
      <c r="IF84" s="331" t="str">
        <f t="shared" si="197"/>
        <v/>
      </c>
      <c r="IG84" s="331" t="str">
        <f t="shared" si="198"/>
        <v/>
      </c>
      <c r="IH84" s="331" t="str">
        <f t="shared" si="199"/>
        <v/>
      </c>
      <c r="II84" s="333" t="str">
        <f t="shared" si="200"/>
        <v/>
      </c>
      <c r="IJ84" s="419" t="str">
        <f t="shared" si="201"/>
        <v/>
      </c>
      <c r="IK84" s="331" t="str">
        <f t="shared" si="202"/>
        <v/>
      </c>
      <c r="IL84" s="331" t="str">
        <f t="shared" si="203"/>
        <v/>
      </c>
      <c r="IM84" s="331" t="str">
        <f t="shared" si="204"/>
        <v/>
      </c>
      <c r="IN84" s="331" t="str">
        <f t="shared" si="205"/>
        <v/>
      </c>
      <c r="IO84" s="333" t="str">
        <f t="shared" si="206"/>
        <v/>
      </c>
      <c r="IP84" s="433" t="str">
        <f t="shared" si="207"/>
        <v/>
      </c>
      <c r="IQ84" s="331" t="str">
        <f t="shared" si="208"/>
        <v/>
      </c>
      <c r="IR84" s="348" t="str">
        <f t="shared" si="209"/>
        <v/>
      </c>
      <c r="IS84" s="433" t="str">
        <f t="shared" si="210"/>
        <v/>
      </c>
      <c r="IT84" s="331" t="str">
        <f t="shared" si="211"/>
        <v/>
      </c>
      <c r="IU84" s="333" t="str">
        <f t="shared" si="212"/>
        <v/>
      </c>
      <c r="IV84" s="449" t="str">
        <f t="shared" si="213"/>
        <v/>
      </c>
      <c r="IW84" s="331" t="str">
        <f t="shared" si="214"/>
        <v/>
      </c>
      <c r="IX84" s="331" t="str">
        <f t="shared" si="215"/>
        <v/>
      </c>
      <c r="IY84" s="348" t="str">
        <f t="shared" si="216"/>
        <v/>
      </c>
      <c r="IZ84" s="365" t="str">
        <f t="shared" si="217"/>
        <v/>
      </c>
      <c r="JA84" s="340"/>
      <c r="JB84" s="100"/>
      <c r="JC84" s="370" t="str">
        <f t="shared" si="218"/>
        <v/>
      </c>
      <c r="JD84" s="101" t="str">
        <f t="shared" si="219"/>
        <v/>
      </c>
      <c r="JE84" s="367" t="str">
        <f t="shared" si="220"/>
        <v/>
      </c>
      <c r="JF84" s="368" t="str">
        <f t="shared" si="221"/>
        <v/>
      </c>
      <c r="JG84" s="368" t="str">
        <f t="shared" si="222"/>
        <v/>
      </c>
      <c r="JH84" s="368" t="str">
        <f t="shared" si="223"/>
        <v/>
      </c>
      <c r="JI84" s="368">
        <f t="shared" si="224"/>
        <v>0</v>
      </c>
      <c r="JJ84" s="369" t="str">
        <f t="shared" si="225"/>
        <v/>
      </c>
      <c r="JK84" s="367" t="str">
        <f t="shared" si="226"/>
        <v/>
      </c>
      <c r="JL84" s="369" t="str">
        <f t="shared" si="227"/>
        <v/>
      </c>
      <c r="JM84" s="368" t="str">
        <f t="shared" si="228"/>
        <v/>
      </c>
      <c r="JN84" s="368" t="str">
        <f t="shared" si="229"/>
        <v/>
      </c>
      <c r="JO84" s="368" t="str">
        <f t="shared" si="230"/>
        <v/>
      </c>
      <c r="JP84" s="371" t="str">
        <f t="shared" si="231"/>
        <v/>
      </c>
      <c r="JR84" s="115" t="str">
        <f t="shared" si="232"/>
        <v/>
      </c>
      <c r="JS84" s="28" t="str">
        <f t="shared" si="233"/>
        <v/>
      </c>
      <c r="JT84" s="28" t="str">
        <f t="shared" si="234"/>
        <v/>
      </c>
      <c r="JU84" s="28" t="str">
        <f t="shared" si="235"/>
        <v/>
      </c>
      <c r="JV84" s="28" t="str">
        <f t="shared" si="236"/>
        <v/>
      </c>
      <c r="JW84" s="251"/>
      <c r="JX84" s="122" t="str">
        <f t="shared" si="237"/>
        <v/>
      </c>
      <c r="JZ84" s="115" t="str">
        <f t="shared" si="238"/>
        <v/>
      </c>
      <c r="KA84" s="398" t="str">
        <f t="shared" si="239"/>
        <v/>
      </c>
      <c r="KB84" s="398" t="str">
        <f t="shared" si="240"/>
        <v/>
      </c>
      <c r="KC84" s="28" t="str">
        <f t="shared" si="241"/>
        <v/>
      </c>
      <c r="KD84" s="28" t="str">
        <f t="shared" si="242"/>
        <v/>
      </c>
      <c r="KE84" s="28" t="str">
        <f t="shared" si="243"/>
        <v/>
      </c>
      <c r="KF84" s="28" t="str">
        <f t="shared" si="244"/>
        <v/>
      </c>
      <c r="KG84" s="28" t="str">
        <f t="shared" si="245"/>
        <v/>
      </c>
      <c r="KH84" s="28" t="str">
        <f t="shared" si="246"/>
        <v/>
      </c>
      <c r="KI84" s="28" t="str">
        <f t="shared" si="247"/>
        <v/>
      </c>
      <c r="KJ84" s="28" t="str">
        <f t="shared" si="248"/>
        <v/>
      </c>
      <c r="KK84" s="122" t="str">
        <f t="shared" si="249"/>
        <v/>
      </c>
    </row>
    <row r="85" spans="2:297" s="26" customFormat="1" ht="26.25" customHeight="1" x14ac:dyDescent="0.2">
      <c r="B85" s="27">
        <f t="shared" si="128"/>
        <v>0</v>
      </c>
      <c r="C85" s="27">
        <f t="shared" si="129"/>
        <v>0</v>
      </c>
      <c r="D85" s="27">
        <f t="shared" si="130"/>
        <v>0</v>
      </c>
      <c r="E85" s="27">
        <f t="shared" si="131"/>
        <v>0</v>
      </c>
      <c r="F85" s="27">
        <f t="shared" si="132"/>
        <v>0</v>
      </c>
      <c r="G85" s="27">
        <f t="shared" si="133"/>
        <v>0</v>
      </c>
      <c r="H85" s="27">
        <f t="shared" si="134"/>
        <v>0</v>
      </c>
      <c r="I85" s="27">
        <f t="shared" si="135"/>
        <v>0</v>
      </c>
      <c r="J85" s="27"/>
      <c r="K85" s="27"/>
      <c r="L85" s="27"/>
      <c r="N85" s="131" t="str">
        <f t="shared" si="136"/>
        <v/>
      </c>
      <c r="O85" s="59"/>
      <c r="P85" s="59"/>
      <c r="Q85" s="241"/>
      <c r="R85" s="483"/>
      <c r="S85" s="243" t="str">
        <f>IFERROR(VLOOKUP($R85,整理番号!$B$4:$C$5,2,FALSE),"")</f>
        <v/>
      </c>
      <c r="T85" s="59"/>
      <c r="U85" s="250"/>
      <c r="V85" s="121"/>
      <c r="W85" s="218" t="str">
        <f t="shared" si="137"/>
        <v/>
      </c>
      <c r="X85" s="111"/>
      <c r="Y85" s="115"/>
      <c r="Z85" s="146" t="str">
        <f>IFERROR(VLOOKUP($Y85,整理番号!$B$8:$C$10,2,FALSE),"")</f>
        <v/>
      </c>
      <c r="AA85" s="251"/>
      <c r="AB85" s="28"/>
      <c r="AC85" s="62" t="str">
        <f>IFERROR(VLOOKUP($AB85,整理番号!$B$22:$C$23,2,FALSE),"")</f>
        <v/>
      </c>
      <c r="AD85" s="28"/>
      <c r="AE85" s="116" t="str">
        <f>IFERROR(VLOOKUP(AD85,整理番号!$B$14:$C$16,2,FALSE),"")</f>
        <v/>
      </c>
      <c r="AF85" s="115"/>
      <c r="AG85" s="30" t="str">
        <f>IFERROR(VLOOKUP(AF85,整理番号!$B$18:$C$19,2,FALSE),"")</f>
        <v/>
      </c>
      <c r="AH85" s="28"/>
      <c r="AI85" s="254"/>
      <c r="AJ85" s="254"/>
      <c r="AK85" s="122"/>
      <c r="AL85" s="141"/>
      <c r="AM85" s="28"/>
      <c r="AN85" s="141"/>
      <c r="AO85" s="115"/>
      <c r="AP85" s="116" t="str">
        <f>IFERROR(VLOOKUP(AO85,整理番号!$B$38:$C$43,2,FALSE),"")</f>
        <v/>
      </c>
      <c r="AQ85" s="104" t="str">
        <f t="shared" si="138"/>
        <v/>
      </c>
      <c r="AR85" s="27"/>
      <c r="AS85" s="28"/>
      <c r="AT85" s="27"/>
      <c r="AU85" s="27"/>
      <c r="AV85" s="122"/>
      <c r="AW85" s="115"/>
      <c r="AX85" s="31"/>
      <c r="AY85" s="64" t="str">
        <f t="shared" si="139"/>
        <v/>
      </c>
      <c r="AZ85" s="31"/>
      <c r="BA85" s="31"/>
      <c r="BB85" s="64">
        <f t="shared" si="140"/>
        <v>0</v>
      </c>
      <c r="BC85" s="64" t="str">
        <f t="shared" si="141"/>
        <v/>
      </c>
      <c r="BD85" s="64" t="str">
        <f t="shared" si="142"/>
        <v/>
      </c>
      <c r="BE85" s="33"/>
      <c r="BF85" s="34" t="str">
        <f t="shared" si="143"/>
        <v/>
      </c>
      <c r="BG85" s="125" t="str">
        <f t="shared" si="144"/>
        <v/>
      </c>
      <c r="BH85" s="262"/>
      <c r="BI85" s="263"/>
      <c r="BJ85" s="31"/>
      <c r="BK85" s="31"/>
      <c r="BL85" s="31"/>
      <c r="BM85" s="31"/>
      <c r="BN85" s="148"/>
      <c r="BO85" s="270"/>
      <c r="BP85" s="267"/>
      <c r="BQ85" s="262"/>
      <c r="BR85" s="263"/>
      <c r="BS85" s="31"/>
      <c r="BT85" s="31"/>
      <c r="BU85" s="31"/>
      <c r="BV85" s="31"/>
      <c r="BW85" s="148"/>
      <c r="BX85" s="270"/>
      <c r="BY85" s="267"/>
      <c r="BZ85" s="262"/>
      <c r="CA85" s="263"/>
      <c r="CB85" s="31"/>
      <c r="CC85" s="31"/>
      <c r="CD85" s="31"/>
      <c r="CE85" s="31"/>
      <c r="CF85" s="148"/>
      <c r="CG85" s="270"/>
      <c r="CH85" s="267"/>
      <c r="CI85" s="262"/>
      <c r="CJ85" s="263"/>
      <c r="CK85" s="323"/>
      <c r="CL85" s="323"/>
      <c r="CM85" s="323"/>
      <c r="CN85" s="323"/>
      <c r="CO85" s="35" t="s">
        <v>306</v>
      </c>
      <c r="CP85" s="342" t="str">
        <f t="shared" si="145"/>
        <v/>
      </c>
      <c r="CQ85" s="267"/>
      <c r="CR85" s="258"/>
      <c r="CS85" s="93"/>
      <c r="CT85" s="275"/>
      <c r="CU85" s="275"/>
      <c r="CV85" s="275"/>
      <c r="CW85" s="275"/>
      <c r="CX85" s="36" t="s">
        <v>307</v>
      </c>
      <c r="CY85" s="273"/>
      <c r="CZ85" s="258"/>
      <c r="DA85" s="263"/>
      <c r="DB85" s="296"/>
      <c r="DC85" s="296"/>
      <c r="DD85" s="296"/>
      <c r="DE85" s="296"/>
      <c r="DF85" s="36" t="s">
        <v>308</v>
      </c>
      <c r="DG85" s="344" t="str">
        <f t="shared" si="146"/>
        <v/>
      </c>
      <c r="DH85" s="273"/>
      <c r="DI85" s="258"/>
      <c r="DJ85" s="263"/>
      <c r="DK85" s="278"/>
      <c r="DL85" s="278"/>
      <c r="DM85" s="278"/>
      <c r="DN85" s="278"/>
      <c r="DO85" s="36" t="s">
        <v>309</v>
      </c>
      <c r="DP85" s="281"/>
      <c r="DQ85" s="284" t="str">
        <f t="shared" si="147"/>
        <v/>
      </c>
      <c r="DR85" s="273"/>
      <c r="DS85" s="43"/>
      <c r="DT85" s="93"/>
      <c r="DU85" s="37"/>
      <c r="DV85" s="37"/>
      <c r="DW85" s="37"/>
      <c r="DX85" s="37"/>
      <c r="DY85" s="46" t="s">
        <v>310</v>
      </c>
      <c r="DZ85" s="478"/>
      <c r="EA85" s="38"/>
      <c r="EB85" s="37"/>
      <c r="EC85" s="37"/>
      <c r="ED85" s="37"/>
      <c r="EE85" s="37"/>
      <c r="EF85" s="49" t="s">
        <v>307</v>
      </c>
      <c r="EG85" s="54"/>
      <c r="EH85" s="290"/>
      <c r="EI85" s="37"/>
      <c r="EJ85" s="37"/>
      <c r="EK85" s="37"/>
      <c r="EL85" s="37"/>
      <c r="EM85" s="52" t="s">
        <v>307</v>
      </c>
      <c r="EN85" s="57"/>
      <c r="EO85" s="290"/>
      <c r="EP85" s="37"/>
      <c r="EQ85" s="37"/>
      <c r="ER85" s="37"/>
      <c r="ES85" s="37"/>
      <c r="ET85" s="39" t="s">
        <v>307</v>
      </c>
      <c r="EU85" s="287"/>
      <c r="EV85" s="292"/>
      <c r="EW85" s="290"/>
      <c r="EX85" s="37"/>
      <c r="EY85" s="37"/>
      <c r="EZ85" s="37"/>
      <c r="FA85" s="37"/>
      <c r="FB85" s="39" t="s">
        <v>307</v>
      </c>
      <c r="FC85" s="287"/>
      <c r="FD85" s="292"/>
      <c r="FE85" s="290"/>
      <c r="FF85" s="296"/>
      <c r="FG85" s="296"/>
      <c r="FH85" s="296"/>
      <c r="FI85" s="296"/>
      <c r="FJ85" s="40" t="s">
        <v>311</v>
      </c>
      <c r="FK85" s="302" t="str">
        <f t="shared" si="148"/>
        <v/>
      </c>
      <c r="FL85" s="299"/>
      <c r="FM85" s="292"/>
      <c r="FN85" s="290"/>
      <c r="FO85" s="305"/>
      <c r="FP85" s="296"/>
      <c r="FQ85" s="296"/>
      <c r="FR85" s="296"/>
      <c r="FS85" s="40" t="s">
        <v>311</v>
      </c>
      <c r="FT85" s="352" t="str">
        <f t="shared" si="149"/>
        <v/>
      </c>
      <c r="FU85" s="267"/>
      <c r="FV85" s="292"/>
      <c r="FW85" s="290"/>
      <c r="FX85" s="326"/>
      <c r="FY85" s="326"/>
      <c r="FZ85" s="326"/>
      <c r="GA85" s="326"/>
      <c r="GB85" s="36" t="s">
        <v>312</v>
      </c>
      <c r="GC85" s="308" t="str">
        <f t="shared" si="150"/>
        <v/>
      </c>
      <c r="GD85" s="267"/>
      <c r="GE85" s="312" t="str">
        <f t="shared" si="151"/>
        <v/>
      </c>
      <c r="GF85" s="313"/>
      <c r="GG85" s="338"/>
      <c r="GH85" s="312" t="str">
        <f t="shared" si="152"/>
        <v/>
      </c>
      <c r="GI85" s="313"/>
      <c r="GJ85" s="338" t="s">
        <v>56</v>
      </c>
      <c r="GK85" s="475" t="str">
        <f t="shared" si="153"/>
        <v/>
      </c>
      <c r="GL85" s="313"/>
      <c r="GM85" s="313"/>
      <c r="GN85" s="338"/>
      <c r="GO85" s="429" t="str">
        <f t="shared" si="154"/>
        <v/>
      </c>
      <c r="GP85" s="430" t="str">
        <f t="shared" si="155"/>
        <v/>
      </c>
      <c r="GQ85" s="431" t="str">
        <f t="shared" si="156"/>
        <v/>
      </c>
      <c r="GR85" s="432" t="str">
        <f t="shared" si="157"/>
        <v/>
      </c>
      <c r="GS85" s="430" t="str">
        <f t="shared" si="158"/>
        <v/>
      </c>
      <c r="GT85" s="433" t="str">
        <f t="shared" si="159"/>
        <v/>
      </c>
      <c r="GU85" s="331" t="str">
        <f t="shared" si="160"/>
        <v/>
      </c>
      <c r="GV85" s="333" t="str">
        <f t="shared" si="161"/>
        <v/>
      </c>
      <c r="GW85" s="439" t="str">
        <f t="shared" si="162"/>
        <v/>
      </c>
      <c r="GX85" s="433" t="str">
        <f t="shared" si="163"/>
        <v/>
      </c>
      <c r="GY85" s="331" t="str">
        <f t="shared" si="164"/>
        <v/>
      </c>
      <c r="GZ85" s="331" t="str">
        <f t="shared" si="165"/>
        <v/>
      </c>
      <c r="HA85" s="328" t="str">
        <f t="shared" si="166"/>
        <v/>
      </c>
      <c r="HB85" s="331" t="str">
        <f t="shared" si="167"/>
        <v/>
      </c>
      <c r="HC85" s="331" t="str">
        <f t="shared" si="168"/>
        <v/>
      </c>
      <c r="HD85" s="333" t="str">
        <f t="shared" si="169"/>
        <v/>
      </c>
      <c r="HE85" s="332" t="str">
        <f t="shared" si="170"/>
        <v/>
      </c>
      <c r="HF85" s="331" t="str">
        <f t="shared" si="171"/>
        <v/>
      </c>
      <c r="HG85" s="333" t="str">
        <f t="shared" si="172"/>
        <v/>
      </c>
      <c r="HH85" s="419" t="str">
        <f t="shared" si="173"/>
        <v/>
      </c>
      <c r="HI85" s="358" t="str">
        <f t="shared" si="174"/>
        <v/>
      </c>
      <c r="HJ85" s="331" t="str">
        <f t="shared" si="175"/>
        <v/>
      </c>
      <c r="HK85" s="331" t="str">
        <f t="shared" si="176"/>
        <v/>
      </c>
      <c r="HL85" s="358" t="str">
        <f t="shared" si="177"/>
        <v/>
      </c>
      <c r="HM85" s="331" t="str">
        <f t="shared" si="178"/>
        <v/>
      </c>
      <c r="HN85" s="331" t="str">
        <f t="shared" si="179"/>
        <v/>
      </c>
      <c r="HO85" s="358" t="str">
        <f t="shared" si="180"/>
        <v/>
      </c>
      <c r="HP85" s="331" t="str">
        <f t="shared" si="181"/>
        <v/>
      </c>
      <c r="HQ85" s="331" t="str">
        <f t="shared" si="182"/>
        <v/>
      </c>
      <c r="HR85" s="361" t="str">
        <f t="shared" si="183"/>
        <v/>
      </c>
      <c r="HS85" s="348" t="str">
        <f t="shared" si="184"/>
        <v/>
      </c>
      <c r="HT85" s="333" t="str">
        <f t="shared" si="185"/>
        <v/>
      </c>
      <c r="HU85" s="428" t="str">
        <f t="shared" si="186"/>
        <v/>
      </c>
      <c r="HV85" s="328" t="str">
        <f t="shared" si="187"/>
        <v/>
      </c>
      <c r="HW85" s="330" t="str">
        <f t="shared" si="188"/>
        <v/>
      </c>
      <c r="HX85" s="418" t="str">
        <f t="shared" si="189"/>
        <v/>
      </c>
      <c r="HY85" s="331" t="str">
        <f t="shared" si="190"/>
        <v/>
      </c>
      <c r="HZ85" s="331" t="str">
        <f t="shared" si="191"/>
        <v/>
      </c>
      <c r="IA85" s="331" t="str">
        <f t="shared" si="192"/>
        <v/>
      </c>
      <c r="IB85" s="331" t="str">
        <f t="shared" si="193"/>
        <v/>
      </c>
      <c r="IC85" s="333" t="str">
        <f t="shared" si="194"/>
        <v/>
      </c>
      <c r="ID85" s="419" t="str">
        <f t="shared" si="195"/>
        <v/>
      </c>
      <c r="IE85" s="331" t="str">
        <f t="shared" si="196"/>
        <v/>
      </c>
      <c r="IF85" s="331" t="str">
        <f t="shared" si="197"/>
        <v/>
      </c>
      <c r="IG85" s="331" t="str">
        <f t="shared" si="198"/>
        <v/>
      </c>
      <c r="IH85" s="331" t="str">
        <f t="shared" si="199"/>
        <v/>
      </c>
      <c r="II85" s="333" t="str">
        <f t="shared" si="200"/>
        <v/>
      </c>
      <c r="IJ85" s="419" t="str">
        <f t="shared" si="201"/>
        <v/>
      </c>
      <c r="IK85" s="331" t="str">
        <f t="shared" si="202"/>
        <v/>
      </c>
      <c r="IL85" s="331" t="str">
        <f t="shared" si="203"/>
        <v/>
      </c>
      <c r="IM85" s="331" t="str">
        <f t="shared" si="204"/>
        <v/>
      </c>
      <c r="IN85" s="331" t="str">
        <f t="shared" si="205"/>
        <v/>
      </c>
      <c r="IO85" s="333" t="str">
        <f t="shared" si="206"/>
        <v/>
      </c>
      <c r="IP85" s="433" t="str">
        <f t="shared" si="207"/>
        <v/>
      </c>
      <c r="IQ85" s="331" t="str">
        <f t="shared" si="208"/>
        <v/>
      </c>
      <c r="IR85" s="348" t="str">
        <f t="shared" si="209"/>
        <v/>
      </c>
      <c r="IS85" s="433" t="str">
        <f t="shared" si="210"/>
        <v/>
      </c>
      <c r="IT85" s="331" t="str">
        <f t="shared" si="211"/>
        <v/>
      </c>
      <c r="IU85" s="333" t="str">
        <f t="shared" si="212"/>
        <v/>
      </c>
      <c r="IV85" s="449" t="str">
        <f t="shared" si="213"/>
        <v/>
      </c>
      <c r="IW85" s="331" t="str">
        <f t="shared" si="214"/>
        <v/>
      </c>
      <c r="IX85" s="331" t="str">
        <f t="shared" si="215"/>
        <v/>
      </c>
      <c r="IY85" s="348" t="str">
        <f t="shared" si="216"/>
        <v/>
      </c>
      <c r="IZ85" s="365" t="str">
        <f t="shared" si="217"/>
        <v/>
      </c>
      <c r="JA85" s="340"/>
      <c r="JB85" s="100"/>
      <c r="JC85" s="370" t="str">
        <f t="shared" si="218"/>
        <v/>
      </c>
      <c r="JD85" s="101" t="str">
        <f t="shared" si="219"/>
        <v/>
      </c>
      <c r="JE85" s="367" t="str">
        <f t="shared" si="220"/>
        <v/>
      </c>
      <c r="JF85" s="368" t="str">
        <f t="shared" si="221"/>
        <v/>
      </c>
      <c r="JG85" s="368" t="str">
        <f t="shared" si="222"/>
        <v/>
      </c>
      <c r="JH85" s="368" t="str">
        <f t="shared" si="223"/>
        <v/>
      </c>
      <c r="JI85" s="368">
        <f t="shared" si="224"/>
        <v>0</v>
      </c>
      <c r="JJ85" s="369" t="str">
        <f t="shared" si="225"/>
        <v/>
      </c>
      <c r="JK85" s="367" t="str">
        <f t="shared" si="226"/>
        <v/>
      </c>
      <c r="JL85" s="369" t="str">
        <f t="shared" si="227"/>
        <v/>
      </c>
      <c r="JM85" s="368" t="str">
        <f t="shared" si="228"/>
        <v/>
      </c>
      <c r="JN85" s="368" t="str">
        <f t="shared" si="229"/>
        <v/>
      </c>
      <c r="JO85" s="368" t="str">
        <f t="shared" si="230"/>
        <v/>
      </c>
      <c r="JP85" s="371" t="str">
        <f t="shared" si="231"/>
        <v/>
      </c>
      <c r="JR85" s="115" t="str">
        <f t="shared" si="232"/>
        <v/>
      </c>
      <c r="JS85" s="28" t="str">
        <f t="shared" si="233"/>
        <v/>
      </c>
      <c r="JT85" s="28" t="str">
        <f t="shared" si="234"/>
        <v/>
      </c>
      <c r="JU85" s="28" t="str">
        <f t="shared" si="235"/>
        <v/>
      </c>
      <c r="JV85" s="28" t="str">
        <f t="shared" si="236"/>
        <v/>
      </c>
      <c r="JW85" s="251"/>
      <c r="JX85" s="122" t="str">
        <f t="shared" si="237"/>
        <v/>
      </c>
      <c r="JZ85" s="115" t="str">
        <f t="shared" si="238"/>
        <v/>
      </c>
      <c r="KA85" s="398" t="str">
        <f t="shared" si="239"/>
        <v/>
      </c>
      <c r="KB85" s="398" t="str">
        <f t="shared" si="240"/>
        <v/>
      </c>
      <c r="KC85" s="28" t="str">
        <f t="shared" si="241"/>
        <v/>
      </c>
      <c r="KD85" s="28" t="str">
        <f t="shared" si="242"/>
        <v/>
      </c>
      <c r="KE85" s="28" t="str">
        <f t="shared" si="243"/>
        <v/>
      </c>
      <c r="KF85" s="28" t="str">
        <f t="shared" si="244"/>
        <v/>
      </c>
      <c r="KG85" s="28" t="str">
        <f t="shared" si="245"/>
        <v/>
      </c>
      <c r="KH85" s="28" t="str">
        <f t="shared" si="246"/>
        <v/>
      </c>
      <c r="KI85" s="28" t="str">
        <f t="shared" si="247"/>
        <v/>
      </c>
      <c r="KJ85" s="28" t="str">
        <f t="shared" si="248"/>
        <v/>
      </c>
      <c r="KK85" s="122" t="str">
        <f t="shared" si="249"/>
        <v/>
      </c>
    </row>
    <row r="86" spans="2:297" s="26" customFormat="1" ht="26.25" customHeight="1" x14ac:dyDescent="0.2">
      <c r="B86" s="27">
        <f t="shared" si="128"/>
        <v>0</v>
      </c>
      <c r="C86" s="27">
        <f t="shared" si="129"/>
        <v>0</v>
      </c>
      <c r="D86" s="27">
        <f t="shared" si="130"/>
        <v>0</v>
      </c>
      <c r="E86" s="27">
        <f t="shared" si="131"/>
        <v>0</v>
      </c>
      <c r="F86" s="27">
        <f t="shared" si="132"/>
        <v>0</v>
      </c>
      <c r="G86" s="27">
        <f t="shared" si="133"/>
        <v>0</v>
      </c>
      <c r="H86" s="27">
        <f t="shared" si="134"/>
        <v>0</v>
      </c>
      <c r="I86" s="27">
        <f t="shared" si="135"/>
        <v>0</v>
      </c>
      <c r="J86" s="27"/>
      <c r="K86" s="27"/>
      <c r="L86" s="27"/>
      <c r="N86" s="131" t="str">
        <f t="shared" si="136"/>
        <v/>
      </c>
      <c r="O86" s="59"/>
      <c r="P86" s="59"/>
      <c r="Q86" s="241"/>
      <c r="R86" s="483"/>
      <c r="S86" s="243" t="str">
        <f>IFERROR(VLOOKUP($R86,整理番号!$B$4:$C$5,2,FALSE),"")</f>
        <v/>
      </c>
      <c r="T86" s="59"/>
      <c r="U86" s="250"/>
      <c r="V86" s="121"/>
      <c r="W86" s="218" t="str">
        <f t="shared" si="137"/>
        <v/>
      </c>
      <c r="X86" s="111"/>
      <c r="Y86" s="115"/>
      <c r="Z86" s="146" t="str">
        <f>IFERROR(VLOOKUP($Y86,整理番号!$B$8:$C$10,2,FALSE),"")</f>
        <v/>
      </c>
      <c r="AA86" s="251"/>
      <c r="AB86" s="28"/>
      <c r="AC86" s="62" t="str">
        <f>IFERROR(VLOOKUP($AB86,整理番号!$B$22:$C$23,2,FALSE),"")</f>
        <v/>
      </c>
      <c r="AD86" s="28"/>
      <c r="AE86" s="116" t="str">
        <f>IFERROR(VLOOKUP(AD86,整理番号!$B$14:$C$16,2,FALSE),"")</f>
        <v/>
      </c>
      <c r="AF86" s="115"/>
      <c r="AG86" s="30" t="str">
        <f>IFERROR(VLOOKUP(AF86,整理番号!$B$18:$C$19,2,FALSE),"")</f>
        <v/>
      </c>
      <c r="AH86" s="28"/>
      <c r="AI86" s="254"/>
      <c r="AJ86" s="254"/>
      <c r="AK86" s="122"/>
      <c r="AL86" s="141"/>
      <c r="AM86" s="28"/>
      <c r="AN86" s="141"/>
      <c r="AO86" s="115"/>
      <c r="AP86" s="116" t="str">
        <f>IFERROR(VLOOKUP(AO86,整理番号!$B$38:$C$43,2,FALSE),"")</f>
        <v/>
      </c>
      <c r="AQ86" s="104" t="str">
        <f t="shared" si="138"/>
        <v/>
      </c>
      <c r="AR86" s="27"/>
      <c r="AS86" s="28"/>
      <c r="AT86" s="27"/>
      <c r="AU86" s="27"/>
      <c r="AV86" s="122"/>
      <c r="AW86" s="115"/>
      <c r="AX86" s="31"/>
      <c r="AY86" s="64" t="str">
        <f t="shared" si="139"/>
        <v/>
      </c>
      <c r="AZ86" s="31"/>
      <c r="BA86" s="31"/>
      <c r="BB86" s="64">
        <f t="shared" si="140"/>
        <v>0</v>
      </c>
      <c r="BC86" s="64" t="str">
        <f t="shared" si="141"/>
        <v/>
      </c>
      <c r="BD86" s="64" t="str">
        <f t="shared" si="142"/>
        <v/>
      </c>
      <c r="BE86" s="33"/>
      <c r="BF86" s="34" t="str">
        <f t="shared" si="143"/>
        <v/>
      </c>
      <c r="BG86" s="125" t="str">
        <f t="shared" si="144"/>
        <v/>
      </c>
      <c r="BH86" s="262"/>
      <c r="BI86" s="263"/>
      <c r="BJ86" s="31"/>
      <c r="BK86" s="31"/>
      <c r="BL86" s="31"/>
      <c r="BM86" s="31"/>
      <c r="BN86" s="148"/>
      <c r="BO86" s="270"/>
      <c r="BP86" s="267"/>
      <c r="BQ86" s="262"/>
      <c r="BR86" s="263"/>
      <c r="BS86" s="31"/>
      <c r="BT86" s="31"/>
      <c r="BU86" s="31"/>
      <c r="BV86" s="31"/>
      <c r="BW86" s="148"/>
      <c r="BX86" s="270"/>
      <c r="BY86" s="267"/>
      <c r="BZ86" s="262"/>
      <c r="CA86" s="263"/>
      <c r="CB86" s="31"/>
      <c r="CC86" s="31"/>
      <c r="CD86" s="31"/>
      <c r="CE86" s="31"/>
      <c r="CF86" s="148"/>
      <c r="CG86" s="270"/>
      <c r="CH86" s="267"/>
      <c r="CI86" s="262"/>
      <c r="CJ86" s="263"/>
      <c r="CK86" s="323"/>
      <c r="CL86" s="323"/>
      <c r="CM86" s="323"/>
      <c r="CN86" s="323"/>
      <c r="CO86" s="35" t="s">
        <v>306</v>
      </c>
      <c r="CP86" s="342" t="str">
        <f t="shared" si="145"/>
        <v/>
      </c>
      <c r="CQ86" s="267"/>
      <c r="CR86" s="258"/>
      <c r="CS86" s="93"/>
      <c r="CT86" s="275"/>
      <c r="CU86" s="275"/>
      <c r="CV86" s="275"/>
      <c r="CW86" s="275"/>
      <c r="CX86" s="36" t="s">
        <v>307</v>
      </c>
      <c r="CY86" s="273"/>
      <c r="CZ86" s="258"/>
      <c r="DA86" s="263"/>
      <c r="DB86" s="296"/>
      <c r="DC86" s="296"/>
      <c r="DD86" s="296"/>
      <c r="DE86" s="296"/>
      <c r="DF86" s="36" t="s">
        <v>308</v>
      </c>
      <c r="DG86" s="344" t="str">
        <f t="shared" si="146"/>
        <v/>
      </c>
      <c r="DH86" s="273"/>
      <c r="DI86" s="258"/>
      <c r="DJ86" s="263"/>
      <c r="DK86" s="278"/>
      <c r="DL86" s="278"/>
      <c r="DM86" s="278"/>
      <c r="DN86" s="278"/>
      <c r="DO86" s="36" t="s">
        <v>309</v>
      </c>
      <c r="DP86" s="281"/>
      <c r="DQ86" s="284" t="str">
        <f t="shared" si="147"/>
        <v/>
      </c>
      <c r="DR86" s="273"/>
      <c r="DS86" s="43"/>
      <c r="DT86" s="93"/>
      <c r="DU86" s="37"/>
      <c r="DV86" s="37"/>
      <c r="DW86" s="37"/>
      <c r="DX86" s="37"/>
      <c r="DY86" s="46" t="s">
        <v>310</v>
      </c>
      <c r="DZ86" s="478"/>
      <c r="EA86" s="38"/>
      <c r="EB86" s="37"/>
      <c r="EC86" s="37"/>
      <c r="ED86" s="37"/>
      <c r="EE86" s="37"/>
      <c r="EF86" s="49" t="s">
        <v>307</v>
      </c>
      <c r="EG86" s="54"/>
      <c r="EH86" s="290"/>
      <c r="EI86" s="37"/>
      <c r="EJ86" s="37"/>
      <c r="EK86" s="37"/>
      <c r="EL86" s="37"/>
      <c r="EM86" s="52" t="s">
        <v>307</v>
      </c>
      <c r="EN86" s="57"/>
      <c r="EO86" s="290"/>
      <c r="EP86" s="37"/>
      <c r="EQ86" s="37"/>
      <c r="ER86" s="37"/>
      <c r="ES86" s="37"/>
      <c r="ET86" s="39" t="s">
        <v>307</v>
      </c>
      <c r="EU86" s="287"/>
      <c r="EV86" s="292"/>
      <c r="EW86" s="290"/>
      <c r="EX86" s="37"/>
      <c r="EY86" s="37"/>
      <c r="EZ86" s="37"/>
      <c r="FA86" s="37"/>
      <c r="FB86" s="39" t="s">
        <v>307</v>
      </c>
      <c r="FC86" s="287"/>
      <c r="FD86" s="292"/>
      <c r="FE86" s="290"/>
      <c r="FF86" s="296"/>
      <c r="FG86" s="296"/>
      <c r="FH86" s="296"/>
      <c r="FI86" s="296"/>
      <c r="FJ86" s="40" t="s">
        <v>311</v>
      </c>
      <c r="FK86" s="302" t="str">
        <f t="shared" si="148"/>
        <v/>
      </c>
      <c r="FL86" s="299"/>
      <c r="FM86" s="292"/>
      <c r="FN86" s="290"/>
      <c r="FO86" s="305"/>
      <c r="FP86" s="296"/>
      <c r="FQ86" s="296"/>
      <c r="FR86" s="296"/>
      <c r="FS86" s="40" t="s">
        <v>311</v>
      </c>
      <c r="FT86" s="352" t="str">
        <f t="shared" si="149"/>
        <v/>
      </c>
      <c r="FU86" s="267"/>
      <c r="FV86" s="292"/>
      <c r="FW86" s="290"/>
      <c r="FX86" s="326"/>
      <c r="FY86" s="326"/>
      <c r="FZ86" s="326"/>
      <c r="GA86" s="326"/>
      <c r="GB86" s="36" t="s">
        <v>312</v>
      </c>
      <c r="GC86" s="308" t="str">
        <f t="shared" si="150"/>
        <v/>
      </c>
      <c r="GD86" s="267"/>
      <c r="GE86" s="312" t="str">
        <f t="shared" si="151"/>
        <v/>
      </c>
      <c r="GF86" s="313"/>
      <c r="GG86" s="338"/>
      <c r="GH86" s="312" t="str">
        <f t="shared" si="152"/>
        <v/>
      </c>
      <c r="GI86" s="313"/>
      <c r="GJ86" s="338" t="s">
        <v>56</v>
      </c>
      <c r="GK86" s="475" t="str">
        <f t="shared" si="153"/>
        <v/>
      </c>
      <c r="GL86" s="313"/>
      <c r="GM86" s="313"/>
      <c r="GN86" s="338"/>
      <c r="GO86" s="429" t="str">
        <f t="shared" si="154"/>
        <v/>
      </c>
      <c r="GP86" s="430" t="str">
        <f t="shared" si="155"/>
        <v/>
      </c>
      <c r="GQ86" s="431" t="str">
        <f t="shared" si="156"/>
        <v/>
      </c>
      <c r="GR86" s="432" t="str">
        <f t="shared" si="157"/>
        <v/>
      </c>
      <c r="GS86" s="430" t="str">
        <f t="shared" si="158"/>
        <v/>
      </c>
      <c r="GT86" s="433" t="str">
        <f t="shared" si="159"/>
        <v/>
      </c>
      <c r="GU86" s="331" t="str">
        <f t="shared" si="160"/>
        <v/>
      </c>
      <c r="GV86" s="333" t="str">
        <f t="shared" si="161"/>
        <v/>
      </c>
      <c r="GW86" s="439" t="str">
        <f t="shared" si="162"/>
        <v/>
      </c>
      <c r="GX86" s="433" t="str">
        <f t="shared" si="163"/>
        <v/>
      </c>
      <c r="GY86" s="331" t="str">
        <f t="shared" si="164"/>
        <v/>
      </c>
      <c r="GZ86" s="331" t="str">
        <f t="shared" si="165"/>
        <v/>
      </c>
      <c r="HA86" s="328" t="str">
        <f t="shared" si="166"/>
        <v/>
      </c>
      <c r="HB86" s="331" t="str">
        <f t="shared" si="167"/>
        <v/>
      </c>
      <c r="HC86" s="331" t="str">
        <f t="shared" si="168"/>
        <v/>
      </c>
      <c r="HD86" s="333" t="str">
        <f t="shared" si="169"/>
        <v/>
      </c>
      <c r="HE86" s="332" t="str">
        <f t="shared" si="170"/>
        <v/>
      </c>
      <c r="HF86" s="331" t="str">
        <f t="shared" si="171"/>
        <v/>
      </c>
      <c r="HG86" s="333" t="str">
        <f t="shared" si="172"/>
        <v/>
      </c>
      <c r="HH86" s="419" t="str">
        <f t="shared" si="173"/>
        <v/>
      </c>
      <c r="HI86" s="358" t="str">
        <f t="shared" si="174"/>
        <v/>
      </c>
      <c r="HJ86" s="331" t="str">
        <f t="shared" si="175"/>
        <v/>
      </c>
      <c r="HK86" s="331" t="str">
        <f t="shared" si="176"/>
        <v/>
      </c>
      <c r="HL86" s="358" t="str">
        <f t="shared" si="177"/>
        <v/>
      </c>
      <c r="HM86" s="331" t="str">
        <f t="shared" si="178"/>
        <v/>
      </c>
      <c r="HN86" s="331" t="str">
        <f t="shared" si="179"/>
        <v/>
      </c>
      <c r="HO86" s="358" t="str">
        <f t="shared" si="180"/>
        <v/>
      </c>
      <c r="HP86" s="331" t="str">
        <f t="shared" si="181"/>
        <v/>
      </c>
      <c r="HQ86" s="331" t="str">
        <f t="shared" si="182"/>
        <v/>
      </c>
      <c r="HR86" s="361" t="str">
        <f t="shared" si="183"/>
        <v/>
      </c>
      <c r="HS86" s="348" t="str">
        <f t="shared" si="184"/>
        <v/>
      </c>
      <c r="HT86" s="333" t="str">
        <f t="shared" si="185"/>
        <v/>
      </c>
      <c r="HU86" s="428" t="str">
        <f t="shared" si="186"/>
        <v/>
      </c>
      <c r="HV86" s="328" t="str">
        <f t="shared" si="187"/>
        <v/>
      </c>
      <c r="HW86" s="330" t="str">
        <f t="shared" si="188"/>
        <v/>
      </c>
      <c r="HX86" s="418" t="str">
        <f t="shared" si="189"/>
        <v/>
      </c>
      <c r="HY86" s="331" t="str">
        <f t="shared" si="190"/>
        <v/>
      </c>
      <c r="HZ86" s="331" t="str">
        <f t="shared" si="191"/>
        <v/>
      </c>
      <c r="IA86" s="331" t="str">
        <f t="shared" si="192"/>
        <v/>
      </c>
      <c r="IB86" s="331" t="str">
        <f t="shared" si="193"/>
        <v/>
      </c>
      <c r="IC86" s="333" t="str">
        <f t="shared" si="194"/>
        <v/>
      </c>
      <c r="ID86" s="419" t="str">
        <f t="shared" si="195"/>
        <v/>
      </c>
      <c r="IE86" s="331" t="str">
        <f t="shared" si="196"/>
        <v/>
      </c>
      <c r="IF86" s="331" t="str">
        <f t="shared" si="197"/>
        <v/>
      </c>
      <c r="IG86" s="331" t="str">
        <f t="shared" si="198"/>
        <v/>
      </c>
      <c r="IH86" s="331" t="str">
        <f t="shared" si="199"/>
        <v/>
      </c>
      <c r="II86" s="333" t="str">
        <f t="shared" si="200"/>
        <v/>
      </c>
      <c r="IJ86" s="419" t="str">
        <f t="shared" si="201"/>
        <v/>
      </c>
      <c r="IK86" s="331" t="str">
        <f t="shared" si="202"/>
        <v/>
      </c>
      <c r="IL86" s="331" t="str">
        <f t="shared" si="203"/>
        <v/>
      </c>
      <c r="IM86" s="331" t="str">
        <f t="shared" si="204"/>
        <v/>
      </c>
      <c r="IN86" s="331" t="str">
        <f t="shared" si="205"/>
        <v/>
      </c>
      <c r="IO86" s="333" t="str">
        <f t="shared" si="206"/>
        <v/>
      </c>
      <c r="IP86" s="433" t="str">
        <f t="shared" si="207"/>
        <v/>
      </c>
      <c r="IQ86" s="331" t="str">
        <f t="shared" si="208"/>
        <v/>
      </c>
      <c r="IR86" s="348" t="str">
        <f t="shared" si="209"/>
        <v/>
      </c>
      <c r="IS86" s="433" t="str">
        <f t="shared" si="210"/>
        <v/>
      </c>
      <c r="IT86" s="331" t="str">
        <f t="shared" si="211"/>
        <v/>
      </c>
      <c r="IU86" s="333" t="str">
        <f t="shared" si="212"/>
        <v/>
      </c>
      <c r="IV86" s="449" t="str">
        <f t="shared" si="213"/>
        <v/>
      </c>
      <c r="IW86" s="331" t="str">
        <f t="shared" si="214"/>
        <v/>
      </c>
      <c r="IX86" s="331" t="str">
        <f t="shared" si="215"/>
        <v/>
      </c>
      <c r="IY86" s="348" t="str">
        <f t="shared" si="216"/>
        <v/>
      </c>
      <c r="IZ86" s="365" t="str">
        <f t="shared" si="217"/>
        <v/>
      </c>
      <c r="JA86" s="340"/>
      <c r="JB86" s="100"/>
      <c r="JC86" s="370" t="str">
        <f t="shared" si="218"/>
        <v/>
      </c>
      <c r="JD86" s="101" t="str">
        <f t="shared" si="219"/>
        <v/>
      </c>
      <c r="JE86" s="367" t="str">
        <f t="shared" si="220"/>
        <v/>
      </c>
      <c r="JF86" s="368" t="str">
        <f t="shared" si="221"/>
        <v/>
      </c>
      <c r="JG86" s="368" t="str">
        <f t="shared" si="222"/>
        <v/>
      </c>
      <c r="JH86" s="368" t="str">
        <f t="shared" si="223"/>
        <v/>
      </c>
      <c r="JI86" s="368">
        <f t="shared" si="224"/>
        <v>0</v>
      </c>
      <c r="JJ86" s="369" t="str">
        <f t="shared" si="225"/>
        <v/>
      </c>
      <c r="JK86" s="367" t="str">
        <f t="shared" si="226"/>
        <v/>
      </c>
      <c r="JL86" s="369" t="str">
        <f t="shared" si="227"/>
        <v/>
      </c>
      <c r="JM86" s="368" t="str">
        <f t="shared" si="228"/>
        <v/>
      </c>
      <c r="JN86" s="368" t="str">
        <f t="shared" si="229"/>
        <v/>
      </c>
      <c r="JO86" s="368" t="str">
        <f t="shared" si="230"/>
        <v/>
      </c>
      <c r="JP86" s="371" t="str">
        <f t="shared" si="231"/>
        <v/>
      </c>
      <c r="JR86" s="115" t="str">
        <f t="shared" si="232"/>
        <v/>
      </c>
      <c r="JS86" s="28" t="str">
        <f t="shared" si="233"/>
        <v/>
      </c>
      <c r="JT86" s="28" t="str">
        <f t="shared" si="234"/>
        <v/>
      </c>
      <c r="JU86" s="28" t="str">
        <f t="shared" si="235"/>
        <v/>
      </c>
      <c r="JV86" s="28" t="str">
        <f t="shared" si="236"/>
        <v/>
      </c>
      <c r="JW86" s="251"/>
      <c r="JX86" s="122" t="str">
        <f t="shared" si="237"/>
        <v/>
      </c>
      <c r="JZ86" s="115" t="str">
        <f t="shared" si="238"/>
        <v/>
      </c>
      <c r="KA86" s="398" t="str">
        <f t="shared" si="239"/>
        <v/>
      </c>
      <c r="KB86" s="398" t="str">
        <f t="shared" si="240"/>
        <v/>
      </c>
      <c r="KC86" s="28" t="str">
        <f t="shared" si="241"/>
        <v/>
      </c>
      <c r="KD86" s="28" t="str">
        <f t="shared" si="242"/>
        <v/>
      </c>
      <c r="KE86" s="28" t="str">
        <f t="shared" si="243"/>
        <v/>
      </c>
      <c r="KF86" s="28" t="str">
        <f t="shared" si="244"/>
        <v/>
      </c>
      <c r="KG86" s="28" t="str">
        <f t="shared" si="245"/>
        <v/>
      </c>
      <c r="KH86" s="28" t="str">
        <f t="shared" si="246"/>
        <v/>
      </c>
      <c r="KI86" s="28" t="str">
        <f t="shared" si="247"/>
        <v/>
      </c>
      <c r="KJ86" s="28" t="str">
        <f t="shared" si="248"/>
        <v/>
      </c>
      <c r="KK86" s="122" t="str">
        <f t="shared" si="249"/>
        <v/>
      </c>
    </row>
    <row r="87" spans="2:297" s="26" customFormat="1" ht="26.25" customHeight="1" x14ac:dyDescent="0.2">
      <c r="B87" s="27">
        <f t="shared" si="128"/>
        <v>0</v>
      </c>
      <c r="C87" s="27">
        <f t="shared" si="129"/>
        <v>0</v>
      </c>
      <c r="D87" s="27">
        <f t="shared" si="130"/>
        <v>0</v>
      </c>
      <c r="E87" s="27">
        <f t="shared" si="131"/>
        <v>0</v>
      </c>
      <c r="F87" s="27">
        <f t="shared" si="132"/>
        <v>0</v>
      </c>
      <c r="G87" s="27">
        <f t="shared" si="133"/>
        <v>0</v>
      </c>
      <c r="H87" s="27">
        <f t="shared" si="134"/>
        <v>0</v>
      </c>
      <c r="I87" s="27">
        <f t="shared" si="135"/>
        <v>0</v>
      </c>
      <c r="J87" s="27"/>
      <c r="K87" s="27"/>
      <c r="L87" s="27"/>
      <c r="N87" s="131" t="str">
        <f t="shared" si="136"/>
        <v/>
      </c>
      <c r="O87" s="59"/>
      <c r="P87" s="59"/>
      <c r="Q87" s="241"/>
      <c r="R87" s="483"/>
      <c r="S87" s="243" t="str">
        <f>IFERROR(VLOOKUP($R87,整理番号!$B$4:$C$5,2,FALSE),"")</f>
        <v/>
      </c>
      <c r="T87" s="59"/>
      <c r="U87" s="250"/>
      <c r="V87" s="121"/>
      <c r="W87" s="218" t="str">
        <f t="shared" si="137"/>
        <v/>
      </c>
      <c r="X87" s="111"/>
      <c r="Y87" s="115"/>
      <c r="Z87" s="146" t="str">
        <f>IFERROR(VLOOKUP($Y87,整理番号!$B$8:$C$10,2,FALSE),"")</f>
        <v/>
      </c>
      <c r="AA87" s="251"/>
      <c r="AB87" s="28"/>
      <c r="AC87" s="62" t="str">
        <f>IFERROR(VLOOKUP($AB87,整理番号!$B$22:$C$23,2,FALSE),"")</f>
        <v/>
      </c>
      <c r="AD87" s="28"/>
      <c r="AE87" s="116" t="str">
        <f>IFERROR(VLOOKUP(AD87,整理番号!$B$14:$C$16,2,FALSE),"")</f>
        <v/>
      </c>
      <c r="AF87" s="115"/>
      <c r="AG87" s="30" t="str">
        <f>IFERROR(VLOOKUP(AF87,整理番号!$B$18:$C$19,2,FALSE),"")</f>
        <v/>
      </c>
      <c r="AH87" s="28"/>
      <c r="AI87" s="254"/>
      <c r="AJ87" s="254"/>
      <c r="AK87" s="122"/>
      <c r="AL87" s="141"/>
      <c r="AM87" s="28"/>
      <c r="AN87" s="141"/>
      <c r="AO87" s="115"/>
      <c r="AP87" s="116" t="str">
        <f>IFERROR(VLOOKUP(AO87,整理番号!$B$38:$C$43,2,FALSE),"")</f>
        <v/>
      </c>
      <c r="AQ87" s="104" t="str">
        <f t="shared" si="138"/>
        <v/>
      </c>
      <c r="AR87" s="27"/>
      <c r="AS87" s="28"/>
      <c r="AT87" s="27"/>
      <c r="AU87" s="27"/>
      <c r="AV87" s="122"/>
      <c r="AW87" s="115"/>
      <c r="AX87" s="31"/>
      <c r="AY87" s="64" t="str">
        <f t="shared" si="139"/>
        <v/>
      </c>
      <c r="AZ87" s="31"/>
      <c r="BA87" s="31"/>
      <c r="BB87" s="64">
        <f t="shared" si="140"/>
        <v>0</v>
      </c>
      <c r="BC87" s="64" t="str">
        <f t="shared" si="141"/>
        <v/>
      </c>
      <c r="BD87" s="64" t="str">
        <f t="shared" si="142"/>
        <v/>
      </c>
      <c r="BE87" s="33"/>
      <c r="BF87" s="34" t="str">
        <f t="shared" si="143"/>
        <v/>
      </c>
      <c r="BG87" s="125" t="str">
        <f t="shared" si="144"/>
        <v/>
      </c>
      <c r="BH87" s="262"/>
      <c r="BI87" s="263"/>
      <c r="BJ87" s="31"/>
      <c r="BK87" s="31"/>
      <c r="BL87" s="31"/>
      <c r="BM87" s="31"/>
      <c r="BN87" s="148"/>
      <c r="BO87" s="270"/>
      <c r="BP87" s="267"/>
      <c r="BQ87" s="262"/>
      <c r="BR87" s="263"/>
      <c r="BS87" s="31"/>
      <c r="BT87" s="31"/>
      <c r="BU87" s="31"/>
      <c r="BV87" s="31"/>
      <c r="BW87" s="148"/>
      <c r="BX87" s="270"/>
      <c r="BY87" s="267"/>
      <c r="BZ87" s="262"/>
      <c r="CA87" s="263"/>
      <c r="CB87" s="31"/>
      <c r="CC87" s="31"/>
      <c r="CD87" s="31"/>
      <c r="CE87" s="31"/>
      <c r="CF87" s="148"/>
      <c r="CG87" s="270"/>
      <c r="CH87" s="267"/>
      <c r="CI87" s="262"/>
      <c r="CJ87" s="263"/>
      <c r="CK87" s="323"/>
      <c r="CL87" s="323"/>
      <c r="CM87" s="323"/>
      <c r="CN87" s="323"/>
      <c r="CO87" s="35" t="s">
        <v>306</v>
      </c>
      <c r="CP87" s="342" t="str">
        <f t="shared" si="145"/>
        <v/>
      </c>
      <c r="CQ87" s="267"/>
      <c r="CR87" s="258"/>
      <c r="CS87" s="93"/>
      <c r="CT87" s="275"/>
      <c r="CU87" s="275"/>
      <c r="CV87" s="275"/>
      <c r="CW87" s="275"/>
      <c r="CX87" s="36" t="s">
        <v>307</v>
      </c>
      <c r="CY87" s="273"/>
      <c r="CZ87" s="258"/>
      <c r="DA87" s="263"/>
      <c r="DB87" s="296"/>
      <c r="DC87" s="296"/>
      <c r="DD87" s="296"/>
      <c r="DE87" s="296"/>
      <c r="DF87" s="36" t="s">
        <v>308</v>
      </c>
      <c r="DG87" s="344" t="str">
        <f t="shared" si="146"/>
        <v/>
      </c>
      <c r="DH87" s="273"/>
      <c r="DI87" s="258"/>
      <c r="DJ87" s="263"/>
      <c r="DK87" s="278"/>
      <c r="DL87" s="278"/>
      <c r="DM87" s="278"/>
      <c r="DN87" s="278"/>
      <c r="DO87" s="36" t="s">
        <v>309</v>
      </c>
      <c r="DP87" s="281"/>
      <c r="DQ87" s="284" t="str">
        <f t="shared" si="147"/>
        <v/>
      </c>
      <c r="DR87" s="273"/>
      <c r="DS87" s="43"/>
      <c r="DT87" s="93"/>
      <c r="DU87" s="37"/>
      <c r="DV87" s="37"/>
      <c r="DW87" s="37"/>
      <c r="DX87" s="37"/>
      <c r="DY87" s="46" t="s">
        <v>310</v>
      </c>
      <c r="DZ87" s="478"/>
      <c r="EA87" s="38"/>
      <c r="EB87" s="37"/>
      <c r="EC87" s="37"/>
      <c r="ED87" s="37"/>
      <c r="EE87" s="37"/>
      <c r="EF87" s="49" t="s">
        <v>307</v>
      </c>
      <c r="EG87" s="54"/>
      <c r="EH87" s="290"/>
      <c r="EI87" s="37"/>
      <c r="EJ87" s="37"/>
      <c r="EK87" s="37"/>
      <c r="EL87" s="37"/>
      <c r="EM87" s="52" t="s">
        <v>307</v>
      </c>
      <c r="EN87" s="57"/>
      <c r="EO87" s="290"/>
      <c r="EP87" s="37"/>
      <c r="EQ87" s="37"/>
      <c r="ER87" s="37"/>
      <c r="ES87" s="37"/>
      <c r="ET87" s="39" t="s">
        <v>307</v>
      </c>
      <c r="EU87" s="287"/>
      <c r="EV87" s="292"/>
      <c r="EW87" s="290"/>
      <c r="EX87" s="37"/>
      <c r="EY87" s="37"/>
      <c r="EZ87" s="37"/>
      <c r="FA87" s="37"/>
      <c r="FB87" s="39" t="s">
        <v>307</v>
      </c>
      <c r="FC87" s="287"/>
      <c r="FD87" s="292"/>
      <c r="FE87" s="290"/>
      <c r="FF87" s="296"/>
      <c r="FG87" s="296"/>
      <c r="FH87" s="296"/>
      <c r="FI87" s="296"/>
      <c r="FJ87" s="40" t="s">
        <v>311</v>
      </c>
      <c r="FK87" s="302" t="str">
        <f t="shared" si="148"/>
        <v/>
      </c>
      <c r="FL87" s="299"/>
      <c r="FM87" s="292"/>
      <c r="FN87" s="290"/>
      <c r="FO87" s="305"/>
      <c r="FP87" s="296"/>
      <c r="FQ87" s="296"/>
      <c r="FR87" s="296"/>
      <c r="FS87" s="40" t="s">
        <v>311</v>
      </c>
      <c r="FT87" s="352" t="str">
        <f t="shared" si="149"/>
        <v/>
      </c>
      <c r="FU87" s="267"/>
      <c r="FV87" s="292"/>
      <c r="FW87" s="290"/>
      <c r="FX87" s="326"/>
      <c r="FY87" s="326"/>
      <c r="FZ87" s="326"/>
      <c r="GA87" s="326"/>
      <c r="GB87" s="36" t="s">
        <v>312</v>
      </c>
      <c r="GC87" s="308" t="str">
        <f t="shared" si="150"/>
        <v/>
      </c>
      <c r="GD87" s="267"/>
      <c r="GE87" s="312" t="str">
        <f t="shared" si="151"/>
        <v/>
      </c>
      <c r="GF87" s="313"/>
      <c r="GG87" s="338"/>
      <c r="GH87" s="312" t="str">
        <f t="shared" si="152"/>
        <v/>
      </c>
      <c r="GI87" s="313"/>
      <c r="GJ87" s="338" t="s">
        <v>56</v>
      </c>
      <c r="GK87" s="475" t="str">
        <f t="shared" si="153"/>
        <v/>
      </c>
      <c r="GL87" s="313"/>
      <c r="GM87" s="313"/>
      <c r="GN87" s="338"/>
      <c r="GO87" s="429" t="str">
        <f t="shared" si="154"/>
        <v/>
      </c>
      <c r="GP87" s="430" t="str">
        <f t="shared" si="155"/>
        <v/>
      </c>
      <c r="GQ87" s="431" t="str">
        <f t="shared" si="156"/>
        <v/>
      </c>
      <c r="GR87" s="432" t="str">
        <f t="shared" si="157"/>
        <v/>
      </c>
      <c r="GS87" s="430" t="str">
        <f t="shared" si="158"/>
        <v/>
      </c>
      <c r="GT87" s="433" t="str">
        <f t="shared" si="159"/>
        <v/>
      </c>
      <c r="GU87" s="331" t="str">
        <f t="shared" si="160"/>
        <v/>
      </c>
      <c r="GV87" s="333" t="str">
        <f t="shared" si="161"/>
        <v/>
      </c>
      <c r="GW87" s="439" t="str">
        <f t="shared" si="162"/>
        <v/>
      </c>
      <c r="GX87" s="433" t="str">
        <f t="shared" si="163"/>
        <v/>
      </c>
      <c r="GY87" s="331" t="str">
        <f t="shared" si="164"/>
        <v/>
      </c>
      <c r="GZ87" s="331" t="str">
        <f t="shared" si="165"/>
        <v/>
      </c>
      <c r="HA87" s="328" t="str">
        <f t="shared" si="166"/>
        <v/>
      </c>
      <c r="HB87" s="331" t="str">
        <f t="shared" si="167"/>
        <v/>
      </c>
      <c r="HC87" s="331" t="str">
        <f t="shared" si="168"/>
        <v/>
      </c>
      <c r="HD87" s="333" t="str">
        <f t="shared" si="169"/>
        <v/>
      </c>
      <c r="HE87" s="332" t="str">
        <f t="shared" si="170"/>
        <v/>
      </c>
      <c r="HF87" s="331" t="str">
        <f t="shared" si="171"/>
        <v/>
      </c>
      <c r="HG87" s="333" t="str">
        <f t="shared" si="172"/>
        <v/>
      </c>
      <c r="HH87" s="419" t="str">
        <f t="shared" si="173"/>
        <v/>
      </c>
      <c r="HI87" s="358" t="str">
        <f t="shared" si="174"/>
        <v/>
      </c>
      <c r="HJ87" s="331" t="str">
        <f t="shared" si="175"/>
        <v/>
      </c>
      <c r="HK87" s="331" t="str">
        <f t="shared" si="176"/>
        <v/>
      </c>
      <c r="HL87" s="358" t="str">
        <f t="shared" si="177"/>
        <v/>
      </c>
      <c r="HM87" s="331" t="str">
        <f t="shared" si="178"/>
        <v/>
      </c>
      <c r="HN87" s="331" t="str">
        <f t="shared" si="179"/>
        <v/>
      </c>
      <c r="HO87" s="358" t="str">
        <f t="shared" si="180"/>
        <v/>
      </c>
      <c r="HP87" s="331" t="str">
        <f t="shared" si="181"/>
        <v/>
      </c>
      <c r="HQ87" s="331" t="str">
        <f t="shared" si="182"/>
        <v/>
      </c>
      <c r="HR87" s="361" t="str">
        <f t="shared" si="183"/>
        <v/>
      </c>
      <c r="HS87" s="348" t="str">
        <f t="shared" si="184"/>
        <v/>
      </c>
      <c r="HT87" s="333" t="str">
        <f t="shared" si="185"/>
        <v/>
      </c>
      <c r="HU87" s="428" t="str">
        <f t="shared" si="186"/>
        <v/>
      </c>
      <c r="HV87" s="328" t="str">
        <f t="shared" si="187"/>
        <v/>
      </c>
      <c r="HW87" s="330" t="str">
        <f t="shared" si="188"/>
        <v/>
      </c>
      <c r="HX87" s="418" t="str">
        <f t="shared" si="189"/>
        <v/>
      </c>
      <c r="HY87" s="331" t="str">
        <f t="shared" si="190"/>
        <v/>
      </c>
      <c r="HZ87" s="331" t="str">
        <f t="shared" si="191"/>
        <v/>
      </c>
      <c r="IA87" s="331" t="str">
        <f t="shared" si="192"/>
        <v/>
      </c>
      <c r="IB87" s="331" t="str">
        <f t="shared" si="193"/>
        <v/>
      </c>
      <c r="IC87" s="333" t="str">
        <f t="shared" si="194"/>
        <v/>
      </c>
      <c r="ID87" s="419" t="str">
        <f t="shared" si="195"/>
        <v/>
      </c>
      <c r="IE87" s="331" t="str">
        <f t="shared" si="196"/>
        <v/>
      </c>
      <c r="IF87" s="331" t="str">
        <f t="shared" si="197"/>
        <v/>
      </c>
      <c r="IG87" s="331" t="str">
        <f t="shared" si="198"/>
        <v/>
      </c>
      <c r="IH87" s="331" t="str">
        <f t="shared" si="199"/>
        <v/>
      </c>
      <c r="II87" s="333" t="str">
        <f t="shared" si="200"/>
        <v/>
      </c>
      <c r="IJ87" s="419" t="str">
        <f t="shared" si="201"/>
        <v/>
      </c>
      <c r="IK87" s="331" t="str">
        <f t="shared" si="202"/>
        <v/>
      </c>
      <c r="IL87" s="331" t="str">
        <f t="shared" si="203"/>
        <v/>
      </c>
      <c r="IM87" s="331" t="str">
        <f t="shared" si="204"/>
        <v/>
      </c>
      <c r="IN87" s="331" t="str">
        <f t="shared" si="205"/>
        <v/>
      </c>
      <c r="IO87" s="333" t="str">
        <f t="shared" si="206"/>
        <v/>
      </c>
      <c r="IP87" s="433" t="str">
        <f t="shared" si="207"/>
        <v/>
      </c>
      <c r="IQ87" s="331" t="str">
        <f t="shared" si="208"/>
        <v/>
      </c>
      <c r="IR87" s="348" t="str">
        <f t="shared" si="209"/>
        <v/>
      </c>
      <c r="IS87" s="433" t="str">
        <f t="shared" si="210"/>
        <v/>
      </c>
      <c r="IT87" s="331" t="str">
        <f t="shared" si="211"/>
        <v/>
      </c>
      <c r="IU87" s="333" t="str">
        <f t="shared" si="212"/>
        <v/>
      </c>
      <c r="IV87" s="449" t="str">
        <f t="shared" si="213"/>
        <v/>
      </c>
      <c r="IW87" s="331" t="str">
        <f t="shared" si="214"/>
        <v/>
      </c>
      <c r="IX87" s="331" t="str">
        <f t="shared" si="215"/>
        <v/>
      </c>
      <c r="IY87" s="348" t="str">
        <f t="shared" si="216"/>
        <v/>
      </c>
      <c r="IZ87" s="365" t="str">
        <f t="shared" si="217"/>
        <v/>
      </c>
      <c r="JA87" s="340"/>
      <c r="JB87" s="100"/>
      <c r="JC87" s="370" t="str">
        <f t="shared" si="218"/>
        <v/>
      </c>
      <c r="JD87" s="101" t="str">
        <f t="shared" si="219"/>
        <v/>
      </c>
      <c r="JE87" s="367" t="str">
        <f t="shared" si="220"/>
        <v/>
      </c>
      <c r="JF87" s="368" t="str">
        <f t="shared" si="221"/>
        <v/>
      </c>
      <c r="JG87" s="368" t="str">
        <f t="shared" si="222"/>
        <v/>
      </c>
      <c r="JH87" s="368" t="str">
        <f t="shared" si="223"/>
        <v/>
      </c>
      <c r="JI87" s="368">
        <f t="shared" si="224"/>
        <v>0</v>
      </c>
      <c r="JJ87" s="369" t="str">
        <f t="shared" si="225"/>
        <v/>
      </c>
      <c r="JK87" s="367" t="str">
        <f t="shared" si="226"/>
        <v/>
      </c>
      <c r="JL87" s="369" t="str">
        <f t="shared" si="227"/>
        <v/>
      </c>
      <c r="JM87" s="368" t="str">
        <f t="shared" si="228"/>
        <v/>
      </c>
      <c r="JN87" s="368" t="str">
        <f t="shared" si="229"/>
        <v/>
      </c>
      <c r="JO87" s="368" t="str">
        <f t="shared" si="230"/>
        <v/>
      </c>
      <c r="JP87" s="371" t="str">
        <f t="shared" si="231"/>
        <v/>
      </c>
      <c r="JR87" s="115" t="str">
        <f t="shared" si="232"/>
        <v/>
      </c>
      <c r="JS87" s="28" t="str">
        <f t="shared" si="233"/>
        <v/>
      </c>
      <c r="JT87" s="28" t="str">
        <f t="shared" si="234"/>
        <v/>
      </c>
      <c r="JU87" s="28" t="str">
        <f t="shared" si="235"/>
        <v/>
      </c>
      <c r="JV87" s="28" t="str">
        <f t="shared" si="236"/>
        <v/>
      </c>
      <c r="JW87" s="251"/>
      <c r="JX87" s="122" t="str">
        <f t="shared" si="237"/>
        <v/>
      </c>
      <c r="JZ87" s="115" t="str">
        <f t="shared" si="238"/>
        <v/>
      </c>
      <c r="KA87" s="398" t="str">
        <f t="shared" si="239"/>
        <v/>
      </c>
      <c r="KB87" s="398" t="str">
        <f t="shared" si="240"/>
        <v/>
      </c>
      <c r="KC87" s="28" t="str">
        <f t="shared" si="241"/>
        <v/>
      </c>
      <c r="KD87" s="28" t="str">
        <f t="shared" si="242"/>
        <v/>
      </c>
      <c r="KE87" s="28" t="str">
        <f t="shared" si="243"/>
        <v/>
      </c>
      <c r="KF87" s="28" t="str">
        <f t="shared" si="244"/>
        <v/>
      </c>
      <c r="KG87" s="28" t="str">
        <f t="shared" si="245"/>
        <v/>
      </c>
      <c r="KH87" s="28" t="str">
        <f t="shared" si="246"/>
        <v/>
      </c>
      <c r="KI87" s="28" t="str">
        <f t="shared" si="247"/>
        <v/>
      </c>
      <c r="KJ87" s="28" t="str">
        <f t="shared" si="248"/>
        <v/>
      </c>
      <c r="KK87" s="122" t="str">
        <f t="shared" si="249"/>
        <v/>
      </c>
    </row>
    <row r="88" spans="2:297" s="26" customFormat="1" ht="26.25" customHeight="1" x14ac:dyDescent="0.2">
      <c r="B88" s="27">
        <f t="shared" si="128"/>
        <v>0</v>
      </c>
      <c r="C88" s="27">
        <f t="shared" si="129"/>
        <v>0</v>
      </c>
      <c r="D88" s="27">
        <f t="shared" si="130"/>
        <v>0</v>
      </c>
      <c r="E88" s="27">
        <f t="shared" si="131"/>
        <v>0</v>
      </c>
      <c r="F88" s="27">
        <f t="shared" si="132"/>
        <v>0</v>
      </c>
      <c r="G88" s="27">
        <f t="shared" si="133"/>
        <v>0</v>
      </c>
      <c r="H88" s="27">
        <f t="shared" si="134"/>
        <v>0</v>
      </c>
      <c r="I88" s="27">
        <f t="shared" si="135"/>
        <v>0</v>
      </c>
      <c r="J88" s="27"/>
      <c r="K88" s="27"/>
      <c r="L88" s="27"/>
      <c r="N88" s="131" t="str">
        <f t="shared" si="136"/>
        <v/>
      </c>
      <c r="O88" s="59"/>
      <c r="P88" s="59"/>
      <c r="Q88" s="241"/>
      <c r="R88" s="483"/>
      <c r="S88" s="243" t="str">
        <f>IFERROR(VLOOKUP($R88,整理番号!$B$4:$C$5,2,FALSE),"")</f>
        <v/>
      </c>
      <c r="T88" s="59"/>
      <c r="U88" s="250"/>
      <c r="V88" s="121"/>
      <c r="W88" s="218" t="str">
        <f t="shared" si="137"/>
        <v/>
      </c>
      <c r="X88" s="111"/>
      <c r="Y88" s="115"/>
      <c r="Z88" s="146" t="str">
        <f>IFERROR(VLOOKUP($Y88,整理番号!$B$8:$C$10,2,FALSE),"")</f>
        <v/>
      </c>
      <c r="AA88" s="251"/>
      <c r="AB88" s="28"/>
      <c r="AC88" s="62" t="str">
        <f>IFERROR(VLOOKUP($AB88,整理番号!$B$22:$C$23,2,FALSE),"")</f>
        <v/>
      </c>
      <c r="AD88" s="28"/>
      <c r="AE88" s="116" t="str">
        <f>IFERROR(VLOOKUP(AD88,整理番号!$B$14:$C$16,2,FALSE),"")</f>
        <v/>
      </c>
      <c r="AF88" s="115"/>
      <c r="AG88" s="30" t="str">
        <f>IFERROR(VLOOKUP(AF88,整理番号!$B$18:$C$19,2,FALSE),"")</f>
        <v/>
      </c>
      <c r="AH88" s="28"/>
      <c r="AI88" s="254"/>
      <c r="AJ88" s="254"/>
      <c r="AK88" s="122"/>
      <c r="AL88" s="141"/>
      <c r="AM88" s="28"/>
      <c r="AN88" s="141"/>
      <c r="AO88" s="115"/>
      <c r="AP88" s="116" t="str">
        <f>IFERROR(VLOOKUP(AO88,整理番号!$B$38:$C$43,2,FALSE),"")</f>
        <v/>
      </c>
      <c r="AQ88" s="104" t="str">
        <f t="shared" si="138"/>
        <v/>
      </c>
      <c r="AR88" s="27"/>
      <c r="AS88" s="28"/>
      <c r="AT88" s="27"/>
      <c r="AU88" s="27"/>
      <c r="AV88" s="122"/>
      <c r="AW88" s="115"/>
      <c r="AX88" s="31"/>
      <c r="AY88" s="64" t="str">
        <f t="shared" si="139"/>
        <v/>
      </c>
      <c r="AZ88" s="31"/>
      <c r="BA88" s="31"/>
      <c r="BB88" s="64">
        <f t="shared" si="140"/>
        <v>0</v>
      </c>
      <c r="BC88" s="64" t="str">
        <f t="shared" si="141"/>
        <v/>
      </c>
      <c r="BD88" s="64" t="str">
        <f t="shared" si="142"/>
        <v/>
      </c>
      <c r="BE88" s="33"/>
      <c r="BF88" s="34" t="str">
        <f t="shared" si="143"/>
        <v/>
      </c>
      <c r="BG88" s="125" t="str">
        <f t="shared" si="144"/>
        <v/>
      </c>
      <c r="BH88" s="262"/>
      <c r="BI88" s="263"/>
      <c r="BJ88" s="31"/>
      <c r="BK88" s="31"/>
      <c r="BL88" s="31"/>
      <c r="BM88" s="31"/>
      <c r="BN88" s="148"/>
      <c r="BO88" s="270"/>
      <c r="BP88" s="267"/>
      <c r="BQ88" s="262"/>
      <c r="BR88" s="263"/>
      <c r="BS88" s="31"/>
      <c r="BT88" s="31"/>
      <c r="BU88" s="31"/>
      <c r="BV88" s="31"/>
      <c r="BW88" s="148"/>
      <c r="BX88" s="270"/>
      <c r="BY88" s="267"/>
      <c r="BZ88" s="262"/>
      <c r="CA88" s="263"/>
      <c r="CB88" s="31"/>
      <c r="CC88" s="31"/>
      <c r="CD88" s="31"/>
      <c r="CE88" s="31"/>
      <c r="CF88" s="148"/>
      <c r="CG88" s="270"/>
      <c r="CH88" s="267"/>
      <c r="CI88" s="262"/>
      <c r="CJ88" s="263"/>
      <c r="CK88" s="323"/>
      <c r="CL88" s="323"/>
      <c r="CM88" s="323"/>
      <c r="CN88" s="323"/>
      <c r="CO88" s="35" t="s">
        <v>306</v>
      </c>
      <c r="CP88" s="342" t="str">
        <f t="shared" si="145"/>
        <v/>
      </c>
      <c r="CQ88" s="267"/>
      <c r="CR88" s="258"/>
      <c r="CS88" s="93"/>
      <c r="CT88" s="275"/>
      <c r="CU88" s="275"/>
      <c r="CV88" s="275"/>
      <c r="CW88" s="275"/>
      <c r="CX88" s="36" t="s">
        <v>307</v>
      </c>
      <c r="CY88" s="273"/>
      <c r="CZ88" s="258"/>
      <c r="DA88" s="263"/>
      <c r="DB88" s="296"/>
      <c r="DC88" s="296"/>
      <c r="DD88" s="296"/>
      <c r="DE88" s="296"/>
      <c r="DF88" s="36" t="s">
        <v>308</v>
      </c>
      <c r="DG88" s="344" t="str">
        <f t="shared" si="146"/>
        <v/>
      </c>
      <c r="DH88" s="273"/>
      <c r="DI88" s="258"/>
      <c r="DJ88" s="263"/>
      <c r="DK88" s="278"/>
      <c r="DL88" s="278"/>
      <c r="DM88" s="278"/>
      <c r="DN88" s="278"/>
      <c r="DO88" s="36" t="s">
        <v>309</v>
      </c>
      <c r="DP88" s="281"/>
      <c r="DQ88" s="284" t="str">
        <f t="shared" si="147"/>
        <v/>
      </c>
      <c r="DR88" s="273"/>
      <c r="DS88" s="43"/>
      <c r="DT88" s="93"/>
      <c r="DU88" s="37"/>
      <c r="DV88" s="37"/>
      <c r="DW88" s="37"/>
      <c r="DX88" s="37"/>
      <c r="DY88" s="46" t="s">
        <v>310</v>
      </c>
      <c r="DZ88" s="478"/>
      <c r="EA88" s="38"/>
      <c r="EB88" s="37"/>
      <c r="EC88" s="37"/>
      <c r="ED88" s="37"/>
      <c r="EE88" s="37"/>
      <c r="EF88" s="49" t="s">
        <v>307</v>
      </c>
      <c r="EG88" s="54"/>
      <c r="EH88" s="290"/>
      <c r="EI88" s="37"/>
      <c r="EJ88" s="37"/>
      <c r="EK88" s="37"/>
      <c r="EL88" s="37"/>
      <c r="EM88" s="52" t="s">
        <v>307</v>
      </c>
      <c r="EN88" s="57"/>
      <c r="EO88" s="290"/>
      <c r="EP88" s="37"/>
      <c r="EQ88" s="37"/>
      <c r="ER88" s="37"/>
      <c r="ES88" s="37"/>
      <c r="ET88" s="39" t="s">
        <v>307</v>
      </c>
      <c r="EU88" s="287"/>
      <c r="EV88" s="292"/>
      <c r="EW88" s="290"/>
      <c r="EX88" s="37"/>
      <c r="EY88" s="37"/>
      <c r="EZ88" s="37"/>
      <c r="FA88" s="37"/>
      <c r="FB88" s="39" t="s">
        <v>307</v>
      </c>
      <c r="FC88" s="287"/>
      <c r="FD88" s="292"/>
      <c r="FE88" s="290"/>
      <c r="FF88" s="296"/>
      <c r="FG88" s="296"/>
      <c r="FH88" s="296"/>
      <c r="FI88" s="296"/>
      <c r="FJ88" s="40" t="s">
        <v>311</v>
      </c>
      <c r="FK88" s="302" t="str">
        <f t="shared" si="148"/>
        <v/>
      </c>
      <c r="FL88" s="299"/>
      <c r="FM88" s="292"/>
      <c r="FN88" s="290"/>
      <c r="FO88" s="305"/>
      <c r="FP88" s="296"/>
      <c r="FQ88" s="296"/>
      <c r="FR88" s="296"/>
      <c r="FS88" s="40" t="s">
        <v>311</v>
      </c>
      <c r="FT88" s="352" t="str">
        <f t="shared" si="149"/>
        <v/>
      </c>
      <c r="FU88" s="267"/>
      <c r="FV88" s="292"/>
      <c r="FW88" s="290"/>
      <c r="FX88" s="326"/>
      <c r="FY88" s="326"/>
      <c r="FZ88" s="326"/>
      <c r="GA88" s="326"/>
      <c r="GB88" s="36" t="s">
        <v>312</v>
      </c>
      <c r="GC88" s="308" t="str">
        <f t="shared" si="150"/>
        <v/>
      </c>
      <c r="GD88" s="267"/>
      <c r="GE88" s="312" t="str">
        <f t="shared" si="151"/>
        <v/>
      </c>
      <c r="GF88" s="313"/>
      <c r="GG88" s="338"/>
      <c r="GH88" s="312" t="str">
        <f t="shared" si="152"/>
        <v/>
      </c>
      <c r="GI88" s="313"/>
      <c r="GJ88" s="338" t="s">
        <v>56</v>
      </c>
      <c r="GK88" s="475" t="str">
        <f t="shared" si="153"/>
        <v/>
      </c>
      <c r="GL88" s="313"/>
      <c r="GM88" s="313"/>
      <c r="GN88" s="338"/>
      <c r="GO88" s="429" t="str">
        <f t="shared" si="154"/>
        <v/>
      </c>
      <c r="GP88" s="430" t="str">
        <f t="shared" si="155"/>
        <v/>
      </c>
      <c r="GQ88" s="431" t="str">
        <f t="shared" si="156"/>
        <v/>
      </c>
      <c r="GR88" s="432" t="str">
        <f t="shared" si="157"/>
        <v/>
      </c>
      <c r="GS88" s="430" t="str">
        <f t="shared" si="158"/>
        <v/>
      </c>
      <c r="GT88" s="433" t="str">
        <f t="shared" si="159"/>
        <v/>
      </c>
      <c r="GU88" s="331" t="str">
        <f t="shared" si="160"/>
        <v/>
      </c>
      <c r="GV88" s="333" t="str">
        <f t="shared" si="161"/>
        <v/>
      </c>
      <c r="GW88" s="439" t="str">
        <f t="shared" si="162"/>
        <v/>
      </c>
      <c r="GX88" s="433" t="str">
        <f t="shared" si="163"/>
        <v/>
      </c>
      <c r="GY88" s="331" t="str">
        <f t="shared" si="164"/>
        <v/>
      </c>
      <c r="GZ88" s="331" t="str">
        <f t="shared" si="165"/>
        <v/>
      </c>
      <c r="HA88" s="328" t="str">
        <f t="shared" si="166"/>
        <v/>
      </c>
      <c r="HB88" s="331" t="str">
        <f t="shared" si="167"/>
        <v/>
      </c>
      <c r="HC88" s="331" t="str">
        <f t="shared" si="168"/>
        <v/>
      </c>
      <c r="HD88" s="333" t="str">
        <f t="shared" si="169"/>
        <v/>
      </c>
      <c r="HE88" s="332" t="str">
        <f t="shared" si="170"/>
        <v/>
      </c>
      <c r="HF88" s="331" t="str">
        <f t="shared" si="171"/>
        <v/>
      </c>
      <c r="HG88" s="333" t="str">
        <f t="shared" si="172"/>
        <v/>
      </c>
      <c r="HH88" s="419" t="str">
        <f t="shared" si="173"/>
        <v/>
      </c>
      <c r="HI88" s="358" t="str">
        <f t="shared" si="174"/>
        <v/>
      </c>
      <c r="HJ88" s="331" t="str">
        <f t="shared" si="175"/>
        <v/>
      </c>
      <c r="HK88" s="331" t="str">
        <f t="shared" si="176"/>
        <v/>
      </c>
      <c r="HL88" s="358" t="str">
        <f t="shared" si="177"/>
        <v/>
      </c>
      <c r="HM88" s="331" t="str">
        <f t="shared" si="178"/>
        <v/>
      </c>
      <c r="HN88" s="331" t="str">
        <f t="shared" si="179"/>
        <v/>
      </c>
      <c r="HO88" s="358" t="str">
        <f t="shared" si="180"/>
        <v/>
      </c>
      <c r="HP88" s="331" t="str">
        <f t="shared" si="181"/>
        <v/>
      </c>
      <c r="HQ88" s="331" t="str">
        <f t="shared" si="182"/>
        <v/>
      </c>
      <c r="HR88" s="361" t="str">
        <f t="shared" si="183"/>
        <v/>
      </c>
      <c r="HS88" s="348" t="str">
        <f t="shared" si="184"/>
        <v/>
      </c>
      <c r="HT88" s="333" t="str">
        <f t="shared" si="185"/>
        <v/>
      </c>
      <c r="HU88" s="428" t="str">
        <f t="shared" si="186"/>
        <v/>
      </c>
      <c r="HV88" s="328" t="str">
        <f t="shared" si="187"/>
        <v/>
      </c>
      <c r="HW88" s="330" t="str">
        <f t="shared" si="188"/>
        <v/>
      </c>
      <c r="HX88" s="418" t="str">
        <f t="shared" si="189"/>
        <v/>
      </c>
      <c r="HY88" s="331" t="str">
        <f t="shared" si="190"/>
        <v/>
      </c>
      <c r="HZ88" s="331" t="str">
        <f t="shared" si="191"/>
        <v/>
      </c>
      <c r="IA88" s="331" t="str">
        <f t="shared" si="192"/>
        <v/>
      </c>
      <c r="IB88" s="331" t="str">
        <f t="shared" si="193"/>
        <v/>
      </c>
      <c r="IC88" s="333" t="str">
        <f t="shared" si="194"/>
        <v/>
      </c>
      <c r="ID88" s="419" t="str">
        <f t="shared" si="195"/>
        <v/>
      </c>
      <c r="IE88" s="331" t="str">
        <f t="shared" si="196"/>
        <v/>
      </c>
      <c r="IF88" s="331" t="str">
        <f t="shared" si="197"/>
        <v/>
      </c>
      <c r="IG88" s="331" t="str">
        <f t="shared" si="198"/>
        <v/>
      </c>
      <c r="IH88" s="331" t="str">
        <f t="shared" si="199"/>
        <v/>
      </c>
      <c r="II88" s="333" t="str">
        <f t="shared" si="200"/>
        <v/>
      </c>
      <c r="IJ88" s="419" t="str">
        <f t="shared" si="201"/>
        <v/>
      </c>
      <c r="IK88" s="331" t="str">
        <f t="shared" si="202"/>
        <v/>
      </c>
      <c r="IL88" s="331" t="str">
        <f t="shared" si="203"/>
        <v/>
      </c>
      <c r="IM88" s="331" t="str">
        <f t="shared" si="204"/>
        <v/>
      </c>
      <c r="IN88" s="331" t="str">
        <f t="shared" si="205"/>
        <v/>
      </c>
      <c r="IO88" s="333" t="str">
        <f t="shared" si="206"/>
        <v/>
      </c>
      <c r="IP88" s="433" t="str">
        <f t="shared" si="207"/>
        <v/>
      </c>
      <c r="IQ88" s="331" t="str">
        <f t="shared" si="208"/>
        <v/>
      </c>
      <c r="IR88" s="348" t="str">
        <f t="shared" si="209"/>
        <v/>
      </c>
      <c r="IS88" s="433" t="str">
        <f t="shared" si="210"/>
        <v/>
      </c>
      <c r="IT88" s="331" t="str">
        <f t="shared" si="211"/>
        <v/>
      </c>
      <c r="IU88" s="333" t="str">
        <f t="shared" si="212"/>
        <v/>
      </c>
      <c r="IV88" s="449" t="str">
        <f t="shared" si="213"/>
        <v/>
      </c>
      <c r="IW88" s="331" t="str">
        <f t="shared" si="214"/>
        <v/>
      </c>
      <c r="IX88" s="331" t="str">
        <f t="shared" si="215"/>
        <v/>
      </c>
      <c r="IY88" s="348" t="str">
        <f t="shared" si="216"/>
        <v/>
      </c>
      <c r="IZ88" s="365" t="str">
        <f t="shared" si="217"/>
        <v/>
      </c>
      <c r="JA88" s="340"/>
      <c r="JB88" s="100"/>
      <c r="JC88" s="370" t="str">
        <f t="shared" si="218"/>
        <v/>
      </c>
      <c r="JD88" s="101" t="str">
        <f t="shared" si="219"/>
        <v/>
      </c>
      <c r="JE88" s="367" t="str">
        <f t="shared" si="220"/>
        <v/>
      </c>
      <c r="JF88" s="368" t="str">
        <f t="shared" si="221"/>
        <v/>
      </c>
      <c r="JG88" s="368" t="str">
        <f t="shared" si="222"/>
        <v/>
      </c>
      <c r="JH88" s="368" t="str">
        <f t="shared" si="223"/>
        <v/>
      </c>
      <c r="JI88" s="368">
        <f t="shared" si="224"/>
        <v>0</v>
      </c>
      <c r="JJ88" s="369" t="str">
        <f t="shared" si="225"/>
        <v/>
      </c>
      <c r="JK88" s="367" t="str">
        <f t="shared" si="226"/>
        <v/>
      </c>
      <c r="JL88" s="369" t="str">
        <f t="shared" si="227"/>
        <v/>
      </c>
      <c r="JM88" s="368" t="str">
        <f t="shared" si="228"/>
        <v/>
      </c>
      <c r="JN88" s="368" t="str">
        <f t="shared" si="229"/>
        <v/>
      </c>
      <c r="JO88" s="368" t="str">
        <f t="shared" si="230"/>
        <v/>
      </c>
      <c r="JP88" s="371" t="str">
        <f t="shared" si="231"/>
        <v/>
      </c>
      <c r="JR88" s="115" t="str">
        <f t="shared" si="232"/>
        <v/>
      </c>
      <c r="JS88" s="28" t="str">
        <f t="shared" si="233"/>
        <v/>
      </c>
      <c r="JT88" s="28" t="str">
        <f t="shared" si="234"/>
        <v/>
      </c>
      <c r="JU88" s="28" t="str">
        <f t="shared" si="235"/>
        <v/>
      </c>
      <c r="JV88" s="28" t="str">
        <f t="shared" si="236"/>
        <v/>
      </c>
      <c r="JW88" s="251"/>
      <c r="JX88" s="122" t="str">
        <f t="shared" si="237"/>
        <v/>
      </c>
      <c r="JZ88" s="115" t="str">
        <f t="shared" si="238"/>
        <v/>
      </c>
      <c r="KA88" s="398" t="str">
        <f t="shared" si="239"/>
        <v/>
      </c>
      <c r="KB88" s="398" t="str">
        <f t="shared" si="240"/>
        <v/>
      </c>
      <c r="KC88" s="28" t="str">
        <f t="shared" si="241"/>
        <v/>
      </c>
      <c r="KD88" s="28" t="str">
        <f t="shared" si="242"/>
        <v/>
      </c>
      <c r="KE88" s="28" t="str">
        <f t="shared" si="243"/>
        <v/>
      </c>
      <c r="KF88" s="28" t="str">
        <f t="shared" si="244"/>
        <v/>
      </c>
      <c r="KG88" s="28" t="str">
        <f t="shared" si="245"/>
        <v/>
      </c>
      <c r="KH88" s="28" t="str">
        <f t="shared" si="246"/>
        <v/>
      </c>
      <c r="KI88" s="28" t="str">
        <f t="shared" si="247"/>
        <v/>
      </c>
      <c r="KJ88" s="28" t="str">
        <f t="shared" si="248"/>
        <v/>
      </c>
      <c r="KK88" s="122" t="str">
        <f t="shared" si="249"/>
        <v/>
      </c>
    </row>
    <row r="89" spans="2:297" s="26" customFormat="1" ht="26.25" customHeight="1" x14ac:dyDescent="0.2">
      <c r="B89" s="27">
        <f t="shared" si="128"/>
        <v>0</v>
      </c>
      <c r="C89" s="27">
        <f t="shared" si="129"/>
        <v>0</v>
      </c>
      <c r="D89" s="27">
        <f t="shared" si="130"/>
        <v>0</v>
      </c>
      <c r="E89" s="27">
        <f t="shared" si="131"/>
        <v>0</v>
      </c>
      <c r="F89" s="27">
        <f t="shared" si="132"/>
        <v>0</v>
      </c>
      <c r="G89" s="27">
        <f t="shared" si="133"/>
        <v>0</v>
      </c>
      <c r="H89" s="27">
        <f t="shared" si="134"/>
        <v>0</v>
      </c>
      <c r="I89" s="27">
        <f t="shared" si="135"/>
        <v>0</v>
      </c>
      <c r="J89" s="27"/>
      <c r="K89" s="27"/>
      <c r="L89" s="27"/>
      <c r="N89" s="131" t="str">
        <f t="shared" si="136"/>
        <v/>
      </c>
      <c r="O89" s="59"/>
      <c r="P89" s="59"/>
      <c r="Q89" s="241"/>
      <c r="R89" s="483"/>
      <c r="S89" s="243" t="str">
        <f>IFERROR(VLOOKUP($R89,整理番号!$B$4:$C$5,2,FALSE),"")</f>
        <v/>
      </c>
      <c r="T89" s="59"/>
      <c r="U89" s="250"/>
      <c r="V89" s="121"/>
      <c r="W89" s="218" t="str">
        <f t="shared" si="137"/>
        <v/>
      </c>
      <c r="X89" s="111"/>
      <c r="Y89" s="115"/>
      <c r="Z89" s="146" t="str">
        <f>IFERROR(VLOOKUP($Y89,整理番号!$B$8:$C$10,2,FALSE),"")</f>
        <v/>
      </c>
      <c r="AA89" s="251"/>
      <c r="AB89" s="28"/>
      <c r="AC89" s="62" t="str">
        <f>IFERROR(VLOOKUP($AB89,整理番号!$B$22:$C$23,2,FALSE),"")</f>
        <v/>
      </c>
      <c r="AD89" s="28"/>
      <c r="AE89" s="116" t="str">
        <f>IFERROR(VLOOKUP(AD89,整理番号!$B$14:$C$16,2,FALSE),"")</f>
        <v/>
      </c>
      <c r="AF89" s="115"/>
      <c r="AG89" s="30" t="str">
        <f>IFERROR(VLOOKUP(AF89,整理番号!$B$18:$C$19,2,FALSE),"")</f>
        <v/>
      </c>
      <c r="AH89" s="28"/>
      <c r="AI89" s="254"/>
      <c r="AJ89" s="254"/>
      <c r="AK89" s="122"/>
      <c r="AL89" s="141"/>
      <c r="AM89" s="28"/>
      <c r="AN89" s="141"/>
      <c r="AO89" s="115"/>
      <c r="AP89" s="116" t="str">
        <f>IFERROR(VLOOKUP(AO89,整理番号!$B$38:$C$43,2,FALSE),"")</f>
        <v/>
      </c>
      <c r="AQ89" s="104" t="str">
        <f t="shared" si="138"/>
        <v/>
      </c>
      <c r="AR89" s="27"/>
      <c r="AS89" s="28"/>
      <c r="AT89" s="27"/>
      <c r="AU89" s="27"/>
      <c r="AV89" s="122"/>
      <c r="AW89" s="115"/>
      <c r="AX89" s="31"/>
      <c r="AY89" s="64" t="str">
        <f t="shared" si="139"/>
        <v/>
      </c>
      <c r="AZ89" s="31"/>
      <c r="BA89" s="31"/>
      <c r="BB89" s="64">
        <f t="shared" si="140"/>
        <v>0</v>
      </c>
      <c r="BC89" s="64" t="str">
        <f t="shared" si="141"/>
        <v/>
      </c>
      <c r="BD89" s="64" t="str">
        <f t="shared" si="142"/>
        <v/>
      </c>
      <c r="BE89" s="33"/>
      <c r="BF89" s="34" t="str">
        <f t="shared" si="143"/>
        <v/>
      </c>
      <c r="BG89" s="125" t="str">
        <f t="shared" si="144"/>
        <v/>
      </c>
      <c r="BH89" s="262"/>
      <c r="BI89" s="263"/>
      <c r="BJ89" s="31"/>
      <c r="BK89" s="31"/>
      <c r="BL89" s="31"/>
      <c r="BM89" s="31"/>
      <c r="BN89" s="148"/>
      <c r="BO89" s="270"/>
      <c r="BP89" s="267"/>
      <c r="BQ89" s="262"/>
      <c r="BR89" s="263"/>
      <c r="BS89" s="31"/>
      <c r="BT89" s="31"/>
      <c r="BU89" s="31"/>
      <c r="BV89" s="31"/>
      <c r="BW89" s="148"/>
      <c r="BX89" s="270"/>
      <c r="BY89" s="267"/>
      <c r="BZ89" s="262"/>
      <c r="CA89" s="263"/>
      <c r="CB89" s="31"/>
      <c r="CC89" s="31"/>
      <c r="CD89" s="31"/>
      <c r="CE89" s="31"/>
      <c r="CF89" s="148"/>
      <c r="CG89" s="270"/>
      <c r="CH89" s="267"/>
      <c r="CI89" s="262"/>
      <c r="CJ89" s="263"/>
      <c r="CK89" s="323"/>
      <c r="CL89" s="323"/>
      <c r="CM89" s="323"/>
      <c r="CN89" s="323"/>
      <c r="CO89" s="35" t="s">
        <v>306</v>
      </c>
      <c r="CP89" s="342" t="str">
        <f t="shared" si="145"/>
        <v/>
      </c>
      <c r="CQ89" s="267"/>
      <c r="CR89" s="258"/>
      <c r="CS89" s="93"/>
      <c r="CT89" s="275"/>
      <c r="CU89" s="275"/>
      <c r="CV89" s="275"/>
      <c r="CW89" s="275"/>
      <c r="CX89" s="36" t="s">
        <v>307</v>
      </c>
      <c r="CY89" s="273"/>
      <c r="CZ89" s="258"/>
      <c r="DA89" s="263"/>
      <c r="DB89" s="296"/>
      <c r="DC89" s="296"/>
      <c r="DD89" s="296"/>
      <c r="DE89" s="296"/>
      <c r="DF89" s="36" t="s">
        <v>308</v>
      </c>
      <c r="DG89" s="344" t="str">
        <f t="shared" si="146"/>
        <v/>
      </c>
      <c r="DH89" s="273"/>
      <c r="DI89" s="258"/>
      <c r="DJ89" s="263"/>
      <c r="DK89" s="278"/>
      <c r="DL89" s="278"/>
      <c r="DM89" s="278"/>
      <c r="DN89" s="278"/>
      <c r="DO89" s="36" t="s">
        <v>309</v>
      </c>
      <c r="DP89" s="281"/>
      <c r="DQ89" s="284" t="str">
        <f t="shared" si="147"/>
        <v/>
      </c>
      <c r="DR89" s="273"/>
      <c r="DS89" s="43"/>
      <c r="DT89" s="93"/>
      <c r="DU89" s="37"/>
      <c r="DV89" s="37"/>
      <c r="DW89" s="37"/>
      <c r="DX89" s="37"/>
      <c r="DY89" s="46" t="s">
        <v>310</v>
      </c>
      <c r="DZ89" s="478"/>
      <c r="EA89" s="38"/>
      <c r="EB89" s="37"/>
      <c r="EC89" s="37"/>
      <c r="ED89" s="37"/>
      <c r="EE89" s="37"/>
      <c r="EF89" s="49" t="s">
        <v>307</v>
      </c>
      <c r="EG89" s="54"/>
      <c r="EH89" s="290"/>
      <c r="EI89" s="37"/>
      <c r="EJ89" s="37"/>
      <c r="EK89" s="37"/>
      <c r="EL89" s="37"/>
      <c r="EM89" s="52" t="s">
        <v>307</v>
      </c>
      <c r="EN89" s="57"/>
      <c r="EO89" s="290"/>
      <c r="EP89" s="37"/>
      <c r="EQ89" s="37"/>
      <c r="ER89" s="37"/>
      <c r="ES89" s="37"/>
      <c r="ET89" s="39" t="s">
        <v>307</v>
      </c>
      <c r="EU89" s="287"/>
      <c r="EV89" s="292"/>
      <c r="EW89" s="290"/>
      <c r="EX89" s="37"/>
      <c r="EY89" s="37"/>
      <c r="EZ89" s="37"/>
      <c r="FA89" s="37"/>
      <c r="FB89" s="39" t="s">
        <v>307</v>
      </c>
      <c r="FC89" s="287"/>
      <c r="FD89" s="292"/>
      <c r="FE89" s="290"/>
      <c r="FF89" s="296"/>
      <c r="FG89" s="296"/>
      <c r="FH89" s="296"/>
      <c r="FI89" s="296"/>
      <c r="FJ89" s="40" t="s">
        <v>311</v>
      </c>
      <c r="FK89" s="302" t="str">
        <f t="shared" si="148"/>
        <v/>
      </c>
      <c r="FL89" s="299"/>
      <c r="FM89" s="292"/>
      <c r="FN89" s="290"/>
      <c r="FO89" s="305"/>
      <c r="FP89" s="296"/>
      <c r="FQ89" s="296"/>
      <c r="FR89" s="296"/>
      <c r="FS89" s="40" t="s">
        <v>311</v>
      </c>
      <c r="FT89" s="352" t="str">
        <f t="shared" si="149"/>
        <v/>
      </c>
      <c r="FU89" s="267"/>
      <c r="FV89" s="292"/>
      <c r="FW89" s="290"/>
      <c r="FX89" s="326"/>
      <c r="FY89" s="326"/>
      <c r="FZ89" s="326"/>
      <c r="GA89" s="326"/>
      <c r="GB89" s="36" t="s">
        <v>312</v>
      </c>
      <c r="GC89" s="308" t="str">
        <f t="shared" si="150"/>
        <v/>
      </c>
      <c r="GD89" s="267"/>
      <c r="GE89" s="312" t="str">
        <f t="shared" si="151"/>
        <v/>
      </c>
      <c r="GF89" s="313"/>
      <c r="GG89" s="338"/>
      <c r="GH89" s="312" t="str">
        <f t="shared" si="152"/>
        <v/>
      </c>
      <c r="GI89" s="313"/>
      <c r="GJ89" s="338" t="s">
        <v>56</v>
      </c>
      <c r="GK89" s="475" t="str">
        <f t="shared" si="153"/>
        <v/>
      </c>
      <c r="GL89" s="313"/>
      <c r="GM89" s="313"/>
      <c r="GN89" s="338"/>
      <c r="GO89" s="429" t="str">
        <f t="shared" si="154"/>
        <v/>
      </c>
      <c r="GP89" s="430" t="str">
        <f t="shared" si="155"/>
        <v/>
      </c>
      <c r="GQ89" s="431" t="str">
        <f t="shared" si="156"/>
        <v/>
      </c>
      <c r="GR89" s="432" t="str">
        <f t="shared" si="157"/>
        <v/>
      </c>
      <c r="GS89" s="430" t="str">
        <f t="shared" si="158"/>
        <v/>
      </c>
      <c r="GT89" s="433" t="str">
        <f t="shared" si="159"/>
        <v/>
      </c>
      <c r="GU89" s="331" t="str">
        <f t="shared" si="160"/>
        <v/>
      </c>
      <c r="GV89" s="333" t="str">
        <f t="shared" si="161"/>
        <v/>
      </c>
      <c r="GW89" s="439" t="str">
        <f t="shared" si="162"/>
        <v/>
      </c>
      <c r="GX89" s="433" t="str">
        <f t="shared" si="163"/>
        <v/>
      </c>
      <c r="GY89" s="331" t="str">
        <f t="shared" si="164"/>
        <v/>
      </c>
      <c r="GZ89" s="331" t="str">
        <f t="shared" si="165"/>
        <v/>
      </c>
      <c r="HA89" s="328" t="str">
        <f t="shared" si="166"/>
        <v/>
      </c>
      <c r="HB89" s="331" t="str">
        <f t="shared" si="167"/>
        <v/>
      </c>
      <c r="HC89" s="331" t="str">
        <f t="shared" si="168"/>
        <v/>
      </c>
      <c r="HD89" s="333" t="str">
        <f t="shared" si="169"/>
        <v/>
      </c>
      <c r="HE89" s="332" t="str">
        <f t="shared" si="170"/>
        <v/>
      </c>
      <c r="HF89" s="331" t="str">
        <f t="shared" si="171"/>
        <v/>
      </c>
      <c r="HG89" s="333" t="str">
        <f t="shared" si="172"/>
        <v/>
      </c>
      <c r="HH89" s="419" t="str">
        <f t="shared" si="173"/>
        <v/>
      </c>
      <c r="HI89" s="358" t="str">
        <f t="shared" si="174"/>
        <v/>
      </c>
      <c r="HJ89" s="331" t="str">
        <f t="shared" si="175"/>
        <v/>
      </c>
      <c r="HK89" s="331" t="str">
        <f t="shared" si="176"/>
        <v/>
      </c>
      <c r="HL89" s="358" t="str">
        <f t="shared" si="177"/>
        <v/>
      </c>
      <c r="HM89" s="331" t="str">
        <f t="shared" si="178"/>
        <v/>
      </c>
      <c r="HN89" s="331" t="str">
        <f t="shared" si="179"/>
        <v/>
      </c>
      <c r="HO89" s="358" t="str">
        <f t="shared" si="180"/>
        <v/>
      </c>
      <c r="HP89" s="331" t="str">
        <f t="shared" si="181"/>
        <v/>
      </c>
      <c r="HQ89" s="331" t="str">
        <f t="shared" si="182"/>
        <v/>
      </c>
      <c r="HR89" s="361" t="str">
        <f t="shared" si="183"/>
        <v/>
      </c>
      <c r="HS89" s="348" t="str">
        <f t="shared" si="184"/>
        <v/>
      </c>
      <c r="HT89" s="333" t="str">
        <f t="shared" si="185"/>
        <v/>
      </c>
      <c r="HU89" s="428" t="str">
        <f t="shared" si="186"/>
        <v/>
      </c>
      <c r="HV89" s="328" t="str">
        <f t="shared" si="187"/>
        <v/>
      </c>
      <c r="HW89" s="330" t="str">
        <f t="shared" si="188"/>
        <v/>
      </c>
      <c r="HX89" s="418" t="str">
        <f t="shared" si="189"/>
        <v/>
      </c>
      <c r="HY89" s="331" t="str">
        <f t="shared" si="190"/>
        <v/>
      </c>
      <c r="HZ89" s="331" t="str">
        <f t="shared" si="191"/>
        <v/>
      </c>
      <c r="IA89" s="331" t="str">
        <f t="shared" si="192"/>
        <v/>
      </c>
      <c r="IB89" s="331" t="str">
        <f t="shared" si="193"/>
        <v/>
      </c>
      <c r="IC89" s="333" t="str">
        <f t="shared" si="194"/>
        <v/>
      </c>
      <c r="ID89" s="419" t="str">
        <f t="shared" si="195"/>
        <v/>
      </c>
      <c r="IE89" s="331" t="str">
        <f t="shared" si="196"/>
        <v/>
      </c>
      <c r="IF89" s="331" t="str">
        <f t="shared" si="197"/>
        <v/>
      </c>
      <c r="IG89" s="331" t="str">
        <f t="shared" si="198"/>
        <v/>
      </c>
      <c r="IH89" s="331" t="str">
        <f t="shared" si="199"/>
        <v/>
      </c>
      <c r="II89" s="333" t="str">
        <f t="shared" si="200"/>
        <v/>
      </c>
      <c r="IJ89" s="419" t="str">
        <f t="shared" si="201"/>
        <v/>
      </c>
      <c r="IK89" s="331" t="str">
        <f t="shared" si="202"/>
        <v/>
      </c>
      <c r="IL89" s="331" t="str">
        <f t="shared" si="203"/>
        <v/>
      </c>
      <c r="IM89" s="331" t="str">
        <f t="shared" si="204"/>
        <v/>
      </c>
      <c r="IN89" s="331" t="str">
        <f t="shared" si="205"/>
        <v/>
      </c>
      <c r="IO89" s="333" t="str">
        <f t="shared" si="206"/>
        <v/>
      </c>
      <c r="IP89" s="433" t="str">
        <f t="shared" si="207"/>
        <v/>
      </c>
      <c r="IQ89" s="331" t="str">
        <f t="shared" si="208"/>
        <v/>
      </c>
      <c r="IR89" s="348" t="str">
        <f t="shared" si="209"/>
        <v/>
      </c>
      <c r="IS89" s="433" t="str">
        <f t="shared" si="210"/>
        <v/>
      </c>
      <c r="IT89" s="331" t="str">
        <f t="shared" si="211"/>
        <v/>
      </c>
      <c r="IU89" s="333" t="str">
        <f t="shared" si="212"/>
        <v/>
      </c>
      <c r="IV89" s="449" t="str">
        <f t="shared" si="213"/>
        <v/>
      </c>
      <c r="IW89" s="331" t="str">
        <f t="shared" si="214"/>
        <v/>
      </c>
      <c r="IX89" s="331" t="str">
        <f t="shared" si="215"/>
        <v/>
      </c>
      <c r="IY89" s="348" t="str">
        <f t="shared" si="216"/>
        <v/>
      </c>
      <c r="IZ89" s="365" t="str">
        <f t="shared" si="217"/>
        <v/>
      </c>
      <c r="JA89" s="340"/>
      <c r="JB89" s="100"/>
      <c r="JC89" s="370" t="str">
        <f t="shared" si="218"/>
        <v/>
      </c>
      <c r="JD89" s="101" t="str">
        <f t="shared" si="219"/>
        <v/>
      </c>
      <c r="JE89" s="367" t="str">
        <f t="shared" si="220"/>
        <v/>
      </c>
      <c r="JF89" s="368" t="str">
        <f t="shared" si="221"/>
        <v/>
      </c>
      <c r="JG89" s="368" t="str">
        <f t="shared" si="222"/>
        <v/>
      </c>
      <c r="JH89" s="368" t="str">
        <f t="shared" si="223"/>
        <v/>
      </c>
      <c r="JI89" s="368">
        <f t="shared" si="224"/>
        <v>0</v>
      </c>
      <c r="JJ89" s="369" t="str">
        <f t="shared" si="225"/>
        <v/>
      </c>
      <c r="JK89" s="367" t="str">
        <f t="shared" si="226"/>
        <v/>
      </c>
      <c r="JL89" s="369" t="str">
        <f t="shared" si="227"/>
        <v/>
      </c>
      <c r="JM89" s="368" t="str">
        <f t="shared" si="228"/>
        <v/>
      </c>
      <c r="JN89" s="368" t="str">
        <f t="shared" si="229"/>
        <v/>
      </c>
      <c r="JO89" s="368" t="str">
        <f t="shared" si="230"/>
        <v/>
      </c>
      <c r="JP89" s="371" t="str">
        <f t="shared" si="231"/>
        <v/>
      </c>
      <c r="JR89" s="115" t="str">
        <f t="shared" si="232"/>
        <v/>
      </c>
      <c r="JS89" s="28" t="str">
        <f t="shared" si="233"/>
        <v/>
      </c>
      <c r="JT89" s="28" t="str">
        <f t="shared" si="234"/>
        <v/>
      </c>
      <c r="JU89" s="28" t="str">
        <f t="shared" si="235"/>
        <v/>
      </c>
      <c r="JV89" s="28" t="str">
        <f t="shared" si="236"/>
        <v/>
      </c>
      <c r="JW89" s="251"/>
      <c r="JX89" s="122" t="str">
        <f t="shared" si="237"/>
        <v/>
      </c>
      <c r="JZ89" s="115" t="str">
        <f t="shared" si="238"/>
        <v/>
      </c>
      <c r="KA89" s="398" t="str">
        <f t="shared" si="239"/>
        <v/>
      </c>
      <c r="KB89" s="398" t="str">
        <f t="shared" si="240"/>
        <v/>
      </c>
      <c r="KC89" s="28" t="str">
        <f t="shared" si="241"/>
        <v/>
      </c>
      <c r="KD89" s="28" t="str">
        <f t="shared" si="242"/>
        <v/>
      </c>
      <c r="KE89" s="28" t="str">
        <f t="shared" si="243"/>
        <v/>
      </c>
      <c r="KF89" s="28" t="str">
        <f t="shared" si="244"/>
        <v/>
      </c>
      <c r="KG89" s="28" t="str">
        <f t="shared" si="245"/>
        <v/>
      </c>
      <c r="KH89" s="28" t="str">
        <f t="shared" si="246"/>
        <v/>
      </c>
      <c r="KI89" s="28" t="str">
        <f t="shared" si="247"/>
        <v/>
      </c>
      <c r="KJ89" s="28" t="str">
        <f t="shared" si="248"/>
        <v/>
      </c>
      <c r="KK89" s="122" t="str">
        <f t="shared" si="249"/>
        <v/>
      </c>
    </row>
    <row r="90" spans="2:297" s="26" customFormat="1" ht="26.25" customHeight="1" x14ac:dyDescent="0.2">
      <c r="B90" s="27">
        <f t="shared" si="128"/>
        <v>0</v>
      </c>
      <c r="C90" s="27">
        <f t="shared" si="129"/>
        <v>0</v>
      </c>
      <c r="D90" s="27">
        <f t="shared" si="130"/>
        <v>0</v>
      </c>
      <c r="E90" s="27">
        <f t="shared" si="131"/>
        <v>0</v>
      </c>
      <c r="F90" s="27">
        <f t="shared" si="132"/>
        <v>0</v>
      </c>
      <c r="G90" s="27">
        <f t="shared" si="133"/>
        <v>0</v>
      </c>
      <c r="H90" s="27">
        <f t="shared" si="134"/>
        <v>0</v>
      </c>
      <c r="I90" s="27">
        <f t="shared" si="135"/>
        <v>0</v>
      </c>
      <c r="J90" s="27"/>
      <c r="K90" s="27"/>
      <c r="L90" s="27"/>
      <c r="N90" s="131" t="str">
        <f t="shared" si="136"/>
        <v/>
      </c>
      <c r="O90" s="59"/>
      <c r="P90" s="59"/>
      <c r="Q90" s="241"/>
      <c r="R90" s="483"/>
      <c r="S90" s="243" t="str">
        <f>IFERROR(VLOOKUP($R90,整理番号!$B$4:$C$5,2,FALSE),"")</f>
        <v/>
      </c>
      <c r="T90" s="59"/>
      <c r="U90" s="250"/>
      <c r="V90" s="121"/>
      <c r="W90" s="218" t="str">
        <f t="shared" si="137"/>
        <v/>
      </c>
      <c r="X90" s="111"/>
      <c r="Y90" s="115"/>
      <c r="Z90" s="146" t="str">
        <f>IFERROR(VLOOKUP($Y90,整理番号!$B$8:$C$10,2,FALSE),"")</f>
        <v/>
      </c>
      <c r="AA90" s="251"/>
      <c r="AB90" s="28"/>
      <c r="AC90" s="62" t="str">
        <f>IFERROR(VLOOKUP($AB90,整理番号!$B$22:$C$23,2,FALSE),"")</f>
        <v/>
      </c>
      <c r="AD90" s="28"/>
      <c r="AE90" s="116" t="str">
        <f>IFERROR(VLOOKUP(AD90,整理番号!$B$14:$C$16,2,FALSE),"")</f>
        <v/>
      </c>
      <c r="AF90" s="115"/>
      <c r="AG90" s="30" t="str">
        <f>IFERROR(VLOOKUP(AF90,整理番号!$B$18:$C$19,2,FALSE),"")</f>
        <v/>
      </c>
      <c r="AH90" s="28"/>
      <c r="AI90" s="254"/>
      <c r="AJ90" s="254"/>
      <c r="AK90" s="122"/>
      <c r="AL90" s="141"/>
      <c r="AM90" s="28"/>
      <c r="AN90" s="141"/>
      <c r="AO90" s="115"/>
      <c r="AP90" s="116" t="str">
        <f>IFERROR(VLOOKUP(AO90,整理番号!$B$38:$C$43,2,FALSE),"")</f>
        <v/>
      </c>
      <c r="AQ90" s="104" t="str">
        <f t="shared" si="138"/>
        <v/>
      </c>
      <c r="AR90" s="27"/>
      <c r="AS90" s="28"/>
      <c r="AT90" s="27"/>
      <c r="AU90" s="27"/>
      <c r="AV90" s="122"/>
      <c r="AW90" s="115"/>
      <c r="AX90" s="31"/>
      <c r="AY90" s="64" t="str">
        <f t="shared" si="139"/>
        <v/>
      </c>
      <c r="AZ90" s="31"/>
      <c r="BA90" s="31"/>
      <c r="BB90" s="64">
        <f t="shared" si="140"/>
        <v>0</v>
      </c>
      <c r="BC90" s="64" t="str">
        <f t="shared" si="141"/>
        <v/>
      </c>
      <c r="BD90" s="64" t="str">
        <f t="shared" si="142"/>
        <v/>
      </c>
      <c r="BE90" s="33"/>
      <c r="BF90" s="34" t="str">
        <f t="shared" si="143"/>
        <v/>
      </c>
      <c r="BG90" s="125" t="str">
        <f t="shared" si="144"/>
        <v/>
      </c>
      <c r="BH90" s="262"/>
      <c r="BI90" s="263"/>
      <c r="BJ90" s="31"/>
      <c r="BK90" s="31"/>
      <c r="BL90" s="31"/>
      <c r="BM90" s="31"/>
      <c r="BN90" s="148"/>
      <c r="BO90" s="270"/>
      <c r="BP90" s="267"/>
      <c r="BQ90" s="262"/>
      <c r="BR90" s="263"/>
      <c r="BS90" s="31"/>
      <c r="BT90" s="31"/>
      <c r="BU90" s="31"/>
      <c r="BV90" s="31"/>
      <c r="BW90" s="148"/>
      <c r="BX90" s="270"/>
      <c r="BY90" s="267"/>
      <c r="BZ90" s="262"/>
      <c r="CA90" s="263"/>
      <c r="CB90" s="31"/>
      <c r="CC90" s="31"/>
      <c r="CD90" s="31"/>
      <c r="CE90" s="31"/>
      <c r="CF90" s="148"/>
      <c r="CG90" s="270"/>
      <c r="CH90" s="267"/>
      <c r="CI90" s="262"/>
      <c r="CJ90" s="263"/>
      <c r="CK90" s="323"/>
      <c r="CL90" s="323"/>
      <c r="CM90" s="323"/>
      <c r="CN90" s="323"/>
      <c r="CO90" s="35" t="s">
        <v>306</v>
      </c>
      <c r="CP90" s="342" t="str">
        <f t="shared" si="145"/>
        <v/>
      </c>
      <c r="CQ90" s="267"/>
      <c r="CR90" s="258"/>
      <c r="CS90" s="93"/>
      <c r="CT90" s="275"/>
      <c r="CU90" s="275"/>
      <c r="CV90" s="275"/>
      <c r="CW90" s="275"/>
      <c r="CX90" s="36" t="s">
        <v>307</v>
      </c>
      <c r="CY90" s="273"/>
      <c r="CZ90" s="258"/>
      <c r="DA90" s="263"/>
      <c r="DB90" s="296"/>
      <c r="DC90" s="296"/>
      <c r="DD90" s="296"/>
      <c r="DE90" s="296"/>
      <c r="DF90" s="36" t="s">
        <v>308</v>
      </c>
      <c r="DG90" s="344" t="str">
        <f t="shared" si="146"/>
        <v/>
      </c>
      <c r="DH90" s="273"/>
      <c r="DI90" s="258"/>
      <c r="DJ90" s="263"/>
      <c r="DK90" s="278"/>
      <c r="DL90" s="278"/>
      <c r="DM90" s="278"/>
      <c r="DN90" s="278"/>
      <c r="DO90" s="36" t="s">
        <v>309</v>
      </c>
      <c r="DP90" s="281"/>
      <c r="DQ90" s="284" t="str">
        <f t="shared" si="147"/>
        <v/>
      </c>
      <c r="DR90" s="273"/>
      <c r="DS90" s="43"/>
      <c r="DT90" s="93"/>
      <c r="DU90" s="37"/>
      <c r="DV90" s="37"/>
      <c r="DW90" s="37"/>
      <c r="DX90" s="37"/>
      <c r="DY90" s="46" t="s">
        <v>310</v>
      </c>
      <c r="DZ90" s="478"/>
      <c r="EA90" s="38"/>
      <c r="EB90" s="37"/>
      <c r="EC90" s="37"/>
      <c r="ED90" s="37"/>
      <c r="EE90" s="37"/>
      <c r="EF90" s="49" t="s">
        <v>307</v>
      </c>
      <c r="EG90" s="54"/>
      <c r="EH90" s="290"/>
      <c r="EI90" s="37"/>
      <c r="EJ90" s="37"/>
      <c r="EK90" s="37"/>
      <c r="EL90" s="37"/>
      <c r="EM90" s="52" t="s">
        <v>307</v>
      </c>
      <c r="EN90" s="57"/>
      <c r="EO90" s="290"/>
      <c r="EP90" s="37"/>
      <c r="EQ90" s="37"/>
      <c r="ER90" s="37"/>
      <c r="ES90" s="37"/>
      <c r="ET90" s="39" t="s">
        <v>307</v>
      </c>
      <c r="EU90" s="287"/>
      <c r="EV90" s="292"/>
      <c r="EW90" s="290"/>
      <c r="EX90" s="37"/>
      <c r="EY90" s="37"/>
      <c r="EZ90" s="37"/>
      <c r="FA90" s="37"/>
      <c r="FB90" s="39" t="s">
        <v>307</v>
      </c>
      <c r="FC90" s="287"/>
      <c r="FD90" s="292"/>
      <c r="FE90" s="290"/>
      <c r="FF90" s="296"/>
      <c r="FG90" s="296"/>
      <c r="FH90" s="296"/>
      <c r="FI90" s="296"/>
      <c r="FJ90" s="40" t="s">
        <v>311</v>
      </c>
      <c r="FK90" s="302" t="str">
        <f t="shared" si="148"/>
        <v/>
      </c>
      <c r="FL90" s="299"/>
      <c r="FM90" s="292"/>
      <c r="FN90" s="290"/>
      <c r="FO90" s="305"/>
      <c r="FP90" s="296"/>
      <c r="FQ90" s="296"/>
      <c r="FR90" s="296"/>
      <c r="FS90" s="40" t="s">
        <v>311</v>
      </c>
      <c r="FT90" s="352" t="str">
        <f t="shared" si="149"/>
        <v/>
      </c>
      <c r="FU90" s="267"/>
      <c r="FV90" s="292"/>
      <c r="FW90" s="290"/>
      <c r="FX90" s="326"/>
      <c r="FY90" s="326"/>
      <c r="FZ90" s="326"/>
      <c r="GA90" s="326"/>
      <c r="GB90" s="36" t="s">
        <v>312</v>
      </c>
      <c r="GC90" s="308" t="str">
        <f t="shared" si="150"/>
        <v/>
      </c>
      <c r="GD90" s="267"/>
      <c r="GE90" s="312" t="str">
        <f t="shared" si="151"/>
        <v/>
      </c>
      <c r="GF90" s="313"/>
      <c r="GG90" s="338"/>
      <c r="GH90" s="312" t="str">
        <f t="shared" si="152"/>
        <v/>
      </c>
      <c r="GI90" s="313"/>
      <c r="GJ90" s="338" t="s">
        <v>56</v>
      </c>
      <c r="GK90" s="475" t="str">
        <f t="shared" si="153"/>
        <v/>
      </c>
      <c r="GL90" s="313"/>
      <c r="GM90" s="313"/>
      <c r="GN90" s="338"/>
      <c r="GO90" s="429" t="str">
        <f t="shared" si="154"/>
        <v/>
      </c>
      <c r="GP90" s="430" t="str">
        <f t="shared" si="155"/>
        <v/>
      </c>
      <c r="GQ90" s="431" t="str">
        <f t="shared" si="156"/>
        <v/>
      </c>
      <c r="GR90" s="432" t="str">
        <f t="shared" si="157"/>
        <v/>
      </c>
      <c r="GS90" s="430" t="str">
        <f t="shared" si="158"/>
        <v/>
      </c>
      <c r="GT90" s="433" t="str">
        <f t="shared" si="159"/>
        <v/>
      </c>
      <c r="GU90" s="331" t="str">
        <f t="shared" si="160"/>
        <v/>
      </c>
      <c r="GV90" s="333" t="str">
        <f t="shared" si="161"/>
        <v/>
      </c>
      <c r="GW90" s="439" t="str">
        <f t="shared" si="162"/>
        <v/>
      </c>
      <c r="GX90" s="433" t="str">
        <f t="shared" si="163"/>
        <v/>
      </c>
      <c r="GY90" s="331" t="str">
        <f t="shared" si="164"/>
        <v/>
      </c>
      <c r="GZ90" s="331" t="str">
        <f t="shared" si="165"/>
        <v/>
      </c>
      <c r="HA90" s="328" t="str">
        <f t="shared" si="166"/>
        <v/>
      </c>
      <c r="HB90" s="331" t="str">
        <f t="shared" si="167"/>
        <v/>
      </c>
      <c r="HC90" s="331" t="str">
        <f t="shared" si="168"/>
        <v/>
      </c>
      <c r="HD90" s="333" t="str">
        <f t="shared" si="169"/>
        <v/>
      </c>
      <c r="HE90" s="332" t="str">
        <f t="shared" si="170"/>
        <v/>
      </c>
      <c r="HF90" s="331" t="str">
        <f t="shared" si="171"/>
        <v/>
      </c>
      <c r="HG90" s="333" t="str">
        <f t="shared" si="172"/>
        <v/>
      </c>
      <c r="HH90" s="419" t="str">
        <f t="shared" si="173"/>
        <v/>
      </c>
      <c r="HI90" s="358" t="str">
        <f t="shared" si="174"/>
        <v/>
      </c>
      <c r="HJ90" s="331" t="str">
        <f t="shared" si="175"/>
        <v/>
      </c>
      <c r="HK90" s="331" t="str">
        <f t="shared" si="176"/>
        <v/>
      </c>
      <c r="HL90" s="358" t="str">
        <f t="shared" si="177"/>
        <v/>
      </c>
      <c r="HM90" s="331" t="str">
        <f t="shared" si="178"/>
        <v/>
      </c>
      <c r="HN90" s="331" t="str">
        <f t="shared" si="179"/>
        <v/>
      </c>
      <c r="HO90" s="358" t="str">
        <f t="shared" si="180"/>
        <v/>
      </c>
      <c r="HP90" s="331" t="str">
        <f t="shared" si="181"/>
        <v/>
      </c>
      <c r="HQ90" s="331" t="str">
        <f t="shared" si="182"/>
        <v/>
      </c>
      <c r="HR90" s="361" t="str">
        <f t="shared" si="183"/>
        <v/>
      </c>
      <c r="HS90" s="348" t="str">
        <f t="shared" si="184"/>
        <v/>
      </c>
      <c r="HT90" s="333" t="str">
        <f t="shared" si="185"/>
        <v/>
      </c>
      <c r="HU90" s="428" t="str">
        <f t="shared" si="186"/>
        <v/>
      </c>
      <c r="HV90" s="328" t="str">
        <f t="shared" si="187"/>
        <v/>
      </c>
      <c r="HW90" s="330" t="str">
        <f t="shared" si="188"/>
        <v/>
      </c>
      <c r="HX90" s="418" t="str">
        <f t="shared" si="189"/>
        <v/>
      </c>
      <c r="HY90" s="331" t="str">
        <f t="shared" si="190"/>
        <v/>
      </c>
      <c r="HZ90" s="331" t="str">
        <f t="shared" si="191"/>
        <v/>
      </c>
      <c r="IA90" s="331" t="str">
        <f t="shared" si="192"/>
        <v/>
      </c>
      <c r="IB90" s="331" t="str">
        <f t="shared" si="193"/>
        <v/>
      </c>
      <c r="IC90" s="333" t="str">
        <f t="shared" si="194"/>
        <v/>
      </c>
      <c r="ID90" s="419" t="str">
        <f t="shared" si="195"/>
        <v/>
      </c>
      <c r="IE90" s="331" t="str">
        <f t="shared" si="196"/>
        <v/>
      </c>
      <c r="IF90" s="331" t="str">
        <f t="shared" si="197"/>
        <v/>
      </c>
      <c r="IG90" s="331" t="str">
        <f t="shared" si="198"/>
        <v/>
      </c>
      <c r="IH90" s="331" t="str">
        <f t="shared" si="199"/>
        <v/>
      </c>
      <c r="II90" s="333" t="str">
        <f t="shared" si="200"/>
        <v/>
      </c>
      <c r="IJ90" s="419" t="str">
        <f t="shared" si="201"/>
        <v/>
      </c>
      <c r="IK90" s="331" t="str">
        <f t="shared" si="202"/>
        <v/>
      </c>
      <c r="IL90" s="331" t="str">
        <f t="shared" si="203"/>
        <v/>
      </c>
      <c r="IM90" s="331" t="str">
        <f t="shared" si="204"/>
        <v/>
      </c>
      <c r="IN90" s="331" t="str">
        <f t="shared" si="205"/>
        <v/>
      </c>
      <c r="IO90" s="333" t="str">
        <f t="shared" si="206"/>
        <v/>
      </c>
      <c r="IP90" s="433" t="str">
        <f t="shared" si="207"/>
        <v/>
      </c>
      <c r="IQ90" s="331" t="str">
        <f t="shared" si="208"/>
        <v/>
      </c>
      <c r="IR90" s="348" t="str">
        <f t="shared" si="209"/>
        <v/>
      </c>
      <c r="IS90" s="433" t="str">
        <f t="shared" si="210"/>
        <v/>
      </c>
      <c r="IT90" s="331" t="str">
        <f t="shared" si="211"/>
        <v/>
      </c>
      <c r="IU90" s="333" t="str">
        <f t="shared" si="212"/>
        <v/>
      </c>
      <c r="IV90" s="449" t="str">
        <f t="shared" si="213"/>
        <v/>
      </c>
      <c r="IW90" s="331" t="str">
        <f t="shared" si="214"/>
        <v/>
      </c>
      <c r="IX90" s="331" t="str">
        <f t="shared" si="215"/>
        <v/>
      </c>
      <c r="IY90" s="348" t="str">
        <f t="shared" si="216"/>
        <v/>
      </c>
      <c r="IZ90" s="365" t="str">
        <f t="shared" si="217"/>
        <v/>
      </c>
      <c r="JA90" s="340"/>
      <c r="JB90" s="100"/>
      <c r="JC90" s="370" t="str">
        <f t="shared" si="218"/>
        <v/>
      </c>
      <c r="JD90" s="101" t="str">
        <f t="shared" si="219"/>
        <v/>
      </c>
      <c r="JE90" s="367" t="str">
        <f t="shared" si="220"/>
        <v/>
      </c>
      <c r="JF90" s="368" t="str">
        <f t="shared" si="221"/>
        <v/>
      </c>
      <c r="JG90" s="368" t="str">
        <f t="shared" si="222"/>
        <v/>
      </c>
      <c r="JH90" s="368" t="str">
        <f t="shared" si="223"/>
        <v/>
      </c>
      <c r="JI90" s="368">
        <f t="shared" si="224"/>
        <v>0</v>
      </c>
      <c r="JJ90" s="369" t="str">
        <f t="shared" si="225"/>
        <v/>
      </c>
      <c r="JK90" s="367" t="str">
        <f t="shared" si="226"/>
        <v/>
      </c>
      <c r="JL90" s="369" t="str">
        <f t="shared" si="227"/>
        <v/>
      </c>
      <c r="JM90" s="368" t="str">
        <f t="shared" si="228"/>
        <v/>
      </c>
      <c r="JN90" s="368" t="str">
        <f t="shared" si="229"/>
        <v/>
      </c>
      <c r="JO90" s="368" t="str">
        <f t="shared" si="230"/>
        <v/>
      </c>
      <c r="JP90" s="371" t="str">
        <f t="shared" si="231"/>
        <v/>
      </c>
      <c r="JR90" s="115" t="str">
        <f t="shared" si="232"/>
        <v/>
      </c>
      <c r="JS90" s="28" t="str">
        <f t="shared" si="233"/>
        <v/>
      </c>
      <c r="JT90" s="28" t="str">
        <f t="shared" si="234"/>
        <v/>
      </c>
      <c r="JU90" s="28" t="str">
        <f t="shared" si="235"/>
        <v/>
      </c>
      <c r="JV90" s="28" t="str">
        <f t="shared" si="236"/>
        <v/>
      </c>
      <c r="JW90" s="251"/>
      <c r="JX90" s="122" t="str">
        <f t="shared" si="237"/>
        <v/>
      </c>
      <c r="JZ90" s="115" t="str">
        <f t="shared" si="238"/>
        <v/>
      </c>
      <c r="KA90" s="398" t="str">
        <f t="shared" si="239"/>
        <v/>
      </c>
      <c r="KB90" s="398" t="str">
        <f t="shared" si="240"/>
        <v/>
      </c>
      <c r="KC90" s="28" t="str">
        <f t="shared" si="241"/>
        <v/>
      </c>
      <c r="KD90" s="28" t="str">
        <f t="shared" si="242"/>
        <v/>
      </c>
      <c r="KE90" s="28" t="str">
        <f t="shared" si="243"/>
        <v/>
      </c>
      <c r="KF90" s="28" t="str">
        <f t="shared" si="244"/>
        <v/>
      </c>
      <c r="KG90" s="28" t="str">
        <f t="shared" si="245"/>
        <v/>
      </c>
      <c r="KH90" s="28" t="str">
        <f t="shared" si="246"/>
        <v/>
      </c>
      <c r="KI90" s="28" t="str">
        <f t="shared" si="247"/>
        <v/>
      </c>
      <c r="KJ90" s="28" t="str">
        <f t="shared" si="248"/>
        <v/>
      </c>
      <c r="KK90" s="122" t="str">
        <f t="shared" si="249"/>
        <v/>
      </c>
    </row>
    <row r="91" spans="2:297" s="26" customFormat="1" ht="26.25" customHeight="1" x14ac:dyDescent="0.2">
      <c r="B91" s="27">
        <f t="shared" si="128"/>
        <v>0</v>
      </c>
      <c r="C91" s="27">
        <f t="shared" si="129"/>
        <v>0</v>
      </c>
      <c r="D91" s="27">
        <f t="shared" si="130"/>
        <v>0</v>
      </c>
      <c r="E91" s="27">
        <f t="shared" si="131"/>
        <v>0</v>
      </c>
      <c r="F91" s="27">
        <f t="shared" si="132"/>
        <v>0</v>
      </c>
      <c r="G91" s="27">
        <f t="shared" si="133"/>
        <v>0</v>
      </c>
      <c r="H91" s="27">
        <f t="shared" si="134"/>
        <v>0</v>
      </c>
      <c r="I91" s="27">
        <f t="shared" si="135"/>
        <v>0</v>
      </c>
      <c r="J91" s="27"/>
      <c r="K91" s="27"/>
      <c r="L91" s="27"/>
      <c r="N91" s="131" t="str">
        <f t="shared" si="136"/>
        <v/>
      </c>
      <c r="O91" s="59"/>
      <c r="P91" s="59"/>
      <c r="Q91" s="241"/>
      <c r="R91" s="483"/>
      <c r="S91" s="243" t="str">
        <f>IFERROR(VLOOKUP($R91,整理番号!$B$4:$C$5,2,FALSE),"")</f>
        <v/>
      </c>
      <c r="T91" s="59"/>
      <c r="U91" s="250"/>
      <c r="V91" s="121"/>
      <c r="W91" s="218" t="str">
        <f t="shared" si="137"/>
        <v/>
      </c>
      <c r="X91" s="111"/>
      <c r="Y91" s="115"/>
      <c r="Z91" s="146" t="str">
        <f>IFERROR(VLOOKUP($Y91,整理番号!$B$8:$C$10,2,FALSE),"")</f>
        <v/>
      </c>
      <c r="AA91" s="251"/>
      <c r="AB91" s="28"/>
      <c r="AC91" s="62" t="str">
        <f>IFERROR(VLOOKUP($AB91,整理番号!$B$22:$C$23,2,FALSE),"")</f>
        <v/>
      </c>
      <c r="AD91" s="28"/>
      <c r="AE91" s="116" t="str">
        <f>IFERROR(VLOOKUP(AD91,整理番号!$B$14:$C$16,2,FALSE),"")</f>
        <v/>
      </c>
      <c r="AF91" s="115"/>
      <c r="AG91" s="30" t="str">
        <f>IFERROR(VLOOKUP(AF91,整理番号!$B$18:$C$19,2,FALSE),"")</f>
        <v/>
      </c>
      <c r="AH91" s="28"/>
      <c r="AI91" s="254"/>
      <c r="AJ91" s="254"/>
      <c r="AK91" s="122"/>
      <c r="AL91" s="141"/>
      <c r="AM91" s="28"/>
      <c r="AN91" s="141"/>
      <c r="AO91" s="115"/>
      <c r="AP91" s="116" t="str">
        <f>IFERROR(VLOOKUP(AO91,整理番号!$B$38:$C$43,2,FALSE),"")</f>
        <v/>
      </c>
      <c r="AQ91" s="104" t="str">
        <f t="shared" si="138"/>
        <v/>
      </c>
      <c r="AR91" s="27"/>
      <c r="AS91" s="28"/>
      <c r="AT91" s="27"/>
      <c r="AU91" s="27"/>
      <c r="AV91" s="122"/>
      <c r="AW91" s="115"/>
      <c r="AX91" s="31"/>
      <c r="AY91" s="64" t="str">
        <f t="shared" si="139"/>
        <v/>
      </c>
      <c r="AZ91" s="31"/>
      <c r="BA91" s="31"/>
      <c r="BB91" s="64">
        <f t="shared" si="140"/>
        <v>0</v>
      </c>
      <c r="BC91" s="64" t="str">
        <f t="shared" si="141"/>
        <v/>
      </c>
      <c r="BD91" s="64" t="str">
        <f t="shared" si="142"/>
        <v/>
      </c>
      <c r="BE91" s="33"/>
      <c r="BF91" s="34" t="str">
        <f t="shared" si="143"/>
        <v/>
      </c>
      <c r="BG91" s="125" t="str">
        <f t="shared" si="144"/>
        <v/>
      </c>
      <c r="BH91" s="262"/>
      <c r="BI91" s="263"/>
      <c r="BJ91" s="31"/>
      <c r="BK91" s="31"/>
      <c r="BL91" s="31"/>
      <c r="BM91" s="31"/>
      <c r="BN91" s="148"/>
      <c r="BO91" s="270"/>
      <c r="BP91" s="267"/>
      <c r="BQ91" s="262"/>
      <c r="BR91" s="263"/>
      <c r="BS91" s="31"/>
      <c r="BT91" s="31"/>
      <c r="BU91" s="31"/>
      <c r="BV91" s="31"/>
      <c r="BW91" s="148"/>
      <c r="BX91" s="270"/>
      <c r="BY91" s="267"/>
      <c r="BZ91" s="262"/>
      <c r="CA91" s="263"/>
      <c r="CB91" s="31"/>
      <c r="CC91" s="31"/>
      <c r="CD91" s="31"/>
      <c r="CE91" s="31"/>
      <c r="CF91" s="148"/>
      <c r="CG91" s="270"/>
      <c r="CH91" s="267"/>
      <c r="CI91" s="262"/>
      <c r="CJ91" s="263"/>
      <c r="CK91" s="323"/>
      <c r="CL91" s="323"/>
      <c r="CM91" s="323"/>
      <c r="CN91" s="323"/>
      <c r="CO91" s="35" t="s">
        <v>306</v>
      </c>
      <c r="CP91" s="342" t="str">
        <f t="shared" si="145"/>
        <v/>
      </c>
      <c r="CQ91" s="267"/>
      <c r="CR91" s="258"/>
      <c r="CS91" s="93"/>
      <c r="CT91" s="275"/>
      <c r="CU91" s="275"/>
      <c r="CV91" s="275"/>
      <c r="CW91" s="275"/>
      <c r="CX91" s="36" t="s">
        <v>307</v>
      </c>
      <c r="CY91" s="273"/>
      <c r="CZ91" s="258"/>
      <c r="DA91" s="263"/>
      <c r="DB91" s="296"/>
      <c r="DC91" s="296"/>
      <c r="DD91" s="296"/>
      <c r="DE91" s="296"/>
      <c r="DF91" s="36" t="s">
        <v>308</v>
      </c>
      <c r="DG91" s="344" t="str">
        <f t="shared" si="146"/>
        <v/>
      </c>
      <c r="DH91" s="273"/>
      <c r="DI91" s="258"/>
      <c r="DJ91" s="263"/>
      <c r="DK91" s="278"/>
      <c r="DL91" s="278"/>
      <c r="DM91" s="278"/>
      <c r="DN91" s="278"/>
      <c r="DO91" s="36" t="s">
        <v>309</v>
      </c>
      <c r="DP91" s="281"/>
      <c r="DQ91" s="284" t="str">
        <f t="shared" si="147"/>
        <v/>
      </c>
      <c r="DR91" s="273"/>
      <c r="DS91" s="43"/>
      <c r="DT91" s="93"/>
      <c r="DU91" s="37"/>
      <c r="DV91" s="37"/>
      <c r="DW91" s="37"/>
      <c r="DX91" s="37"/>
      <c r="DY91" s="46" t="s">
        <v>310</v>
      </c>
      <c r="DZ91" s="478"/>
      <c r="EA91" s="38"/>
      <c r="EB91" s="37"/>
      <c r="EC91" s="37"/>
      <c r="ED91" s="37"/>
      <c r="EE91" s="37"/>
      <c r="EF91" s="49" t="s">
        <v>307</v>
      </c>
      <c r="EG91" s="54"/>
      <c r="EH91" s="290"/>
      <c r="EI91" s="37"/>
      <c r="EJ91" s="37"/>
      <c r="EK91" s="37"/>
      <c r="EL91" s="37"/>
      <c r="EM91" s="52" t="s">
        <v>307</v>
      </c>
      <c r="EN91" s="57"/>
      <c r="EO91" s="290"/>
      <c r="EP91" s="37"/>
      <c r="EQ91" s="37"/>
      <c r="ER91" s="37"/>
      <c r="ES91" s="37"/>
      <c r="ET91" s="39" t="s">
        <v>307</v>
      </c>
      <c r="EU91" s="287"/>
      <c r="EV91" s="292"/>
      <c r="EW91" s="290"/>
      <c r="EX91" s="37"/>
      <c r="EY91" s="37"/>
      <c r="EZ91" s="37"/>
      <c r="FA91" s="37"/>
      <c r="FB91" s="39" t="s">
        <v>307</v>
      </c>
      <c r="FC91" s="287"/>
      <c r="FD91" s="292"/>
      <c r="FE91" s="290"/>
      <c r="FF91" s="296"/>
      <c r="FG91" s="296"/>
      <c r="FH91" s="296"/>
      <c r="FI91" s="296"/>
      <c r="FJ91" s="40" t="s">
        <v>311</v>
      </c>
      <c r="FK91" s="302" t="str">
        <f t="shared" si="148"/>
        <v/>
      </c>
      <c r="FL91" s="299"/>
      <c r="FM91" s="292"/>
      <c r="FN91" s="290"/>
      <c r="FO91" s="305"/>
      <c r="FP91" s="296"/>
      <c r="FQ91" s="296"/>
      <c r="FR91" s="296"/>
      <c r="FS91" s="40" t="s">
        <v>311</v>
      </c>
      <c r="FT91" s="352" t="str">
        <f t="shared" si="149"/>
        <v/>
      </c>
      <c r="FU91" s="267"/>
      <c r="FV91" s="292"/>
      <c r="FW91" s="290"/>
      <c r="FX91" s="326"/>
      <c r="FY91" s="326"/>
      <c r="FZ91" s="326"/>
      <c r="GA91" s="326"/>
      <c r="GB91" s="36" t="s">
        <v>312</v>
      </c>
      <c r="GC91" s="308" t="str">
        <f t="shared" si="150"/>
        <v/>
      </c>
      <c r="GD91" s="267"/>
      <c r="GE91" s="312" t="str">
        <f t="shared" si="151"/>
        <v/>
      </c>
      <c r="GF91" s="313"/>
      <c r="GG91" s="338"/>
      <c r="GH91" s="312" t="str">
        <f t="shared" si="152"/>
        <v/>
      </c>
      <c r="GI91" s="313"/>
      <c r="GJ91" s="338" t="s">
        <v>56</v>
      </c>
      <c r="GK91" s="475" t="str">
        <f t="shared" si="153"/>
        <v/>
      </c>
      <c r="GL91" s="313"/>
      <c r="GM91" s="313"/>
      <c r="GN91" s="338"/>
      <c r="GO91" s="429" t="str">
        <f t="shared" si="154"/>
        <v/>
      </c>
      <c r="GP91" s="430" t="str">
        <f t="shared" si="155"/>
        <v/>
      </c>
      <c r="GQ91" s="431" t="str">
        <f t="shared" si="156"/>
        <v/>
      </c>
      <c r="GR91" s="432" t="str">
        <f t="shared" si="157"/>
        <v/>
      </c>
      <c r="GS91" s="430" t="str">
        <f t="shared" si="158"/>
        <v/>
      </c>
      <c r="GT91" s="433" t="str">
        <f t="shared" si="159"/>
        <v/>
      </c>
      <c r="GU91" s="331" t="str">
        <f t="shared" si="160"/>
        <v/>
      </c>
      <c r="GV91" s="333" t="str">
        <f t="shared" si="161"/>
        <v/>
      </c>
      <c r="GW91" s="439" t="str">
        <f t="shared" si="162"/>
        <v/>
      </c>
      <c r="GX91" s="433" t="str">
        <f t="shared" si="163"/>
        <v/>
      </c>
      <c r="GY91" s="331" t="str">
        <f t="shared" si="164"/>
        <v/>
      </c>
      <c r="GZ91" s="331" t="str">
        <f t="shared" si="165"/>
        <v/>
      </c>
      <c r="HA91" s="328" t="str">
        <f t="shared" si="166"/>
        <v/>
      </c>
      <c r="HB91" s="331" t="str">
        <f t="shared" si="167"/>
        <v/>
      </c>
      <c r="HC91" s="331" t="str">
        <f t="shared" si="168"/>
        <v/>
      </c>
      <c r="HD91" s="333" t="str">
        <f t="shared" si="169"/>
        <v/>
      </c>
      <c r="HE91" s="332" t="str">
        <f t="shared" si="170"/>
        <v/>
      </c>
      <c r="HF91" s="331" t="str">
        <f t="shared" si="171"/>
        <v/>
      </c>
      <c r="HG91" s="333" t="str">
        <f t="shared" si="172"/>
        <v/>
      </c>
      <c r="HH91" s="419" t="str">
        <f t="shared" si="173"/>
        <v/>
      </c>
      <c r="HI91" s="358" t="str">
        <f t="shared" si="174"/>
        <v/>
      </c>
      <c r="HJ91" s="331" t="str">
        <f t="shared" si="175"/>
        <v/>
      </c>
      <c r="HK91" s="331" t="str">
        <f t="shared" si="176"/>
        <v/>
      </c>
      <c r="HL91" s="358" t="str">
        <f t="shared" si="177"/>
        <v/>
      </c>
      <c r="HM91" s="331" t="str">
        <f t="shared" si="178"/>
        <v/>
      </c>
      <c r="HN91" s="331" t="str">
        <f t="shared" si="179"/>
        <v/>
      </c>
      <c r="HO91" s="358" t="str">
        <f t="shared" si="180"/>
        <v/>
      </c>
      <c r="HP91" s="331" t="str">
        <f t="shared" si="181"/>
        <v/>
      </c>
      <c r="HQ91" s="331" t="str">
        <f t="shared" si="182"/>
        <v/>
      </c>
      <c r="HR91" s="361" t="str">
        <f t="shared" si="183"/>
        <v/>
      </c>
      <c r="HS91" s="348" t="str">
        <f t="shared" si="184"/>
        <v/>
      </c>
      <c r="HT91" s="333" t="str">
        <f t="shared" si="185"/>
        <v/>
      </c>
      <c r="HU91" s="428" t="str">
        <f t="shared" si="186"/>
        <v/>
      </c>
      <c r="HV91" s="328" t="str">
        <f t="shared" si="187"/>
        <v/>
      </c>
      <c r="HW91" s="330" t="str">
        <f t="shared" si="188"/>
        <v/>
      </c>
      <c r="HX91" s="418" t="str">
        <f t="shared" si="189"/>
        <v/>
      </c>
      <c r="HY91" s="331" t="str">
        <f t="shared" si="190"/>
        <v/>
      </c>
      <c r="HZ91" s="331" t="str">
        <f t="shared" si="191"/>
        <v/>
      </c>
      <c r="IA91" s="331" t="str">
        <f t="shared" si="192"/>
        <v/>
      </c>
      <c r="IB91" s="331" t="str">
        <f t="shared" si="193"/>
        <v/>
      </c>
      <c r="IC91" s="333" t="str">
        <f t="shared" si="194"/>
        <v/>
      </c>
      <c r="ID91" s="419" t="str">
        <f t="shared" si="195"/>
        <v/>
      </c>
      <c r="IE91" s="331" t="str">
        <f t="shared" si="196"/>
        <v/>
      </c>
      <c r="IF91" s="331" t="str">
        <f t="shared" si="197"/>
        <v/>
      </c>
      <c r="IG91" s="331" t="str">
        <f t="shared" si="198"/>
        <v/>
      </c>
      <c r="IH91" s="331" t="str">
        <f t="shared" si="199"/>
        <v/>
      </c>
      <c r="II91" s="333" t="str">
        <f t="shared" si="200"/>
        <v/>
      </c>
      <c r="IJ91" s="419" t="str">
        <f t="shared" si="201"/>
        <v/>
      </c>
      <c r="IK91" s="331" t="str">
        <f t="shared" si="202"/>
        <v/>
      </c>
      <c r="IL91" s="331" t="str">
        <f t="shared" si="203"/>
        <v/>
      </c>
      <c r="IM91" s="331" t="str">
        <f t="shared" si="204"/>
        <v/>
      </c>
      <c r="IN91" s="331" t="str">
        <f t="shared" si="205"/>
        <v/>
      </c>
      <c r="IO91" s="333" t="str">
        <f t="shared" si="206"/>
        <v/>
      </c>
      <c r="IP91" s="433" t="str">
        <f t="shared" si="207"/>
        <v/>
      </c>
      <c r="IQ91" s="331" t="str">
        <f t="shared" si="208"/>
        <v/>
      </c>
      <c r="IR91" s="348" t="str">
        <f t="shared" si="209"/>
        <v/>
      </c>
      <c r="IS91" s="433" t="str">
        <f t="shared" si="210"/>
        <v/>
      </c>
      <c r="IT91" s="331" t="str">
        <f t="shared" si="211"/>
        <v/>
      </c>
      <c r="IU91" s="333" t="str">
        <f t="shared" si="212"/>
        <v/>
      </c>
      <c r="IV91" s="449" t="str">
        <f t="shared" si="213"/>
        <v/>
      </c>
      <c r="IW91" s="331" t="str">
        <f t="shared" si="214"/>
        <v/>
      </c>
      <c r="IX91" s="331" t="str">
        <f t="shared" si="215"/>
        <v/>
      </c>
      <c r="IY91" s="348" t="str">
        <f t="shared" si="216"/>
        <v/>
      </c>
      <c r="IZ91" s="365" t="str">
        <f t="shared" si="217"/>
        <v/>
      </c>
      <c r="JA91" s="340"/>
      <c r="JB91" s="100"/>
      <c r="JC91" s="370" t="str">
        <f t="shared" si="218"/>
        <v/>
      </c>
      <c r="JD91" s="101" t="str">
        <f t="shared" si="219"/>
        <v/>
      </c>
      <c r="JE91" s="367" t="str">
        <f t="shared" si="220"/>
        <v/>
      </c>
      <c r="JF91" s="368" t="str">
        <f t="shared" si="221"/>
        <v/>
      </c>
      <c r="JG91" s="368" t="str">
        <f t="shared" si="222"/>
        <v/>
      </c>
      <c r="JH91" s="368" t="str">
        <f t="shared" si="223"/>
        <v/>
      </c>
      <c r="JI91" s="368">
        <f t="shared" si="224"/>
        <v>0</v>
      </c>
      <c r="JJ91" s="369" t="str">
        <f t="shared" si="225"/>
        <v/>
      </c>
      <c r="JK91" s="367" t="str">
        <f t="shared" si="226"/>
        <v/>
      </c>
      <c r="JL91" s="369" t="str">
        <f t="shared" si="227"/>
        <v/>
      </c>
      <c r="JM91" s="368" t="str">
        <f t="shared" si="228"/>
        <v/>
      </c>
      <c r="JN91" s="368" t="str">
        <f t="shared" si="229"/>
        <v/>
      </c>
      <c r="JO91" s="368" t="str">
        <f t="shared" si="230"/>
        <v/>
      </c>
      <c r="JP91" s="371" t="str">
        <f t="shared" si="231"/>
        <v/>
      </c>
      <c r="JR91" s="115" t="str">
        <f t="shared" si="232"/>
        <v/>
      </c>
      <c r="JS91" s="28" t="str">
        <f t="shared" si="233"/>
        <v/>
      </c>
      <c r="JT91" s="28" t="str">
        <f t="shared" si="234"/>
        <v/>
      </c>
      <c r="JU91" s="28" t="str">
        <f t="shared" si="235"/>
        <v/>
      </c>
      <c r="JV91" s="28" t="str">
        <f t="shared" si="236"/>
        <v/>
      </c>
      <c r="JW91" s="251"/>
      <c r="JX91" s="122" t="str">
        <f t="shared" si="237"/>
        <v/>
      </c>
      <c r="JZ91" s="115" t="str">
        <f t="shared" si="238"/>
        <v/>
      </c>
      <c r="KA91" s="398" t="str">
        <f t="shared" si="239"/>
        <v/>
      </c>
      <c r="KB91" s="398" t="str">
        <f t="shared" si="240"/>
        <v/>
      </c>
      <c r="KC91" s="28" t="str">
        <f t="shared" si="241"/>
        <v/>
      </c>
      <c r="KD91" s="28" t="str">
        <f t="shared" si="242"/>
        <v/>
      </c>
      <c r="KE91" s="28" t="str">
        <f t="shared" si="243"/>
        <v/>
      </c>
      <c r="KF91" s="28" t="str">
        <f t="shared" si="244"/>
        <v/>
      </c>
      <c r="KG91" s="28" t="str">
        <f t="shared" si="245"/>
        <v/>
      </c>
      <c r="KH91" s="28" t="str">
        <f t="shared" si="246"/>
        <v/>
      </c>
      <c r="KI91" s="28" t="str">
        <f t="shared" si="247"/>
        <v/>
      </c>
      <c r="KJ91" s="28" t="str">
        <f t="shared" si="248"/>
        <v/>
      </c>
      <c r="KK91" s="122" t="str">
        <f t="shared" si="249"/>
        <v/>
      </c>
    </row>
    <row r="92" spans="2:297" s="26" customFormat="1" ht="26.25" customHeight="1" x14ac:dyDescent="0.2">
      <c r="B92" s="27">
        <f t="shared" si="128"/>
        <v>0</v>
      </c>
      <c r="C92" s="27">
        <f t="shared" si="129"/>
        <v>0</v>
      </c>
      <c r="D92" s="27">
        <f t="shared" si="130"/>
        <v>0</v>
      </c>
      <c r="E92" s="27">
        <f t="shared" si="131"/>
        <v>0</v>
      </c>
      <c r="F92" s="27">
        <f t="shared" si="132"/>
        <v>0</v>
      </c>
      <c r="G92" s="27">
        <f t="shared" si="133"/>
        <v>0</v>
      </c>
      <c r="H92" s="27">
        <f t="shared" si="134"/>
        <v>0</v>
      </c>
      <c r="I92" s="27">
        <f t="shared" si="135"/>
        <v>0</v>
      </c>
      <c r="J92" s="27"/>
      <c r="K92" s="27"/>
      <c r="L92" s="27"/>
      <c r="N92" s="131" t="str">
        <f t="shared" si="136"/>
        <v/>
      </c>
      <c r="O92" s="59"/>
      <c r="P92" s="59"/>
      <c r="Q92" s="241"/>
      <c r="R92" s="483"/>
      <c r="S92" s="243" t="str">
        <f>IFERROR(VLOOKUP($R92,整理番号!$B$4:$C$5,2,FALSE),"")</f>
        <v/>
      </c>
      <c r="T92" s="59"/>
      <c r="U92" s="250"/>
      <c r="V92" s="121"/>
      <c r="W92" s="218" t="str">
        <f t="shared" si="137"/>
        <v/>
      </c>
      <c r="X92" s="111"/>
      <c r="Y92" s="115"/>
      <c r="Z92" s="146" t="str">
        <f>IFERROR(VLOOKUP($Y92,整理番号!$B$8:$C$10,2,FALSE),"")</f>
        <v/>
      </c>
      <c r="AA92" s="251"/>
      <c r="AB92" s="28"/>
      <c r="AC92" s="62" t="str">
        <f>IFERROR(VLOOKUP($AB92,整理番号!$B$22:$C$23,2,FALSE),"")</f>
        <v/>
      </c>
      <c r="AD92" s="28"/>
      <c r="AE92" s="116" t="str">
        <f>IFERROR(VLOOKUP(AD92,整理番号!$B$14:$C$16,2,FALSE),"")</f>
        <v/>
      </c>
      <c r="AF92" s="115"/>
      <c r="AG92" s="30" t="str">
        <f>IFERROR(VLOOKUP(AF92,整理番号!$B$18:$C$19,2,FALSE),"")</f>
        <v/>
      </c>
      <c r="AH92" s="28"/>
      <c r="AI92" s="254"/>
      <c r="AJ92" s="254"/>
      <c r="AK92" s="122"/>
      <c r="AL92" s="141"/>
      <c r="AM92" s="28"/>
      <c r="AN92" s="141"/>
      <c r="AO92" s="115"/>
      <c r="AP92" s="116" t="str">
        <f>IFERROR(VLOOKUP(AO92,整理番号!$B$38:$C$43,2,FALSE),"")</f>
        <v/>
      </c>
      <c r="AQ92" s="104" t="str">
        <f t="shared" si="138"/>
        <v/>
      </c>
      <c r="AR92" s="27"/>
      <c r="AS92" s="28"/>
      <c r="AT92" s="27"/>
      <c r="AU92" s="27"/>
      <c r="AV92" s="122"/>
      <c r="AW92" s="115"/>
      <c r="AX92" s="31"/>
      <c r="AY92" s="64" t="str">
        <f t="shared" si="139"/>
        <v/>
      </c>
      <c r="AZ92" s="31"/>
      <c r="BA92" s="31"/>
      <c r="BB92" s="64">
        <f t="shared" si="140"/>
        <v>0</v>
      </c>
      <c r="BC92" s="64" t="str">
        <f t="shared" si="141"/>
        <v/>
      </c>
      <c r="BD92" s="64" t="str">
        <f t="shared" si="142"/>
        <v/>
      </c>
      <c r="BE92" s="33"/>
      <c r="BF92" s="34" t="str">
        <f t="shared" si="143"/>
        <v/>
      </c>
      <c r="BG92" s="125" t="str">
        <f t="shared" si="144"/>
        <v/>
      </c>
      <c r="BH92" s="262"/>
      <c r="BI92" s="263"/>
      <c r="BJ92" s="31"/>
      <c r="BK92" s="31"/>
      <c r="BL92" s="31"/>
      <c r="BM92" s="31"/>
      <c r="BN92" s="148"/>
      <c r="BO92" s="270"/>
      <c r="BP92" s="267"/>
      <c r="BQ92" s="262"/>
      <c r="BR92" s="263"/>
      <c r="BS92" s="31"/>
      <c r="BT92" s="31"/>
      <c r="BU92" s="31"/>
      <c r="BV92" s="31"/>
      <c r="BW92" s="148"/>
      <c r="BX92" s="270"/>
      <c r="BY92" s="267"/>
      <c r="BZ92" s="262"/>
      <c r="CA92" s="263"/>
      <c r="CB92" s="31"/>
      <c r="CC92" s="31"/>
      <c r="CD92" s="31"/>
      <c r="CE92" s="31"/>
      <c r="CF92" s="148"/>
      <c r="CG92" s="270"/>
      <c r="CH92" s="267"/>
      <c r="CI92" s="262"/>
      <c r="CJ92" s="263"/>
      <c r="CK92" s="323"/>
      <c r="CL92" s="323"/>
      <c r="CM92" s="323"/>
      <c r="CN92" s="323"/>
      <c r="CO92" s="35" t="s">
        <v>306</v>
      </c>
      <c r="CP92" s="342" t="str">
        <f t="shared" si="145"/>
        <v/>
      </c>
      <c r="CQ92" s="267"/>
      <c r="CR92" s="258"/>
      <c r="CS92" s="93"/>
      <c r="CT92" s="275"/>
      <c r="CU92" s="275"/>
      <c r="CV92" s="275"/>
      <c r="CW92" s="275"/>
      <c r="CX92" s="36" t="s">
        <v>307</v>
      </c>
      <c r="CY92" s="273"/>
      <c r="CZ92" s="258"/>
      <c r="DA92" s="263"/>
      <c r="DB92" s="296"/>
      <c r="DC92" s="296"/>
      <c r="DD92" s="296"/>
      <c r="DE92" s="296"/>
      <c r="DF92" s="36" t="s">
        <v>308</v>
      </c>
      <c r="DG92" s="344" t="str">
        <f t="shared" si="146"/>
        <v/>
      </c>
      <c r="DH92" s="273"/>
      <c r="DI92" s="258"/>
      <c r="DJ92" s="263"/>
      <c r="DK92" s="278"/>
      <c r="DL92" s="278"/>
      <c r="DM92" s="278"/>
      <c r="DN92" s="278"/>
      <c r="DO92" s="36" t="s">
        <v>309</v>
      </c>
      <c r="DP92" s="281"/>
      <c r="DQ92" s="284" t="str">
        <f t="shared" si="147"/>
        <v/>
      </c>
      <c r="DR92" s="273"/>
      <c r="DS92" s="43"/>
      <c r="DT92" s="93"/>
      <c r="DU92" s="37"/>
      <c r="DV92" s="37"/>
      <c r="DW92" s="37"/>
      <c r="DX92" s="37"/>
      <c r="DY92" s="46" t="s">
        <v>310</v>
      </c>
      <c r="DZ92" s="478"/>
      <c r="EA92" s="38"/>
      <c r="EB92" s="37"/>
      <c r="EC92" s="37"/>
      <c r="ED92" s="37"/>
      <c r="EE92" s="37"/>
      <c r="EF92" s="49" t="s">
        <v>307</v>
      </c>
      <c r="EG92" s="54"/>
      <c r="EH92" s="290"/>
      <c r="EI92" s="37"/>
      <c r="EJ92" s="37"/>
      <c r="EK92" s="37"/>
      <c r="EL92" s="37"/>
      <c r="EM92" s="52" t="s">
        <v>307</v>
      </c>
      <c r="EN92" s="57"/>
      <c r="EO92" s="290"/>
      <c r="EP92" s="37"/>
      <c r="EQ92" s="37"/>
      <c r="ER92" s="37"/>
      <c r="ES92" s="37"/>
      <c r="ET92" s="39" t="s">
        <v>307</v>
      </c>
      <c r="EU92" s="287"/>
      <c r="EV92" s="292"/>
      <c r="EW92" s="290"/>
      <c r="EX92" s="37"/>
      <c r="EY92" s="37"/>
      <c r="EZ92" s="37"/>
      <c r="FA92" s="37"/>
      <c r="FB92" s="39" t="s">
        <v>307</v>
      </c>
      <c r="FC92" s="287"/>
      <c r="FD92" s="292"/>
      <c r="FE92" s="290"/>
      <c r="FF92" s="296"/>
      <c r="FG92" s="296"/>
      <c r="FH92" s="296"/>
      <c r="FI92" s="296"/>
      <c r="FJ92" s="40" t="s">
        <v>311</v>
      </c>
      <c r="FK92" s="302" t="str">
        <f t="shared" si="148"/>
        <v/>
      </c>
      <c r="FL92" s="299"/>
      <c r="FM92" s="292"/>
      <c r="FN92" s="290"/>
      <c r="FO92" s="305"/>
      <c r="FP92" s="296"/>
      <c r="FQ92" s="296"/>
      <c r="FR92" s="296"/>
      <c r="FS92" s="40" t="s">
        <v>311</v>
      </c>
      <c r="FT92" s="352" t="str">
        <f t="shared" si="149"/>
        <v/>
      </c>
      <c r="FU92" s="267"/>
      <c r="FV92" s="292"/>
      <c r="FW92" s="290"/>
      <c r="FX92" s="326"/>
      <c r="FY92" s="326"/>
      <c r="FZ92" s="326"/>
      <c r="GA92" s="326"/>
      <c r="GB92" s="36" t="s">
        <v>312</v>
      </c>
      <c r="GC92" s="308" t="str">
        <f t="shared" si="150"/>
        <v/>
      </c>
      <c r="GD92" s="267"/>
      <c r="GE92" s="312" t="str">
        <f t="shared" si="151"/>
        <v/>
      </c>
      <c r="GF92" s="313"/>
      <c r="GG92" s="338"/>
      <c r="GH92" s="312" t="str">
        <f t="shared" si="152"/>
        <v/>
      </c>
      <c r="GI92" s="313"/>
      <c r="GJ92" s="338" t="s">
        <v>56</v>
      </c>
      <c r="GK92" s="475" t="str">
        <f t="shared" si="153"/>
        <v/>
      </c>
      <c r="GL92" s="313"/>
      <c r="GM92" s="313"/>
      <c r="GN92" s="338"/>
      <c r="GO92" s="429" t="str">
        <f t="shared" si="154"/>
        <v/>
      </c>
      <c r="GP92" s="430" t="str">
        <f t="shared" si="155"/>
        <v/>
      </c>
      <c r="GQ92" s="431" t="str">
        <f t="shared" si="156"/>
        <v/>
      </c>
      <c r="GR92" s="432" t="str">
        <f t="shared" si="157"/>
        <v/>
      </c>
      <c r="GS92" s="430" t="str">
        <f t="shared" si="158"/>
        <v/>
      </c>
      <c r="GT92" s="433" t="str">
        <f t="shared" si="159"/>
        <v/>
      </c>
      <c r="GU92" s="331" t="str">
        <f t="shared" si="160"/>
        <v/>
      </c>
      <c r="GV92" s="333" t="str">
        <f t="shared" si="161"/>
        <v/>
      </c>
      <c r="GW92" s="439" t="str">
        <f t="shared" si="162"/>
        <v/>
      </c>
      <c r="GX92" s="433" t="str">
        <f t="shared" si="163"/>
        <v/>
      </c>
      <c r="GY92" s="331" t="str">
        <f t="shared" si="164"/>
        <v/>
      </c>
      <c r="GZ92" s="331" t="str">
        <f t="shared" si="165"/>
        <v/>
      </c>
      <c r="HA92" s="328" t="str">
        <f t="shared" si="166"/>
        <v/>
      </c>
      <c r="HB92" s="331" t="str">
        <f t="shared" si="167"/>
        <v/>
      </c>
      <c r="HC92" s="331" t="str">
        <f t="shared" si="168"/>
        <v/>
      </c>
      <c r="HD92" s="333" t="str">
        <f t="shared" si="169"/>
        <v/>
      </c>
      <c r="HE92" s="332" t="str">
        <f t="shared" si="170"/>
        <v/>
      </c>
      <c r="HF92" s="331" t="str">
        <f t="shared" si="171"/>
        <v/>
      </c>
      <c r="HG92" s="333" t="str">
        <f t="shared" si="172"/>
        <v/>
      </c>
      <c r="HH92" s="419" t="str">
        <f t="shared" si="173"/>
        <v/>
      </c>
      <c r="HI92" s="358" t="str">
        <f t="shared" si="174"/>
        <v/>
      </c>
      <c r="HJ92" s="331" t="str">
        <f t="shared" si="175"/>
        <v/>
      </c>
      <c r="HK92" s="331" t="str">
        <f t="shared" si="176"/>
        <v/>
      </c>
      <c r="HL92" s="358" t="str">
        <f t="shared" si="177"/>
        <v/>
      </c>
      <c r="HM92" s="331" t="str">
        <f t="shared" si="178"/>
        <v/>
      </c>
      <c r="HN92" s="331" t="str">
        <f t="shared" si="179"/>
        <v/>
      </c>
      <c r="HO92" s="358" t="str">
        <f t="shared" si="180"/>
        <v/>
      </c>
      <c r="HP92" s="331" t="str">
        <f t="shared" si="181"/>
        <v/>
      </c>
      <c r="HQ92" s="331" t="str">
        <f t="shared" si="182"/>
        <v/>
      </c>
      <c r="HR92" s="361" t="str">
        <f t="shared" si="183"/>
        <v/>
      </c>
      <c r="HS92" s="348" t="str">
        <f t="shared" si="184"/>
        <v/>
      </c>
      <c r="HT92" s="333" t="str">
        <f t="shared" si="185"/>
        <v/>
      </c>
      <c r="HU92" s="428" t="str">
        <f t="shared" si="186"/>
        <v/>
      </c>
      <c r="HV92" s="328" t="str">
        <f t="shared" si="187"/>
        <v/>
      </c>
      <c r="HW92" s="330" t="str">
        <f t="shared" si="188"/>
        <v/>
      </c>
      <c r="HX92" s="418" t="str">
        <f t="shared" si="189"/>
        <v/>
      </c>
      <c r="HY92" s="331" t="str">
        <f t="shared" si="190"/>
        <v/>
      </c>
      <c r="HZ92" s="331" t="str">
        <f t="shared" si="191"/>
        <v/>
      </c>
      <c r="IA92" s="331" t="str">
        <f t="shared" si="192"/>
        <v/>
      </c>
      <c r="IB92" s="331" t="str">
        <f t="shared" si="193"/>
        <v/>
      </c>
      <c r="IC92" s="333" t="str">
        <f t="shared" si="194"/>
        <v/>
      </c>
      <c r="ID92" s="419" t="str">
        <f t="shared" si="195"/>
        <v/>
      </c>
      <c r="IE92" s="331" t="str">
        <f t="shared" si="196"/>
        <v/>
      </c>
      <c r="IF92" s="331" t="str">
        <f t="shared" si="197"/>
        <v/>
      </c>
      <c r="IG92" s="331" t="str">
        <f t="shared" si="198"/>
        <v/>
      </c>
      <c r="IH92" s="331" t="str">
        <f t="shared" si="199"/>
        <v/>
      </c>
      <c r="II92" s="333" t="str">
        <f t="shared" si="200"/>
        <v/>
      </c>
      <c r="IJ92" s="419" t="str">
        <f t="shared" si="201"/>
        <v/>
      </c>
      <c r="IK92" s="331" t="str">
        <f t="shared" si="202"/>
        <v/>
      </c>
      <c r="IL92" s="331" t="str">
        <f t="shared" si="203"/>
        <v/>
      </c>
      <c r="IM92" s="331" t="str">
        <f t="shared" si="204"/>
        <v/>
      </c>
      <c r="IN92" s="331" t="str">
        <f t="shared" si="205"/>
        <v/>
      </c>
      <c r="IO92" s="333" t="str">
        <f t="shared" si="206"/>
        <v/>
      </c>
      <c r="IP92" s="433" t="str">
        <f t="shared" si="207"/>
        <v/>
      </c>
      <c r="IQ92" s="331" t="str">
        <f t="shared" si="208"/>
        <v/>
      </c>
      <c r="IR92" s="348" t="str">
        <f t="shared" si="209"/>
        <v/>
      </c>
      <c r="IS92" s="433" t="str">
        <f t="shared" si="210"/>
        <v/>
      </c>
      <c r="IT92" s="331" t="str">
        <f t="shared" si="211"/>
        <v/>
      </c>
      <c r="IU92" s="333" t="str">
        <f t="shared" si="212"/>
        <v/>
      </c>
      <c r="IV92" s="449" t="str">
        <f t="shared" si="213"/>
        <v/>
      </c>
      <c r="IW92" s="331" t="str">
        <f t="shared" si="214"/>
        <v/>
      </c>
      <c r="IX92" s="331" t="str">
        <f t="shared" si="215"/>
        <v/>
      </c>
      <c r="IY92" s="348" t="str">
        <f t="shared" si="216"/>
        <v/>
      </c>
      <c r="IZ92" s="365" t="str">
        <f t="shared" si="217"/>
        <v/>
      </c>
      <c r="JA92" s="340"/>
      <c r="JB92" s="100"/>
      <c r="JC92" s="370" t="str">
        <f t="shared" si="218"/>
        <v/>
      </c>
      <c r="JD92" s="101" t="str">
        <f t="shared" si="219"/>
        <v/>
      </c>
      <c r="JE92" s="367" t="str">
        <f t="shared" si="220"/>
        <v/>
      </c>
      <c r="JF92" s="368" t="str">
        <f t="shared" si="221"/>
        <v/>
      </c>
      <c r="JG92" s="368" t="str">
        <f t="shared" si="222"/>
        <v/>
      </c>
      <c r="JH92" s="368" t="str">
        <f t="shared" si="223"/>
        <v/>
      </c>
      <c r="JI92" s="368">
        <f t="shared" si="224"/>
        <v>0</v>
      </c>
      <c r="JJ92" s="369" t="str">
        <f t="shared" si="225"/>
        <v/>
      </c>
      <c r="JK92" s="367" t="str">
        <f t="shared" si="226"/>
        <v/>
      </c>
      <c r="JL92" s="369" t="str">
        <f t="shared" si="227"/>
        <v/>
      </c>
      <c r="JM92" s="368" t="str">
        <f t="shared" si="228"/>
        <v/>
      </c>
      <c r="JN92" s="368" t="str">
        <f t="shared" si="229"/>
        <v/>
      </c>
      <c r="JO92" s="368" t="str">
        <f t="shared" si="230"/>
        <v/>
      </c>
      <c r="JP92" s="371" t="str">
        <f t="shared" si="231"/>
        <v/>
      </c>
      <c r="JR92" s="115" t="str">
        <f t="shared" si="232"/>
        <v/>
      </c>
      <c r="JS92" s="28" t="str">
        <f t="shared" si="233"/>
        <v/>
      </c>
      <c r="JT92" s="28" t="str">
        <f t="shared" si="234"/>
        <v/>
      </c>
      <c r="JU92" s="28" t="str">
        <f t="shared" si="235"/>
        <v/>
      </c>
      <c r="JV92" s="28" t="str">
        <f t="shared" si="236"/>
        <v/>
      </c>
      <c r="JW92" s="251"/>
      <c r="JX92" s="122" t="str">
        <f t="shared" si="237"/>
        <v/>
      </c>
      <c r="JZ92" s="115" t="str">
        <f t="shared" si="238"/>
        <v/>
      </c>
      <c r="KA92" s="398" t="str">
        <f t="shared" si="239"/>
        <v/>
      </c>
      <c r="KB92" s="398" t="str">
        <f t="shared" si="240"/>
        <v/>
      </c>
      <c r="KC92" s="28" t="str">
        <f t="shared" si="241"/>
        <v/>
      </c>
      <c r="KD92" s="28" t="str">
        <f t="shared" si="242"/>
        <v/>
      </c>
      <c r="KE92" s="28" t="str">
        <f t="shared" si="243"/>
        <v/>
      </c>
      <c r="KF92" s="28" t="str">
        <f t="shared" si="244"/>
        <v/>
      </c>
      <c r="KG92" s="28" t="str">
        <f t="shared" si="245"/>
        <v/>
      </c>
      <c r="KH92" s="28" t="str">
        <f t="shared" si="246"/>
        <v/>
      </c>
      <c r="KI92" s="28" t="str">
        <f t="shared" si="247"/>
        <v/>
      </c>
      <c r="KJ92" s="28" t="str">
        <f t="shared" si="248"/>
        <v/>
      </c>
      <c r="KK92" s="122" t="str">
        <f t="shared" si="249"/>
        <v/>
      </c>
    </row>
    <row r="93" spans="2:297" s="26" customFormat="1" ht="26.25" customHeight="1" x14ac:dyDescent="0.2">
      <c r="B93" s="27">
        <f t="shared" si="128"/>
        <v>0</v>
      </c>
      <c r="C93" s="27">
        <f t="shared" si="129"/>
        <v>0</v>
      </c>
      <c r="D93" s="27">
        <f t="shared" si="130"/>
        <v>0</v>
      </c>
      <c r="E93" s="27">
        <f t="shared" si="131"/>
        <v>0</v>
      </c>
      <c r="F93" s="27">
        <f t="shared" si="132"/>
        <v>0</v>
      </c>
      <c r="G93" s="27">
        <f t="shared" si="133"/>
        <v>0</v>
      </c>
      <c r="H93" s="27">
        <f t="shared" si="134"/>
        <v>0</v>
      </c>
      <c r="I93" s="27">
        <f t="shared" si="135"/>
        <v>0</v>
      </c>
      <c r="J93" s="27"/>
      <c r="K93" s="27"/>
      <c r="L93" s="27"/>
      <c r="N93" s="131" t="str">
        <f t="shared" si="136"/>
        <v/>
      </c>
      <c r="O93" s="59"/>
      <c r="P93" s="59"/>
      <c r="Q93" s="241"/>
      <c r="R93" s="483"/>
      <c r="S93" s="243" t="str">
        <f>IFERROR(VLOOKUP($R93,整理番号!$B$4:$C$5,2,FALSE),"")</f>
        <v/>
      </c>
      <c r="T93" s="59"/>
      <c r="U93" s="250"/>
      <c r="V93" s="121"/>
      <c r="W93" s="218" t="str">
        <f t="shared" si="137"/>
        <v/>
      </c>
      <c r="X93" s="111"/>
      <c r="Y93" s="115"/>
      <c r="Z93" s="146" t="str">
        <f>IFERROR(VLOOKUP($Y93,整理番号!$B$8:$C$10,2,FALSE),"")</f>
        <v/>
      </c>
      <c r="AA93" s="251"/>
      <c r="AB93" s="28"/>
      <c r="AC93" s="62" t="str">
        <f>IFERROR(VLOOKUP($AB93,整理番号!$B$22:$C$23,2,FALSE),"")</f>
        <v/>
      </c>
      <c r="AD93" s="28"/>
      <c r="AE93" s="116" t="str">
        <f>IFERROR(VLOOKUP(AD93,整理番号!$B$14:$C$16,2,FALSE),"")</f>
        <v/>
      </c>
      <c r="AF93" s="115"/>
      <c r="AG93" s="30" t="str">
        <f>IFERROR(VLOOKUP(AF93,整理番号!$B$18:$C$19,2,FALSE),"")</f>
        <v/>
      </c>
      <c r="AH93" s="28"/>
      <c r="AI93" s="254"/>
      <c r="AJ93" s="254"/>
      <c r="AK93" s="122"/>
      <c r="AL93" s="141"/>
      <c r="AM93" s="28"/>
      <c r="AN93" s="141"/>
      <c r="AO93" s="115"/>
      <c r="AP93" s="116" t="str">
        <f>IFERROR(VLOOKUP(AO93,整理番号!$B$38:$C$43,2,FALSE),"")</f>
        <v/>
      </c>
      <c r="AQ93" s="104" t="str">
        <f t="shared" si="138"/>
        <v/>
      </c>
      <c r="AR93" s="27"/>
      <c r="AS93" s="28"/>
      <c r="AT93" s="27"/>
      <c r="AU93" s="27"/>
      <c r="AV93" s="122"/>
      <c r="AW93" s="115"/>
      <c r="AX93" s="31"/>
      <c r="AY93" s="64" t="str">
        <f t="shared" si="139"/>
        <v/>
      </c>
      <c r="AZ93" s="31"/>
      <c r="BA93" s="31"/>
      <c r="BB93" s="64">
        <f t="shared" si="140"/>
        <v>0</v>
      </c>
      <c r="BC93" s="64" t="str">
        <f t="shared" si="141"/>
        <v/>
      </c>
      <c r="BD93" s="64" t="str">
        <f t="shared" si="142"/>
        <v/>
      </c>
      <c r="BE93" s="33"/>
      <c r="BF93" s="34" t="str">
        <f t="shared" si="143"/>
        <v/>
      </c>
      <c r="BG93" s="125" t="str">
        <f t="shared" si="144"/>
        <v/>
      </c>
      <c r="BH93" s="262"/>
      <c r="BI93" s="263"/>
      <c r="BJ93" s="31"/>
      <c r="BK93" s="31"/>
      <c r="BL93" s="31"/>
      <c r="BM93" s="31"/>
      <c r="BN93" s="148"/>
      <c r="BO93" s="270"/>
      <c r="BP93" s="267"/>
      <c r="BQ93" s="262"/>
      <c r="BR93" s="263"/>
      <c r="BS93" s="31"/>
      <c r="BT93" s="31"/>
      <c r="BU93" s="31"/>
      <c r="BV93" s="31"/>
      <c r="BW93" s="148"/>
      <c r="BX93" s="270"/>
      <c r="BY93" s="267"/>
      <c r="BZ93" s="262"/>
      <c r="CA93" s="263"/>
      <c r="CB93" s="31"/>
      <c r="CC93" s="31"/>
      <c r="CD93" s="31"/>
      <c r="CE93" s="31"/>
      <c r="CF93" s="148"/>
      <c r="CG93" s="270"/>
      <c r="CH93" s="267"/>
      <c r="CI93" s="262"/>
      <c r="CJ93" s="263"/>
      <c r="CK93" s="323"/>
      <c r="CL93" s="323"/>
      <c r="CM93" s="323"/>
      <c r="CN93" s="323"/>
      <c r="CO93" s="35" t="s">
        <v>306</v>
      </c>
      <c r="CP93" s="342" t="str">
        <f t="shared" si="145"/>
        <v/>
      </c>
      <c r="CQ93" s="267"/>
      <c r="CR93" s="258"/>
      <c r="CS93" s="93"/>
      <c r="CT93" s="275"/>
      <c r="CU93" s="275"/>
      <c r="CV93" s="275"/>
      <c r="CW93" s="275"/>
      <c r="CX93" s="36" t="s">
        <v>307</v>
      </c>
      <c r="CY93" s="273"/>
      <c r="CZ93" s="258"/>
      <c r="DA93" s="263"/>
      <c r="DB93" s="296"/>
      <c r="DC93" s="296"/>
      <c r="DD93" s="296"/>
      <c r="DE93" s="296"/>
      <c r="DF93" s="36" t="s">
        <v>308</v>
      </c>
      <c r="DG93" s="344" t="str">
        <f t="shared" si="146"/>
        <v/>
      </c>
      <c r="DH93" s="273"/>
      <c r="DI93" s="258"/>
      <c r="DJ93" s="263"/>
      <c r="DK93" s="278"/>
      <c r="DL93" s="278"/>
      <c r="DM93" s="278"/>
      <c r="DN93" s="278"/>
      <c r="DO93" s="36" t="s">
        <v>309</v>
      </c>
      <c r="DP93" s="281"/>
      <c r="DQ93" s="284" t="str">
        <f t="shared" si="147"/>
        <v/>
      </c>
      <c r="DR93" s="273"/>
      <c r="DS93" s="43"/>
      <c r="DT93" s="93"/>
      <c r="DU93" s="37"/>
      <c r="DV93" s="37"/>
      <c r="DW93" s="37"/>
      <c r="DX93" s="37"/>
      <c r="DY93" s="46" t="s">
        <v>310</v>
      </c>
      <c r="DZ93" s="478"/>
      <c r="EA93" s="38"/>
      <c r="EB93" s="37"/>
      <c r="EC93" s="37"/>
      <c r="ED93" s="37"/>
      <c r="EE93" s="37"/>
      <c r="EF93" s="49" t="s">
        <v>307</v>
      </c>
      <c r="EG93" s="54"/>
      <c r="EH93" s="290"/>
      <c r="EI93" s="37"/>
      <c r="EJ93" s="37"/>
      <c r="EK93" s="37"/>
      <c r="EL93" s="37"/>
      <c r="EM93" s="52" t="s">
        <v>307</v>
      </c>
      <c r="EN93" s="57"/>
      <c r="EO93" s="290"/>
      <c r="EP93" s="37"/>
      <c r="EQ93" s="37"/>
      <c r="ER93" s="37"/>
      <c r="ES93" s="37"/>
      <c r="ET93" s="39" t="s">
        <v>307</v>
      </c>
      <c r="EU93" s="287"/>
      <c r="EV93" s="292"/>
      <c r="EW93" s="290"/>
      <c r="EX93" s="37"/>
      <c r="EY93" s="37"/>
      <c r="EZ93" s="37"/>
      <c r="FA93" s="37"/>
      <c r="FB93" s="39" t="s">
        <v>307</v>
      </c>
      <c r="FC93" s="287"/>
      <c r="FD93" s="292"/>
      <c r="FE93" s="290"/>
      <c r="FF93" s="296"/>
      <c r="FG93" s="296"/>
      <c r="FH93" s="296"/>
      <c r="FI93" s="296"/>
      <c r="FJ93" s="40" t="s">
        <v>311</v>
      </c>
      <c r="FK93" s="302" t="str">
        <f t="shared" si="148"/>
        <v/>
      </c>
      <c r="FL93" s="299"/>
      <c r="FM93" s="292"/>
      <c r="FN93" s="290"/>
      <c r="FO93" s="305"/>
      <c r="FP93" s="296"/>
      <c r="FQ93" s="296"/>
      <c r="FR93" s="296"/>
      <c r="FS93" s="40" t="s">
        <v>311</v>
      </c>
      <c r="FT93" s="352" t="str">
        <f t="shared" si="149"/>
        <v/>
      </c>
      <c r="FU93" s="267"/>
      <c r="FV93" s="292"/>
      <c r="FW93" s="290"/>
      <c r="FX93" s="326"/>
      <c r="FY93" s="326"/>
      <c r="FZ93" s="326"/>
      <c r="GA93" s="326"/>
      <c r="GB93" s="36" t="s">
        <v>312</v>
      </c>
      <c r="GC93" s="308" t="str">
        <f t="shared" si="150"/>
        <v/>
      </c>
      <c r="GD93" s="267"/>
      <c r="GE93" s="312" t="str">
        <f t="shared" si="151"/>
        <v/>
      </c>
      <c r="GF93" s="313"/>
      <c r="GG93" s="338"/>
      <c r="GH93" s="312" t="str">
        <f t="shared" si="152"/>
        <v/>
      </c>
      <c r="GI93" s="313"/>
      <c r="GJ93" s="338" t="s">
        <v>56</v>
      </c>
      <c r="GK93" s="475" t="str">
        <f t="shared" si="153"/>
        <v/>
      </c>
      <c r="GL93" s="313"/>
      <c r="GM93" s="313"/>
      <c r="GN93" s="338"/>
      <c r="GO93" s="429" t="str">
        <f t="shared" si="154"/>
        <v/>
      </c>
      <c r="GP93" s="430" t="str">
        <f t="shared" si="155"/>
        <v/>
      </c>
      <c r="GQ93" s="431" t="str">
        <f t="shared" si="156"/>
        <v/>
      </c>
      <c r="GR93" s="432" t="str">
        <f t="shared" si="157"/>
        <v/>
      </c>
      <c r="GS93" s="430" t="str">
        <f t="shared" si="158"/>
        <v/>
      </c>
      <c r="GT93" s="433" t="str">
        <f t="shared" si="159"/>
        <v/>
      </c>
      <c r="GU93" s="331" t="str">
        <f t="shared" si="160"/>
        <v/>
      </c>
      <c r="GV93" s="333" t="str">
        <f t="shared" si="161"/>
        <v/>
      </c>
      <c r="GW93" s="439" t="str">
        <f t="shared" si="162"/>
        <v/>
      </c>
      <c r="GX93" s="433" t="str">
        <f t="shared" si="163"/>
        <v/>
      </c>
      <c r="GY93" s="331" t="str">
        <f t="shared" si="164"/>
        <v/>
      </c>
      <c r="GZ93" s="331" t="str">
        <f t="shared" si="165"/>
        <v/>
      </c>
      <c r="HA93" s="328" t="str">
        <f t="shared" si="166"/>
        <v/>
      </c>
      <c r="HB93" s="331" t="str">
        <f t="shared" si="167"/>
        <v/>
      </c>
      <c r="HC93" s="331" t="str">
        <f t="shared" si="168"/>
        <v/>
      </c>
      <c r="HD93" s="333" t="str">
        <f t="shared" si="169"/>
        <v/>
      </c>
      <c r="HE93" s="332" t="str">
        <f t="shared" si="170"/>
        <v/>
      </c>
      <c r="HF93" s="331" t="str">
        <f t="shared" si="171"/>
        <v/>
      </c>
      <c r="HG93" s="333" t="str">
        <f t="shared" si="172"/>
        <v/>
      </c>
      <c r="HH93" s="419" t="str">
        <f t="shared" si="173"/>
        <v/>
      </c>
      <c r="HI93" s="358" t="str">
        <f t="shared" si="174"/>
        <v/>
      </c>
      <c r="HJ93" s="331" t="str">
        <f t="shared" si="175"/>
        <v/>
      </c>
      <c r="HK93" s="331" t="str">
        <f t="shared" si="176"/>
        <v/>
      </c>
      <c r="HL93" s="358" t="str">
        <f t="shared" si="177"/>
        <v/>
      </c>
      <c r="HM93" s="331" t="str">
        <f t="shared" si="178"/>
        <v/>
      </c>
      <c r="HN93" s="331" t="str">
        <f t="shared" si="179"/>
        <v/>
      </c>
      <c r="HO93" s="358" t="str">
        <f t="shared" si="180"/>
        <v/>
      </c>
      <c r="HP93" s="331" t="str">
        <f t="shared" si="181"/>
        <v/>
      </c>
      <c r="HQ93" s="331" t="str">
        <f t="shared" si="182"/>
        <v/>
      </c>
      <c r="HR93" s="361" t="str">
        <f t="shared" si="183"/>
        <v/>
      </c>
      <c r="HS93" s="348" t="str">
        <f t="shared" si="184"/>
        <v/>
      </c>
      <c r="HT93" s="333" t="str">
        <f t="shared" si="185"/>
        <v/>
      </c>
      <c r="HU93" s="428" t="str">
        <f t="shared" si="186"/>
        <v/>
      </c>
      <c r="HV93" s="328" t="str">
        <f t="shared" si="187"/>
        <v/>
      </c>
      <c r="HW93" s="330" t="str">
        <f t="shared" si="188"/>
        <v/>
      </c>
      <c r="HX93" s="418" t="str">
        <f t="shared" si="189"/>
        <v/>
      </c>
      <c r="HY93" s="331" t="str">
        <f t="shared" si="190"/>
        <v/>
      </c>
      <c r="HZ93" s="331" t="str">
        <f t="shared" si="191"/>
        <v/>
      </c>
      <c r="IA93" s="331" t="str">
        <f t="shared" si="192"/>
        <v/>
      </c>
      <c r="IB93" s="331" t="str">
        <f t="shared" si="193"/>
        <v/>
      </c>
      <c r="IC93" s="333" t="str">
        <f t="shared" si="194"/>
        <v/>
      </c>
      <c r="ID93" s="419" t="str">
        <f t="shared" si="195"/>
        <v/>
      </c>
      <c r="IE93" s="331" t="str">
        <f t="shared" si="196"/>
        <v/>
      </c>
      <c r="IF93" s="331" t="str">
        <f t="shared" si="197"/>
        <v/>
      </c>
      <c r="IG93" s="331" t="str">
        <f t="shared" si="198"/>
        <v/>
      </c>
      <c r="IH93" s="331" t="str">
        <f t="shared" si="199"/>
        <v/>
      </c>
      <c r="II93" s="333" t="str">
        <f t="shared" si="200"/>
        <v/>
      </c>
      <c r="IJ93" s="419" t="str">
        <f t="shared" si="201"/>
        <v/>
      </c>
      <c r="IK93" s="331" t="str">
        <f t="shared" si="202"/>
        <v/>
      </c>
      <c r="IL93" s="331" t="str">
        <f t="shared" si="203"/>
        <v/>
      </c>
      <c r="IM93" s="331" t="str">
        <f t="shared" si="204"/>
        <v/>
      </c>
      <c r="IN93" s="331" t="str">
        <f t="shared" si="205"/>
        <v/>
      </c>
      <c r="IO93" s="333" t="str">
        <f t="shared" si="206"/>
        <v/>
      </c>
      <c r="IP93" s="433" t="str">
        <f t="shared" si="207"/>
        <v/>
      </c>
      <c r="IQ93" s="331" t="str">
        <f t="shared" si="208"/>
        <v/>
      </c>
      <c r="IR93" s="348" t="str">
        <f t="shared" si="209"/>
        <v/>
      </c>
      <c r="IS93" s="433" t="str">
        <f t="shared" si="210"/>
        <v/>
      </c>
      <c r="IT93" s="331" t="str">
        <f t="shared" si="211"/>
        <v/>
      </c>
      <c r="IU93" s="333" t="str">
        <f t="shared" si="212"/>
        <v/>
      </c>
      <c r="IV93" s="449" t="str">
        <f t="shared" si="213"/>
        <v/>
      </c>
      <c r="IW93" s="331" t="str">
        <f t="shared" si="214"/>
        <v/>
      </c>
      <c r="IX93" s="331" t="str">
        <f t="shared" si="215"/>
        <v/>
      </c>
      <c r="IY93" s="348" t="str">
        <f t="shared" si="216"/>
        <v/>
      </c>
      <c r="IZ93" s="365" t="str">
        <f t="shared" si="217"/>
        <v/>
      </c>
      <c r="JA93" s="340"/>
      <c r="JB93" s="100"/>
      <c r="JC93" s="370" t="str">
        <f t="shared" si="218"/>
        <v/>
      </c>
      <c r="JD93" s="101" t="str">
        <f t="shared" si="219"/>
        <v/>
      </c>
      <c r="JE93" s="367" t="str">
        <f t="shared" si="220"/>
        <v/>
      </c>
      <c r="JF93" s="368" t="str">
        <f t="shared" si="221"/>
        <v/>
      </c>
      <c r="JG93" s="368" t="str">
        <f t="shared" si="222"/>
        <v/>
      </c>
      <c r="JH93" s="368" t="str">
        <f t="shared" si="223"/>
        <v/>
      </c>
      <c r="JI93" s="368">
        <f t="shared" si="224"/>
        <v>0</v>
      </c>
      <c r="JJ93" s="369" t="str">
        <f t="shared" si="225"/>
        <v/>
      </c>
      <c r="JK93" s="367" t="str">
        <f t="shared" si="226"/>
        <v/>
      </c>
      <c r="JL93" s="369" t="str">
        <f t="shared" si="227"/>
        <v/>
      </c>
      <c r="JM93" s="368" t="str">
        <f t="shared" si="228"/>
        <v/>
      </c>
      <c r="JN93" s="368" t="str">
        <f t="shared" si="229"/>
        <v/>
      </c>
      <c r="JO93" s="368" t="str">
        <f t="shared" si="230"/>
        <v/>
      </c>
      <c r="JP93" s="371" t="str">
        <f t="shared" si="231"/>
        <v/>
      </c>
      <c r="JR93" s="115" t="str">
        <f t="shared" si="232"/>
        <v/>
      </c>
      <c r="JS93" s="28" t="str">
        <f t="shared" si="233"/>
        <v/>
      </c>
      <c r="JT93" s="28" t="str">
        <f t="shared" si="234"/>
        <v/>
      </c>
      <c r="JU93" s="28" t="str">
        <f t="shared" si="235"/>
        <v/>
      </c>
      <c r="JV93" s="28" t="str">
        <f t="shared" si="236"/>
        <v/>
      </c>
      <c r="JW93" s="251"/>
      <c r="JX93" s="122" t="str">
        <f t="shared" si="237"/>
        <v/>
      </c>
      <c r="JZ93" s="115" t="str">
        <f t="shared" si="238"/>
        <v/>
      </c>
      <c r="KA93" s="398" t="str">
        <f t="shared" si="239"/>
        <v/>
      </c>
      <c r="KB93" s="398" t="str">
        <f t="shared" si="240"/>
        <v/>
      </c>
      <c r="KC93" s="28" t="str">
        <f t="shared" si="241"/>
        <v/>
      </c>
      <c r="KD93" s="28" t="str">
        <f t="shared" si="242"/>
        <v/>
      </c>
      <c r="KE93" s="28" t="str">
        <f t="shared" si="243"/>
        <v/>
      </c>
      <c r="KF93" s="28" t="str">
        <f t="shared" si="244"/>
        <v/>
      </c>
      <c r="KG93" s="28" t="str">
        <f t="shared" si="245"/>
        <v/>
      </c>
      <c r="KH93" s="28" t="str">
        <f t="shared" si="246"/>
        <v/>
      </c>
      <c r="KI93" s="28" t="str">
        <f t="shared" si="247"/>
        <v/>
      </c>
      <c r="KJ93" s="28" t="str">
        <f t="shared" si="248"/>
        <v/>
      </c>
      <c r="KK93" s="122" t="str">
        <f t="shared" si="249"/>
        <v/>
      </c>
    </row>
    <row r="94" spans="2:297" s="26" customFormat="1" ht="26.25" customHeight="1" x14ac:dyDescent="0.2">
      <c r="B94" s="27">
        <f t="shared" si="128"/>
        <v>0</v>
      </c>
      <c r="C94" s="27">
        <f t="shared" si="129"/>
        <v>0</v>
      </c>
      <c r="D94" s="27">
        <f t="shared" si="130"/>
        <v>0</v>
      </c>
      <c r="E94" s="27">
        <f t="shared" si="131"/>
        <v>0</v>
      </c>
      <c r="F94" s="27">
        <f t="shared" si="132"/>
        <v>0</v>
      </c>
      <c r="G94" s="27">
        <f t="shared" si="133"/>
        <v>0</v>
      </c>
      <c r="H94" s="27">
        <f t="shared" si="134"/>
        <v>0</v>
      </c>
      <c r="I94" s="27">
        <f t="shared" si="135"/>
        <v>0</v>
      </c>
      <c r="J94" s="27"/>
      <c r="K94" s="27"/>
      <c r="L94" s="27"/>
      <c r="N94" s="131" t="str">
        <f t="shared" si="136"/>
        <v/>
      </c>
      <c r="O94" s="59"/>
      <c r="P94" s="59"/>
      <c r="Q94" s="241"/>
      <c r="R94" s="483"/>
      <c r="S94" s="243" t="str">
        <f>IFERROR(VLOOKUP($R94,整理番号!$B$4:$C$5,2,FALSE),"")</f>
        <v/>
      </c>
      <c r="T94" s="59"/>
      <c r="U94" s="250"/>
      <c r="V94" s="121"/>
      <c r="W94" s="218" t="str">
        <f t="shared" si="137"/>
        <v/>
      </c>
      <c r="X94" s="111"/>
      <c r="Y94" s="115"/>
      <c r="Z94" s="146" t="str">
        <f>IFERROR(VLOOKUP($Y94,整理番号!$B$8:$C$10,2,FALSE),"")</f>
        <v/>
      </c>
      <c r="AA94" s="251"/>
      <c r="AB94" s="28"/>
      <c r="AC94" s="62" t="str">
        <f>IFERROR(VLOOKUP($AB94,整理番号!$B$22:$C$23,2,FALSE),"")</f>
        <v/>
      </c>
      <c r="AD94" s="28"/>
      <c r="AE94" s="116" t="str">
        <f>IFERROR(VLOOKUP(AD94,整理番号!$B$14:$C$16,2,FALSE),"")</f>
        <v/>
      </c>
      <c r="AF94" s="115"/>
      <c r="AG94" s="30" t="str">
        <f>IFERROR(VLOOKUP(AF94,整理番号!$B$18:$C$19,2,FALSE),"")</f>
        <v/>
      </c>
      <c r="AH94" s="28"/>
      <c r="AI94" s="254"/>
      <c r="AJ94" s="254"/>
      <c r="AK94" s="122"/>
      <c r="AL94" s="141"/>
      <c r="AM94" s="28"/>
      <c r="AN94" s="141"/>
      <c r="AO94" s="115"/>
      <c r="AP94" s="116" t="str">
        <f>IFERROR(VLOOKUP(AO94,整理番号!$B$38:$C$43,2,FALSE),"")</f>
        <v/>
      </c>
      <c r="AQ94" s="104" t="str">
        <f t="shared" si="138"/>
        <v/>
      </c>
      <c r="AR94" s="27"/>
      <c r="AS94" s="28"/>
      <c r="AT94" s="27"/>
      <c r="AU94" s="27"/>
      <c r="AV94" s="122"/>
      <c r="AW94" s="115"/>
      <c r="AX94" s="31"/>
      <c r="AY94" s="64" t="str">
        <f t="shared" si="139"/>
        <v/>
      </c>
      <c r="AZ94" s="31"/>
      <c r="BA94" s="31"/>
      <c r="BB94" s="64">
        <f t="shared" si="140"/>
        <v>0</v>
      </c>
      <c r="BC94" s="64" t="str">
        <f t="shared" si="141"/>
        <v/>
      </c>
      <c r="BD94" s="64" t="str">
        <f t="shared" si="142"/>
        <v/>
      </c>
      <c r="BE94" s="33"/>
      <c r="BF94" s="34" t="str">
        <f t="shared" si="143"/>
        <v/>
      </c>
      <c r="BG94" s="125" t="str">
        <f t="shared" si="144"/>
        <v/>
      </c>
      <c r="BH94" s="262"/>
      <c r="BI94" s="263"/>
      <c r="BJ94" s="31"/>
      <c r="BK94" s="31"/>
      <c r="BL94" s="31"/>
      <c r="BM94" s="31"/>
      <c r="BN94" s="148"/>
      <c r="BO94" s="270"/>
      <c r="BP94" s="267"/>
      <c r="BQ94" s="262"/>
      <c r="BR94" s="263"/>
      <c r="BS94" s="31"/>
      <c r="BT94" s="31"/>
      <c r="BU94" s="31"/>
      <c r="BV94" s="31"/>
      <c r="BW94" s="148"/>
      <c r="BX94" s="270"/>
      <c r="BY94" s="267"/>
      <c r="BZ94" s="262"/>
      <c r="CA94" s="263"/>
      <c r="CB94" s="31"/>
      <c r="CC94" s="31"/>
      <c r="CD94" s="31"/>
      <c r="CE94" s="31"/>
      <c r="CF94" s="148"/>
      <c r="CG94" s="270"/>
      <c r="CH94" s="267"/>
      <c r="CI94" s="262"/>
      <c r="CJ94" s="263"/>
      <c r="CK94" s="323"/>
      <c r="CL94" s="323"/>
      <c r="CM94" s="323"/>
      <c r="CN94" s="323"/>
      <c r="CO94" s="35" t="s">
        <v>306</v>
      </c>
      <c r="CP94" s="342" t="str">
        <f t="shared" si="145"/>
        <v/>
      </c>
      <c r="CQ94" s="267"/>
      <c r="CR94" s="258"/>
      <c r="CS94" s="93"/>
      <c r="CT94" s="275"/>
      <c r="CU94" s="275"/>
      <c r="CV94" s="275"/>
      <c r="CW94" s="275"/>
      <c r="CX94" s="36" t="s">
        <v>307</v>
      </c>
      <c r="CY94" s="273"/>
      <c r="CZ94" s="258"/>
      <c r="DA94" s="263"/>
      <c r="DB94" s="296"/>
      <c r="DC94" s="296"/>
      <c r="DD94" s="296"/>
      <c r="DE94" s="296"/>
      <c r="DF94" s="36" t="s">
        <v>308</v>
      </c>
      <c r="DG94" s="344" t="str">
        <f t="shared" si="146"/>
        <v/>
      </c>
      <c r="DH94" s="273"/>
      <c r="DI94" s="258"/>
      <c r="DJ94" s="263"/>
      <c r="DK94" s="278"/>
      <c r="DL94" s="278"/>
      <c r="DM94" s="278"/>
      <c r="DN94" s="278"/>
      <c r="DO94" s="36" t="s">
        <v>309</v>
      </c>
      <c r="DP94" s="281"/>
      <c r="DQ94" s="284" t="str">
        <f t="shared" si="147"/>
        <v/>
      </c>
      <c r="DR94" s="273"/>
      <c r="DS94" s="43"/>
      <c r="DT94" s="93"/>
      <c r="DU94" s="37"/>
      <c r="DV94" s="37"/>
      <c r="DW94" s="37"/>
      <c r="DX94" s="37"/>
      <c r="DY94" s="46" t="s">
        <v>310</v>
      </c>
      <c r="DZ94" s="478"/>
      <c r="EA94" s="38"/>
      <c r="EB94" s="37"/>
      <c r="EC94" s="37"/>
      <c r="ED94" s="37"/>
      <c r="EE94" s="37"/>
      <c r="EF94" s="49" t="s">
        <v>307</v>
      </c>
      <c r="EG94" s="54"/>
      <c r="EH94" s="290"/>
      <c r="EI94" s="37"/>
      <c r="EJ94" s="37"/>
      <c r="EK94" s="37"/>
      <c r="EL94" s="37"/>
      <c r="EM94" s="52" t="s">
        <v>307</v>
      </c>
      <c r="EN94" s="57"/>
      <c r="EO94" s="290"/>
      <c r="EP94" s="37"/>
      <c r="EQ94" s="37"/>
      <c r="ER94" s="37"/>
      <c r="ES94" s="37"/>
      <c r="ET94" s="39" t="s">
        <v>307</v>
      </c>
      <c r="EU94" s="287"/>
      <c r="EV94" s="292"/>
      <c r="EW94" s="290"/>
      <c r="EX94" s="37"/>
      <c r="EY94" s="37"/>
      <c r="EZ94" s="37"/>
      <c r="FA94" s="37"/>
      <c r="FB94" s="39" t="s">
        <v>307</v>
      </c>
      <c r="FC94" s="287"/>
      <c r="FD94" s="292"/>
      <c r="FE94" s="290"/>
      <c r="FF94" s="296"/>
      <c r="FG94" s="296"/>
      <c r="FH94" s="296"/>
      <c r="FI94" s="296"/>
      <c r="FJ94" s="40" t="s">
        <v>311</v>
      </c>
      <c r="FK94" s="302" t="str">
        <f t="shared" si="148"/>
        <v/>
      </c>
      <c r="FL94" s="299"/>
      <c r="FM94" s="292"/>
      <c r="FN94" s="290"/>
      <c r="FO94" s="305"/>
      <c r="FP94" s="296"/>
      <c r="FQ94" s="296"/>
      <c r="FR94" s="296"/>
      <c r="FS94" s="40" t="s">
        <v>311</v>
      </c>
      <c r="FT94" s="352" t="str">
        <f t="shared" si="149"/>
        <v/>
      </c>
      <c r="FU94" s="267"/>
      <c r="FV94" s="292"/>
      <c r="FW94" s="290"/>
      <c r="FX94" s="326"/>
      <c r="FY94" s="326"/>
      <c r="FZ94" s="326"/>
      <c r="GA94" s="326"/>
      <c r="GB94" s="36" t="s">
        <v>312</v>
      </c>
      <c r="GC94" s="308" t="str">
        <f t="shared" si="150"/>
        <v/>
      </c>
      <c r="GD94" s="267"/>
      <c r="GE94" s="312" t="str">
        <f t="shared" si="151"/>
        <v/>
      </c>
      <c r="GF94" s="313"/>
      <c r="GG94" s="338"/>
      <c r="GH94" s="312" t="str">
        <f t="shared" si="152"/>
        <v/>
      </c>
      <c r="GI94" s="313"/>
      <c r="GJ94" s="338" t="s">
        <v>56</v>
      </c>
      <c r="GK94" s="475" t="str">
        <f t="shared" si="153"/>
        <v/>
      </c>
      <c r="GL94" s="313"/>
      <c r="GM94" s="313"/>
      <c r="GN94" s="338"/>
      <c r="GO94" s="429" t="str">
        <f t="shared" si="154"/>
        <v/>
      </c>
      <c r="GP94" s="430" t="str">
        <f t="shared" si="155"/>
        <v/>
      </c>
      <c r="GQ94" s="431" t="str">
        <f t="shared" si="156"/>
        <v/>
      </c>
      <c r="GR94" s="432" t="str">
        <f t="shared" si="157"/>
        <v/>
      </c>
      <c r="GS94" s="430" t="str">
        <f t="shared" si="158"/>
        <v/>
      </c>
      <c r="GT94" s="433" t="str">
        <f t="shared" si="159"/>
        <v/>
      </c>
      <c r="GU94" s="331" t="str">
        <f t="shared" si="160"/>
        <v/>
      </c>
      <c r="GV94" s="333" t="str">
        <f t="shared" si="161"/>
        <v/>
      </c>
      <c r="GW94" s="439" t="str">
        <f t="shared" si="162"/>
        <v/>
      </c>
      <c r="GX94" s="433" t="str">
        <f t="shared" si="163"/>
        <v/>
      </c>
      <c r="GY94" s="331" t="str">
        <f t="shared" si="164"/>
        <v/>
      </c>
      <c r="GZ94" s="331" t="str">
        <f t="shared" si="165"/>
        <v/>
      </c>
      <c r="HA94" s="328" t="str">
        <f t="shared" si="166"/>
        <v/>
      </c>
      <c r="HB94" s="331" t="str">
        <f t="shared" si="167"/>
        <v/>
      </c>
      <c r="HC94" s="331" t="str">
        <f t="shared" si="168"/>
        <v/>
      </c>
      <c r="HD94" s="333" t="str">
        <f t="shared" si="169"/>
        <v/>
      </c>
      <c r="HE94" s="332" t="str">
        <f t="shared" si="170"/>
        <v/>
      </c>
      <c r="HF94" s="331" t="str">
        <f t="shared" si="171"/>
        <v/>
      </c>
      <c r="HG94" s="333" t="str">
        <f t="shared" si="172"/>
        <v/>
      </c>
      <c r="HH94" s="419" t="str">
        <f t="shared" si="173"/>
        <v/>
      </c>
      <c r="HI94" s="358" t="str">
        <f t="shared" si="174"/>
        <v/>
      </c>
      <c r="HJ94" s="331" t="str">
        <f t="shared" si="175"/>
        <v/>
      </c>
      <c r="HK94" s="331" t="str">
        <f t="shared" si="176"/>
        <v/>
      </c>
      <c r="HL94" s="358" t="str">
        <f t="shared" si="177"/>
        <v/>
      </c>
      <c r="HM94" s="331" t="str">
        <f t="shared" si="178"/>
        <v/>
      </c>
      <c r="HN94" s="331" t="str">
        <f t="shared" si="179"/>
        <v/>
      </c>
      <c r="HO94" s="358" t="str">
        <f t="shared" si="180"/>
        <v/>
      </c>
      <c r="HP94" s="331" t="str">
        <f t="shared" si="181"/>
        <v/>
      </c>
      <c r="HQ94" s="331" t="str">
        <f t="shared" si="182"/>
        <v/>
      </c>
      <c r="HR94" s="361" t="str">
        <f t="shared" si="183"/>
        <v/>
      </c>
      <c r="HS94" s="348" t="str">
        <f t="shared" si="184"/>
        <v/>
      </c>
      <c r="HT94" s="333" t="str">
        <f t="shared" si="185"/>
        <v/>
      </c>
      <c r="HU94" s="428" t="str">
        <f t="shared" si="186"/>
        <v/>
      </c>
      <c r="HV94" s="328" t="str">
        <f t="shared" si="187"/>
        <v/>
      </c>
      <c r="HW94" s="330" t="str">
        <f t="shared" si="188"/>
        <v/>
      </c>
      <c r="HX94" s="418" t="str">
        <f t="shared" si="189"/>
        <v/>
      </c>
      <c r="HY94" s="331" t="str">
        <f t="shared" si="190"/>
        <v/>
      </c>
      <c r="HZ94" s="331" t="str">
        <f t="shared" si="191"/>
        <v/>
      </c>
      <c r="IA94" s="331" t="str">
        <f t="shared" si="192"/>
        <v/>
      </c>
      <c r="IB94" s="331" t="str">
        <f t="shared" si="193"/>
        <v/>
      </c>
      <c r="IC94" s="333" t="str">
        <f t="shared" si="194"/>
        <v/>
      </c>
      <c r="ID94" s="419" t="str">
        <f t="shared" si="195"/>
        <v/>
      </c>
      <c r="IE94" s="331" t="str">
        <f t="shared" si="196"/>
        <v/>
      </c>
      <c r="IF94" s="331" t="str">
        <f t="shared" si="197"/>
        <v/>
      </c>
      <c r="IG94" s="331" t="str">
        <f t="shared" si="198"/>
        <v/>
      </c>
      <c r="IH94" s="331" t="str">
        <f t="shared" si="199"/>
        <v/>
      </c>
      <c r="II94" s="333" t="str">
        <f t="shared" si="200"/>
        <v/>
      </c>
      <c r="IJ94" s="419" t="str">
        <f t="shared" si="201"/>
        <v/>
      </c>
      <c r="IK94" s="331" t="str">
        <f t="shared" si="202"/>
        <v/>
      </c>
      <c r="IL94" s="331" t="str">
        <f t="shared" si="203"/>
        <v/>
      </c>
      <c r="IM94" s="331" t="str">
        <f t="shared" si="204"/>
        <v/>
      </c>
      <c r="IN94" s="331" t="str">
        <f t="shared" si="205"/>
        <v/>
      </c>
      <c r="IO94" s="333" t="str">
        <f t="shared" si="206"/>
        <v/>
      </c>
      <c r="IP94" s="433" t="str">
        <f t="shared" si="207"/>
        <v/>
      </c>
      <c r="IQ94" s="331" t="str">
        <f t="shared" si="208"/>
        <v/>
      </c>
      <c r="IR94" s="348" t="str">
        <f t="shared" si="209"/>
        <v/>
      </c>
      <c r="IS94" s="433" t="str">
        <f t="shared" si="210"/>
        <v/>
      </c>
      <c r="IT94" s="331" t="str">
        <f t="shared" si="211"/>
        <v/>
      </c>
      <c r="IU94" s="333" t="str">
        <f t="shared" si="212"/>
        <v/>
      </c>
      <c r="IV94" s="449" t="str">
        <f t="shared" si="213"/>
        <v/>
      </c>
      <c r="IW94" s="331" t="str">
        <f t="shared" si="214"/>
        <v/>
      </c>
      <c r="IX94" s="331" t="str">
        <f t="shared" si="215"/>
        <v/>
      </c>
      <c r="IY94" s="348" t="str">
        <f t="shared" si="216"/>
        <v/>
      </c>
      <c r="IZ94" s="365" t="str">
        <f t="shared" si="217"/>
        <v/>
      </c>
      <c r="JA94" s="340"/>
      <c r="JB94" s="100"/>
      <c r="JC94" s="370" t="str">
        <f t="shared" si="218"/>
        <v/>
      </c>
      <c r="JD94" s="101" t="str">
        <f t="shared" si="219"/>
        <v/>
      </c>
      <c r="JE94" s="367" t="str">
        <f t="shared" si="220"/>
        <v/>
      </c>
      <c r="JF94" s="368" t="str">
        <f t="shared" si="221"/>
        <v/>
      </c>
      <c r="JG94" s="368" t="str">
        <f t="shared" si="222"/>
        <v/>
      </c>
      <c r="JH94" s="368" t="str">
        <f t="shared" si="223"/>
        <v/>
      </c>
      <c r="JI94" s="368">
        <f t="shared" si="224"/>
        <v>0</v>
      </c>
      <c r="JJ94" s="369" t="str">
        <f t="shared" si="225"/>
        <v/>
      </c>
      <c r="JK94" s="367" t="str">
        <f t="shared" si="226"/>
        <v/>
      </c>
      <c r="JL94" s="369" t="str">
        <f t="shared" si="227"/>
        <v/>
      </c>
      <c r="JM94" s="368" t="str">
        <f t="shared" si="228"/>
        <v/>
      </c>
      <c r="JN94" s="368" t="str">
        <f t="shared" si="229"/>
        <v/>
      </c>
      <c r="JO94" s="368" t="str">
        <f t="shared" si="230"/>
        <v/>
      </c>
      <c r="JP94" s="371" t="str">
        <f t="shared" si="231"/>
        <v/>
      </c>
      <c r="JR94" s="115" t="str">
        <f t="shared" si="232"/>
        <v/>
      </c>
      <c r="JS94" s="28" t="str">
        <f t="shared" si="233"/>
        <v/>
      </c>
      <c r="JT94" s="28" t="str">
        <f t="shared" si="234"/>
        <v/>
      </c>
      <c r="JU94" s="28" t="str">
        <f t="shared" si="235"/>
        <v/>
      </c>
      <c r="JV94" s="28" t="str">
        <f t="shared" si="236"/>
        <v/>
      </c>
      <c r="JW94" s="251"/>
      <c r="JX94" s="122" t="str">
        <f t="shared" si="237"/>
        <v/>
      </c>
      <c r="JZ94" s="115" t="str">
        <f t="shared" si="238"/>
        <v/>
      </c>
      <c r="KA94" s="398" t="str">
        <f t="shared" si="239"/>
        <v/>
      </c>
      <c r="KB94" s="398" t="str">
        <f t="shared" si="240"/>
        <v/>
      </c>
      <c r="KC94" s="28" t="str">
        <f t="shared" si="241"/>
        <v/>
      </c>
      <c r="KD94" s="28" t="str">
        <f t="shared" si="242"/>
        <v/>
      </c>
      <c r="KE94" s="28" t="str">
        <f t="shared" si="243"/>
        <v/>
      </c>
      <c r="KF94" s="28" t="str">
        <f t="shared" si="244"/>
        <v/>
      </c>
      <c r="KG94" s="28" t="str">
        <f t="shared" si="245"/>
        <v/>
      </c>
      <c r="KH94" s="28" t="str">
        <f t="shared" si="246"/>
        <v/>
      </c>
      <c r="KI94" s="28" t="str">
        <f t="shared" si="247"/>
        <v/>
      </c>
      <c r="KJ94" s="28" t="str">
        <f t="shared" si="248"/>
        <v/>
      </c>
      <c r="KK94" s="122" t="str">
        <f t="shared" si="249"/>
        <v/>
      </c>
    </row>
    <row r="95" spans="2:297" s="26" customFormat="1" ht="26.25" customHeight="1" x14ac:dyDescent="0.2">
      <c r="B95" s="27">
        <f t="shared" si="128"/>
        <v>0</v>
      </c>
      <c r="C95" s="27">
        <f t="shared" si="129"/>
        <v>0</v>
      </c>
      <c r="D95" s="27">
        <f t="shared" si="130"/>
        <v>0</v>
      </c>
      <c r="E95" s="27">
        <f t="shared" si="131"/>
        <v>0</v>
      </c>
      <c r="F95" s="27">
        <f t="shared" si="132"/>
        <v>0</v>
      </c>
      <c r="G95" s="27">
        <f t="shared" si="133"/>
        <v>0</v>
      </c>
      <c r="H95" s="27">
        <f t="shared" si="134"/>
        <v>0</v>
      </c>
      <c r="I95" s="27">
        <f t="shared" si="135"/>
        <v>0</v>
      </c>
      <c r="J95" s="27"/>
      <c r="K95" s="27"/>
      <c r="L95" s="27"/>
      <c r="N95" s="131" t="str">
        <f t="shared" si="136"/>
        <v/>
      </c>
      <c r="O95" s="59"/>
      <c r="P95" s="59"/>
      <c r="Q95" s="241"/>
      <c r="R95" s="483"/>
      <c r="S95" s="243" t="str">
        <f>IFERROR(VLOOKUP($R95,整理番号!$B$4:$C$5,2,FALSE),"")</f>
        <v/>
      </c>
      <c r="T95" s="59"/>
      <c r="U95" s="250"/>
      <c r="V95" s="121"/>
      <c r="W95" s="218" t="str">
        <f t="shared" si="137"/>
        <v/>
      </c>
      <c r="X95" s="111"/>
      <c r="Y95" s="115"/>
      <c r="Z95" s="146" t="str">
        <f>IFERROR(VLOOKUP($Y95,整理番号!$B$8:$C$10,2,FALSE),"")</f>
        <v/>
      </c>
      <c r="AA95" s="251"/>
      <c r="AB95" s="28"/>
      <c r="AC95" s="62" t="str">
        <f>IFERROR(VLOOKUP($AB95,整理番号!$B$22:$C$23,2,FALSE),"")</f>
        <v/>
      </c>
      <c r="AD95" s="28"/>
      <c r="AE95" s="116" t="str">
        <f>IFERROR(VLOOKUP(AD95,整理番号!$B$14:$C$16,2,FALSE),"")</f>
        <v/>
      </c>
      <c r="AF95" s="115"/>
      <c r="AG95" s="30" t="str">
        <f>IFERROR(VLOOKUP(AF95,整理番号!$B$18:$C$19,2,FALSE),"")</f>
        <v/>
      </c>
      <c r="AH95" s="28"/>
      <c r="AI95" s="254"/>
      <c r="AJ95" s="254"/>
      <c r="AK95" s="122"/>
      <c r="AL95" s="141"/>
      <c r="AM95" s="28"/>
      <c r="AN95" s="141"/>
      <c r="AO95" s="115"/>
      <c r="AP95" s="116" t="str">
        <f>IFERROR(VLOOKUP(AO95,整理番号!$B$38:$C$43,2,FALSE),"")</f>
        <v/>
      </c>
      <c r="AQ95" s="104" t="str">
        <f t="shared" si="138"/>
        <v/>
      </c>
      <c r="AR95" s="27"/>
      <c r="AS95" s="28"/>
      <c r="AT95" s="27"/>
      <c r="AU95" s="27"/>
      <c r="AV95" s="122"/>
      <c r="AW95" s="115"/>
      <c r="AX95" s="31"/>
      <c r="AY95" s="64" t="str">
        <f t="shared" si="139"/>
        <v/>
      </c>
      <c r="AZ95" s="31"/>
      <c r="BA95" s="31"/>
      <c r="BB95" s="64">
        <f t="shared" si="140"/>
        <v>0</v>
      </c>
      <c r="BC95" s="64" t="str">
        <f t="shared" si="141"/>
        <v/>
      </c>
      <c r="BD95" s="64" t="str">
        <f t="shared" si="142"/>
        <v/>
      </c>
      <c r="BE95" s="33"/>
      <c r="BF95" s="34" t="str">
        <f t="shared" si="143"/>
        <v/>
      </c>
      <c r="BG95" s="125" t="str">
        <f t="shared" si="144"/>
        <v/>
      </c>
      <c r="BH95" s="262"/>
      <c r="BI95" s="263"/>
      <c r="BJ95" s="31"/>
      <c r="BK95" s="31"/>
      <c r="BL95" s="31"/>
      <c r="BM95" s="31"/>
      <c r="BN95" s="148"/>
      <c r="BO95" s="270"/>
      <c r="BP95" s="267"/>
      <c r="BQ95" s="262"/>
      <c r="BR95" s="263"/>
      <c r="BS95" s="31"/>
      <c r="BT95" s="31"/>
      <c r="BU95" s="31"/>
      <c r="BV95" s="31"/>
      <c r="BW95" s="148"/>
      <c r="BX95" s="270"/>
      <c r="BY95" s="267"/>
      <c r="BZ95" s="262"/>
      <c r="CA95" s="263"/>
      <c r="CB95" s="31"/>
      <c r="CC95" s="31"/>
      <c r="CD95" s="31"/>
      <c r="CE95" s="31"/>
      <c r="CF95" s="148"/>
      <c r="CG95" s="270"/>
      <c r="CH95" s="267"/>
      <c r="CI95" s="262"/>
      <c r="CJ95" s="263"/>
      <c r="CK95" s="323"/>
      <c r="CL95" s="323"/>
      <c r="CM95" s="323"/>
      <c r="CN95" s="323"/>
      <c r="CO95" s="35" t="s">
        <v>306</v>
      </c>
      <c r="CP95" s="342" t="str">
        <f t="shared" si="145"/>
        <v/>
      </c>
      <c r="CQ95" s="267"/>
      <c r="CR95" s="258"/>
      <c r="CS95" s="93"/>
      <c r="CT95" s="275"/>
      <c r="CU95" s="275"/>
      <c r="CV95" s="275"/>
      <c r="CW95" s="275"/>
      <c r="CX95" s="36" t="s">
        <v>307</v>
      </c>
      <c r="CY95" s="273"/>
      <c r="CZ95" s="258"/>
      <c r="DA95" s="263"/>
      <c r="DB95" s="296"/>
      <c r="DC95" s="296"/>
      <c r="DD95" s="296"/>
      <c r="DE95" s="296"/>
      <c r="DF95" s="36" t="s">
        <v>308</v>
      </c>
      <c r="DG95" s="344" t="str">
        <f t="shared" si="146"/>
        <v/>
      </c>
      <c r="DH95" s="273"/>
      <c r="DI95" s="258"/>
      <c r="DJ95" s="263"/>
      <c r="DK95" s="278"/>
      <c r="DL95" s="278"/>
      <c r="DM95" s="278"/>
      <c r="DN95" s="278"/>
      <c r="DO95" s="36" t="s">
        <v>309</v>
      </c>
      <c r="DP95" s="281"/>
      <c r="DQ95" s="284" t="str">
        <f t="shared" si="147"/>
        <v/>
      </c>
      <c r="DR95" s="273"/>
      <c r="DS95" s="43"/>
      <c r="DT95" s="93"/>
      <c r="DU95" s="37"/>
      <c r="DV95" s="37"/>
      <c r="DW95" s="37"/>
      <c r="DX95" s="37"/>
      <c r="DY95" s="46" t="s">
        <v>310</v>
      </c>
      <c r="DZ95" s="478"/>
      <c r="EA95" s="38"/>
      <c r="EB95" s="37"/>
      <c r="EC95" s="37"/>
      <c r="ED95" s="37"/>
      <c r="EE95" s="37"/>
      <c r="EF95" s="49" t="s">
        <v>307</v>
      </c>
      <c r="EG95" s="54"/>
      <c r="EH95" s="290"/>
      <c r="EI95" s="37"/>
      <c r="EJ95" s="37"/>
      <c r="EK95" s="37"/>
      <c r="EL95" s="37"/>
      <c r="EM95" s="52" t="s">
        <v>307</v>
      </c>
      <c r="EN95" s="57"/>
      <c r="EO95" s="290"/>
      <c r="EP95" s="37"/>
      <c r="EQ95" s="37"/>
      <c r="ER95" s="37"/>
      <c r="ES95" s="37"/>
      <c r="ET95" s="39" t="s">
        <v>307</v>
      </c>
      <c r="EU95" s="287"/>
      <c r="EV95" s="292"/>
      <c r="EW95" s="290"/>
      <c r="EX95" s="37"/>
      <c r="EY95" s="37"/>
      <c r="EZ95" s="37"/>
      <c r="FA95" s="37"/>
      <c r="FB95" s="39" t="s">
        <v>307</v>
      </c>
      <c r="FC95" s="287"/>
      <c r="FD95" s="292"/>
      <c r="FE95" s="290"/>
      <c r="FF95" s="296"/>
      <c r="FG95" s="296"/>
      <c r="FH95" s="296"/>
      <c r="FI95" s="296"/>
      <c r="FJ95" s="40" t="s">
        <v>311</v>
      </c>
      <c r="FK95" s="302" t="str">
        <f t="shared" si="148"/>
        <v/>
      </c>
      <c r="FL95" s="299"/>
      <c r="FM95" s="292"/>
      <c r="FN95" s="290"/>
      <c r="FO95" s="305"/>
      <c r="FP95" s="296"/>
      <c r="FQ95" s="296"/>
      <c r="FR95" s="296"/>
      <c r="FS95" s="40" t="s">
        <v>311</v>
      </c>
      <c r="FT95" s="352" t="str">
        <f t="shared" si="149"/>
        <v/>
      </c>
      <c r="FU95" s="267"/>
      <c r="FV95" s="292"/>
      <c r="FW95" s="290"/>
      <c r="FX95" s="326"/>
      <c r="FY95" s="326"/>
      <c r="FZ95" s="326"/>
      <c r="GA95" s="326"/>
      <c r="GB95" s="36" t="s">
        <v>312</v>
      </c>
      <c r="GC95" s="308" t="str">
        <f t="shared" si="150"/>
        <v/>
      </c>
      <c r="GD95" s="267"/>
      <c r="GE95" s="312" t="str">
        <f t="shared" si="151"/>
        <v/>
      </c>
      <c r="GF95" s="313"/>
      <c r="GG95" s="338"/>
      <c r="GH95" s="312" t="str">
        <f t="shared" si="152"/>
        <v/>
      </c>
      <c r="GI95" s="313"/>
      <c r="GJ95" s="338" t="s">
        <v>56</v>
      </c>
      <c r="GK95" s="475" t="str">
        <f t="shared" si="153"/>
        <v/>
      </c>
      <c r="GL95" s="313"/>
      <c r="GM95" s="313"/>
      <c r="GN95" s="338"/>
      <c r="GO95" s="429" t="str">
        <f t="shared" si="154"/>
        <v/>
      </c>
      <c r="GP95" s="430" t="str">
        <f t="shared" si="155"/>
        <v/>
      </c>
      <c r="GQ95" s="431" t="str">
        <f t="shared" si="156"/>
        <v/>
      </c>
      <c r="GR95" s="432" t="str">
        <f t="shared" si="157"/>
        <v/>
      </c>
      <c r="GS95" s="430" t="str">
        <f t="shared" si="158"/>
        <v/>
      </c>
      <c r="GT95" s="433" t="str">
        <f t="shared" si="159"/>
        <v/>
      </c>
      <c r="GU95" s="331" t="str">
        <f t="shared" si="160"/>
        <v/>
      </c>
      <c r="GV95" s="333" t="str">
        <f t="shared" si="161"/>
        <v/>
      </c>
      <c r="GW95" s="439" t="str">
        <f t="shared" si="162"/>
        <v/>
      </c>
      <c r="GX95" s="433" t="str">
        <f t="shared" si="163"/>
        <v/>
      </c>
      <c r="GY95" s="331" t="str">
        <f t="shared" si="164"/>
        <v/>
      </c>
      <c r="GZ95" s="331" t="str">
        <f t="shared" si="165"/>
        <v/>
      </c>
      <c r="HA95" s="328" t="str">
        <f t="shared" si="166"/>
        <v/>
      </c>
      <c r="HB95" s="331" t="str">
        <f t="shared" si="167"/>
        <v/>
      </c>
      <c r="HC95" s="331" t="str">
        <f t="shared" si="168"/>
        <v/>
      </c>
      <c r="HD95" s="333" t="str">
        <f t="shared" si="169"/>
        <v/>
      </c>
      <c r="HE95" s="332" t="str">
        <f t="shared" si="170"/>
        <v/>
      </c>
      <c r="HF95" s="331" t="str">
        <f t="shared" si="171"/>
        <v/>
      </c>
      <c r="HG95" s="333" t="str">
        <f t="shared" si="172"/>
        <v/>
      </c>
      <c r="HH95" s="419" t="str">
        <f t="shared" si="173"/>
        <v/>
      </c>
      <c r="HI95" s="358" t="str">
        <f t="shared" si="174"/>
        <v/>
      </c>
      <c r="HJ95" s="331" t="str">
        <f t="shared" si="175"/>
        <v/>
      </c>
      <c r="HK95" s="331" t="str">
        <f t="shared" si="176"/>
        <v/>
      </c>
      <c r="HL95" s="358" t="str">
        <f t="shared" si="177"/>
        <v/>
      </c>
      <c r="HM95" s="331" t="str">
        <f t="shared" si="178"/>
        <v/>
      </c>
      <c r="HN95" s="331" t="str">
        <f t="shared" si="179"/>
        <v/>
      </c>
      <c r="HO95" s="358" t="str">
        <f t="shared" si="180"/>
        <v/>
      </c>
      <c r="HP95" s="331" t="str">
        <f t="shared" si="181"/>
        <v/>
      </c>
      <c r="HQ95" s="331" t="str">
        <f t="shared" si="182"/>
        <v/>
      </c>
      <c r="HR95" s="361" t="str">
        <f t="shared" si="183"/>
        <v/>
      </c>
      <c r="HS95" s="348" t="str">
        <f t="shared" si="184"/>
        <v/>
      </c>
      <c r="HT95" s="333" t="str">
        <f t="shared" si="185"/>
        <v/>
      </c>
      <c r="HU95" s="428" t="str">
        <f t="shared" si="186"/>
        <v/>
      </c>
      <c r="HV95" s="328" t="str">
        <f t="shared" si="187"/>
        <v/>
      </c>
      <c r="HW95" s="330" t="str">
        <f t="shared" si="188"/>
        <v/>
      </c>
      <c r="HX95" s="418" t="str">
        <f t="shared" si="189"/>
        <v/>
      </c>
      <c r="HY95" s="331" t="str">
        <f t="shared" si="190"/>
        <v/>
      </c>
      <c r="HZ95" s="331" t="str">
        <f t="shared" si="191"/>
        <v/>
      </c>
      <c r="IA95" s="331" t="str">
        <f t="shared" si="192"/>
        <v/>
      </c>
      <c r="IB95" s="331" t="str">
        <f t="shared" si="193"/>
        <v/>
      </c>
      <c r="IC95" s="333" t="str">
        <f t="shared" si="194"/>
        <v/>
      </c>
      <c r="ID95" s="419" t="str">
        <f t="shared" si="195"/>
        <v/>
      </c>
      <c r="IE95" s="331" t="str">
        <f t="shared" si="196"/>
        <v/>
      </c>
      <c r="IF95" s="331" t="str">
        <f t="shared" si="197"/>
        <v/>
      </c>
      <c r="IG95" s="331" t="str">
        <f t="shared" si="198"/>
        <v/>
      </c>
      <c r="IH95" s="331" t="str">
        <f t="shared" si="199"/>
        <v/>
      </c>
      <c r="II95" s="333" t="str">
        <f t="shared" si="200"/>
        <v/>
      </c>
      <c r="IJ95" s="419" t="str">
        <f t="shared" si="201"/>
        <v/>
      </c>
      <c r="IK95" s="331" t="str">
        <f t="shared" si="202"/>
        <v/>
      </c>
      <c r="IL95" s="331" t="str">
        <f t="shared" si="203"/>
        <v/>
      </c>
      <c r="IM95" s="331" t="str">
        <f t="shared" si="204"/>
        <v/>
      </c>
      <c r="IN95" s="331" t="str">
        <f t="shared" si="205"/>
        <v/>
      </c>
      <c r="IO95" s="333" t="str">
        <f t="shared" si="206"/>
        <v/>
      </c>
      <c r="IP95" s="433" t="str">
        <f t="shared" si="207"/>
        <v/>
      </c>
      <c r="IQ95" s="331" t="str">
        <f t="shared" si="208"/>
        <v/>
      </c>
      <c r="IR95" s="348" t="str">
        <f t="shared" si="209"/>
        <v/>
      </c>
      <c r="IS95" s="433" t="str">
        <f t="shared" si="210"/>
        <v/>
      </c>
      <c r="IT95" s="331" t="str">
        <f t="shared" si="211"/>
        <v/>
      </c>
      <c r="IU95" s="333" t="str">
        <f t="shared" si="212"/>
        <v/>
      </c>
      <c r="IV95" s="449" t="str">
        <f t="shared" si="213"/>
        <v/>
      </c>
      <c r="IW95" s="331" t="str">
        <f t="shared" si="214"/>
        <v/>
      </c>
      <c r="IX95" s="331" t="str">
        <f t="shared" si="215"/>
        <v/>
      </c>
      <c r="IY95" s="348" t="str">
        <f t="shared" si="216"/>
        <v/>
      </c>
      <c r="IZ95" s="365" t="str">
        <f t="shared" si="217"/>
        <v/>
      </c>
      <c r="JA95" s="340"/>
      <c r="JB95" s="100"/>
      <c r="JC95" s="370" t="str">
        <f t="shared" si="218"/>
        <v/>
      </c>
      <c r="JD95" s="101" t="str">
        <f t="shared" si="219"/>
        <v/>
      </c>
      <c r="JE95" s="367" t="str">
        <f t="shared" si="220"/>
        <v/>
      </c>
      <c r="JF95" s="368" t="str">
        <f t="shared" si="221"/>
        <v/>
      </c>
      <c r="JG95" s="368" t="str">
        <f t="shared" si="222"/>
        <v/>
      </c>
      <c r="JH95" s="368" t="str">
        <f t="shared" si="223"/>
        <v/>
      </c>
      <c r="JI95" s="368">
        <f t="shared" si="224"/>
        <v>0</v>
      </c>
      <c r="JJ95" s="369" t="str">
        <f t="shared" si="225"/>
        <v/>
      </c>
      <c r="JK95" s="367" t="str">
        <f t="shared" si="226"/>
        <v/>
      </c>
      <c r="JL95" s="369" t="str">
        <f t="shared" si="227"/>
        <v/>
      </c>
      <c r="JM95" s="368" t="str">
        <f t="shared" si="228"/>
        <v/>
      </c>
      <c r="JN95" s="368" t="str">
        <f t="shared" si="229"/>
        <v/>
      </c>
      <c r="JO95" s="368" t="str">
        <f t="shared" si="230"/>
        <v/>
      </c>
      <c r="JP95" s="371" t="str">
        <f t="shared" si="231"/>
        <v/>
      </c>
      <c r="JR95" s="115" t="str">
        <f t="shared" si="232"/>
        <v/>
      </c>
      <c r="JS95" s="28" t="str">
        <f t="shared" si="233"/>
        <v/>
      </c>
      <c r="JT95" s="28" t="str">
        <f t="shared" si="234"/>
        <v/>
      </c>
      <c r="JU95" s="28" t="str">
        <f t="shared" si="235"/>
        <v/>
      </c>
      <c r="JV95" s="28" t="str">
        <f t="shared" si="236"/>
        <v/>
      </c>
      <c r="JW95" s="251"/>
      <c r="JX95" s="122" t="str">
        <f t="shared" si="237"/>
        <v/>
      </c>
      <c r="JZ95" s="115" t="str">
        <f t="shared" si="238"/>
        <v/>
      </c>
      <c r="KA95" s="398" t="str">
        <f t="shared" si="239"/>
        <v/>
      </c>
      <c r="KB95" s="398" t="str">
        <f t="shared" si="240"/>
        <v/>
      </c>
      <c r="KC95" s="28" t="str">
        <f t="shared" si="241"/>
        <v/>
      </c>
      <c r="KD95" s="28" t="str">
        <f t="shared" si="242"/>
        <v/>
      </c>
      <c r="KE95" s="28" t="str">
        <f t="shared" si="243"/>
        <v/>
      </c>
      <c r="KF95" s="28" t="str">
        <f t="shared" si="244"/>
        <v/>
      </c>
      <c r="KG95" s="28" t="str">
        <f t="shared" si="245"/>
        <v/>
      </c>
      <c r="KH95" s="28" t="str">
        <f t="shared" si="246"/>
        <v/>
      </c>
      <c r="KI95" s="28" t="str">
        <f t="shared" si="247"/>
        <v/>
      </c>
      <c r="KJ95" s="28" t="str">
        <f t="shared" si="248"/>
        <v/>
      </c>
      <c r="KK95" s="122" t="str">
        <f t="shared" si="249"/>
        <v/>
      </c>
    </row>
    <row r="96" spans="2:297" s="26" customFormat="1" ht="26.25" customHeight="1" x14ac:dyDescent="0.2">
      <c r="B96" s="27">
        <f t="shared" si="128"/>
        <v>0</v>
      </c>
      <c r="C96" s="27">
        <f t="shared" si="129"/>
        <v>0</v>
      </c>
      <c r="D96" s="27">
        <f t="shared" si="130"/>
        <v>0</v>
      </c>
      <c r="E96" s="27">
        <f t="shared" si="131"/>
        <v>0</v>
      </c>
      <c r="F96" s="27">
        <f t="shared" si="132"/>
        <v>0</v>
      </c>
      <c r="G96" s="27">
        <f t="shared" si="133"/>
        <v>0</v>
      </c>
      <c r="H96" s="27">
        <f t="shared" si="134"/>
        <v>0</v>
      </c>
      <c r="I96" s="27">
        <f t="shared" si="135"/>
        <v>0</v>
      </c>
      <c r="J96" s="27"/>
      <c r="K96" s="27"/>
      <c r="L96" s="27"/>
      <c r="N96" s="131" t="str">
        <f t="shared" si="136"/>
        <v/>
      </c>
      <c r="O96" s="59"/>
      <c r="P96" s="59"/>
      <c r="Q96" s="241"/>
      <c r="R96" s="483"/>
      <c r="S96" s="243" t="str">
        <f>IFERROR(VLOOKUP($R96,整理番号!$B$4:$C$5,2,FALSE),"")</f>
        <v/>
      </c>
      <c r="T96" s="59"/>
      <c r="U96" s="250"/>
      <c r="V96" s="121"/>
      <c r="W96" s="218" t="str">
        <f t="shared" si="137"/>
        <v/>
      </c>
      <c r="X96" s="111"/>
      <c r="Y96" s="115"/>
      <c r="Z96" s="146" t="str">
        <f>IFERROR(VLOOKUP($Y96,整理番号!$B$8:$C$10,2,FALSE),"")</f>
        <v/>
      </c>
      <c r="AA96" s="251"/>
      <c r="AB96" s="28"/>
      <c r="AC96" s="62" t="str">
        <f>IFERROR(VLOOKUP($AB96,整理番号!$B$22:$C$23,2,FALSE),"")</f>
        <v/>
      </c>
      <c r="AD96" s="28"/>
      <c r="AE96" s="116" t="str">
        <f>IFERROR(VLOOKUP(AD96,整理番号!$B$14:$C$16,2,FALSE),"")</f>
        <v/>
      </c>
      <c r="AF96" s="115"/>
      <c r="AG96" s="30" t="str">
        <f>IFERROR(VLOOKUP(AF96,整理番号!$B$18:$C$19,2,FALSE),"")</f>
        <v/>
      </c>
      <c r="AH96" s="28"/>
      <c r="AI96" s="254"/>
      <c r="AJ96" s="254"/>
      <c r="AK96" s="122"/>
      <c r="AL96" s="141"/>
      <c r="AM96" s="28"/>
      <c r="AN96" s="141"/>
      <c r="AO96" s="115"/>
      <c r="AP96" s="116" t="str">
        <f>IFERROR(VLOOKUP(AO96,整理番号!$B$38:$C$43,2,FALSE),"")</f>
        <v/>
      </c>
      <c r="AQ96" s="104" t="str">
        <f t="shared" si="138"/>
        <v/>
      </c>
      <c r="AR96" s="27"/>
      <c r="AS96" s="28"/>
      <c r="AT96" s="27"/>
      <c r="AU96" s="27"/>
      <c r="AV96" s="122"/>
      <c r="AW96" s="115"/>
      <c r="AX96" s="31"/>
      <c r="AY96" s="64" t="str">
        <f t="shared" si="139"/>
        <v/>
      </c>
      <c r="AZ96" s="31"/>
      <c r="BA96" s="31"/>
      <c r="BB96" s="64">
        <f t="shared" si="140"/>
        <v>0</v>
      </c>
      <c r="BC96" s="64" t="str">
        <f t="shared" si="141"/>
        <v/>
      </c>
      <c r="BD96" s="64" t="str">
        <f t="shared" si="142"/>
        <v/>
      </c>
      <c r="BE96" s="33"/>
      <c r="BF96" s="34" t="str">
        <f t="shared" si="143"/>
        <v/>
      </c>
      <c r="BG96" s="125" t="str">
        <f t="shared" si="144"/>
        <v/>
      </c>
      <c r="BH96" s="262"/>
      <c r="BI96" s="263"/>
      <c r="BJ96" s="31"/>
      <c r="BK96" s="31"/>
      <c r="BL96" s="31"/>
      <c r="BM96" s="31"/>
      <c r="BN96" s="148"/>
      <c r="BO96" s="270"/>
      <c r="BP96" s="267"/>
      <c r="BQ96" s="262"/>
      <c r="BR96" s="263"/>
      <c r="BS96" s="31"/>
      <c r="BT96" s="31"/>
      <c r="BU96" s="31"/>
      <c r="BV96" s="31"/>
      <c r="BW96" s="148"/>
      <c r="BX96" s="270"/>
      <c r="BY96" s="267"/>
      <c r="BZ96" s="262"/>
      <c r="CA96" s="263"/>
      <c r="CB96" s="31"/>
      <c r="CC96" s="31"/>
      <c r="CD96" s="31"/>
      <c r="CE96" s="31"/>
      <c r="CF96" s="148"/>
      <c r="CG96" s="270"/>
      <c r="CH96" s="267"/>
      <c r="CI96" s="262"/>
      <c r="CJ96" s="263"/>
      <c r="CK96" s="323"/>
      <c r="CL96" s="323"/>
      <c r="CM96" s="323"/>
      <c r="CN96" s="323"/>
      <c r="CO96" s="35" t="s">
        <v>306</v>
      </c>
      <c r="CP96" s="342" t="str">
        <f t="shared" si="145"/>
        <v/>
      </c>
      <c r="CQ96" s="267"/>
      <c r="CR96" s="258"/>
      <c r="CS96" s="93"/>
      <c r="CT96" s="275"/>
      <c r="CU96" s="275"/>
      <c r="CV96" s="275"/>
      <c r="CW96" s="275"/>
      <c r="CX96" s="36" t="s">
        <v>307</v>
      </c>
      <c r="CY96" s="273"/>
      <c r="CZ96" s="258"/>
      <c r="DA96" s="263"/>
      <c r="DB96" s="296"/>
      <c r="DC96" s="296"/>
      <c r="DD96" s="296"/>
      <c r="DE96" s="296"/>
      <c r="DF96" s="36" t="s">
        <v>308</v>
      </c>
      <c r="DG96" s="344" t="str">
        <f t="shared" si="146"/>
        <v/>
      </c>
      <c r="DH96" s="273"/>
      <c r="DI96" s="258"/>
      <c r="DJ96" s="263"/>
      <c r="DK96" s="278"/>
      <c r="DL96" s="278"/>
      <c r="DM96" s="278"/>
      <c r="DN96" s="278"/>
      <c r="DO96" s="36" t="s">
        <v>309</v>
      </c>
      <c r="DP96" s="281"/>
      <c r="DQ96" s="284" t="str">
        <f t="shared" si="147"/>
        <v/>
      </c>
      <c r="DR96" s="273"/>
      <c r="DS96" s="43"/>
      <c r="DT96" s="93"/>
      <c r="DU96" s="37"/>
      <c r="DV96" s="37"/>
      <c r="DW96" s="37"/>
      <c r="DX96" s="37"/>
      <c r="DY96" s="46" t="s">
        <v>310</v>
      </c>
      <c r="DZ96" s="478"/>
      <c r="EA96" s="38"/>
      <c r="EB96" s="37"/>
      <c r="EC96" s="37"/>
      <c r="ED96" s="37"/>
      <c r="EE96" s="37"/>
      <c r="EF96" s="49" t="s">
        <v>307</v>
      </c>
      <c r="EG96" s="54"/>
      <c r="EH96" s="290"/>
      <c r="EI96" s="37"/>
      <c r="EJ96" s="37"/>
      <c r="EK96" s="37"/>
      <c r="EL96" s="37"/>
      <c r="EM96" s="52" t="s">
        <v>307</v>
      </c>
      <c r="EN96" s="57"/>
      <c r="EO96" s="290"/>
      <c r="EP96" s="37"/>
      <c r="EQ96" s="37"/>
      <c r="ER96" s="37"/>
      <c r="ES96" s="37"/>
      <c r="ET96" s="39" t="s">
        <v>307</v>
      </c>
      <c r="EU96" s="287"/>
      <c r="EV96" s="292"/>
      <c r="EW96" s="290"/>
      <c r="EX96" s="37"/>
      <c r="EY96" s="37"/>
      <c r="EZ96" s="37"/>
      <c r="FA96" s="37"/>
      <c r="FB96" s="39" t="s">
        <v>307</v>
      </c>
      <c r="FC96" s="287"/>
      <c r="FD96" s="292"/>
      <c r="FE96" s="290"/>
      <c r="FF96" s="296"/>
      <c r="FG96" s="296"/>
      <c r="FH96" s="296"/>
      <c r="FI96" s="296"/>
      <c r="FJ96" s="40" t="s">
        <v>311</v>
      </c>
      <c r="FK96" s="302" t="str">
        <f t="shared" si="148"/>
        <v/>
      </c>
      <c r="FL96" s="299"/>
      <c r="FM96" s="292"/>
      <c r="FN96" s="290"/>
      <c r="FO96" s="305"/>
      <c r="FP96" s="296"/>
      <c r="FQ96" s="296"/>
      <c r="FR96" s="296"/>
      <c r="FS96" s="40" t="s">
        <v>311</v>
      </c>
      <c r="FT96" s="352" t="str">
        <f t="shared" si="149"/>
        <v/>
      </c>
      <c r="FU96" s="267"/>
      <c r="FV96" s="292"/>
      <c r="FW96" s="290"/>
      <c r="FX96" s="326"/>
      <c r="FY96" s="326"/>
      <c r="FZ96" s="326"/>
      <c r="GA96" s="326"/>
      <c r="GB96" s="36" t="s">
        <v>312</v>
      </c>
      <c r="GC96" s="308" t="str">
        <f t="shared" si="150"/>
        <v/>
      </c>
      <c r="GD96" s="267"/>
      <c r="GE96" s="312" t="str">
        <f t="shared" si="151"/>
        <v/>
      </c>
      <c r="GF96" s="313"/>
      <c r="GG96" s="338"/>
      <c r="GH96" s="312" t="str">
        <f t="shared" si="152"/>
        <v/>
      </c>
      <c r="GI96" s="313"/>
      <c r="GJ96" s="338" t="s">
        <v>56</v>
      </c>
      <c r="GK96" s="475" t="str">
        <f t="shared" si="153"/>
        <v/>
      </c>
      <c r="GL96" s="313"/>
      <c r="GM96" s="313"/>
      <c r="GN96" s="338"/>
      <c r="GO96" s="429" t="str">
        <f t="shared" si="154"/>
        <v/>
      </c>
      <c r="GP96" s="430" t="str">
        <f t="shared" si="155"/>
        <v/>
      </c>
      <c r="GQ96" s="431" t="str">
        <f t="shared" si="156"/>
        <v/>
      </c>
      <c r="GR96" s="432" t="str">
        <f t="shared" si="157"/>
        <v/>
      </c>
      <c r="GS96" s="430" t="str">
        <f t="shared" si="158"/>
        <v/>
      </c>
      <c r="GT96" s="433" t="str">
        <f t="shared" si="159"/>
        <v/>
      </c>
      <c r="GU96" s="331" t="str">
        <f t="shared" si="160"/>
        <v/>
      </c>
      <c r="GV96" s="333" t="str">
        <f t="shared" si="161"/>
        <v/>
      </c>
      <c r="GW96" s="439" t="str">
        <f t="shared" si="162"/>
        <v/>
      </c>
      <c r="GX96" s="433" t="str">
        <f t="shared" si="163"/>
        <v/>
      </c>
      <c r="GY96" s="331" t="str">
        <f t="shared" si="164"/>
        <v/>
      </c>
      <c r="GZ96" s="331" t="str">
        <f t="shared" si="165"/>
        <v/>
      </c>
      <c r="HA96" s="328" t="str">
        <f t="shared" si="166"/>
        <v/>
      </c>
      <c r="HB96" s="331" t="str">
        <f t="shared" si="167"/>
        <v/>
      </c>
      <c r="HC96" s="331" t="str">
        <f t="shared" si="168"/>
        <v/>
      </c>
      <c r="HD96" s="333" t="str">
        <f t="shared" si="169"/>
        <v/>
      </c>
      <c r="HE96" s="332" t="str">
        <f t="shared" si="170"/>
        <v/>
      </c>
      <c r="HF96" s="331" t="str">
        <f t="shared" si="171"/>
        <v/>
      </c>
      <c r="HG96" s="333" t="str">
        <f t="shared" si="172"/>
        <v/>
      </c>
      <c r="HH96" s="419" t="str">
        <f t="shared" si="173"/>
        <v/>
      </c>
      <c r="HI96" s="358" t="str">
        <f t="shared" si="174"/>
        <v/>
      </c>
      <c r="HJ96" s="331" t="str">
        <f t="shared" si="175"/>
        <v/>
      </c>
      <c r="HK96" s="331" t="str">
        <f t="shared" si="176"/>
        <v/>
      </c>
      <c r="HL96" s="358" t="str">
        <f t="shared" si="177"/>
        <v/>
      </c>
      <c r="HM96" s="331" t="str">
        <f t="shared" si="178"/>
        <v/>
      </c>
      <c r="HN96" s="331" t="str">
        <f t="shared" si="179"/>
        <v/>
      </c>
      <c r="HO96" s="358" t="str">
        <f t="shared" si="180"/>
        <v/>
      </c>
      <c r="HP96" s="331" t="str">
        <f t="shared" si="181"/>
        <v/>
      </c>
      <c r="HQ96" s="331" t="str">
        <f t="shared" si="182"/>
        <v/>
      </c>
      <c r="HR96" s="361" t="str">
        <f t="shared" si="183"/>
        <v/>
      </c>
      <c r="HS96" s="348" t="str">
        <f t="shared" si="184"/>
        <v/>
      </c>
      <c r="HT96" s="333" t="str">
        <f t="shared" si="185"/>
        <v/>
      </c>
      <c r="HU96" s="428" t="str">
        <f t="shared" si="186"/>
        <v/>
      </c>
      <c r="HV96" s="328" t="str">
        <f t="shared" si="187"/>
        <v/>
      </c>
      <c r="HW96" s="330" t="str">
        <f t="shared" si="188"/>
        <v/>
      </c>
      <c r="HX96" s="418" t="str">
        <f t="shared" si="189"/>
        <v/>
      </c>
      <c r="HY96" s="331" t="str">
        <f t="shared" si="190"/>
        <v/>
      </c>
      <c r="HZ96" s="331" t="str">
        <f t="shared" si="191"/>
        <v/>
      </c>
      <c r="IA96" s="331" t="str">
        <f t="shared" si="192"/>
        <v/>
      </c>
      <c r="IB96" s="331" t="str">
        <f t="shared" si="193"/>
        <v/>
      </c>
      <c r="IC96" s="333" t="str">
        <f t="shared" si="194"/>
        <v/>
      </c>
      <c r="ID96" s="419" t="str">
        <f t="shared" si="195"/>
        <v/>
      </c>
      <c r="IE96" s="331" t="str">
        <f t="shared" si="196"/>
        <v/>
      </c>
      <c r="IF96" s="331" t="str">
        <f t="shared" si="197"/>
        <v/>
      </c>
      <c r="IG96" s="331" t="str">
        <f t="shared" si="198"/>
        <v/>
      </c>
      <c r="IH96" s="331" t="str">
        <f t="shared" si="199"/>
        <v/>
      </c>
      <c r="II96" s="333" t="str">
        <f t="shared" si="200"/>
        <v/>
      </c>
      <c r="IJ96" s="419" t="str">
        <f t="shared" si="201"/>
        <v/>
      </c>
      <c r="IK96" s="331" t="str">
        <f t="shared" si="202"/>
        <v/>
      </c>
      <c r="IL96" s="331" t="str">
        <f t="shared" si="203"/>
        <v/>
      </c>
      <c r="IM96" s="331" t="str">
        <f t="shared" si="204"/>
        <v/>
      </c>
      <c r="IN96" s="331" t="str">
        <f t="shared" si="205"/>
        <v/>
      </c>
      <c r="IO96" s="333" t="str">
        <f t="shared" si="206"/>
        <v/>
      </c>
      <c r="IP96" s="433" t="str">
        <f t="shared" si="207"/>
        <v/>
      </c>
      <c r="IQ96" s="331" t="str">
        <f t="shared" si="208"/>
        <v/>
      </c>
      <c r="IR96" s="348" t="str">
        <f t="shared" si="209"/>
        <v/>
      </c>
      <c r="IS96" s="433" t="str">
        <f t="shared" si="210"/>
        <v/>
      </c>
      <c r="IT96" s="331" t="str">
        <f t="shared" si="211"/>
        <v/>
      </c>
      <c r="IU96" s="333" t="str">
        <f t="shared" si="212"/>
        <v/>
      </c>
      <c r="IV96" s="449" t="str">
        <f t="shared" si="213"/>
        <v/>
      </c>
      <c r="IW96" s="331" t="str">
        <f t="shared" si="214"/>
        <v/>
      </c>
      <c r="IX96" s="331" t="str">
        <f t="shared" si="215"/>
        <v/>
      </c>
      <c r="IY96" s="348" t="str">
        <f t="shared" si="216"/>
        <v/>
      </c>
      <c r="IZ96" s="365" t="str">
        <f t="shared" si="217"/>
        <v/>
      </c>
      <c r="JA96" s="340"/>
      <c r="JB96" s="100"/>
      <c r="JC96" s="370" t="str">
        <f t="shared" si="218"/>
        <v/>
      </c>
      <c r="JD96" s="101" t="str">
        <f t="shared" si="219"/>
        <v/>
      </c>
      <c r="JE96" s="367" t="str">
        <f t="shared" si="220"/>
        <v/>
      </c>
      <c r="JF96" s="368" t="str">
        <f t="shared" si="221"/>
        <v/>
      </c>
      <c r="JG96" s="368" t="str">
        <f t="shared" si="222"/>
        <v/>
      </c>
      <c r="JH96" s="368" t="str">
        <f t="shared" si="223"/>
        <v/>
      </c>
      <c r="JI96" s="368">
        <f t="shared" si="224"/>
        <v>0</v>
      </c>
      <c r="JJ96" s="369" t="str">
        <f t="shared" si="225"/>
        <v/>
      </c>
      <c r="JK96" s="367" t="str">
        <f t="shared" si="226"/>
        <v/>
      </c>
      <c r="JL96" s="369" t="str">
        <f t="shared" si="227"/>
        <v/>
      </c>
      <c r="JM96" s="368" t="str">
        <f t="shared" si="228"/>
        <v/>
      </c>
      <c r="JN96" s="368" t="str">
        <f t="shared" si="229"/>
        <v/>
      </c>
      <c r="JO96" s="368" t="str">
        <f t="shared" si="230"/>
        <v/>
      </c>
      <c r="JP96" s="371" t="str">
        <f t="shared" si="231"/>
        <v/>
      </c>
      <c r="JR96" s="115" t="str">
        <f t="shared" si="232"/>
        <v/>
      </c>
      <c r="JS96" s="28" t="str">
        <f t="shared" si="233"/>
        <v/>
      </c>
      <c r="JT96" s="28" t="str">
        <f t="shared" si="234"/>
        <v/>
      </c>
      <c r="JU96" s="28" t="str">
        <f t="shared" si="235"/>
        <v/>
      </c>
      <c r="JV96" s="28" t="str">
        <f t="shared" si="236"/>
        <v/>
      </c>
      <c r="JW96" s="251"/>
      <c r="JX96" s="122" t="str">
        <f t="shared" si="237"/>
        <v/>
      </c>
      <c r="JZ96" s="115" t="str">
        <f t="shared" si="238"/>
        <v/>
      </c>
      <c r="KA96" s="398" t="str">
        <f t="shared" si="239"/>
        <v/>
      </c>
      <c r="KB96" s="398" t="str">
        <f t="shared" si="240"/>
        <v/>
      </c>
      <c r="KC96" s="28" t="str">
        <f t="shared" si="241"/>
        <v/>
      </c>
      <c r="KD96" s="28" t="str">
        <f t="shared" si="242"/>
        <v/>
      </c>
      <c r="KE96" s="28" t="str">
        <f t="shared" si="243"/>
        <v/>
      </c>
      <c r="KF96" s="28" t="str">
        <f t="shared" si="244"/>
        <v/>
      </c>
      <c r="KG96" s="28" t="str">
        <f t="shared" si="245"/>
        <v/>
      </c>
      <c r="KH96" s="28" t="str">
        <f t="shared" si="246"/>
        <v/>
      </c>
      <c r="KI96" s="28" t="str">
        <f t="shared" si="247"/>
        <v/>
      </c>
      <c r="KJ96" s="28" t="str">
        <f t="shared" si="248"/>
        <v/>
      </c>
      <c r="KK96" s="122" t="str">
        <f t="shared" si="249"/>
        <v/>
      </c>
    </row>
    <row r="97" spans="2:297" s="26" customFormat="1" ht="26.25" customHeight="1" x14ac:dyDescent="0.2">
      <c r="B97" s="27">
        <f t="shared" si="128"/>
        <v>0</v>
      </c>
      <c r="C97" s="27">
        <f t="shared" si="129"/>
        <v>0</v>
      </c>
      <c r="D97" s="27">
        <f t="shared" si="130"/>
        <v>0</v>
      </c>
      <c r="E97" s="27">
        <f t="shared" si="131"/>
        <v>0</v>
      </c>
      <c r="F97" s="27">
        <f t="shared" si="132"/>
        <v>0</v>
      </c>
      <c r="G97" s="27">
        <f t="shared" si="133"/>
        <v>0</v>
      </c>
      <c r="H97" s="27">
        <f t="shared" si="134"/>
        <v>0</v>
      </c>
      <c r="I97" s="27">
        <f t="shared" si="135"/>
        <v>0</v>
      </c>
      <c r="J97" s="27"/>
      <c r="K97" s="27"/>
      <c r="L97" s="27"/>
      <c r="N97" s="131" t="str">
        <f t="shared" si="136"/>
        <v/>
      </c>
      <c r="O97" s="59"/>
      <c r="P97" s="59"/>
      <c r="Q97" s="241"/>
      <c r="R97" s="483"/>
      <c r="S97" s="243" t="str">
        <f>IFERROR(VLOOKUP($R97,整理番号!$B$4:$C$5,2,FALSE),"")</f>
        <v/>
      </c>
      <c r="T97" s="59"/>
      <c r="U97" s="250"/>
      <c r="V97" s="121"/>
      <c r="W97" s="218" t="str">
        <f t="shared" si="137"/>
        <v/>
      </c>
      <c r="X97" s="111"/>
      <c r="Y97" s="115"/>
      <c r="Z97" s="146" t="str">
        <f>IFERROR(VLOOKUP($Y97,整理番号!$B$8:$C$10,2,FALSE),"")</f>
        <v/>
      </c>
      <c r="AA97" s="251"/>
      <c r="AB97" s="28"/>
      <c r="AC97" s="62" t="str">
        <f>IFERROR(VLOOKUP($AB97,整理番号!$B$22:$C$23,2,FALSE),"")</f>
        <v/>
      </c>
      <c r="AD97" s="28"/>
      <c r="AE97" s="116" t="str">
        <f>IFERROR(VLOOKUP(AD97,整理番号!$B$14:$C$16,2,FALSE),"")</f>
        <v/>
      </c>
      <c r="AF97" s="115"/>
      <c r="AG97" s="30" t="str">
        <f>IFERROR(VLOOKUP(AF97,整理番号!$B$18:$C$19,2,FALSE),"")</f>
        <v/>
      </c>
      <c r="AH97" s="28"/>
      <c r="AI97" s="254"/>
      <c r="AJ97" s="254"/>
      <c r="AK97" s="122"/>
      <c r="AL97" s="141"/>
      <c r="AM97" s="28"/>
      <c r="AN97" s="141"/>
      <c r="AO97" s="115"/>
      <c r="AP97" s="116" t="str">
        <f>IFERROR(VLOOKUP(AO97,整理番号!$B$38:$C$43,2,FALSE),"")</f>
        <v/>
      </c>
      <c r="AQ97" s="104" t="str">
        <f t="shared" si="138"/>
        <v/>
      </c>
      <c r="AR97" s="27"/>
      <c r="AS97" s="28"/>
      <c r="AT97" s="27"/>
      <c r="AU97" s="27"/>
      <c r="AV97" s="122"/>
      <c r="AW97" s="115"/>
      <c r="AX97" s="31"/>
      <c r="AY97" s="64" t="str">
        <f t="shared" si="139"/>
        <v/>
      </c>
      <c r="AZ97" s="31"/>
      <c r="BA97" s="31"/>
      <c r="BB97" s="64">
        <f t="shared" si="140"/>
        <v>0</v>
      </c>
      <c r="BC97" s="64" t="str">
        <f t="shared" si="141"/>
        <v/>
      </c>
      <c r="BD97" s="64" t="str">
        <f t="shared" si="142"/>
        <v/>
      </c>
      <c r="BE97" s="33"/>
      <c r="BF97" s="34" t="str">
        <f t="shared" si="143"/>
        <v/>
      </c>
      <c r="BG97" s="125" t="str">
        <f t="shared" si="144"/>
        <v/>
      </c>
      <c r="BH97" s="262"/>
      <c r="BI97" s="263"/>
      <c r="BJ97" s="31"/>
      <c r="BK97" s="31"/>
      <c r="BL97" s="31"/>
      <c r="BM97" s="31"/>
      <c r="BN97" s="148"/>
      <c r="BO97" s="270"/>
      <c r="BP97" s="267"/>
      <c r="BQ97" s="262"/>
      <c r="BR97" s="263"/>
      <c r="BS97" s="31"/>
      <c r="BT97" s="31"/>
      <c r="BU97" s="31"/>
      <c r="BV97" s="31"/>
      <c r="BW97" s="148"/>
      <c r="BX97" s="270"/>
      <c r="BY97" s="267"/>
      <c r="BZ97" s="262"/>
      <c r="CA97" s="263"/>
      <c r="CB97" s="31"/>
      <c r="CC97" s="31"/>
      <c r="CD97" s="31"/>
      <c r="CE97" s="31"/>
      <c r="CF97" s="148"/>
      <c r="CG97" s="270"/>
      <c r="CH97" s="267"/>
      <c r="CI97" s="262"/>
      <c r="CJ97" s="263"/>
      <c r="CK97" s="323"/>
      <c r="CL97" s="323"/>
      <c r="CM97" s="323"/>
      <c r="CN97" s="323"/>
      <c r="CO97" s="35" t="s">
        <v>306</v>
      </c>
      <c r="CP97" s="342" t="str">
        <f t="shared" si="145"/>
        <v/>
      </c>
      <c r="CQ97" s="267"/>
      <c r="CR97" s="258"/>
      <c r="CS97" s="93"/>
      <c r="CT97" s="275"/>
      <c r="CU97" s="275"/>
      <c r="CV97" s="275"/>
      <c r="CW97" s="275"/>
      <c r="CX97" s="36" t="s">
        <v>307</v>
      </c>
      <c r="CY97" s="273"/>
      <c r="CZ97" s="258"/>
      <c r="DA97" s="263"/>
      <c r="DB97" s="296"/>
      <c r="DC97" s="296"/>
      <c r="DD97" s="296"/>
      <c r="DE97" s="296"/>
      <c r="DF97" s="36" t="s">
        <v>308</v>
      </c>
      <c r="DG97" s="344" t="str">
        <f t="shared" si="146"/>
        <v/>
      </c>
      <c r="DH97" s="273"/>
      <c r="DI97" s="258"/>
      <c r="DJ97" s="263"/>
      <c r="DK97" s="278"/>
      <c r="DL97" s="278"/>
      <c r="DM97" s="278"/>
      <c r="DN97" s="278"/>
      <c r="DO97" s="36" t="s">
        <v>309</v>
      </c>
      <c r="DP97" s="281"/>
      <c r="DQ97" s="284" t="str">
        <f t="shared" si="147"/>
        <v/>
      </c>
      <c r="DR97" s="273"/>
      <c r="DS97" s="43"/>
      <c r="DT97" s="93"/>
      <c r="DU97" s="37"/>
      <c r="DV97" s="37"/>
      <c r="DW97" s="37"/>
      <c r="DX97" s="37"/>
      <c r="DY97" s="46" t="s">
        <v>310</v>
      </c>
      <c r="DZ97" s="478"/>
      <c r="EA97" s="38"/>
      <c r="EB97" s="37"/>
      <c r="EC97" s="37"/>
      <c r="ED97" s="37"/>
      <c r="EE97" s="37"/>
      <c r="EF97" s="49" t="s">
        <v>307</v>
      </c>
      <c r="EG97" s="54"/>
      <c r="EH97" s="290"/>
      <c r="EI97" s="37"/>
      <c r="EJ97" s="37"/>
      <c r="EK97" s="37"/>
      <c r="EL97" s="37"/>
      <c r="EM97" s="52" t="s">
        <v>307</v>
      </c>
      <c r="EN97" s="57"/>
      <c r="EO97" s="290"/>
      <c r="EP97" s="37"/>
      <c r="EQ97" s="37"/>
      <c r="ER97" s="37"/>
      <c r="ES97" s="37"/>
      <c r="ET97" s="39" t="s">
        <v>307</v>
      </c>
      <c r="EU97" s="287"/>
      <c r="EV97" s="292"/>
      <c r="EW97" s="290"/>
      <c r="EX97" s="37"/>
      <c r="EY97" s="37"/>
      <c r="EZ97" s="37"/>
      <c r="FA97" s="37"/>
      <c r="FB97" s="39" t="s">
        <v>307</v>
      </c>
      <c r="FC97" s="287"/>
      <c r="FD97" s="292"/>
      <c r="FE97" s="290"/>
      <c r="FF97" s="296"/>
      <c r="FG97" s="296"/>
      <c r="FH97" s="296"/>
      <c r="FI97" s="296"/>
      <c r="FJ97" s="40" t="s">
        <v>311</v>
      </c>
      <c r="FK97" s="302" t="str">
        <f t="shared" si="148"/>
        <v/>
      </c>
      <c r="FL97" s="299"/>
      <c r="FM97" s="292"/>
      <c r="FN97" s="290"/>
      <c r="FO97" s="305"/>
      <c r="FP97" s="296"/>
      <c r="FQ97" s="296"/>
      <c r="FR97" s="296"/>
      <c r="FS97" s="40" t="s">
        <v>311</v>
      </c>
      <c r="FT97" s="352" t="str">
        <f t="shared" si="149"/>
        <v/>
      </c>
      <c r="FU97" s="267"/>
      <c r="FV97" s="292"/>
      <c r="FW97" s="290"/>
      <c r="FX97" s="326"/>
      <c r="FY97" s="326"/>
      <c r="FZ97" s="326"/>
      <c r="GA97" s="326"/>
      <c r="GB97" s="36" t="s">
        <v>312</v>
      </c>
      <c r="GC97" s="308" t="str">
        <f t="shared" si="150"/>
        <v/>
      </c>
      <c r="GD97" s="267"/>
      <c r="GE97" s="312" t="str">
        <f t="shared" si="151"/>
        <v/>
      </c>
      <c r="GF97" s="313"/>
      <c r="GG97" s="338"/>
      <c r="GH97" s="312" t="str">
        <f t="shared" si="152"/>
        <v/>
      </c>
      <c r="GI97" s="313"/>
      <c r="GJ97" s="338" t="s">
        <v>56</v>
      </c>
      <c r="GK97" s="475" t="str">
        <f t="shared" si="153"/>
        <v/>
      </c>
      <c r="GL97" s="313"/>
      <c r="GM97" s="313"/>
      <c r="GN97" s="338"/>
      <c r="GO97" s="429" t="str">
        <f t="shared" si="154"/>
        <v/>
      </c>
      <c r="GP97" s="430" t="str">
        <f t="shared" si="155"/>
        <v/>
      </c>
      <c r="GQ97" s="431" t="str">
        <f t="shared" si="156"/>
        <v/>
      </c>
      <c r="GR97" s="432" t="str">
        <f t="shared" si="157"/>
        <v/>
      </c>
      <c r="GS97" s="430" t="str">
        <f t="shared" si="158"/>
        <v/>
      </c>
      <c r="GT97" s="433" t="str">
        <f t="shared" si="159"/>
        <v/>
      </c>
      <c r="GU97" s="331" t="str">
        <f t="shared" si="160"/>
        <v/>
      </c>
      <c r="GV97" s="333" t="str">
        <f t="shared" si="161"/>
        <v/>
      </c>
      <c r="GW97" s="439" t="str">
        <f t="shared" si="162"/>
        <v/>
      </c>
      <c r="GX97" s="433" t="str">
        <f t="shared" si="163"/>
        <v/>
      </c>
      <c r="GY97" s="331" t="str">
        <f t="shared" si="164"/>
        <v/>
      </c>
      <c r="GZ97" s="331" t="str">
        <f t="shared" si="165"/>
        <v/>
      </c>
      <c r="HA97" s="328" t="str">
        <f t="shared" si="166"/>
        <v/>
      </c>
      <c r="HB97" s="331" t="str">
        <f t="shared" si="167"/>
        <v/>
      </c>
      <c r="HC97" s="331" t="str">
        <f t="shared" si="168"/>
        <v/>
      </c>
      <c r="HD97" s="333" t="str">
        <f t="shared" si="169"/>
        <v/>
      </c>
      <c r="HE97" s="332" t="str">
        <f t="shared" si="170"/>
        <v/>
      </c>
      <c r="HF97" s="331" t="str">
        <f t="shared" si="171"/>
        <v/>
      </c>
      <c r="HG97" s="333" t="str">
        <f t="shared" si="172"/>
        <v/>
      </c>
      <c r="HH97" s="419" t="str">
        <f t="shared" si="173"/>
        <v/>
      </c>
      <c r="HI97" s="358" t="str">
        <f t="shared" si="174"/>
        <v/>
      </c>
      <c r="HJ97" s="331" t="str">
        <f t="shared" si="175"/>
        <v/>
      </c>
      <c r="HK97" s="331" t="str">
        <f t="shared" si="176"/>
        <v/>
      </c>
      <c r="HL97" s="358" t="str">
        <f t="shared" si="177"/>
        <v/>
      </c>
      <c r="HM97" s="331" t="str">
        <f t="shared" si="178"/>
        <v/>
      </c>
      <c r="HN97" s="331" t="str">
        <f t="shared" si="179"/>
        <v/>
      </c>
      <c r="HO97" s="358" t="str">
        <f t="shared" si="180"/>
        <v/>
      </c>
      <c r="HP97" s="331" t="str">
        <f t="shared" si="181"/>
        <v/>
      </c>
      <c r="HQ97" s="331" t="str">
        <f t="shared" si="182"/>
        <v/>
      </c>
      <c r="HR97" s="361" t="str">
        <f t="shared" si="183"/>
        <v/>
      </c>
      <c r="HS97" s="348" t="str">
        <f t="shared" si="184"/>
        <v/>
      </c>
      <c r="HT97" s="333" t="str">
        <f t="shared" si="185"/>
        <v/>
      </c>
      <c r="HU97" s="428" t="str">
        <f t="shared" si="186"/>
        <v/>
      </c>
      <c r="HV97" s="328" t="str">
        <f t="shared" si="187"/>
        <v/>
      </c>
      <c r="HW97" s="330" t="str">
        <f t="shared" si="188"/>
        <v/>
      </c>
      <c r="HX97" s="418" t="str">
        <f t="shared" si="189"/>
        <v/>
      </c>
      <c r="HY97" s="331" t="str">
        <f t="shared" si="190"/>
        <v/>
      </c>
      <c r="HZ97" s="331" t="str">
        <f t="shared" si="191"/>
        <v/>
      </c>
      <c r="IA97" s="331" t="str">
        <f t="shared" si="192"/>
        <v/>
      </c>
      <c r="IB97" s="331" t="str">
        <f t="shared" si="193"/>
        <v/>
      </c>
      <c r="IC97" s="333" t="str">
        <f t="shared" si="194"/>
        <v/>
      </c>
      <c r="ID97" s="419" t="str">
        <f t="shared" si="195"/>
        <v/>
      </c>
      <c r="IE97" s="331" t="str">
        <f t="shared" si="196"/>
        <v/>
      </c>
      <c r="IF97" s="331" t="str">
        <f t="shared" si="197"/>
        <v/>
      </c>
      <c r="IG97" s="331" t="str">
        <f t="shared" si="198"/>
        <v/>
      </c>
      <c r="IH97" s="331" t="str">
        <f t="shared" si="199"/>
        <v/>
      </c>
      <c r="II97" s="333" t="str">
        <f t="shared" si="200"/>
        <v/>
      </c>
      <c r="IJ97" s="419" t="str">
        <f t="shared" si="201"/>
        <v/>
      </c>
      <c r="IK97" s="331" t="str">
        <f t="shared" si="202"/>
        <v/>
      </c>
      <c r="IL97" s="331" t="str">
        <f t="shared" si="203"/>
        <v/>
      </c>
      <c r="IM97" s="331" t="str">
        <f t="shared" si="204"/>
        <v/>
      </c>
      <c r="IN97" s="331" t="str">
        <f t="shared" si="205"/>
        <v/>
      </c>
      <c r="IO97" s="333" t="str">
        <f t="shared" si="206"/>
        <v/>
      </c>
      <c r="IP97" s="433" t="str">
        <f t="shared" si="207"/>
        <v/>
      </c>
      <c r="IQ97" s="331" t="str">
        <f t="shared" si="208"/>
        <v/>
      </c>
      <c r="IR97" s="348" t="str">
        <f t="shared" si="209"/>
        <v/>
      </c>
      <c r="IS97" s="433" t="str">
        <f t="shared" si="210"/>
        <v/>
      </c>
      <c r="IT97" s="331" t="str">
        <f t="shared" si="211"/>
        <v/>
      </c>
      <c r="IU97" s="333" t="str">
        <f t="shared" si="212"/>
        <v/>
      </c>
      <c r="IV97" s="449" t="str">
        <f t="shared" si="213"/>
        <v/>
      </c>
      <c r="IW97" s="331" t="str">
        <f t="shared" si="214"/>
        <v/>
      </c>
      <c r="IX97" s="331" t="str">
        <f t="shared" si="215"/>
        <v/>
      </c>
      <c r="IY97" s="348" t="str">
        <f t="shared" si="216"/>
        <v/>
      </c>
      <c r="IZ97" s="365" t="str">
        <f t="shared" si="217"/>
        <v/>
      </c>
      <c r="JA97" s="340"/>
      <c r="JB97" s="100"/>
      <c r="JC97" s="370" t="str">
        <f t="shared" si="218"/>
        <v/>
      </c>
      <c r="JD97" s="101" t="str">
        <f t="shared" si="219"/>
        <v/>
      </c>
      <c r="JE97" s="367" t="str">
        <f t="shared" si="220"/>
        <v/>
      </c>
      <c r="JF97" s="368" t="str">
        <f t="shared" si="221"/>
        <v/>
      </c>
      <c r="JG97" s="368" t="str">
        <f t="shared" si="222"/>
        <v/>
      </c>
      <c r="JH97" s="368" t="str">
        <f t="shared" si="223"/>
        <v/>
      </c>
      <c r="JI97" s="368">
        <f t="shared" si="224"/>
        <v>0</v>
      </c>
      <c r="JJ97" s="369" t="str">
        <f t="shared" si="225"/>
        <v/>
      </c>
      <c r="JK97" s="367" t="str">
        <f t="shared" si="226"/>
        <v/>
      </c>
      <c r="JL97" s="369" t="str">
        <f t="shared" si="227"/>
        <v/>
      </c>
      <c r="JM97" s="368" t="str">
        <f t="shared" si="228"/>
        <v/>
      </c>
      <c r="JN97" s="368" t="str">
        <f t="shared" si="229"/>
        <v/>
      </c>
      <c r="JO97" s="368" t="str">
        <f t="shared" si="230"/>
        <v/>
      </c>
      <c r="JP97" s="371" t="str">
        <f t="shared" si="231"/>
        <v/>
      </c>
      <c r="JR97" s="115" t="str">
        <f t="shared" si="232"/>
        <v/>
      </c>
      <c r="JS97" s="28" t="str">
        <f t="shared" si="233"/>
        <v/>
      </c>
      <c r="JT97" s="28" t="str">
        <f t="shared" si="234"/>
        <v/>
      </c>
      <c r="JU97" s="28" t="str">
        <f t="shared" si="235"/>
        <v/>
      </c>
      <c r="JV97" s="28" t="str">
        <f t="shared" si="236"/>
        <v/>
      </c>
      <c r="JW97" s="251"/>
      <c r="JX97" s="122" t="str">
        <f t="shared" si="237"/>
        <v/>
      </c>
      <c r="JZ97" s="115" t="str">
        <f t="shared" si="238"/>
        <v/>
      </c>
      <c r="KA97" s="398" t="str">
        <f t="shared" si="239"/>
        <v/>
      </c>
      <c r="KB97" s="398" t="str">
        <f t="shared" si="240"/>
        <v/>
      </c>
      <c r="KC97" s="28" t="str">
        <f t="shared" si="241"/>
        <v/>
      </c>
      <c r="KD97" s="28" t="str">
        <f t="shared" si="242"/>
        <v/>
      </c>
      <c r="KE97" s="28" t="str">
        <f t="shared" si="243"/>
        <v/>
      </c>
      <c r="KF97" s="28" t="str">
        <f t="shared" si="244"/>
        <v/>
      </c>
      <c r="KG97" s="28" t="str">
        <f t="shared" si="245"/>
        <v/>
      </c>
      <c r="KH97" s="28" t="str">
        <f t="shared" si="246"/>
        <v/>
      </c>
      <c r="KI97" s="28" t="str">
        <f t="shared" si="247"/>
        <v/>
      </c>
      <c r="KJ97" s="28" t="str">
        <f t="shared" si="248"/>
        <v/>
      </c>
      <c r="KK97" s="122" t="str">
        <f t="shared" si="249"/>
        <v/>
      </c>
    </row>
    <row r="98" spans="2:297" s="26" customFormat="1" ht="26.25" customHeight="1" x14ac:dyDescent="0.2">
      <c r="B98" s="27">
        <f t="shared" si="128"/>
        <v>0</v>
      </c>
      <c r="C98" s="27">
        <f t="shared" si="129"/>
        <v>0</v>
      </c>
      <c r="D98" s="27">
        <f t="shared" si="130"/>
        <v>0</v>
      </c>
      <c r="E98" s="27">
        <f t="shared" si="131"/>
        <v>0</v>
      </c>
      <c r="F98" s="27">
        <f t="shared" si="132"/>
        <v>0</v>
      </c>
      <c r="G98" s="27">
        <f t="shared" si="133"/>
        <v>0</v>
      </c>
      <c r="H98" s="27">
        <f t="shared" si="134"/>
        <v>0</v>
      </c>
      <c r="I98" s="27">
        <f t="shared" si="135"/>
        <v>0</v>
      </c>
      <c r="J98" s="27"/>
      <c r="K98" s="27"/>
      <c r="L98" s="27"/>
      <c r="N98" s="131" t="str">
        <f t="shared" si="136"/>
        <v/>
      </c>
      <c r="O98" s="59"/>
      <c r="P98" s="59"/>
      <c r="Q98" s="241"/>
      <c r="R98" s="483"/>
      <c r="S98" s="243" t="str">
        <f>IFERROR(VLOOKUP($R98,整理番号!$B$4:$C$5,2,FALSE),"")</f>
        <v/>
      </c>
      <c r="T98" s="59"/>
      <c r="U98" s="250"/>
      <c r="V98" s="121"/>
      <c r="W98" s="218" t="str">
        <f t="shared" si="137"/>
        <v/>
      </c>
      <c r="X98" s="111"/>
      <c r="Y98" s="115"/>
      <c r="Z98" s="146" t="str">
        <f>IFERROR(VLOOKUP($Y98,整理番号!$B$8:$C$10,2,FALSE),"")</f>
        <v/>
      </c>
      <c r="AA98" s="251"/>
      <c r="AB98" s="28"/>
      <c r="AC98" s="62" t="str">
        <f>IFERROR(VLOOKUP($AB98,整理番号!$B$22:$C$23,2,FALSE),"")</f>
        <v/>
      </c>
      <c r="AD98" s="28"/>
      <c r="AE98" s="116" t="str">
        <f>IFERROR(VLOOKUP(AD98,整理番号!$B$14:$C$16,2,FALSE),"")</f>
        <v/>
      </c>
      <c r="AF98" s="115"/>
      <c r="AG98" s="30" t="str">
        <f>IFERROR(VLOOKUP(AF98,整理番号!$B$18:$C$19,2,FALSE),"")</f>
        <v/>
      </c>
      <c r="AH98" s="28"/>
      <c r="AI98" s="254"/>
      <c r="AJ98" s="254"/>
      <c r="AK98" s="122"/>
      <c r="AL98" s="141"/>
      <c r="AM98" s="28"/>
      <c r="AN98" s="141"/>
      <c r="AO98" s="115"/>
      <c r="AP98" s="116" t="str">
        <f>IFERROR(VLOOKUP(AO98,整理番号!$B$38:$C$43,2,FALSE),"")</f>
        <v/>
      </c>
      <c r="AQ98" s="104" t="str">
        <f t="shared" si="138"/>
        <v/>
      </c>
      <c r="AR98" s="27"/>
      <c r="AS98" s="28"/>
      <c r="AT98" s="27"/>
      <c r="AU98" s="27"/>
      <c r="AV98" s="122"/>
      <c r="AW98" s="115"/>
      <c r="AX98" s="31"/>
      <c r="AY98" s="64" t="str">
        <f t="shared" si="139"/>
        <v/>
      </c>
      <c r="AZ98" s="31"/>
      <c r="BA98" s="31"/>
      <c r="BB98" s="64">
        <f t="shared" si="140"/>
        <v>0</v>
      </c>
      <c r="BC98" s="64" t="str">
        <f t="shared" si="141"/>
        <v/>
      </c>
      <c r="BD98" s="64" t="str">
        <f t="shared" si="142"/>
        <v/>
      </c>
      <c r="BE98" s="33"/>
      <c r="BF98" s="34" t="str">
        <f t="shared" si="143"/>
        <v/>
      </c>
      <c r="BG98" s="125" t="str">
        <f t="shared" si="144"/>
        <v/>
      </c>
      <c r="BH98" s="262"/>
      <c r="BI98" s="263"/>
      <c r="BJ98" s="31"/>
      <c r="BK98" s="31"/>
      <c r="BL98" s="31"/>
      <c r="BM98" s="31"/>
      <c r="BN98" s="148"/>
      <c r="BO98" s="270"/>
      <c r="BP98" s="267"/>
      <c r="BQ98" s="262"/>
      <c r="BR98" s="263"/>
      <c r="BS98" s="31"/>
      <c r="BT98" s="31"/>
      <c r="BU98" s="31"/>
      <c r="BV98" s="31"/>
      <c r="BW98" s="148"/>
      <c r="BX98" s="270"/>
      <c r="BY98" s="267"/>
      <c r="BZ98" s="262"/>
      <c r="CA98" s="263"/>
      <c r="CB98" s="31"/>
      <c r="CC98" s="31"/>
      <c r="CD98" s="31"/>
      <c r="CE98" s="31"/>
      <c r="CF98" s="148"/>
      <c r="CG98" s="270"/>
      <c r="CH98" s="267"/>
      <c r="CI98" s="262"/>
      <c r="CJ98" s="263"/>
      <c r="CK98" s="323"/>
      <c r="CL98" s="323"/>
      <c r="CM98" s="323"/>
      <c r="CN98" s="323"/>
      <c r="CO98" s="35" t="s">
        <v>306</v>
      </c>
      <c r="CP98" s="342" t="str">
        <f t="shared" si="145"/>
        <v/>
      </c>
      <c r="CQ98" s="267"/>
      <c r="CR98" s="258"/>
      <c r="CS98" s="93"/>
      <c r="CT98" s="275"/>
      <c r="CU98" s="275"/>
      <c r="CV98" s="275"/>
      <c r="CW98" s="275"/>
      <c r="CX98" s="36" t="s">
        <v>307</v>
      </c>
      <c r="CY98" s="273"/>
      <c r="CZ98" s="258"/>
      <c r="DA98" s="263"/>
      <c r="DB98" s="296"/>
      <c r="DC98" s="296"/>
      <c r="DD98" s="296"/>
      <c r="DE98" s="296"/>
      <c r="DF98" s="36" t="s">
        <v>308</v>
      </c>
      <c r="DG98" s="344" t="str">
        <f t="shared" si="146"/>
        <v/>
      </c>
      <c r="DH98" s="273"/>
      <c r="DI98" s="258"/>
      <c r="DJ98" s="263"/>
      <c r="DK98" s="278"/>
      <c r="DL98" s="278"/>
      <c r="DM98" s="278"/>
      <c r="DN98" s="278"/>
      <c r="DO98" s="36" t="s">
        <v>309</v>
      </c>
      <c r="DP98" s="281"/>
      <c r="DQ98" s="284" t="str">
        <f t="shared" si="147"/>
        <v/>
      </c>
      <c r="DR98" s="273"/>
      <c r="DS98" s="43"/>
      <c r="DT98" s="93"/>
      <c r="DU98" s="37"/>
      <c r="DV98" s="37"/>
      <c r="DW98" s="37"/>
      <c r="DX98" s="37"/>
      <c r="DY98" s="46" t="s">
        <v>310</v>
      </c>
      <c r="DZ98" s="478"/>
      <c r="EA98" s="38"/>
      <c r="EB98" s="37"/>
      <c r="EC98" s="37"/>
      <c r="ED98" s="37"/>
      <c r="EE98" s="37"/>
      <c r="EF98" s="49" t="s">
        <v>307</v>
      </c>
      <c r="EG98" s="54"/>
      <c r="EH98" s="290"/>
      <c r="EI98" s="37"/>
      <c r="EJ98" s="37"/>
      <c r="EK98" s="37"/>
      <c r="EL98" s="37"/>
      <c r="EM98" s="52" t="s">
        <v>307</v>
      </c>
      <c r="EN98" s="57"/>
      <c r="EO98" s="290"/>
      <c r="EP98" s="37"/>
      <c r="EQ98" s="37"/>
      <c r="ER98" s="37"/>
      <c r="ES98" s="37"/>
      <c r="ET98" s="39" t="s">
        <v>307</v>
      </c>
      <c r="EU98" s="287"/>
      <c r="EV98" s="292"/>
      <c r="EW98" s="290"/>
      <c r="EX98" s="37"/>
      <c r="EY98" s="37"/>
      <c r="EZ98" s="37"/>
      <c r="FA98" s="37"/>
      <c r="FB98" s="39" t="s">
        <v>307</v>
      </c>
      <c r="FC98" s="287"/>
      <c r="FD98" s="292"/>
      <c r="FE98" s="290"/>
      <c r="FF98" s="296"/>
      <c r="FG98" s="296"/>
      <c r="FH98" s="296"/>
      <c r="FI98" s="296"/>
      <c r="FJ98" s="40" t="s">
        <v>311</v>
      </c>
      <c r="FK98" s="302" t="str">
        <f t="shared" si="148"/>
        <v/>
      </c>
      <c r="FL98" s="299"/>
      <c r="FM98" s="292"/>
      <c r="FN98" s="290"/>
      <c r="FO98" s="305"/>
      <c r="FP98" s="296"/>
      <c r="FQ98" s="296"/>
      <c r="FR98" s="296"/>
      <c r="FS98" s="40" t="s">
        <v>311</v>
      </c>
      <c r="FT98" s="352" t="str">
        <f t="shared" si="149"/>
        <v/>
      </c>
      <c r="FU98" s="267"/>
      <c r="FV98" s="292"/>
      <c r="FW98" s="290"/>
      <c r="FX98" s="326"/>
      <c r="FY98" s="326"/>
      <c r="FZ98" s="326"/>
      <c r="GA98" s="326"/>
      <c r="GB98" s="36" t="s">
        <v>312</v>
      </c>
      <c r="GC98" s="308" t="str">
        <f t="shared" si="150"/>
        <v/>
      </c>
      <c r="GD98" s="267"/>
      <c r="GE98" s="312" t="str">
        <f t="shared" si="151"/>
        <v/>
      </c>
      <c r="GF98" s="313"/>
      <c r="GG98" s="338"/>
      <c r="GH98" s="312" t="str">
        <f t="shared" si="152"/>
        <v/>
      </c>
      <c r="GI98" s="313"/>
      <c r="GJ98" s="338" t="s">
        <v>56</v>
      </c>
      <c r="GK98" s="475" t="str">
        <f t="shared" si="153"/>
        <v/>
      </c>
      <c r="GL98" s="313"/>
      <c r="GM98" s="313"/>
      <c r="GN98" s="338"/>
      <c r="GO98" s="429" t="str">
        <f t="shared" si="154"/>
        <v/>
      </c>
      <c r="GP98" s="430" t="str">
        <f t="shared" si="155"/>
        <v/>
      </c>
      <c r="GQ98" s="431" t="str">
        <f t="shared" si="156"/>
        <v/>
      </c>
      <c r="GR98" s="432" t="str">
        <f t="shared" si="157"/>
        <v/>
      </c>
      <c r="GS98" s="430" t="str">
        <f t="shared" si="158"/>
        <v/>
      </c>
      <c r="GT98" s="433" t="str">
        <f t="shared" si="159"/>
        <v/>
      </c>
      <c r="GU98" s="331" t="str">
        <f t="shared" si="160"/>
        <v/>
      </c>
      <c r="GV98" s="333" t="str">
        <f t="shared" si="161"/>
        <v/>
      </c>
      <c r="GW98" s="439" t="str">
        <f t="shared" si="162"/>
        <v/>
      </c>
      <c r="GX98" s="433" t="str">
        <f t="shared" si="163"/>
        <v/>
      </c>
      <c r="GY98" s="331" t="str">
        <f t="shared" si="164"/>
        <v/>
      </c>
      <c r="GZ98" s="331" t="str">
        <f t="shared" si="165"/>
        <v/>
      </c>
      <c r="HA98" s="328" t="str">
        <f t="shared" si="166"/>
        <v/>
      </c>
      <c r="HB98" s="331" t="str">
        <f t="shared" si="167"/>
        <v/>
      </c>
      <c r="HC98" s="331" t="str">
        <f t="shared" si="168"/>
        <v/>
      </c>
      <c r="HD98" s="333" t="str">
        <f t="shared" si="169"/>
        <v/>
      </c>
      <c r="HE98" s="332" t="str">
        <f t="shared" si="170"/>
        <v/>
      </c>
      <c r="HF98" s="331" t="str">
        <f t="shared" si="171"/>
        <v/>
      </c>
      <c r="HG98" s="333" t="str">
        <f t="shared" si="172"/>
        <v/>
      </c>
      <c r="HH98" s="419" t="str">
        <f t="shared" si="173"/>
        <v/>
      </c>
      <c r="HI98" s="358" t="str">
        <f t="shared" si="174"/>
        <v/>
      </c>
      <c r="HJ98" s="331" t="str">
        <f t="shared" si="175"/>
        <v/>
      </c>
      <c r="HK98" s="331" t="str">
        <f t="shared" si="176"/>
        <v/>
      </c>
      <c r="HL98" s="358" t="str">
        <f t="shared" si="177"/>
        <v/>
      </c>
      <c r="HM98" s="331" t="str">
        <f t="shared" si="178"/>
        <v/>
      </c>
      <c r="HN98" s="331" t="str">
        <f t="shared" si="179"/>
        <v/>
      </c>
      <c r="HO98" s="358" t="str">
        <f t="shared" si="180"/>
        <v/>
      </c>
      <c r="HP98" s="331" t="str">
        <f t="shared" si="181"/>
        <v/>
      </c>
      <c r="HQ98" s="331" t="str">
        <f t="shared" si="182"/>
        <v/>
      </c>
      <c r="HR98" s="361" t="str">
        <f t="shared" si="183"/>
        <v/>
      </c>
      <c r="HS98" s="348" t="str">
        <f t="shared" si="184"/>
        <v/>
      </c>
      <c r="HT98" s="333" t="str">
        <f t="shared" si="185"/>
        <v/>
      </c>
      <c r="HU98" s="428" t="str">
        <f t="shared" si="186"/>
        <v/>
      </c>
      <c r="HV98" s="328" t="str">
        <f t="shared" si="187"/>
        <v/>
      </c>
      <c r="HW98" s="330" t="str">
        <f t="shared" si="188"/>
        <v/>
      </c>
      <c r="HX98" s="418" t="str">
        <f t="shared" si="189"/>
        <v/>
      </c>
      <c r="HY98" s="331" t="str">
        <f t="shared" si="190"/>
        <v/>
      </c>
      <c r="HZ98" s="331" t="str">
        <f t="shared" si="191"/>
        <v/>
      </c>
      <c r="IA98" s="331" t="str">
        <f t="shared" si="192"/>
        <v/>
      </c>
      <c r="IB98" s="331" t="str">
        <f t="shared" si="193"/>
        <v/>
      </c>
      <c r="IC98" s="333" t="str">
        <f t="shared" si="194"/>
        <v/>
      </c>
      <c r="ID98" s="419" t="str">
        <f t="shared" si="195"/>
        <v/>
      </c>
      <c r="IE98" s="331" t="str">
        <f t="shared" si="196"/>
        <v/>
      </c>
      <c r="IF98" s="331" t="str">
        <f t="shared" si="197"/>
        <v/>
      </c>
      <c r="IG98" s="331" t="str">
        <f t="shared" si="198"/>
        <v/>
      </c>
      <c r="IH98" s="331" t="str">
        <f t="shared" si="199"/>
        <v/>
      </c>
      <c r="II98" s="333" t="str">
        <f t="shared" si="200"/>
        <v/>
      </c>
      <c r="IJ98" s="419" t="str">
        <f t="shared" si="201"/>
        <v/>
      </c>
      <c r="IK98" s="331" t="str">
        <f t="shared" si="202"/>
        <v/>
      </c>
      <c r="IL98" s="331" t="str">
        <f t="shared" si="203"/>
        <v/>
      </c>
      <c r="IM98" s="331" t="str">
        <f t="shared" si="204"/>
        <v/>
      </c>
      <c r="IN98" s="331" t="str">
        <f t="shared" si="205"/>
        <v/>
      </c>
      <c r="IO98" s="333" t="str">
        <f t="shared" si="206"/>
        <v/>
      </c>
      <c r="IP98" s="433" t="str">
        <f t="shared" si="207"/>
        <v/>
      </c>
      <c r="IQ98" s="331" t="str">
        <f t="shared" si="208"/>
        <v/>
      </c>
      <c r="IR98" s="348" t="str">
        <f t="shared" si="209"/>
        <v/>
      </c>
      <c r="IS98" s="433" t="str">
        <f t="shared" si="210"/>
        <v/>
      </c>
      <c r="IT98" s="331" t="str">
        <f t="shared" si="211"/>
        <v/>
      </c>
      <c r="IU98" s="333" t="str">
        <f t="shared" si="212"/>
        <v/>
      </c>
      <c r="IV98" s="449" t="str">
        <f t="shared" si="213"/>
        <v/>
      </c>
      <c r="IW98" s="331" t="str">
        <f t="shared" si="214"/>
        <v/>
      </c>
      <c r="IX98" s="331" t="str">
        <f t="shared" si="215"/>
        <v/>
      </c>
      <c r="IY98" s="348" t="str">
        <f t="shared" si="216"/>
        <v/>
      </c>
      <c r="IZ98" s="365" t="str">
        <f t="shared" si="217"/>
        <v/>
      </c>
      <c r="JA98" s="340"/>
      <c r="JB98" s="100"/>
      <c r="JC98" s="370" t="str">
        <f t="shared" si="218"/>
        <v/>
      </c>
      <c r="JD98" s="101" t="str">
        <f t="shared" si="219"/>
        <v/>
      </c>
      <c r="JE98" s="367" t="str">
        <f t="shared" si="220"/>
        <v/>
      </c>
      <c r="JF98" s="368" t="str">
        <f t="shared" si="221"/>
        <v/>
      </c>
      <c r="JG98" s="368" t="str">
        <f t="shared" si="222"/>
        <v/>
      </c>
      <c r="JH98" s="368" t="str">
        <f t="shared" si="223"/>
        <v/>
      </c>
      <c r="JI98" s="368">
        <f t="shared" si="224"/>
        <v>0</v>
      </c>
      <c r="JJ98" s="369" t="str">
        <f t="shared" si="225"/>
        <v/>
      </c>
      <c r="JK98" s="367" t="str">
        <f t="shared" si="226"/>
        <v/>
      </c>
      <c r="JL98" s="369" t="str">
        <f t="shared" si="227"/>
        <v/>
      </c>
      <c r="JM98" s="368" t="str">
        <f t="shared" si="228"/>
        <v/>
      </c>
      <c r="JN98" s="368" t="str">
        <f t="shared" si="229"/>
        <v/>
      </c>
      <c r="JO98" s="368" t="str">
        <f t="shared" si="230"/>
        <v/>
      </c>
      <c r="JP98" s="371" t="str">
        <f t="shared" si="231"/>
        <v/>
      </c>
      <c r="JR98" s="115" t="str">
        <f t="shared" si="232"/>
        <v/>
      </c>
      <c r="JS98" s="28" t="str">
        <f t="shared" si="233"/>
        <v/>
      </c>
      <c r="JT98" s="28" t="str">
        <f t="shared" si="234"/>
        <v/>
      </c>
      <c r="JU98" s="28" t="str">
        <f t="shared" si="235"/>
        <v/>
      </c>
      <c r="JV98" s="28" t="str">
        <f t="shared" si="236"/>
        <v/>
      </c>
      <c r="JW98" s="251"/>
      <c r="JX98" s="122" t="str">
        <f t="shared" si="237"/>
        <v/>
      </c>
      <c r="JZ98" s="115" t="str">
        <f t="shared" si="238"/>
        <v/>
      </c>
      <c r="KA98" s="398" t="str">
        <f t="shared" si="239"/>
        <v/>
      </c>
      <c r="KB98" s="398" t="str">
        <f t="shared" si="240"/>
        <v/>
      </c>
      <c r="KC98" s="28" t="str">
        <f t="shared" si="241"/>
        <v/>
      </c>
      <c r="KD98" s="28" t="str">
        <f t="shared" si="242"/>
        <v/>
      </c>
      <c r="KE98" s="28" t="str">
        <f t="shared" si="243"/>
        <v/>
      </c>
      <c r="KF98" s="28" t="str">
        <f t="shared" si="244"/>
        <v/>
      </c>
      <c r="KG98" s="28" t="str">
        <f t="shared" si="245"/>
        <v/>
      </c>
      <c r="KH98" s="28" t="str">
        <f t="shared" si="246"/>
        <v/>
      </c>
      <c r="KI98" s="28" t="str">
        <f t="shared" si="247"/>
        <v/>
      </c>
      <c r="KJ98" s="28" t="str">
        <f t="shared" si="248"/>
        <v/>
      </c>
      <c r="KK98" s="122" t="str">
        <f t="shared" si="249"/>
        <v/>
      </c>
    </row>
    <row r="99" spans="2:297" s="26" customFormat="1" ht="26.25" customHeight="1" x14ac:dyDescent="0.2">
      <c r="B99" s="27">
        <f t="shared" si="128"/>
        <v>0</v>
      </c>
      <c r="C99" s="27">
        <f t="shared" si="129"/>
        <v>0</v>
      </c>
      <c r="D99" s="27">
        <f t="shared" si="130"/>
        <v>0</v>
      </c>
      <c r="E99" s="27">
        <f t="shared" si="131"/>
        <v>0</v>
      </c>
      <c r="F99" s="27">
        <f t="shared" si="132"/>
        <v>0</v>
      </c>
      <c r="G99" s="27">
        <f t="shared" si="133"/>
        <v>0</v>
      </c>
      <c r="H99" s="27">
        <f t="shared" si="134"/>
        <v>0</v>
      </c>
      <c r="I99" s="27">
        <f t="shared" si="135"/>
        <v>0</v>
      </c>
      <c r="J99" s="27"/>
      <c r="K99" s="27"/>
      <c r="L99" s="27"/>
      <c r="N99" s="131" t="str">
        <f t="shared" si="136"/>
        <v/>
      </c>
      <c r="O99" s="59"/>
      <c r="P99" s="59"/>
      <c r="Q99" s="241"/>
      <c r="R99" s="483"/>
      <c r="S99" s="243" t="str">
        <f>IFERROR(VLOOKUP($R99,整理番号!$B$4:$C$5,2,FALSE),"")</f>
        <v/>
      </c>
      <c r="T99" s="59"/>
      <c r="U99" s="250"/>
      <c r="V99" s="121"/>
      <c r="W99" s="218" t="str">
        <f t="shared" si="137"/>
        <v/>
      </c>
      <c r="X99" s="111"/>
      <c r="Y99" s="115"/>
      <c r="Z99" s="146" t="str">
        <f>IFERROR(VLOOKUP($Y99,整理番号!$B$8:$C$10,2,FALSE),"")</f>
        <v/>
      </c>
      <c r="AA99" s="251"/>
      <c r="AB99" s="28"/>
      <c r="AC99" s="62" t="str">
        <f>IFERROR(VLOOKUP($AB99,整理番号!$B$22:$C$23,2,FALSE),"")</f>
        <v/>
      </c>
      <c r="AD99" s="28"/>
      <c r="AE99" s="116" t="str">
        <f>IFERROR(VLOOKUP(AD99,整理番号!$B$14:$C$16,2,FALSE),"")</f>
        <v/>
      </c>
      <c r="AF99" s="115"/>
      <c r="AG99" s="30" t="str">
        <f>IFERROR(VLOOKUP(AF99,整理番号!$B$18:$C$19,2,FALSE),"")</f>
        <v/>
      </c>
      <c r="AH99" s="28"/>
      <c r="AI99" s="254"/>
      <c r="AJ99" s="254"/>
      <c r="AK99" s="122"/>
      <c r="AL99" s="141"/>
      <c r="AM99" s="28"/>
      <c r="AN99" s="141"/>
      <c r="AO99" s="115"/>
      <c r="AP99" s="116" t="str">
        <f>IFERROR(VLOOKUP(AO99,整理番号!$B$38:$C$43,2,FALSE),"")</f>
        <v/>
      </c>
      <c r="AQ99" s="104" t="str">
        <f t="shared" si="138"/>
        <v/>
      </c>
      <c r="AR99" s="27"/>
      <c r="AS99" s="28"/>
      <c r="AT99" s="27"/>
      <c r="AU99" s="27"/>
      <c r="AV99" s="122"/>
      <c r="AW99" s="115"/>
      <c r="AX99" s="31"/>
      <c r="AY99" s="64" t="str">
        <f t="shared" si="139"/>
        <v/>
      </c>
      <c r="AZ99" s="31"/>
      <c r="BA99" s="31"/>
      <c r="BB99" s="64">
        <f t="shared" si="140"/>
        <v>0</v>
      </c>
      <c r="BC99" s="64" t="str">
        <f t="shared" si="141"/>
        <v/>
      </c>
      <c r="BD99" s="64" t="str">
        <f t="shared" si="142"/>
        <v/>
      </c>
      <c r="BE99" s="33"/>
      <c r="BF99" s="34" t="str">
        <f t="shared" si="143"/>
        <v/>
      </c>
      <c r="BG99" s="125" t="str">
        <f t="shared" si="144"/>
        <v/>
      </c>
      <c r="BH99" s="262"/>
      <c r="BI99" s="263"/>
      <c r="BJ99" s="31"/>
      <c r="BK99" s="31"/>
      <c r="BL99" s="31"/>
      <c r="BM99" s="31"/>
      <c r="BN99" s="148"/>
      <c r="BO99" s="270"/>
      <c r="BP99" s="267"/>
      <c r="BQ99" s="262"/>
      <c r="BR99" s="263"/>
      <c r="BS99" s="31"/>
      <c r="BT99" s="31"/>
      <c r="BU99" s="31"/>
      <c r="BV99" s="31"/>
      <c r="BW99" s="148"/>
      <c r="BX99" s="270"/>
      <c r="BY99" s="267"/>
      <c r="BZ99" s="262"/>
      <c r="CA99" s="263"/>
      <c r="CB99" s="31"/>
      <c r="CC99" s="31"/>
      <c r="CD99" s="31"/>
      <c r="CE99" s="31"/>
      <c r="CF99" s="148"/>
      <c r="CG99" s="270"/>
      <c r="CH99" s="267"/>
      <c r="CI99" s="262"/>
      <c r="CJ99" s="263"/>
      <c r="CK99" s="323"/>
      <c r="CL99" s="323"/>
      <c r="CM99" s="323"/>
      <c r="CN99" s="323"/>
      <c r="CO99" s="35" t="s">
        <v>306</v>
      </c>
      <c r="CP99" s="342" t="str">
        <f t="shared" si="145"/>
        <v/>
      </c>
      <c r="CQ99" s="267"/>
      <c r="CR99" s="258"/>
      <c r="CS99" s="93"/>
      <c r="CT99" s="275"/>
      <c r="CU99" s="275"/>
      <c r="CV99" s="275"/>
      <c r="CW99" s="275"/>
      <c r="CX99" s="36" t="s">
        <v>307</v>
      </c>
      <c r="CY99" s="273"/>
      <c r="CZ99" s="258"/>
      <c r="DA99" s="263"/>
      <c r="DB99" s="296"/>
      <c r="DC99" s="296"/>
      <c r="DD99" s="296"/>
      <c r="DE99" s="296"/>
      <c r="DF99" s="36" t="s">
        <v>308</v>
      </c>
      <c r="DG99" s="344" t="str">
        <f t="shared" si="146"/>
        <v/>
      </c>
      <c r="DH99" s="273"/>
      <c r="DI99" s="258"/>
      <c r="DJ99" s="263"/>
      <c r="DK99" s="278"/>
      <c r="DL99" s="278"/>
      <c r="DM99" s="278"/>
      <c r="DN99" s="278"/>
      <c r="DO99" s="36" t="s">
        <v>309</v>
      </c>
      <c r="DP99" s="281"/>
      <c r="DQ99" s="284" t="str">
        <f t="shared" si="147"/>
        <v/>
      </c>
      <c r="DR99" s="273"/>
      <c r="DS99" s="43"/>
      <c r="DT99" s="93"/>
      <c r="DU99" s="37"/>
      <c r="DV99" s="37"/>
      <c r="DW99" s="37"/>
      <c r="DX99" s="37"/>
      <c r="DY99" s="46" t="s">
        <v>310</v>
      </c>
      <c r="DZ99" s="478"/>
      <c r="EA99" s="38"/>
      <c r="EB99" s="37"/>
      <c r="EC99" s="37"/>
      <c r="ED99" s="37"/>
      <c r="EE99" s="37"/>
      <c r="EF99" s="49" t="s">
        <v>307</v>
      </c>
      <c r="EG99" s="54"/>
      <c r="EH99" s="290"/>
      <c r="EI99" s="37"/>
      <c r="EJ99" s="37"/>
      <c r="EK99" s="37"/>
      <c r="EL99" s="37"/>
      <c r="EM99" s="52" t="s">
        <v>307</v>
      </c>
      <c r="EN99" s="57"/>
      <c r="EO99" s="290"/>
      <c r="EP99" s="37"/>
      <c r="EQ99" s="37"/>
      <c r="ER99" s="37"/>
      <c r="ES99" s="37"/>
      <c r="ET99" s="39" t="s">
        <v>307</v>
      </c>
      <c r="EU99" s="287"/>
      <c r="EV99" s="292"/>
      <c r="EW99" s="290"/>
      <c r="EX99" s="37"/>
      <c r="EY99" s="37"/>
      <c r="EZ99" s="37"/>
      <c r="FA99" s="37"/>
      <c r="FB99" s="39" t="s">
        <v>307</v>
      </c>
      <c r="FC99" s="287"/>
      <c r="FD99" s="292"/>
      <c r="FE99" s="290"/>
      <c r="FF99" s="296"/>
      <c r="FG99" s="296"/>
      <c r="FH99" s="296"/>
      <c r="FI99" s="296"/>
      <c r="FJ99" s="40" t="s">
        <v>311</v>
      </c>
      <c r="FK99" s="302" t="str">
        <f t="shared" si="148"/>
        <v/>
      </c>
      <c r="FL99" s="299"/>
      <c r="FM99" s="292"/>
      <c r="FN99" s="290"/>
      <c r="FO99" s="305"/>
      <c r="FP99" s="296"/>
      <c r="FQ99" s="296"/>
      <c r="FR99" s="296"/>
      <c r="FS99" s="40" t="s">
        <v>311</v>
      </c>
      <c r="FT99" s="352" t="str">
        <f t="shared" si="149"/>
        <v/>
      </c>
      <c r="FU99" s="267"/>
      <c r="FV99" s="292"/>
      <c r="FW99" s="290"/>
      <c r="FX99" s="326"/>
      <c r="FY99" s="326"/>
      <c r="FZ99" s="326"/>
      <c r="GA99" s="326"/>
      <c r="GB99" s="36" t="s">
        <v>312</v>
      </c>
      <c r="GC99" s="308" t="str">
        <f t="shared" si="150"/>
        <v/>
      </c>
      <c r="GD99" s="267"/>
      <c r="GE99" s="312" t="str">
        <f t="shared" si="151"/>
        <v/>
      </c>
      <c r="GF99" s="313"/>
      <c r="GG99" s="338"/>
      <c r="GH99" s="312" t="str">
        <f t="shared" si="152"/>
        <v/>
      </c>
      <c r="GI99" s="313"/>
      <c r="GJ99" s="338" t="s">
        <v>56</v>
      </c>
      <c r="GK99" s="475" t="str">
        <f t="shared" si="153"/>
        <v/>
      </c>
      <c r="GL99" s="313"/>
      <c r="GM99" s="313"/>
      <c r="GN99" s="338"/>
      <c r="GO99" s="429" t="str">
        <f t="shared" si="154"/>
        <v/>
      </c>
      <c r="GP99" s="430" t="str">
        <f t="shared" si="155"/>
        <v/>
      </c>
      <c r="GQ99" s="431" t="str">
        <f t="shared" si="156"/>
        <v/>
      </c>
      <c r="GR99" s="432" t="str">
        <f t="shared" si="157"/>
        <v/>
      </c>
      <c r="GS99" s="430" t="str">
        <f t="shared" si="158"/>
        <v/>
      </c>
      <c r="GT99" s="433" t="str">
        <f t="shared" si="159"/>
        <v/>
      </c>
      <c r="GU99" s="331" t="str">
        <f t="shared" si="160"/>
        <v/>
      </c>
      <c r="GV99" s="333" t="str">
        <f t="shared" si="161"/>
        <v/>
      </c>
      <c r="GW99" s="439" t="str">
        <f t="shared" si="162"/>
        <v/>
      </c>
      <c r="GX99" s="433" t="str">
        <f t="shared" si="163"/>
        <v/>
      </c>
      <c r="GY99" s="331" t="str">
        <f t="shared" si="164"/>
        <v/>
      </c>
      <c r="GZ99" s="331" t="str">
        <f t="shared" si="165"/>
        <v/>
      </c>
      <c r="HA99" s="328" t="str">
        <f t="shared" si="166"/>
        <v/>
      </c>
      <c r="HB99" s="331" t="str">
        <f t="shared" si="167"/>
        <v/>
      </c>
      <c r="HC99" s="331" t="str">
        <f t="shared" si="168"/>
        <v/>
      </c>
      <c r="HD99" s="333" t="str">
        <f t="shared" si="169"/>
        <v/>
      </c>
      <c r="HE99" s="332" t="str">
        <f t="shared" si="170"/>
        <v/>
      </c>
      <c r="HF99" s="331" t="str">
        <f t="shared" si="171"/>
        <v/>
      </c>
      <c r="HG99" s="333" t="str">
        <f t="shared" si="172"/>
        <v/>
      </c>
      <c r="HH99" s="419" t="str">
        <f t="shared" si="173"/>
        <v/>
      </c>
      <c r="HI99" s="358" t="str">
        <f t="shared" si="174"/>
        <v/>
      </c>
      <c r="HJ99" s="331" t="str">
        <f t="shared" si="175"/>
        <v/>
      </c>
      <c r="HK99" s="331" t="str">
        <f t="shared" si="176"/>
        <v/>
      </c>
      <c r="HL99" s="358" t="str">
        <f t="shared" si="177"/>
        <v/>
      </c>
      <c r="HM99" s="331" t="str">
        <f t="shared" si="178"/>
        <v/>
      </c>
      <c r="HN99" s="331" t="str">
        <f t="shared" si="179"/>
        <v/>
      </c>
      <c r="HO99" s="358" t="str">
        <f t="shared" si="180"/>
        <v/>
      </c>
      <c r="HP99" s="331" t="str">
        <f t="shared" si="181"/>
        <v/>
      </c>
      <c r="HQ99" s="331" t="str">
        <f t="shared" si="182"/>
        <v/>
      </c>
      <c r="HR99" s="361" t="str">
        <f t="shared" si="183"/>
        <v/>
      </c>
      <c r="HS99" s="348" t="str">
        <f t="shared" si="184"/>
        <v/>
      </c>
      <c r="HT99" s="333" t="str">
        <f t="shared" si="185"/>
        <v/>
      </c>
      <c r="HU99" s="428" t="str">
        <f t="shared" si="186"/>
        <v/>
      </c>
      <c r="HV99" s="328" t="str">
        <f t="shared" si="187"/>
        <v/>
      </c>
      <c r="HW99" s="330" t="str">
        <f t="shared" si="188"/>
        <v/>
      </c>
      <c r="HX99" s="418" t="str">
        <f t="shared" si="189"/>
        <v/>
      </c>
      <c r="HY99" s="331" t="str">
        <f t="shared" si="190"/>
        <v/>
      </c>
      <c r="HZ99" s="331" t="str">
        <f t="shared" si="191"/>
        <v/>
      </c>
      <c r="IA99" s="331" t="str">
        <f t="shared" si="192"/>
        <v/>
      </c>
      <c r="IB99" s="331" t="str">
        <f t="shared" si="193"/>
        <v/>
      </c>
      <c r="IC99" s="333" t="str">
        <f t="shared" si="194"/>
        <v/>
      </c>
      <c r="ID99" s="419" t="str">
        <f t="shared" si="195"/>
        <v/>
      </c>
      <c r="IE99" s="331" t="str">
        <f t="shared" si="196"/>
        <v/>
      </c>
      <c r="IF99" s="331" t="str">
        <f t="shared" si="197"/>
        <v/>
      </c>
      <c r="IG99" s="331" t="str">
        <f t="shared" si="198"/>
        <v/>
      </c>
      <c r="IH99" s="331" t="str">
        <f t="shared" si="199"/>
        <v/>
      </c>
      <c r="II99" s="333" t="str">
        <f t="shared" si="200"/>
        <v/>
      </c>
      <c r="IJ99" s="419" t="str">
        <f t="shared" si="201"/>
        <v/>
      </c>
      <c r="IK99" s="331" t="str">
        <f t="shared" si="202"/>
        <v/>
      </c>
      <c r="IL99" s="331" t="str">
        <f t="shared" si="203"/>
        <v/>
      </c>
      <c r="IM99" s="331" t="str">
        <f t="shared" si="204"/>
        <v/>
      </c>
      <c r="IN99" s="331" t="str">
        <f t="shared" si="205"/>
        <v/>
      </c>
      <c r="IO99" s="333" t="str">
        <f t="shared" si="206"/>
        <v/>
      </c>
      <c r="IP99" s="433" t="str">
        <f t="shared" si="207"/>
        <v/>
      </c>
      <c r="IQ99" s="331" t="str">
        <f t="shared" si="208"/>
        <v/>
      </c>
      <c r="IR99" s="348" t="str">
        <f t="shared" si="209"/>
        <v/>
      </c>
      <c r="IS99" s="433" t="str">
        <f t="shared" si="210"/>
        <v/>
      </c>
      <c r="IT99" s="331" t="str">
        <f t="shared" si="211"/>
        <v/>
      </c>
      <c r="IU99" s="333" t="str">
        <f t="shared" si="212"/>
        <v/>
      </c>
      <c r="IV99" s="449" t="str">
        <f t="shared" si="213"/>
        <v/>
      </c>
      <c r="IW99" s="331" t="str">
        <f t="shared" si="214"/>
        <v/>
      </c>
      <c r="IX99" s="331" t="str">
        <f t="shared" si="215"/>
        <v/>
      </c>
      <c r="IY99" s="348" t="str">
        <f t="shared" si="216"/>
        <v/>
      </c>
      <c r="IZ99" s="365" t="str">
        <f t="shared" si="217"/>
        <v/>
      </c>
      <c r="JA99" s="340"/>
      <c r="JB99" s="100"/>
      <c r="JC99" s="370" t="str">
        <f t="shared" si="218"/>
        <v/>
      </c>
      <c r="JD99" s="101" t="str">
        <f t="shared" si="219"/>
        <v/>
      </c>
      <c r="JE99" s="367" t="str">
        <f t="shared" si="220"/>
        <v/>
      </c>
      <c r="JF99" s="368" t="str">
        <f t="shared" si="221"/>
        <v/>
      </c>
      <c r="JG99" s="368" t="str">
        <f t="shared" si="222"/>
        <v/>
      </c>
      <c r="JH99" s="368" t="str">
        <f t="shared" si="223"/>
        <v/>
      </c>
      <c r="JI99" s="368">
        <f t="shared" si="224"/>
        <v>0</v>
      </c>
      <c r="JJ99" s="369" t="str">
        <f t="shared" si="225"/>
        <v/>
      </c>
      <c r="JK99" s="367" t="str">
        <f t="shared" si="226"/>
        <v/>
      </c>
      <c r="JL99" s="369" t="str">
        <f t="shared" si="227"/>
        <v/>
      </c>
      <c r="JM99" s="368" t="str">
        <f t="shared" si="228"/>
        <v/>
      </c>
      <c r="JN99" s="368" t="str">
        <f t="shared" si="229"/>
        <v/>
      </c>
      <c r="JO99" s="368" t="str">
        <f t="shared" si="230"/>
        <v/>
      </c>
      <c r="JP99" s="371" t="str">
        <f t="shared" si="231"/>
        <v/>
      </c>
      <c r="JR99" s="115" t="str">
        <f t="shared" si="232"/>
        <v/>
      </c>
      <c r="JS99" s="28" t="str">
        <f t="shared" si="233"/>
        <v/>
      </c>
      <c r="JT99" s="28" t="str">
        <f t="shared" si="234"/>
        <v/>
      </c>
      <c r="JU99" s="28" t="str">
        <f t="shared" si="235"/>
        <v/>
      </c>
      <c r="JV99" s="28" t="str">
        <f t="shared" si="236"/>
        <v/>
      </c>
      <c r="JW99" s="251"/>
      <c r="JX99" s="122" t="str">
        <f t="shared" si="237"/>
        <v/>
      </c>
      <c r="JZ99" s="115" t="str">
        <f t="shared" si="238"/>
        <v/>
      </c>
      <c r="KA99" s="398" t="str">
        <f t="shared" si="239"/>
        <v/>
      </c>
      <c r="KB99" s="398" t="str">
        <f t="shared" si="240"/>
        <v/>
      </c>
      <c r="KC99" s="28" t="str">
        <f t="shared" si="241"/>
        <v/>
      </c>
      <c r="KD99" s="28" t="str">
        <f t="shared" si="242"/>
        <v/>
      </c>
      <c r="KE99" s="28" t="str">
        <f t="shared" si="243"/>
        <v/>
      </c>
      <c r="KF99" s="28" t="str">
        <f t="shared" si="244"/>
        <v/>
      </c>
      <c r="KG99" s="28" t="str">
        <f t="shared" si="245"/>
        <v/>
      </c>
      <c r="KH99" s="28" t="str">
        <f t="shared" si="246"/>
        <v/>
      </c>
      <c r="KI99" s="28" t="str">
        <f t="shared" si="247"/>
        <v/>
      </c>
      <c r="KJ99" s="28" t="str">
        <f t="shared" si="248"/>
        <v/>
      </c>
      <c r="KK99" s="122" t="str">
        <f t="shared" si="249"/>
        <v/>
      </c>
    </row>
    <row r="100" spans="2:297" s="26" customFormat="1" ht="26.25" customHeight="1" x14ac:dyDescent="0.2">
      <c r="B100" s="27">
        <f t="shared" si="128"/>
        <v>0</v>
      </c>
      <c r="C100" s="27">
        <f t="shared" si="129"/>
        <v>0</v>
      </c>
      <c r="D100" s="27">
        <f t="shared" si="130"/>
        <v>0</v>
      </c>
      <c r="E100" s="27">
        <f t="shared" si="131"/>
        <v>0</v>
      </c>
      <c r="F100" s="27">
        <f t="shared" si="132"/>
        <v>0</v>
      </c>
      <c r="G100" s="27">
        <f t="shared" si="133"/>
        <v>0</v>
      </c>
      <c r="H100" s="27">
        <f t="shared" si="134"/>
        <v>0</v>
      </c>
      <c r="I100" s="27">
        <f t="shared" si="135"/>
        <v>0</v>
      </c>
      <c r="J100" s="27"/>
      <c r="K100" s="27"/>
      <c r="L100" s="27"/>
      <c r="N100" s="131" t="str">
        <f t="shared" si="136"/>
        <v/>
      </c>
      <c r="O100" s="59"/>
      <c r="P100" s="59"/>
      <c r="Q100" s="241"/>
      <c r="R100" s="483"/>
      <c r="S100" s="243" t="str">
        <f>IFERROR(VLOOKUP($R100,整理番号!$B$4:$C$5,2,FALSE),"")</f>
        <v/>
      </c>
      <c r="T100" s="59"/>
      <c r="U100" s="250"/>
      <c r="V100" s="121"/>
      <c r="W100" s="218" t="str">
        <f t="shared" si="137"/>
        <v/>
      </c>
      <c r="X100" s="111"/>
      <c r="Y100" s="115"/>
      <c r="Z100" s="146" t="str">
        <f>IFERROR(VLOOKUP($Y100,整理番号!$B$8:$C$10,2,FALSE),"")</f>
        <v/>
      </c>
      <c r="AA100" s="251"/>
      <c r="AB100" s="28"/>
      <c r="AC100" s="62" t="str">
        <f>IFERROR(VLOOKUP($AB100,整理番号!$B$22:$C$23,2,FALSE),"")</f>
        <v/>
      </c>
      <c r="AD100" s="28"/>
      <c r="AE100" s="116" t="str">
        <f>IFERROR(VLOOKUP(AD100,整理番号!$B$14:$C$16,2,FALSE),"")</f>
        <v/>
      </c>
      <c r="AF100" s="115"/>
      <c r="AG100" s="30" t="str">
        <f>IFERROR(VLOOKUP(AF100,整理番号!$B$18:$C$19,2,FALSE),"")</f>
        <v/>
      </c>
      <c r="AH100" s="28"/>
      <c r="AI100" s="254"/>
      <c r="AJ100" s="254"/>
      <c r="AK100" s="122"/>
      <c r="AL100" s="141"/>
      <c r="AM100" s="28"/>
      <c r="AN100" s="141"/>
      <c r="AO100" s="115"/>
      <c r="AP100" s="116" t="str">
        <f>IFERROR(VLOOKUP(AO100,整理番号!$B$38:$C$43,2,FALSE),"")</f>
        <v/>
      </c>
      <c r="AQ100" s="104" t="str">
        <f t="shared" si="138"/>
        <v/>
      </c>
      <c r="AR100" s="27"/>
      <c r="AS100" s="28"/>
      <c r="AT100" s="27"/>
      <c r="AU100" s="27"/>
      <c r="AV100" s="122"/>
      <c r="AW100" s="115"/>
      <c r="AX100" s="31"/>
      <c r="AY100" s="64" t="str">
        <f t="shared" si="139"/>
        <v/>
      </c>
      <c r="AZ100" s="31"/>
      <c r="BA100" s="31"/>
      <c r="BB100" s="64">
        <f t="shared" si="140"/>
        <v>0</v>
      </c>
      <c r="BC100" s="64" t="str">
        <f t="shared" si="141"/>
        <v/>
      </c>
      <c r="BD100" s="64" t="str">
        <f t="shared" si="142"/>
        <v/>
      </c>
      <c r="BE100" s="33"/>
      <c r="BF100" s="34" t="str">
        <f t="shared" si="143"/>
        <v/>
      </c>
      <c r="BG100" s="125" t="str">
        <f t="shared" si="144"/>
        <v/>
      </c>
      <c r="BH100" s="262"/>
      <c r="BI100" s="263"/>
      <c r="BJ100" s="31"/>
      <c r="BK100" s="31"/>
      <c r="BL100" s="31"/>
      <c r="BM100" s="31"/>
      <c r="BN100" s="148"/>
      <c r="BO100" s="270"/>
      <c r="BP100" s="267"/>
      <c r="BQ100" s="262"/>
      <c r="BR100" s="263"/>
      <c r="BS100" s="31"/>
      <c r="BT100" s="31"/>
      <c r="BU100" s="31"/>
      <c r="BV100" s="31"/>
      <c r="BW100" s="148"/>
      <c r="BX100" s="270"/>
      <c r="BY100" s="267"/>
      <c r="BZ100" s="262"/>
      <c r="CA100" s="263"/>
      <c r="CB100" s="31"/>
      <c r="CC100" s="31"/>
      <c r="CD100" s="31"/>
      <c r="CE100" s="31"/>
      <c r="CF100" s="148"/>
      <c r="CG100" s="270"/>
      <c r="CH100" s="267"/>
      <c r="CI100" s="262"/>
      <c r="CJ100" s="263"/>
      <c r="CK100" s="323"/>
      <c r="CL100" s="323"/>
      <c r="CM100" s="323"/>
      <c r="CN100" s="323"/>
      <c r="CO100" s="35" t="s">
        <v>306</v>
      </c>
      <c r="CP100" s="342" t="str">
        <f t="shared" si="145"/>
        <v/>
      </c>
      <c r="CQ100" s="267"/>
      <c r="CR100" s="258"/>
      <c r="CS100" s="93"/>
      <c r="CT100" s="275"/>
      <c r="CU100" s="275"/>
      <c r="CV100" s="275"/>
      <c r="CW100" s="275"/>
      <c r="CX100" s="36" t="s">
        <v>307</v>
      </c>
      <c r="CY100" s="273"/>
      <c r="CZ100" s="258"/>
      <c r="DA100" s="263"/>
      <c r="DB100" s="296"/>
      <c r="DC100" s="296"/>
      <c r="DD100" s="296"/>
      <c r="DE100" s="296"/>
      <c r="DF100" s="36" t="s">
        <v>308</v>
      </c>
      <c r="DG100" s="344" t="str">
        <f t="shared" si="146"/>
        <v/>
      </c>
      <c r="DH100" s="273"/>
      <c r="DI100" s="258"/>
      <c r="DJ100" s="263"/>
      <c r="DK100" s="278"/>
      <c r="DL100" s="278"/>
      <c r="DM100" s="278"/>
      <c r="DN100" s="278"/>
      <c r="DO100" s="36" t="s">
        <v>309</v>
      </c>
      <c r="DP100" s="281"/>
      <c r="DQ100" s="284" t="str">
        <f t="shared" si="147"/>
        <v/>
      </c>
      <c r="DR100" s="273"/>
      <c r="DS100" s="43"/>
      <c r="DT100" s="93"/>
      <c r="DU100" s="37"/>
      <c r="DV100" s="37"/>
      <c r="DW100" s="37"/>
      <c r="DX100" s="37"/>
      <c r="DY100" s="46" t="s">
        <v>310</v>
      </c>
      <c r="DZ100" s="478"/>
      <c r="EA100" s="38"/>
      <c r="EB100" s="37"/>
      <c r="EC100" s="37"/>
      <c r="ED100" s="37"/>
      <c r="EE100" s="37"/>
      <c r="EF100" s="49" t="s">
        <v>307</v>
      </c>
      <c r="EG100" s="54"/>
      <c r="EH100" s="290"/>
      <c r="EI100" s="37"/>
      <c r="EJ100" s="37"/>
      <c r="EK100" s="37"/>
      <c r="EL100" s="37"/>
      <c r="EM100" s="52" t="s">
        <v>307</v>
      </c>
      <c r="EN100" s="57"/>
      <c r="EO100" s="290"/>
      <c r="EP100" s="37"/>
      <c r="EQ100" s="37"/>
      <c r="ER100" s="37"/>
      <c r="ES100" s="37"/>
      <c r="ET100" s="39" t="s">
        <v>307</v>
      </c>
      <c r="EU100" s="287"/>
      <c r="EV100" s="292"/>
      <c r="EW100" s="290"/>
      <c r="EX100" s="37"/>
      <c r="EY100" s="37"/>
      <c r="EZ100" s="37"/>
      <c r="FA100" s="37"/>
      <c r="FB100" s="39" t="s">
        <v>307</v>
      </c>
      <c r="FC100" s="287"/>
      <c r="FD100" s="292"/>
      <c r="FE100" s="290"/>
      <c r="FF100" s="296"/>
      <c r="FG100" s="296"/>
      <c r="FH100" s="296"/>
      <c r="FI100" s="296"/>
      <c r="FJ100" s="40" t="s">
        <v>311</v>
      </c>
      <c r="FK100" s="302" t="str">
        <f t="shared" si="148"/>
        <v/>
      </c>
      <c r="FL100" s="299"/>
      <c r="FM100" s="292"/>
      <c r="FN100" s="290"/>
      <c r="FO100" s="305"/>
      <c r="FP100" s="296"/>
      <c r="FQ100" s="296"/>
      <c r="FR100" s="296"/>
      <c r="FS100" s="40" t="s">
        <v>311</v>
      </c>
      <c r="FT100" s="352" t="str">
        <f t="shared" si="149"/>
        <v/>
      </c>
      <c r="FU100" s="267"/>
      <c r="FV100" s="292"/>
      <c r="FW100" s="290"/>
      <c r="FX100" s="326"/>
      <c r="FY100" s="326"/>
      <c r="FZ100" s="326"/>
      <c r="GA100" s="326"/>
      <c r="GB100" s="36" t="s">
        <v>312</v>
      </c>
      <c r="GC100" s="308" t="str">
        <f t="shared" si="150"/>
        <v/>
      </c>
      <c r="GD100" s="267"/>
      <c r="GE100" s="312" t="str">
        <f t="shared" si="151"/>
        <v/>
      </c>
      <c r="GF100" s="313"/>
      <c r="GG100" s="338"/>
      <c r="GH100" s="312" t="str">
        <f t="shared" si="152"/>
        <v/>
      </c>
      <c r="GI100" s="313"/>
      <c r="GJ100" s="338" t="s">
        <v>56</v>
      </c>
      <c r="GK100" s="475" t="str">
        <f t="shared" si="153"/>
        <v/>
      </c>
      <c r="GL100" s="313"/>
      <c r="GM100" s="313"/>
      <c r="GN100" s="338"/>
      <c r="GO100" s="429" t="str">
        <f t="shared" si="154"/>
        <v/>
      </c>
      <c r="GP100" s="430" t="str">
        <f t="shared" si="155"/>
        <v/>
      </c>
      <c r="GQ100" s="431" t="str">
        <f t="shared" si="156"/>
        <v/>
      </c>
      <c r="GR100" s="432" t="str">
        <f t="shared" si="157"/>
        <v/>
      </c>
      <c r="GS100" s="430" t="str">
        <f t="shared" si="158"/>
        <v/>
      </c>
      <c r="GT100" s="433" t="str">
        <f t="shared" si="159"/>
        <v/>
      </c>
      <c r="GU100" s="331" t="str">
        <f t="shared" si="160"/>
        <v/>
      </c>
      <c r="GV100" s="333" t="str">
        <f t="shared" si="161"/>
        <v/>
      </c>
      <c r="GW100" s="439" t="str">
        <f t="shared" si="162"/>
        <v/>
      </c>
      <c r="GX100" s="433" t="str">
        <f t="shared" si="163"/>
        <v/>
      </c>
      <c r="GY100" s="331" t="str">
        <f t="shared" si="164"/>
        <v/>
      </c>
      <c r="GZ100" s="331" t="str">
        <f t="shared" si="165"/>
        <v/>
      </c>
      <c r="HA100" s="328" t="str">
        <f t="shared" si="166"/>
        <v/>
      </c>
      <c r="HB100" s="331" t="str">
        <f t="shared" si="167"/>
        <v/>
      </c>
      <c r="HC100" s="331" t="str">
        <f t="shared" si="168"/>
        <v/>
      </c>
      <c r="HD100" s="333" t="str">
        <f t="shared" si="169"/>
        <v/>
      </c>
      <c r="HE100" s="332" t="str">
        <f t="shared" si="170"/>
        <v/>
      </c>
      <c r="HF100" s="331" t="str">
        <f t="shared" si="171"/>
        <v/>
      </c>
      <c r="HG100" s="333" t="str">
        <f t="shared" si="172"/>
        <v/>
      </c>
      <c r="HH100" s="419" t="str">
        <f t="shared" si="173"/>
        <v/>
      </c>
      <c r="HI100" s="358" t="str">
        <f t="shared" si="174"/>
        <v/>
      </c>
      <c r="HJ100" s="331" t="str">
        <f t="shared" si="175"/>
        <v/>
      </c>
      <c r="HK100" s="331" t="str">
        <f t="shared" si="176"/>
        <v/>
      </c>
      <c r="HL100" s="358" t="str">
        <f t="shared" si="177"/>
        <v/>
      </c>
      <c r="HM100" s="331" t="str">
        <f t="shared" si="178"/>
        <v/>
      </c>
      <c r="HN100" s="331" t="str">
        <f t="shared" si="179"/>
        <v/>
      </c>
      <c r="HO100" s="358" t="str">
        <f t="shared" si="180"/>
        <v/>
      </c>
      <c r="HP100" s="331" t="str">
        <f t="shared" si="181"/>
        <v/>
      </c>
      <c r="HQ100" s="331" t="str">
        <f t="shared" si="182"/>
        <v/>
      </c>
      <c r="HR100" s="361" t="str">
        <f t="shared" si="183"/>
        <v/>
      </c>
      <c r="HS100" s="348" t="str">
        <f t="shared" si="184"/>
        <v/>
      </c>
      <c r="HT100" s="333" t="str">
        <f t="shared" si="185"/>
        <v/>
      </c>
      <c r="HU100" s="428" t="str">
        <f t="shared" si="186"/>
        <v/>
      </c>
      <c r="HV100" s="328" t="str">
        <f t="shared" si="187"/>
        <v/>
      </c>
      <c r="HW100" s="330" t="str">
        <f t="shared" si="188"/>
        <v/>
      </c>
      <c r="HX100" s="418" t="str">
        <f t="shared" si="189"/>
        <v/>
      </c>
      <c r="HY100" s="331" t="str">
        <f t="shared" si="190"/>
        <v/>
      </c>
      <c r="HZ100" s="331" t="str">
        <f t="shared" si="191"/>
        <v/>
      </c>
      <c r="IA100" s="331" t="str">
        <f t="shared" si="192"/>
        <v/>
      </c>
      <c r="IB100" s="331" t="str">
        <f t="shared" si="193"/>
        <v/>
      </c>
      <c r="IC100" s="333" t="str">
        <f t="shared" si="194"/>
        <v/>
      </c>
      <c r="ID100" s="419" t="str">
        <f t="shared" si="195"/>
        <v/>
      </c>
      <c r="IE100" s="331" t="str">
        <f t="shared" si="196"/>
        <v/>
      </c>
      <c r="IF100" s="331" t="str">
        <f t="shared" si="197"/>
        <v/>
      </c>
      <c r="IG100" s="331" t="str">
        <f t="shared" si="198"/>
        <v/>
      </c>
      <c r="IH100" s="331" t="str">
        <f t="shared" si="199"/>
        <v/>
      </c>
      <c r="II100" s="333" t="str">
        <f t="shared" si="200"/>
        <v/>
      </c>
      <c r="IJ100" s="419" t="str">
        <f t="shared" si="201"/>
        <v/>
      </c>
      <c r="IK100" s="331" t="str">
        <f t="shared" si="202"/>
        <v/>
      </c>
      <c r="IL100" s="331" t="str">
        <f t="shared" si="203"/>
        <v/>
      </c>
      <c r="IM100" s="331" t="str">
        <f t="shared" si="204"/>
        <v/>
      </c>
      <c r="IN100" s="331" t="str">
        <f t="shared" si="205"/>
        <v/>
      </c>
      <c r="IO100" s="333" t="str">
        <f t="shared" si="206"/>
        <v/>
      </c>
      <c r="IP100" s="433" t="str">
        <f t="shared" si="207"/>
        <v/>
      </c>
      <c r="IQ100" s="331" t="str">
        <f t="shared" si="208"/>
        <v/>
      </c>
      <c r="IR100" s="348" t="str">
        <f t="shared" si="209"/>
        <v/>
      </c>
      <c r="IS100" s="433" t="str">
        <f t="shared" si="210"/>
        <v/>
      </c>
      <c r="IT100" s="331" t="str">
        <f t="shared" si="211"/>
        <v/>
      </c>
      <c r="IU100" s="333" t="str">
        <f t="shared" si="212"/>
        <v/>
      </c>
      <c r="IV100" s="449" t="str">
        <f t="shared" si="213"/>
        <v/>
      </c>
      <c r="IW100" s="331" t="str">
        <f t="shared" si="214"/>
        <v/>
      </c>
      <c r="IX100" s="331" t="str">
        <f t="shared" si="215"/>
        <v/>
      </c>
      <c r="IY100" s="348" t="str">
        <f t="shared" si="216"/>
        <v/>
      </c>
      <c r="IZ100" s="365" t="str">
        <f t="shared" si="217"/>
        <v/>
      </c>
      <c r="JA100" s="340"/>
      <c r="JB100" s="100"/>
      <c r="JC100" s="370" t="str">
        <f t="shared" si="218"/>
        <v/>
      </c>
      <c r="JD100" s="101" t="str">
        <f t="shared" si="219"/>
        <v/>
      </c>
      <c r="JE100" s="367" t="str">
        <f t="shared" si="220"/>
        <v/>
      </c>
      <c r="JF100" s="368" t="str">
        <f t="shared" si="221"/>
        <v/>
      </c>
      <c r="JG100" s="368" t="str">
        <f t="shared" si="222"/>
        <v/>
      </c>
      <c r="JH100" s="368" t="str">
        <f t="shared" si="223"/>
        <v/>
      </c>
      <c r="JI100" s="368">
        <f t="shared" si="224"/>
        <v>0</v>
      </c>
      <c r="JJ100" s="369" t="str">
        <f t="shared" si="225"/>
        <v/>
      </c>
      <c r="JK100" s="367" t="str">
        <f t="shared" si="226"/>
        <v/>
      </c>
      <c r="JL100" s="369" t="str">
        <f t="shared" si="227"/>
        <v/>
      </c>
      <c r="JM100" s="368" t="str">
        <f t="shared" si="228"/>
        <v/>
      </c>
      <c r="JN100" s="368" t="str">
        <f t="shared" si="229"/>
        <v/>
      </c>
      <c r="JO100" s="368" t="str">
        <f t="shared" si="230"/>
        <v/>
      </c>
      <c r="JP100" s="371" t="str">
        <f t="shared" si="231"/>
        <v/>
      </c>
      <c r="JR100" s="115" t="str">
        <f t="shared" si="232"/>
        <v/>
      </c>
      <c r="JS100" s="28" t="str">
        <f t="shared" si="233"/>
        <v/>
      </c>
      <c r="JT100" s="28" t="str">
        <f t="shared" si="234"/>
        <v/>
      </c>
      <c r="JU100" s="28" t="str">
        <f t="shared" si="235"/>
        <v/>
      </c>
      <c r="JV100" s="28" t="str">
        <f t="shared" si="236"/>
        <v/>
      </c>
      <c r="JW100" s="251"/>
      <c r="JX100" s="122" t="str">
        <f t="shared" si="237"/>
        <v/>
      </c>
      <c r="JZ100" s="115" t="str">
        <f t="shared" si="238"/>
        <v/>
      </c>
      <c r="KA100" s="398" t="str">
        <f t="shared" si="239"/>
        <v/>
      </c>
      <c r="KB100" s="398" t="str">
        <f t="shared" si="240"/>
        <v/>
      </c>
      <c r="KC100" s="28" t="str">
        <f t="shared" si="241"/>
        <v/>
      </c>
      <c r="KD100" s="28" t="str">
        <f t="shared" si="242"/>
        <v/>
      </c>
      <c r="KE100" s="28" t="str">
        <f t="shared" si="243"/>
        <v/>
      </c>
      <c r="KF100" s="28" t="str">
        <f t="shared" si="244"/>
        <v/>
      </c>
      <c r="KG100" s="28" t="str">
        <f t="shared" si="245"/>
        <v/>
      </c>
      <c r="KH100" s="28" t="str">
        <f t="shared" si="246"/>
        <v/>
      </c>
      <c r="KI100" s="28" t="str">
        <f t="shared" si="247"/>
        <v/>
      </c>
      <c r="KJ100" s="28" t="str">
        <f t="shared" si="248"/>
        <v/>
      </c>
      <c r="KK100" s="122" t="str">
        <f t="shared" si="249"/>
        <v/>
      </c>
    </row>
    <row r="101" spans="2:297" s="26" customFormat="1" ht="26.25" customHeight="1" x14ac:dyDescent="0.2">
      <c r="B101" s="27">
        <f t="shared" si="128"/>
        <v>0</v>
      </c>
      <c r="C101" s="27">
        <f t="shared" si="129"/>
        <v>0</v>
      </c>
      <c r="D101" s="27">
        <f t="shared" si="130"/>
        <v>0</v>
      </c>
      <c r="E101" s="27">
        <f t="shared" si="131"/>
        <v>0</v>
      </c>
      <c r="F101" s="27">
        <f t="shared" si="132"/>
        <v>0</v>
      </c>
      <c r="G101" s="27">
        <f t="shared" si="133"/>
        <v>0</v>
      </c>
      <c r="H101" s="27">
        <f t="shared" si="134"/>
        <v>0</v>
      </c>
      <c r="I101" s="27">
        <f t="shared" si="135"/>
        <v>0</v>
      </c>
      <c r="J101" s="27"/>
      <c r="K101" s="27"/>
      <c r="L101" s="27"/>
      <c r="N101" s="131" t="str">
        <f t="shared" si="136"/>
        <v/>
      </c>
      <c r="O101" s="59"/>
      <c r="P101" s="59"/>
      <c r="Q101" s="241"/>
      <c r="R101" s="483"/>
      <c r="S101" s="243" t="str">
        <f>IFERROR(VLOOKUP($R101,整理番号!$B$4:$C$5,2,FALSE),"")</f>
        <v/>
      </c>
      <c r="T101" s="59"/>
      <c r="U101" s="250"/>
      <c r="V101" s="121"/>
      <c r="W101" s="218" t="str">
        <f t="shared" si="137"/>
        <v/>
      </c>
      <c r="X101" s="111"/>
      <c r="Y101" s="115"/>
      <c r="Z101" s="146" t="str">
        <f>IFERROR(VLOOKUP($Y101,整理番号!$B$8:$C$10,2,FALSE),"")</f>
        <v/>
      </c>
      <c r="AA101" s="251"/>
      <c r="AB101" s="28"/>
      <c r="AC101" s="62" t="str">
        <f>IFERROR(VLOOKUP($AB101,整理番号!$B$22:$C$23,2,FALSE),"")</f>
        <v/>
      </c>
      <c r="AD101" s="28"/>
      <c r="AE101" s="116" t="str">
        <f>IFERROR(VLOOKUP(AD101,整理番号!$B$14:$C$16,2,FALSE),"")</f>
        <v/>
      </c>
      <c r="AF101" s="115"/>
      <c r="AG101" s="30" t="str">
        <f>IFERROR(VLOOKUP(AF101,整理番号!$B$18:$C$19,2,FALSE),"")</f>
        <v/>
      </c>
      <c r="AH101" s="28"/>
      <c r="AI101" s="254"/>
      <c r="AJ101" s="254"/>
      <c r="AK101" s="122"/>
      <c r="AL101" s="141"/>
      <c r="AM101" s="28"/>
      <c r="AN101" s="141"/>
      <c r="AO101" s="115"/>
      <c r="AP101" s="116" t="str">
        <f>IFERROR(VLOOKUP(AO101,整理番号!$B$38:$C$43,2,FALSE),"")</f>
        <v/>
      </c>
      <c r="AQ101" s="104" t="str">
        <f t="shared" si="138"/>
        <v/>
      </c>
      <c r="AR101" s="27"/>
      <c r="AS101" s="28"/>
      <c r="AT101" s="27"/>
      <c r="AU101" s="27"/>
      <c r="AV101" s="122"/>
      <c r="AW101" s="115"/>
      <c r="AX101" s="31"/>
      <c r="AY101" s="64" t="str">
        <f t="shared" si="139"/>
        <v/>
      </c>
      <c r="AZ101" s="31"/>
      <c r="BA101" s="31"/>
      <c r="BB101" s="64">
        <f t="shared" si="140"/>
        <v>0</v>
      </c>
      <c r="BC101" s="64" t="str">
        <f t="shared" si="141"/>
        <v/>
      </c>
      <c r="BD101" s="64" t="str">
        <f t="shared" si="142"/>
        <v/>
      </c>
      <c r="BE101" s="33"/>
      <c r="BF101" s="34" t="str">
        <f t="shared" si="143"/>
        <v/>
      </c>
      <c r="BG101" s="125" t="str">
        <f t="shared" si="144"/>
        <v/>
      </c>
      <c r="BH101" s="262"/>
      <c r="BI101" s="263"/>
      <c r="BJ101" s="31"/>
      <c r="BK101" s="31"/>
      <c r="BL101" s="31"/>
      <c r="BM101" s="31"/>
      <c r="BN101" s="148"/>
      <c r="BO101" s="270"/>
      <c r="BP101" s="267"/>
      <c r="BQ101" s="262"/>
      <c r="BR101" s="263"/>
      <c r="BS101" s="31"/>
      <c r="BT101" s="31"/>
      <c r="BU101" s="31"/>
      <c r="BV101" s="31"/>
      <c r="BW101" s="148"/>
      <c r="BX101" s="270"/>
      <c r="BY101" s="267"/>
      <c r="BZ101" s="262"/>
      <c r="CA101" s="263"/>
      <c r="CB101" s="31"/>
      <c r="CC101" s="31"/>
      <c r="CD101" s="31"/>
      <c r="CE101" s="31"/>
      <c r="CF101" s="148"/>
      <c r="CG101" s="270"/>
      <c r="CH101" s="267"/>
      <c r="CI101" s="262"/>
      <c r="CJ101" s="263"/>
      <c r="CK101" s="323"/>
      <c r="CL101" s="323"/>
      <c r="CM101" s="323"/>
      <c r="CN101" s="323"/>
      <c r="CO101" s="35" t="s">
        <v>306</v>
      </c>
      <c r="CP101" s="342" t="str">
        <f t="shared" si="145"/>
        <v/>
      </c>
      <c r="CQ101" s="267"/>
      <c r="CR101" s="258"/>
      <c r="CS101" s="93"/>
      <c r="CT101" s="275"/>
      <c r="CU101" s="275"/>
      <c r="CV101" s="275"/>
      <c r="CW101" s="275"/>
      <c r="CX101" s="36" t="s">
        <v>307</v>
      </c>
      <c r="CY101" s="273"/>
      <c r="CZ101" s="258"/>
      <c r="DA101" s="263"/>
      <c r="DB101" s="296"/>
      <c r="DC101" s="296"/>
      <c r="DD101" s="296"/>
      <c r="DE101" s="296"/>
      <c r="DF101" s="36" t="s">
        <v>308</v>
      </c>
      <c r="DG101" s="344" t="str">
        <f t="shared" si="146"/>
        <v/>
      </c>
      <c r="DH101" s="273"/>
      <c r="DI101" s="258"/>
      <c r="DJ101" s="263"/>
      <c r="DK101" s="278"/>
      <c r="DL101" s="278"/>
      <c r="DM101" s="278"/>
      <c r="DN101" s="278"/>
      <c r="DO101" s="36" t="s">
        <v>309</v>
      </c>
      <c r="DP101" s="281"/>
      <c r="DQ101" s="284" t="str">
        <f t="shared" si="147"/>
        <v/>
      </c>
      <c r="DR101" s="273"/>
      <c r="DS101" s="43"/>
      <c r="DT101" s="93"/>
      <c r="DU101" s="37"/>
      <c r="DV101" s="37"/>
      <c r="DW101" s="37"/>
      <c r="DX101" s="37"/>
      <c r="DY101" s="46" t="s">
        <v>310</v>
      </c>
      <c r="DZ101" s="478"/>
      <c r="EA101" s="38"/>
      <c r="EB101" s="37"/>
      <c r="EC101" s="37"/>
      <c r="ED101" s="37"/>
      <c r="EE101" s="37"/>
      <c r="EF101" s="49" t="s">
        <v>307</v>
      </c>
      <c r="EG101" s="54"/>
      <c r="EH101" s="290"/>
      <c r="EI101" s="37"/>
      <c r="EJ101" s="37"/>
      <c r="EK101" s="37"/>
      <c r="EL101" s="37"/>
      <c r="EM101" s="52" t="s">
        <v>307</v>
      </c>
      <c r="EN101" s="57"/>
      <c r="EO101" s="290"/>
      <c r="EP101" s="37"/>
      <c r="EQ101" s="37"/>
      <c r="ER101" s="37"/>
      <c r="ES101" s="37"/>
      <c r="ET101" s="39" t="s">
        <v>307</v>
      </c>
      <c r="EU101" s="287"/>
      <c r="EV101" s="292"/>
      <c r="EW101" s="290"/>
      <c r="EX101" s="37"/>
      <c r="EY101" s="37"/>
      <c r="EZ101" s="37"/>
      <c r="FA101" s="37"/>
      <c r="FB101" s="39" t="s">
        <v>307</v>
      </c>
      <c r="FC101" s="287"/>
      <c r="FD101" s="292"/>
      <c r="FE101" s="290"/>
      <c r="FF101" s="296"/>
      <c r="FG101" s="296"/>
      <c r="FH101" s="296"/>
      <c r="FI101" s="296"/>
      <c r="FJ101" s="40" t="s">
        <v>311</v>
      </c>
      <c r="FK101" s="302" t="str">
        <f t="shared" si="148"/>
        <v/>
      </c>
      <c r="FL101" s="299"/>
      <c r="FM101" s="292"/>
      <c r="FN101" s="290"/>
      <c r="FO101" s="305"/>
      <c r="FP101" s="296"/>
      <c r="FQ101" s="296"/>
      <c r="FR101" s="296"/>
      <c r="FS101" s="40" t="s">
        <v>311</v>
      </c>
      <c r="FT101" s="352" t="str">
        <f t="shared" si="149"/>
        <v/>
      </c>
      <c r="FU101" s="267"/>
      <c r="FV101" s="292"/>
      <c r="FW101" s="290"/>
      <c r="FX101" s="326"/>
      <c r="FY101" s="326"/>
      <c r="FZ101" s="326"/>
      <c r="GA101" s="326"/>
      <c r="GB101" s="36" t="s">
        <v>312</v>
      </c>
      <c r="GC101" s="308" t="str">
        <f t="shared" si="150"/>
        <v/>
      </c>
      <c r="GD101" s="267"/>
      <c r="GE101" s="312" t="str">
        <f t="shared" si="151"/>
        <v/>
      </c>
      <c r="GF101" s="313"/>
      <c r="GG101" s="338"/>
      <c r="GH101" s="312" t="str">
        <f t="shared" si="152"/>
        <v/>
      </c>
      <c r="GI101" s="313"/>
      <c r="GJ101" s="338" t="s">
        <v>56</v>
      </c>
      <c r="GK101" s="475" t="str">
        <f t="shared" si="153"/>
        <v/>
      </c>
      <c r="GL101" s="313"/>
      <c r="GM101" s="313"/>
      <c r="GN101" s="338"/>
      <c r="GO101" s="429" t="str">
        <f t="shared" si="154"/>
        <v/>
      </c>
      <c r="GP101" s="430" t="str">
        <f t="shared" si="155"/>
        <v/>
      </c>
      <c r="GQ101" s="431" t="str">
        <f t="shared" si="156"/>
        <v/>
      </c>
      <c r="GR101" s="432" t="str">
        <f t="shared" si="157"/>
        <v/>
      </c>
      <c r="GS101" s="430" t="str">
        <f t="shared" si="158"/>
        <v/>
      </c>
      <c r="GT101" s="433" t="str">
        <f t="shared" si="159"/>
        <v/>
      </c>
      <c r="GU101" s="331" t="str">
        <f t="shared" si="160"/>
        <v/>
      </c>
      <c r="GV101" s="333" t="str">
        <f t="shared" si="161"/>
        <v/>
      </c>
      <c r="GW101" s="439" t="str">
        <f t="shared" si="162"/>
        <v/>
      </c>
      <c r="GX101" s="433" t="str">
        <f t="shared" si="163"/>
        <v/>
      </c>
      <c r="GY101" s="331" t="str">
        <f t="shared" si="164"/>
        <v/>
      </c>
      <c r="GZ101" s="331" t="str">
        <f t="shared" si="165"/>
        <v/>
      </c>
      <c r="HA101" s="328" t="str">
        <f t="shared" si="166"/>
        <v/>
      </c>
      <c r="HB101" s="331" t="str">
        <f t="shared" si="167"/>
        <v/>
      </c>
      <c r="HC101" s="331" t="str">
        <f t="shared" si="168"/>
        <v/>
      </c>
      <c r="HD101" s="333" t="str">
        <f t="shared" si="169"/>
        <v/>
      </c>
      <c r="HE101" s="332" t="str">
        <f t="shared" si="170"/>
        <v/>
      </c>
      <c r="HF101" s="331" t="str">
        <f t="shared" si="171"/>
        <v/>
      </c>
      <c r="HG101" s="333" t="str">
        <f t="shared" si="172"/>
        <v/>
      </c>
      <c r="HH101" s="419" t="str">
        <f t="shared" si="173"/>
        <v/>
      </c>
      <c r="HI101" s="358" t="str">
        <f t="shared" si="174"/>
        <v/>
      </c>
      <c r="HJ101" s="331" t="str">
        <f t="shared" si="175"/>
        <v/>
      </c>
      <c r="HK101" s="331" t="str">
        <f t="shared" si="176"/>
        <v/>
      </c>
      <c r="HL101" s="358" t="str">
        <f t="shared" si="177"/>
        <v/>
      </c>
      <c r="HM101" s="331" t="str">
        <f t="shared" si="178"/>
        <v/>
      </c>
      <c r="HN101" s="331" t="str">
        <f t="shared" si="179"/>
        <v/>
      </c>
      <c r="HO101" s="358" t="str">
        <f t="shared" si="180"/>
        <v/>
      </c>
      <c r="HP101" s="331" t="str">
        <f t="shared" si="181"/>
        <v/>
      </c>
      <c r="HQ101" s="331" t="str">
        <f t="shared" si="182"/>
        <v/>
      </c>
      <c r="HR101" s="361" t="str">
        <f t="shared" si="183"/>
        <v/>
      </c>
      <c r="HS101" s="348" t="str">
        <f t="shared" si="184"/>
        <v/>
      </c>
      <c r="HT101" s="333" t="str">
        <f t="shared" si="185"/>
        <v/>
      </c>
      <c r="HU101" s="428" t="str">
        <f t="shared" si="186"/>
        <v/>
      </c>
      <c r="HV101" s="328" t="str">
        <f t="shared" si="187"/>
        <v/>
      </c>
      <c r="HW101" s="330" t="str">
        <f t="shared" si="188"/>
        <v/>
      </c>
      <c r="HX101" s="418" t="str">
        <f t="shared" si="189"/>
        <v/>
      </c>
      <c r="HY101" s="331" t="str">
        <f t="shared" si="190"/>
        <v/>
      </c>
      <c r="HZ101" s="331" t="str">
        <f t="shared" si="191"/>
        <v/>
      </c>
      <c r="IA101" s="331" t="str">
        <f t="shared" si="192"/>
        <v/>
      </c>
      <c r="IB101" s="331" t="str">
        <f t="shared" si="193"/>
        <v/>
      </c>
      <c r="IC101" s="333" t="str">
        <f t="shared" si="194"/>
        <v/>
      </c>
      <c r="ID101" s="419" t="str">
        <f t="shared" si="195"/>
        <v/>
      </c>
      <c r="IE101" s="331" t="str">
        <f t="shared" si="196"/>
        <v/>
      </c>
      <c r="IF101" s="331" t="str">
        <f t="shared" si="197"/>
        <v/>
      </c>
      <c r="IG101" s="331" t="str">
        <f t="shared" si="198"/>
        <v/>
      </c>
      <c r="IH101" s="331" t="str">
        <f t="shared" si="199"/>
        <v/>
      </c>
      <c r="II101" s="333" t="str">
        <f t="shared" si="200"/>
        <v/>
      </c>
      <c r="IJ101" s="419" t="str">
        <f t="shared" si="201"/>
        <v/>
      </c>
      <c r="IK101" s="331" t="str">
        <f t="shared" si="202"/>
        <v/>
      </c>
      <c r="IL101" s="331" t="str">
        <f t="shared" si="203"/>
        <v/>
      </c>
      <c r="IM101" s="331" t="str">
        <f t="shared" si="204"/>
        <v/>
      </c>
      <c r="IN101" s="331" t="str">
        <f t="shared" si="205"/>
        <v/>
      </c>
      <c r="IO101" s="333" t="str">
        <f t="shared" si="206"/>
        <v/>
      </c>
      <c r="IP101" s="433" t="str">
        <f t="shared" si="207"/>
        <v/>
      </c>
      <c r="IQ101" s="331" t="str">
        <f t="shared" si="208"/>
        <v/>
      </c>
      <c r="IR101" s="348" t="str">
        <f t="shared" si="209"/>
        <v/>
      </c>
      <c r="IS101" s="433" t="str">
        <f t="shared" si="210"/>
        <v/>
      </c>
      <c r="IT101" s="331" t="str">
        <f t="shared" si="211"/>
        <v/>
      </c>
      <c r="IU101" s="333" t="str">
        <f t="shared" si="212"/>
        <v/>
      </c>
      <c r="IV101" s="449" t="str">
        <f t="shared" si="213"/>
        <v/>
      </c>
      <c r="IW101" s="331" t="str">
        <f t="shared" si="214"/>
        <v/>
      </c>
      <c r="IX101" s="331" t="str">
        <f t="shared" si="215"/>
        <v/>
      </c>
      <c r="IY101" s="348" t="str">
        <f t="shared" si="216"/>
        <v/>
      </c>
      <c r="IZ101" s="365" t="str">
        <f t="shared" si="217"/>
        <v/>
      </c>
      <c r="JA101" s="340"/>
      <c r="JB101" s="100"/>
      <c r="JC101" s="370" t="str">
        <f t="shared" si="218"/>
        <v/>
      </c>
      <c r="JD101" s="101" t="str">
        <f t="shared" si="219"/>
        <v/>
      </c>
      <c r="JE101" s="367" t="str">
        <f t="shared" si="220"/>
        <v/>
      </c>
      <c r="JF101" s="368" t="str">
        <f t="shared" si="221"/>
        <v/>
      </c>
      <c r="JG101" s="368" t="str">
        <f t="shared" si="222"/>
        <v/>
      </c>
      <c r="JH101" s="368" t="str">
        <f t="shared" si="223"/>
        <v/>
      </c>
      <c r="JI101" s="368">
        <f t="shared" si="224"/>
        <v>0</v>
      </c>
      <c r="JJ101" s="369" t="str">
        <f t="shared" si="225"/>
        <v/>
      </c>
      <c r="JK101" s="367" t="str">
        <f t="shared" si="226"/>
        <v/>
      </c>
      <c r="JL101" s="369" t="str">
        <f t="shared" si="227"/>
        <v/>
      </c>
      <c r="JM101" s="368" t="str">
        <f t="shared" si="228"/>
        <v/>
      </c>
      <c r="JN101" s="368" t="str">
        <f t="shared" si="229"/>
        <v/>
      </c>
      <c r="JO101" s="368" t="str">
        <f t="shared" si="230"/>
        <v/>
      </c>
      <c r="JP101" s="371" t="str">
        <f t="shared" si="231"/>
        <v/>
      </c>
      <c r="JR101" s="115" t="str">
        <f t="shared" si="232"/>
        <v/>
      </c>
      <c r="JS101" s="28" t="str">
        <f t="shared" si="233"/>
        <v/>
      </c>
      <c r="JT101" s="28" t="str">
        <f t="shared" si="234"/>
        <v/>
      </c>
      <c r="JU101" s="28" t="str">
        <f t="shared" si="235"/>
        <v/>
      </c>
      <c r="JV101" s="28" t="str">
        <f t="shared" si="236"/>
        <v/>
      </c>
      <c r="JW101" s="251"/>
      <c r="JX101" s="122" t="str">
        <f t="shared" si="237"/>
        <v/>
      </c>
      <c r="JZ101" s="115" t="str">
        <f t="shared" si="238"/>
        <v/>
      </c>
      <c r="KA101" s="398" t="str">
        <f t="shared" si="239"/>
        <v/>
      </c>
      <c r="KB101" s="398" t="str">
        <f t="shared" si="240"/>
        <v/>
      </c>
      <c r="KC101" s="28" t="str">
        <f t="shared" si="241"/>
        <v/>
      </c>
      <c r="KD101" s="28" t="str">
        <f t="shared" si="242"/>
        <v/>
      </c>
      <c r="KE101" s="28" t="str">
        <f t="shared" si="243"/>
        <v/>
      </c>
      <c r="KF101" s="28" t="str">
        <f t="shared" si="244"/>
        <v/>
      </c>
      <c r="KG101" s="28" t="str">
        <f t="shared" si="245"/>
        <v/>
      </c>
      <c r="KH101" s="28" t="str">
        <f t="shared" si="246"/>
        <v/>
      </c>
      <c r="KI101" s="28" t="str">
        <f t="shared" si="247"/>
        <v/>
      </c>
      <c r="KJ101" s="28" t="str">
        <f t="shared" si="248"/>
        <v/>
      </c>
      <c r="KK101" s="122" t="str">
        <f t="shared" si="249"/>
        <v/>
      </c>
    </row>
    <row r="102" spans="2:297" s="26" customFormat="1" ht="26.25" customHeight="1" x14ac:dyDescent="0.2">
      <c r="B102" s="27">
        <f t="shared" si="128"/>
        <v>0</v>
      </c>
      <c r="C102" s="27">
        <f t="shared" si="129"/>
        <v>0</v>
      </c>
      <c r="D102" s="27">
        <f t="shared" si="130"/>
        <v>0</v>
      </c>
      <c r="E102" s="27">
        <f t="shared" si="131"/>
        <v>0</v>
      </c>
      <c r="F102" s="27">
        <f t="shared" si="132"/>
        <v>0</v>
      </c>
      <c r="G102" s="27">
        <f t="shared" si="133"/>
        <v>0</v>
      </c>
      <c r="H102" s="27">
        <f t="shared" si="134"/>
        <v>0</v>
      </c>
      <c r="I102" s="27">
        <f t="shared" si="135"/>
        <v>0</v>
      </c>
      <c r="J102" s="27"/>
      <c r="K102" s="27"/>
      <c r="L102" s="27"/>
      <c r="N102" s="131" t="str">
        <f t="shared" si="136"/>
        <v/>
      </c>
      <c r="O102" s="59"/>
      <c r="P102" s="59"/>
      <c r="Q102" s="241"/>
      <c r="R102" s="483"/>
      <c r="S102" s="243" t="str">
        <f>IFERROR(VLOOKUP($R102,整理番号!$B$4:$C$5,2,FALSE),"")</f>
        <v/>
      </c>
      <c r="T102" s="59"/>
      <c r="U102" s="250"/>
      <c r="V102" s="121"/>
      <c r="W102" s="218" t="str">
        <f t="shared" si="137"/>
        <v/>
      </c>
      <c r="X102" s="111"/>
      <c r="Y102" s="115"/>
      <c r="Z102" s="146" t="str">
        <f>IFERROR(VLOOKUP($Y102,整理番号!$B$8:$C$10,2,FALSE),"")</f>
        <v/>
      </c>
      <c r="AA102" s="251"/>
      <c r="AB102" s="28"/>
      <c r="AC102" s="62" t="str">
        <f>IFERROR(VLOOKUP($AB102,整理番号!$B$22:$C$23,2,FALSE),"")</f>
        <v/>
      </c>
      <c r="AD102" s="28"/>
      <c r="AE102" s="116" t="str">
        <f>IFERROR(VLOOKUP(AD102,整理番号!$B$14:$C$16,2,FALSE),"")</f>
        <v/>
      </c>
      <c r="AF102" s="115"/>
      <c r="AG102" s="30" t="str">
        <f>IFERROR(VLOOKUP(AF102,整理番号!$B$18:$C$19,2,FALSE),"")</f>
        <v/>
      </c>
      <c r="AH102" s="28"/>
      <c r="AI102" s="254"/>
      <c r="AJ102" s="254"/>
      <c r="AK102" s="122"/>
      <c r="AL102" s="141"/>
      <c r="AM102" s="28"/>
      <c r="AN102" s="141"/>
      <c r="AO102" s="115"/>
      <c r="AP102" s="116" t="str">
        <f>IFERROR(VLOOKUP(AO102,整理番号!$B$38:$C$43,2,FALSE),"")</f>
        <v/>
      </c>
      <c r="AQ102" s="104" t="str">
        <f t="shared" si="138"/>
        <v/>
      </c>
      <c r="AR102" s="27"/>
      <c r="AS102" s="28"/>
      <c r="AT102" s="27"/>
      <c r="AU102" s="27"/>
      <c r="AV102" s="122"/>
      <c r="AW102" s="115"/>
      <c r="AX102" s="31"/>
      <c r="AY102" s="64" t="str">
        <f t="shared" si="139"/>
        <v/>
      </c>
      <c r="AZ102" s="31"/>
      <c r="BA102" s="31"/>
      <c r="BB102" s="64">
        <f t="shared" si="140"/>
        <v>0</v>
      </c>
      <c r="BC102" s="64" t="str">
        <f t="shared" si="141"/>
        <v/>
      </c>
      <c r="BD102" s="64" t="str">
        <f t="shared" si="142"/>
        <v/>
      </c>
      <c r="BE102" s="33"/>
      <c r="BF102" s="34" t="str">
        <f t="shared" si="143"/>
        <v/>
      </c>
      <c r="BG102" s="125" t="str">
        <f t="shared" si="144"/>
        <v/>
      </c>
      <c r="BH102" s="262"/>
      <c r="BI102" s="263"/>
      <c r="BJ102" s="31"/>
      <c r="BK102" s="31"/>
      <c r="BL102" s="31"/>
      <c r="BM102" s="31"/>
      <c r="BN102" s="148"/>
      <c r="BO102" s="270"/>
      <c r="BP102" s="267"/>
      <c r="BQ102" s="262"/>
      <c r="BR102" s="263"/>
      <c r="BS102" s="31"/>
      <c r="BT102" s="31"/>
      <c r="BU102" s="31"/>
      <c r="BV102" s="31"/>
      <c r="BW102" s="148"/>
      <c r="BX102" s="270"/>
      <c r="BY102" s="267"/>
      <c r="BZ102" s="262"/>
      <c r="CA102" s="263"/>
      <c r="CB102" s="31"/>
      <c r="CC102" s="31"/>
      <c r="CD102" s="31"/>
      <c r="CE102" s="31"/>
      <c r="CF102" s="148"/>
      <c r="CG102" s="270"/>
      <c r="CH102" s="267"/>
      <c r="CI102" s="262"/>
      <c r="CJ102" s="263"/>
      <c r="CK102" s="323"/>
      <c r="CL102" s="323"/>
      <c r="CM102" s="323"/>
      <c r="CN102" s="323"/>
      <c r="CO102" s="35" t="s">
        <v>306</v>
      </c>
      <c r="CP102" s="342" t="str">
        <f t="shared" si="145"/>
        <v/>
      </c>
      <c r="CQ102" s="267"/>
      <c r="CR102" s="258"/>
      <c r="CS102" s="93"/>
      <c r="CT102" s="275"/>
      <c r="CU102" s="275"/>
      <c r="CV102" s="275"/>
      <c r="CW102" s="275"/>
      <c r="CX102" s="36" t="s">
        <v>307</v>
      </c>
      <c r="CY102" s="273"/>
      <c r="CZ102" s="258"/>
      <c r="DA102" s="263"/>
      <c r="DB102" s="296"/>
      <c r="DC102" s="296"/>
      <c r="DD102" s="296"/>
      <c r="DE102" s="296"/>
      <c r="DF102" s="36" t="s">
        <v>308</v>
      </c>
      <c r="DG102" s="344" t="str">
        <f t="shared" si="146"/>
        <v/>
      </c>
      <c r="DH102" s="273"/>
      <c r="DI102" s="258"/>
      <c r="DJ102" s="263"/>
      <c r="DK102" s="278"/>
      <c r="DL102" s="278"/>
      <c r="DM102" s="278"/>
      <c r="DN102" s="278"/>
      <c r="DO102" s="36" t="s">
        <v>309</v>
      </c>
      <c r="DP102" s="281"/>
      <c r="DQ102" s="284" t="str">
        <f t="shared" si="147"/>
        <v/>
      </c>
      <c r="DR102" s="273"/>
      <c r="DS102" s="43"/>
      <c r="DT102" s="93"/>
      <c r="DU102" s="37"/>
      <c r="DV102" s="37"/>
      <c r="DW102" s="37"/>
      <c r="DX102" s="37"/>
      <c r="DY102" s="46" t="s">
        <v>310</v>
      </c>
      <c r="DZ102" s="478"/>
      <c r="EA102" s="38"/>
      <c r="EB102" s="37"/>
      <c r="EC102" s="37"/>
      <c r="ED102" s="37"/>
      <c r="EE102" s="37"/>
      <c r="EF102" s="49" t="s">
        <v>307</v>
      </c>
      <c r="EG102" s="54"/>
      <c r="EH102" s="290"/>
      <c r="EI102" s="37"/>
      <c r="EJ102" s="37"/>
      <c r="EK102" s="37"/>
      <c r="EL102" s="37"/>
      <c r="EM102" s="52" t="s">
        <v>307</v>
      </c>
      <c r="EN102" s="57"/>
      <c r="EO102" s="290"/>
      <c r="EP102" s="37"/>
      <c r="EQ102" s="37"/>
      <c r="ER102" s="37"/>
      <c r="ES102" s="37"/>
      <c r="ET102" s="39" t="s">
        <v>307</v>
      </c>
      <c r="EU102" s="287"/>
      <c r="EV102" s="292"/>
      <c r="EW102" s="290"/>
      <c r="EX102" s="37"/>
      <c r="EY102" s="37"/>
      <c r="EZ102" s="37"/>
      <c r="FA102" s="37"/>
      <c r="FB102" s="39" t="s">
        <v>307</v>
      </c>
      <c r="FC102" s="287"/>
      <c r="FD102" s="292"/>
      <c r="FE102" s="290"/>
      <c r="FF102" s="296"/>
      <c r="FG102" s="296"/>
      <c r="FH102" s="296"/>
      <c r="FI102" s="296"/>
      <c r="FJ102" s="40" t="s">
        <v>311</v>
      </c>
      <c r="FK102" s="302" t="str">
        <f t="shared" si="148"/>
        <v/>
      </c>
      <c r="FL102" s="299"/>
      <c r="FM102" s="292"/>
      <c r="FN102" s="290"/>
      <c r="FO102" s="305"/>
      <c r="FP102" s="296"/>
      <c r="FQ102" s="296"/>
      <c r="FR102" s="296"/>
      <c r="FS102" s="40" t="s">
        <v>311</v>
      </c>
      <c r="FT102" s="352" t="str">
        <f t="shared" si="149"/>
        <v/>
      </c>
      <c r="FU102" s="267"/>
      <c r="FV102" s="292"/>
      <c r="FW102" s="290"/>
      <c r="FX102" s="326"/>
      <c r="FY102" s="326"/>
      <c r="FZ102" s="326"/>
      <c r="GA102" s="326"/>
      <c r="GB102" s="36" t="s">
        <v>312</v>
      </c>
      <c r="GC102" s="308" t="str">
        <f t="shared" si="150"/>
        <v/>
      </c>
      <c r="GD102" s="267"/>
      <c r="GE102" s="312" t="str">
        <f t="shared" si="151"/>
        <v/>
      </c>
      <c r="GF102" s="313"/>
      <c r="GG102" s="338"/>
      <c r="GH102" s="312" t="str">
        <f t="shared" si="152"/>
        <v/>
      </c>
      <c r="GI102" s="313"/>
      <c r="GJ102" s="338" t="s">
        <v>56</v>
      </c>
      <c r="GK102" s="475" t="str">
        <f t="shared" si="153"/>
        <v/>
      </c>
      <c r="GL102" s="313"/>
      <c r="GM102" s="313"/>
      <c r="GN102" s="338"/>
      <c r="GO102" s="429" t="str">
        <f t="shared" si="154"/>
        <v/>
      </c>
      <c r="GP102" s="430" t="str">
        <f t="shared" si="155"/>
        <v/>
      </c>
      <c r="GQ102" s="431" t="str">
        <f t="shared" si="156"/>
        <v/>
      </c>
      <c r="GR102" s="432" t="str">
        <f t="shared" si="157"/>
        <v/>
      </c>
      <c r="GS102" s="430" t="str">
        <f t="shared" si="158"/>
        <v/>
      </c>
      <c r="GT102" s="433" t="str">
        <f t="shared" si="159"/>
        <v/>
      </c>
      <c r="GU102" s="331" t="str">
        <f t="shared" si="160"/>
        <v/>
      </c>
      <c r="GV102" s="333" t="str">
        <f t="shared" si="161"/>
        <v/>
      </c>
      <c r="GW102" s="439" t="str">
        <f t="shared" si="162"/>
        <v/>
      </c>
      <c r="GX102" s="433" t="str">
        <f t="shared" si="163"/>
        <v/>
      </c>
      <c r="GY102" s="331" t="str">
        <f t="shared" si="164"/>
        <v/>
      </c>
      <c r="GZ102" s="331" t="str">
        <f t="shared" si="165"/>
        <v/>
      </c>
      <c r="HA102" s="328" t="str">
        <f t="shared" si="166"/>
        <v/>
      </c>
      <c r="HB102" s="331" t="str">
        <f t="shared" si="167"/>
        <v/>
      </c>
      <c r="HC102" s="331" t="str">
        <f t="shared" si="168"/>
        <v/>
      </c>
      <c r="HD102" s="333" t="str">
        <f t="shared" si="169"/>
        <v/>
      </c>
      <c r="HE102" s="332" t="str">
        <f t="shared" si="170"/>
        <v/>
      </c>
      <c r="HF102" s="331" t="str">
        <f t="shared" si="171"/>
        <v/>
      </c>
      <c r="HG102" s="333" t="str">
        <f t="shared" si="172"/>
        <v/>
      </c>
      <c r="HH102" s="419" t="str">
        <f t="shared" si="173"/>
        <v/>
      </c>
      <c r="HI102" s="358" t="str">
        <f t="shared" si="174"/>
        <v/>
      </c>
      <c r="HJ102" s="331" t="str">
        <f t="shared" si="175"/>
        <v/>
      </c>
      <c r="HK102" s="331" t="str">
        <f t="shared" si="176"/>
        <v/>
      </c>
      <c r="HL102" s="358" t="str">
        <f t="shared" si="177"/>
        <v/>
      </c>
      <c r="HM102" s="331" t="str">
        <f t="shared" si="178"/>
        <v/>
      </c>
      <c r="HN102" s="331" t="str">
        <f t="shared" si="179"/>
        <v/>
      </c>
      <c r="HO102" s="358" t="str">
        <f t="shared" si="180"/>
        <v/>
      </c>
      <c r="HP102" s="331" t="str">
        <f t="shared" si="181"/>
        <v/>
      </c>
      <c r="HQ102" s="331" t="str">
        <f t="shared" si="182"/>
        <v/>
      </c>
      <c r="HR102" s="361" t="str">
        <f t="shared" si="183"/>
        <v/>
      </c>
      <c r="HS102" s="348" t="str">
        <f t="shared" si="184"/>
        <v/>
      </c>
      <c r="HT102" s="333" t="str">
        <f t="shared" si="185"/>
        <v/>
      </c>
      <c r="HU102" s="428" t="str">
        <f t="shared" si="186"/>
        <v/>
      </c>
      <c r="HV102" s="328" t="str">
        <f t="shared" si="187"/>
        <v/>
      </c>
      <c r="HW102" s="330" t="str">
        <f t="shared" si="188"/>
        <v/>
      </c>
      <c r="HX102" s="418" t="str">
        <f t="shared" si="189"/>
        <v/>
      </c>
      <c r="HY102" s="331" t="str">
        <f t="shared" si="190"/>
        <v/>
      </c>
      <c r="HZ102" s="331" t="str">
        <f t="shared" si="191"/>
        <v/>
      </c>
      <c r="IA102" s="331" t="str">
        <f t="shared" si="192"/>
        <v/>
      </c>
      <c r="IB102" s="331" t="str">
        <f t="shared" si="193"/>
        <v/>
      </c>
      <c r="IC102" s="333" t="str">
        <f t="shared" si="194"/>
        <v/>
      </c>
      <c r="ID102" s="419" t="str">
        <f t="shared" si="195"/>
        <v/>
      </c>
      <c r="IE102" s="331" t="str">
        <f t="shared" si="196"/>
        <v/>
      </c>
      <c r="IF102" s="331" t="str">
        <f t="shared" si="197"/>
        <v/>
      </c>
      <c r="IG102" s="331" t="str">
        <f t="shared" si="198"/>
        <v/>
      </c>
      <c r="IH102" s="331" t="str">
        <f t="shared" si="199"/>
        <v/>
      </c>
      <c r="II102" s="333" t="str">
        <f t="shared" si="200"/>
        <v/>
      </c>
      <c r="IJ102" s="419" t="str">
        <f t="shared" si="201"/>
        <v/>
      </c>
      <c r="IK102" s="331" t="str">
        <f t="shared" si="202"/>
        <v/>
      </c>
      <c r="IL102" s="331" t="str">
        <f t="shared" si="203"/>
        <v/>
      </c>
      <c r="IM102" s="331" t="str">
        <f t="shared" si="204"/>
        <v/>
      </c>
      <c r="IN102" s="331" t="str">
        <f t="shared" si="205"/>
        <v/>
      </c>
      <c r="IO102" s="333" t="str">
        <f t="shared" si="206"/>
        <v/>
      </c>
      <c r="IP102" s="433" t="str">
        <f t="shared" si="207"/>
        <v/>
      </c>
      <c r="IQ102" s="331" t="str">
        <f t="shared" si="208"/>
        <v/>
      </c>
      <c r="IR102" s="348" t="str">
        <f t="shared" si="209"/>
        <v/>
      </c>
      <c r="IS102" s="433" t="str">
        <f t="shared" si="210"/>
        <v/>
      </c>
      <c r="IT102" s="331" t="str">
        <f t="shared" si="211"/>
        <v/>
      </c>
      <c r="IU102" s="333" t="str">
        <f t="shared" si="212"/>
        <v/>
      </c>
      <c r="IV102" s="449" t="str">
        <f t="shared" si="213"/>
        <v/>
      </c>
      <c r="IW102" s="331" t="str">
        <f t="shared" si="214"/>
        <v/>
      </c>
      <c r="IX102" s="331" t="str">
        <f t="shared" si="215"/>
        <v/>
      </c>
      <c r="IY102" s="348" t="str">
        <f t="shared" si="216"/>
        <v/>
      </c>
      <c r="IZ102" s="365" t="str">
        <f t="shared" si="217"/>
        <v/>
      </c>
      <c r="JA102" s="340"/>
      <c r="JB102" s="100"/>
      <c r="JC102" s="370" t="str">
        <f t="shared" si="218"/>
        <v/>
      </c>
      <c r="JD102" s="101" t="str">
        <f t="shared" si="219"/>
        <v/>
      </c>
      <c r="JE102" s="367" t="str">
        <f t="shared" si="220"/>
        <v/>
      </c>
      <c r="JF102" s="368" t="str">
        <f t="shared" si="221"/>
        <v/>
      </c>
      <c r="JG102" s="368" t="str">
        <f t="shared" si="222"/>
        <v/>
      </c>
      <c r="JH102" s="368" t="str">
        <f t="shared" si="223"/>
        <v/>
      </c>
      <c r="JI102" s="368">
        <f t="shared" si="224"/>
        <v>0</v>
      </c>
      <c r="JJ102" s="369" t="str">
        <f t="shared" si="225"/>
        <v/>
      </c>
      <c r="JK102" s="367" t="str">
        <f t="shared" si="226"/>
        <v/>
      </c>
      <c r="JL102" s="369" t="str">
        <f t="shared" si="227"/>
        <v/>
      </c>
      <c r="JM102" s="368" t="str">
        <f t="shared" si="228"/>
        <v/>
      </c>
      <c r="JN102" s="368" t="str">
        <f t="shared" si="229"/>
        <v/>
      </c>
      <c r="JO102" s="368" t="str">
        <f t="shared" si="230"/>
        <v/>
      </c>
      <c r="JP102" s="371" t="str">
        <f t="shared" si="231"/>
        <v/>
      </c>
      <c r="JR102" s="115" t="str">
        <f t="shared" si="232"/>
        <v/>
      </c>
      <c r="JS102" s="28" t="str">
        <f t="shared" si="233"/>
        <v/>
      </c>
      <c r="JT102" s="28" t="str">
        <f t="shared" si="234"/>
        <v/>
      </c>
      <c r="JU102" s="28" t="str">
        <f t="shared" si="235"/>
        <v/>
      </c>
      <c r="JV102" s="28" t="str">
        <f t="shared" si="236"/>
        <v/>
      </c>
      <c r="JW102" s="251"/>
      <c r="JX102" s="122" t="str">
        <f t="shared" si="237"/>
        <v/>
      </c>
      <c r="JZ102" s="115" t="str">
        <f t="shared" si="238"/>
        <v/>
      </c>
      <c r="KA102" s="398" t="str">
        <f t="shared" si="239"/>
        <v/>
      </c>
      <c r="KB102" s="398" t="str">
        <f t="shared" si="240"/>
        <v/>
      </c>
      <c r="KC102" s="28" t="str">
        <f t="shared" si="241"/>
        <v/>
      </c>
      <c r="KD102" s="28" t="str">
        <f t="shared" si="242"/>
        <v/>
      </c>
      <c r="KE102" s="28" t="str">
        <f t="shared" si="243"/>
        <v/>
      </c>
      <c r="KF102" s="28" t="str">
        <f t="shared" si="244"/>
        <v/>
      </c>
      <c r="KG102" s="28" t="str">
        <f t="shared" si="245"/>
        <v/>
      </c>
      <c r="KH102" s="28" t="str">
        <f t="shared" si="246"/>
        <v/>
      </c>
      <c r="KI102" s="28" t="str">
        <f t="shared" si="247"/>
        <v/>
      </c>
      <c r="KJ102" s="28" t="str">
        <f t="shared" si="248"/>
        <v/>
      </c>
      <c r="KK102" s="122" t="str">
        <f t="shared" si="249"/>
        <v/>
      </c>
    </row>
    <row r="103" spans="2:297" s="26" customFormat="1" ht="26.25" customHeight="1" x14ac:dyDescent="0.2">
      <c r="B103" s="27">
        <f t="shared" si="128"/>
        <v>0</v>
      </c>
      <c r="C103" s="27">
        <f t="shared" si="129"/>
        <v>0</v>
      </c>
      <c r="D103" s="27">
        <f t="shared" si="130"/>
        <v>0</v>
      </c>
      <c r="E103" s="27">
        <f t="shared" si="131"/>
        <v>0</v>
      </c>
      <c r="F103" s="27">
        <f t="shared" si="132"/>
        <v>0</v>
      </c>
      <c r="G103" s="27">
        <f t="shared" si="133"/>
        <v>0</v>
      </c>
      <c r="H103" s="27">
        <f t="shared" si="134"/>
        <v>0</v>
      </c>
      <c r="I103" s="27">
        <f t="shared" si="135"/>
        <v>0</v>
      </c>
      <c r="J103" s="27"/>
      <c r="K103" s="27"/>
      <c r="L103" s="27"/>
      <c r="N103" s="131" t="str">
        <f t="shared" si="136"/>
        <v/>
      </c>
      <c r="O103" s="59"/>
      <c r="P103" s="59"/>
      <c r="Q103" s="241"/>
      <c r="R103" s="483"/>
      <c r="S103" s="243" t="str">
        <f>IFERROR(VLOOKUP($R103,整理番号!$B$4:$C$5,2,FALSE),"")</f>
        <v/>
      </c>
      <c r="T103" s="59"/>
      <c r="U103" s="250"/>
      <c r="V103" s="121"/>
      <c r="W103" s="218" t="str">
        <f t="shared" si="137"/>
        <v/>
      </c>
      <c r="X103" s="111"/>
      <c r="Y103" s="115"/>
      <c r="Z103" s="146" t="str">
        <f>IFERROR(VLOOKUP($Y103,整理番号!$B$8:$C$10,2,FALSE),"")</f>
        <v/>
      </c>
      <c r="AA103" s="251"/>
      <c r="AB103" s="28"/>
      <c r="AC103" s="62" t="str">
        <f>IFERROR(VLOOKUP($AB103,整理番号!$B$22:$C$23,2,FALSE),"")</f>
        <v/>
      </c>
      <c r="AD103" s="28"/>
      <c r="AE103" s="116" t="str">
        <f>IFERROR(VLOOKUP(AD103,整理番号!$B$14:$C$16,2,FALSE),"")</f>
        <v/>
      </c>
      <c r="AF103" s="115"/>
      <c r="AG103" s="30" t="str">
        <f>IFERROR(VLOOKUP(AF103,整理番号!$B$18:$C$19,2,FALSE),"")</f>
        <v/>
      </c>
      <c r="AH103" s="28"/>
      <c r="AI103" s="254"/>
      <c r="AJ103" s="254"/>
      <c r="AK103" s="122"/>
      <c r="AL103" s="141"/>
      <c r="AM103" s="28"/>
      <c r="AN103" s="141"/>
      <c r="AO103" s="115"/>
      <c r="AP103" s="116" t="str">
        <f>IFERROR(VLOOKUP(AO103,整理番号!$B$38:$C$43,2,FALSE),"")</f>
        <v/>
      </c>
      <c r="AQ103" s="104" t="str">
        <f t="shared" si="138"/>
        <v/>
      </c>
      <c r="AR103" s="27"/>
      <c r="AS103" s="28"/>
      <c r="AT103" s="27"/>
      <c r="AU103" s="27"/>
      <c r="AV103" s="122"/>
      <c r="AW103" s="115"/>
      <c r="AX103" s="31"/>
      <c r="AY103" s="64" t="str">
        <f t="shared" si="139"/>
        <v/>
      </c>
      <c r="AZ103" s="31"/>
      <c r="BA103" s="31"/>
      <c r="BB103" s="64">
        <f t="shared" si="140"/>
        <v>0</v>
      </c>
      <c r="BC103" s="64" t="str">
        <f t="shared" si="141"/>
        <v/>
      </c>
      <c r="BD103" s="64" t="str">
        <f t="shared" si="142"/>
        <v/>
      </c>
      <c r="BE103" s="33"/>
      <c r="BF103" s="34" t="str">
        <f t="shared" si="143"/>
        <v/>
      </c>
      <c r="BG103" s="125" t="str">
        <f t="shared" si="144"/>
        <v/>
      </c>
      <c r="BH103" s="262"/>
      <c r="BI103" s="263"/>
      <c r="BJ103" s="31"/>
      <c r="BK103" s="31"/>
      <c r="BL103" s="31"/>
      <c r="BM103" s="31"/>
      <c r="BN103" s="148"/>
      <c r="BO103" s="270"/>
      <c r="BP103" s="267"/>
      <c r="BQ103" s="262"/>
      <c r="BR103" s="263"/>
      <c r="BS103" s="31"/>
      <c r="BT103" s="31"/>
      <c r="BU103" s="31"/>
      <c r="BV103" s="31"/>
      <c r="BW103" s="148"/>
      <c r="BX103" s="270"/>
      <c r="BY103" s="267"/>
      <c r="BZ103" s="262"/>
      <c r="CA103" s="263"/>
      <c r="CB103" s="31"/>
      <c r="CC103" s="31"/>
      <c r="CD103" s="31"/>
      <c r="CE103" s="31"/>
      <c r="CF103" s="148"/>
      <c r="CG103" s="270"/>
      <c r="CH103" s="267"/>
      <c r="CI103" s="262"/>
      <c r="CJ103" s="263"/>
      <c r="CK103" s="323"/>
      <c r="CL103" s="323"/>
      <c r="CM103" s="323"/>
      <c r="CN103" s="323"/>
      <c r="CO103" s="35" t="s">
        <v>306</v>
      </c>
      <c r="CP103" s="342" t="str">
        <f t="shared" si="145"/>
        <v/>
      </c>
      <c r="CQ103" s="267"/>
      <c r="CR103" s="258"/>
      <c r="CS103" s="93"/>
      <c r="CT103" s="275"/>
      <c r="CU103" s="275"/>
      <c r="CV103" s="275"/>
      <c r="CW103" s="275"/>
      <c r="CX103" s="36" t="s">
        <v>307</v>
      </c>
      <c r="CY103" s="273"/>
      <c r="CZ103" s="258"/>
      <c r="DA103" s="263"/>
      <c r="DB103" s="296"/>
      <c r="DC103" s="296"/>
      <c r="DD103" s="296"/>
      <c r="DE103" s="296"/>
      <c r="DF103" s="36" t="s">
        <v>308</v>
      </c>
      <c r="DG103" s="344" t="str">
        <f t="shared" si="146"/>
        <v/>
      </c>
      <c r="DH103" s="273"/>
      <c r="DI103" s="258"/>
      <c r="DJ103" s="263"/>
      <c r="DK103" s="278"/>
      <c r="DL103" s="278"/>
      <c r="DM103" s="278"/>
      <c r="DN103" s="278"/>
      <c r="DO103" s="36" t="s">
        <v>309</v>
      </c>
      <c r="DP103" s="281"/>
      <c r="DQ103" s="284" t="str">
        <f t="shared" si="147"/>
        <v/>
      </c>
      <c r="DR103" s="273"/>
      <c r="DS103" s="43"/>
      <c r="DT103" s="93"/>
      <c r="DU103" s="37"/>
      <c r="DV103" s="37"/>
      <c r="DW103" s="37"/>
      <c r="DX103" s="37"/>
      <c r="DY103" s="46" t="s">
        <v>310</v>
      </c>
      <c r="DZ103" s="478"/>
      <c r="EA103" s="38"/>
      <c r="EB103" s="37"/>
      <c r="EC103" s="37"/>
      <c r="ED103" s="37"/>
      <c r="EE103" s="37"/>
      <c r="EF103" s="49" t="s">
        <v>307</v>
      </c>
      <c r="EG103" s="54"/>
      <c r="EH103" s="290"/>
      <c r="EI103" s="37"/>
      <c r="EJ103" s="37"/>
      <c r="EK103" s="37"/>
      <c r="EL103" s="37"/>
      <c r="EM103" s="52" t="s">
        <v>307</v>
      </c>
      <c r="EN103" s="57"/>
      <c r="EO103" s="290"/>
      <c r="EP103" s="37"/>
      <c r="EQ103" s="37"/>
      <c r="ER103" s="37"/>
      <c r="ES103" s="37"/>
      <c r="ET103" s="39" t="s">
        <v>307</v>
      </c>
      <c r="EU103" s="287"/>
      <c r="EV103" s="292"/>
      <c r="EW103" s="290"/>
      <c r="EX103" s="37"/>
      <c r="EY103" s="37"/>
      <c r="EZ103" s="37"/>
      <c r="FA103" s="37"/>
      <c r="FB103" s="39" t="s">
        <v>307</v>
      </c>
      <c r="FC103" s="287"/>
      <c r="FD103" s="292"/>
      <c r="FE103" s="290"/>
      <c r="FF103" s="296"/>
      <c r="FG103" s="296"/>
      <c r="FH103" s="296"/>
      <c r="FI103" s="296"/>
      <c r="FJ103" s="40" t="s">
        <v>311</v>
      </c>
      <c r="FK103" s="302" t="str">
        <f t="shared" si="148"/>
        <v/>
      </c>
      <c r="FL103" s="299"/>
      <c r="FM103" s="292"/>
      <c r="FN103" s="290"/>
      <c r="FO103" s="305"/>
      <c r="FP103" s="296"/>
      <c r="FQ103" s="296"/>
      <c r="FR103" s="296"/>
      <c r="FS103" s="40" t="s">
        <v>311</v>
      </c>
      <c r="FT103" s="352" t="str">
        <f t="shared" si="149"/>
        <v/>
      </c>
      <c r="FU103" s="267"/>
      <c r="FV103" s="292"/>
      <c r="FW103" s="290"/>
      <c r="FX103" s="326"/>
      <c r="FY103" s="326"/>
      <c r="FZ103" s="326"/>
      <c r="GA103" s="326"/>
      <c r="GB103" s="36" t="s">
        <v>312</v>
      </c>
      <c r="GC103" s="308" t="str">
        <f t="shared" si="150"/>
        <v/>
      </c>
      <c r="GD103" s="267"/>
      <c r="GE103" s="312" t="str">
        <f t="shared" si="151"/>
        <v/>
      </c>
      <c r="GF103" s="313"/>
      <c r="GG103" s="338"/>
      <c r="GH103" s="312" t="str">
        <f t="shared" si="152"/>
        <v/>
      </c>
      <c r="GI103" s="313"/>
      <c r="GJ103" s="338" t="s">
        <v>56</v>
      </c>
      <c r="GK103" s="475" t="str">
        <f t="shared" si="153"/>
        <v/>
      </c>
      <c r="GL103" s="313"/>
      <c r="GM103" s="313"/>
      <c r="GN103" s="338"/>
      <c r="GO103" s="429" t="str">
        <f t="shared" si="154"/>
        <v/>
      </c>
      <c r="GP103" s="430" t="str">
        <f t="shared" si="155"/>
        <v/>
      </c>
      <c r="GQ103" s="431" t="str">
        <f t="shared" si="156"/>
        <v/>
      </c>
      <c r="GR103" s="432" t="str">
        <f t="shared" si="157"/>
        <v/>
      </c>
      <c r="GS103" s="430" t="str">
        <f t="shared" si="158"/>
        <v/>
      </c>
      <c r="GT103" s="433" t="str">
        <f t="shared" si="159"/>
        <v/>
      </c>
      <c r="GU103" s="331" t="str">
        <f t="shared" si="160"/>
        <v/>
      </c>
      <c r="GV103" s="333" t="str">
        <f t="shared" si="161"/>
        <v/>
      </c>
      <c r="GW103" s="439" t="str">
        <f t="shared" si="162"/>
        <v/>
      </c>
      <c r="GX103" s="433" t="str">
        <f t="shared" si="163"/>
        <v/>
      </c>
      <c r="GY103" s="331" t="str">
        <f t="shared" si="164"/>
        <v/>
      </c>
      <c r="GZ103" s="331" t="str">
        <f t="shared" si="165"/>
        <v/>
      </c>
      <c r="HA103" s="328" t="str">
        <f t="shared" si="166"/>
        <v/>
      </c>
      <c r="HB103" s="331" t="str">
        <f t="shared" si="167"/>
        <v/>
      </c>
      <c r="HC103" s="331" t="str">
        <f t="shared" si="168"/>
        <v/>
      </c>
      <c r="HD103" s="333" t="str">
        <f t="shared" si="169"/>
        <v/>
      </c>
      <c r="HE103" s="332" t="str">
        <f t="shared" si="170"/>
        <v/>
      </c>
      <c r="HF103" s="331" t="str">
        <f t="shared" si="171"/>
        <v/>
      </c>
      <c r="HG103" s="333" t="str">
        <f t="shared" si="172"/>
        <v/>
      </c>
      <c r="HH103" s="419" t="str">
        <f t="shared" si="173"/>
        <v/>
      </c>
      <c r="HI103" s="358" t="str">
        <f t="shared" si="174"/>
        <v/>
      </c>
      <c r="HJ103" s="331" t="str">
        <f t="shared" si="175"/>
        <v/>
      </c>
      <c r="HK103" s="331" t="str">
        <f t="shared" si="176"/>
        <v/>
      </c>
      <c r="HL103" s="358" t="str">
        <f t="shared" si="177"/>
        <v/>
      </c>
      <c r="HM103" s="331" t="str">
        <f t="shared" si="178"/>
        <v/>
      </c>
      <c r="HN103" s="331" t="str">
        <f t="shared" si="179"/>
        <v/>
      </c>
      <c r="HO103" s="358" t="str">
        <f t="shared" si="180"/>
        <v/>
      </c>
      <c r="HP103" s="331" t="str">
        <f t="shared" si="181"/>
        <v/>
      </c>
      <c r="HQ103" s="331" t="str">
        <f t="shared" si="182"/>
        <v/>
      </c>
      <c r="HR103" s="361" t="str">
        <f t="shared" si="183"/>
        <v/>
      </c>
      <c r="HS103" s="348" t="str">
        <f t="shared" si="184"/>
        <v/>
      </c>
      <c r="HT103" s="333" t="str">
        <f t="shared" si="185"/>
        <v/>
      </c>
      <c r="HU103" s="428" t="str">
        <f t="shared" si="186"/>
        <v/>
      </c>
      <c r="HV103" s="328" t="str">
        <f t="shared" si="187"/>
        <v/>
      </c>
      <c r="HW103" s="330" t="str">
        <f t="shared" si="188"/>
        <v/>
      </c>
      <c r="HX103" s="418" t="str">
        <f t="shared" si="189"/>
        <v/>
      </c>
      <c r="HY103" s="331" t="str">
        <f t="shared" si="190"/>
        <v/>
      </c>
      <c r="HZ103" s="331" t="str">
        <f t="shared" si="191"/>
        <v/>
      </c>
      <c r="IA103" s="331" t="str">
        <f t="shared" si="192"/>
        <v/>
      </c>
      <c r="IB103" s="331" t="str">
        <f t="shared" si="193"/>
        <v/>
      </c>
      <c r="IC103" s="333" t="str">
        <f t="shared" si="194"/>
        <v/>
      </c>
      <c r="ID103" s="419" t="str">
        <f t="shared" si="195"/>
        <v/>
      </c>
      <c r="IE103" s="331" t="str">
        <f t="shared" si="196"/>
        <v/>
      </c>
      <c r="IF103" s="331" t="str">
        <f t="shared" si="197"/>
        <v/>
      </c>
      <c r="IG103" s="331" t="str">
        <f t="shared" si="198"/>
        <v/>
      </c>
      <c r="IH103" s="331" t="str">
        <f t="shared" si="199"/>
        <v/>
      </c>
      <c r="II103" s="333" t="str">
        <f t="shared" si="200"/>
        <v/>
      </c>
      <c r="IJ103" s="419" t="str">
        <f t="shared" si="201"/>
        <v/>
      </c>
      <c r="IK103" s="331" t="str">
        <f t="shared" si="202"/>
        <v/>
      </c>
      <c r="IL103" s="331" t="str">
        <f t="shared" si="203"/>
        <v/>
      </c>
      <c r="IM103" s="331" t="str">
        <f t="shared" si="204"/>
        <v/>
      </c>
      <c r="IN103" s="331" t="str">
        <f t="shared" si="205"/>
        <v/>
      </c>
      <c r="IO103" s="333" t="str">
        <f t="shared" si="206"/>
        <v/>
      </c>
      <c r="IP103" s="433" t="str">
        <f t="shared" si="207"/>
        <v/>
      </c>
      <c r="IQ103" s="331" t="str">
        <f t="shared" si="208"/>
        <v/>
      </c>
      <c r="IR103" s="348" t="str">
        <f t="shared" si="209"/>
        <v/>
      </c>
      <c r="IS103" s="433" t="str">
        <f t="shared" si="210"/>
        <v/>
      </c>
      <c r="IT103" s="331" t="str">
        <f t="shared" si="211"/>
        <v/>
      </c>
      <c r="IU103" s="333" t="str">
        <f t="shared" si="212"/>
        <v/>
      </c>
      <c r="IV103" s="449" t="str">
        <f t="shared" si="213"/>
        <v/>
      </c>
      <c r="IW103" s="331" t="str">
        <f t="shared" si="214"/>
        <v/>
      </c>
      <c r="IX103" s="331" t="str">
        <f t="shared" si="215"/>
        <v/>
      </c>
      <c r="IY103" s="348" t="str">
        <f t="shared" si="216"/>
        <v/>
      </c>
      <c r="IZ103" s="365" t="str">
        <f t="shared" si="217"/>
        <v/>
      </c>
      <c r="JA103" s="340"/>
      <c r="JB103" s="100"/>
      <c r="JC103" s="370" t="str">
        <f t="shared" si="218"/>
        <v/>
      </c>
      <c r="JD103" s="101" t="str">
        <f t="shared" si="219"/>
        <v/>
      </c>
      <c r="JE103" s="367" t="str">
        <f t="shared" si="220"/>
        <v/>
      </c>
      <c r="JF103" s="368" t="str">
        <f t="shared" si="221"/>
        <v/>
      </c>
      <c r="JG103" s="368" t="str">
        <f t="shared" si="222"/>
        <v/>
      </c>
      <c r="JH103" s="368" t="str">
        <f t="shared" si="223"/>
        <v/>
      </c>
      <c r="JI103" s="368">
        <f t="shared" si="224"/>
        <v>0</v>
      </c>
      <c r="JJ103" s="369" t="str">
        <f t="shared" si="225"/>
        <v/>
      </c>
      <c r="JK103" s="367" t="str">
        <f t="shared" si="226"/>
        <v/>
      </c>
      <c r="JL103" s="369" t="str">
        <f t="shared" si="227"/>
        <v/>
      </c>
      <c r="JM103" s="368" t="str">
        <f t="shared" si="228"/>
        <v/>
      </c>
      <c r="JN103" s="368" t="str">
        <f t="shared" si="229"/>
        <v/>
      </c>
      <c r="JO103" s="368" t="str">
        <f t="shared" si="230"/>
        <v/>
      </c>
      <c r="JP103" s="371" t="str">
        <f t="shared" si="231"/>
        <v/>
      </c>
      <c r="JR103" s="115" t="str">
        <f t="shared" si="232"/>
        <v/>
      </c>
      <c r="JS103" s="28" t="str">
        <f t="shared" si="233"/>
        <v/>
      </c>
      <c r="JT103" s="28" t="str">
        <f t="shared" si="234"/>
        <v/>
      </c>
      <c r="JU103" s="28" t="str">
        <f t="shared" si="235"/>
        <v/>
      </c>
      <c r="JV103" s="28" t="str">
        <f t="shared" si="236"/>
        <v/>
      </c>
      <c r="JW103" s="251"/>
      <c r="JX103" s="122" t="str">
        <f t="shared" si="237"/>
        <v/>
      </c>
      <c r="JZ103" s="115" t="str">
        <f t="shared" si="238"/>
        <v/>
      </c>
      <c r="KA103" s="398" t="str">
        <f t="shared" si="239"/>
        <v/>
      </c>
      <c r="KB103" s="398" t="str">
        <f t="shared" si="240"/>
        <v/>
      </c>
      <c r="KC103" s="28" t="str">
        <f t="shared" si="241"/>
        <v/>
      </c>
      <c r="KD103" s="28" t="str">
        <f t="shared" si="242"/>
        <v/>
      </c>
      <c r="KE103" s="28" t="str">
        <f t="shared" si="243"/>
        <v/>
      </c>
      <c r="KF103" s="28" t="str">
        <f t="shared" si="244"/>
        <v/>
      </c>
      <c r="KG103" s="28" t="str">
        <f t="shared" si="245"/>
        <v/>
      </c>
      <c r="KH103" s="28" t="str">
        <f t="shared" si="246"/>
        <v/>
      </c>
      <c r="KI103" s="28" t="str">
        <f t="shared" si="247"/>
        <v/>
      </c>
      <c r="KJ103" s="28" t="str">
        <f t="shared" si="248"/>
        <v/>
      </c>
      <c r="KK103" s="122" t="str">
        <f t="shared" si="249"/>
        <v/>
      </c>
    </row>
    <row r="104" spans="2:297" s="26" customFormat="1" ht="26.25" customHeight="1" x14ac:dyDescent="0.2">
      <c r="B104" s="27">
        <f t="shared" si="128"/>
        <v>0</v>
      </c>
      <c r="C104" s="27">
        <f t="shared" si="129"/>
        <v>0</v>
      </c>
      <c r="D104" s="27">
        <f t="shared" si="130"/>
        <v>0</v>
      </c>
      <c r="E104" s="27">
        <f t="shared" si="131"/>
        <v>0</v>
      </c>
      <c r="F104" s="27">
        <f t="shared" si="132"/>
        <v>0</v>
      </c>
      <c r="G104" s="27">
        <f t="shared" si="133"/>
        <v>0</v>
      </c>
      <c r="H104" s="27">
        <f t="shared" si="134"/>
        <v>0</v>
      </c>
      <c r="I104" s="27">
        <f t="shared" si="135"/>
        <v>0</v>
      </c>
      <c r="J104" s="27"/>
      <c r="K104" s="27"/>
      <c r="L104" s="27"/>
      <c r="N104" s="131" t="str">
        <f t="shared" si="136"/>
        <v/>
      </c>
      <c r="O104" s="59"/>
      <c r="P104" s="59"/>
      <c r="Q104" s="241"/>
      <c r="R104" s="483"/>
      <c r="S104" s="243" t="str">
        <f>IFERROR(VLOOKUP($R104,整理番号!$B$4:$C$5,2,FALSE),"")</f>
        <v/>
      </c>
      <c r="T104" s="59"/>
      <c r="U104" s="250"/>
      <c r="V104" s="121"/>
      <c r="W104" s="218" t="str">
        <f t="shared" si="137"/>
        <v/>
      </c>
      <c r="X104" s="111"/>
      <c r="Y104" s="115"/>
      <c r="Z104" s="146" t="str">
        <f>IFERROR(VLOOKUP($Y104,整理番号!$B$8:$C$10,2,FALSE),"")</f>
        <v/>
      </c>
      <c r="AA104" s="251"/>
      <c r="AB104" s="28"/>
      <c r="AC104" s="62" t="str">
        <f>IFERROR(VLOOKUP($AB104,整理番号!$B$22:$C$23,2,FALSE),"")</f>
        <v/>
      </c>
      <c r="AD104" s="28"/>
      <c r="AE104" s="116" t="str">
        <f>IFERROR(VLOOKUP(AD104,整理番号!$B$14:$C$16,2,FALSE),"")</f>
        <v/>
      </c>
      <c r="AF104" s="115"/>
      <c r="AG104" s="30" t="str">
        <f>IFERROR(VLOOKUP(AF104,整理番号!$B$18:$C$19,2,FALSE),"")</f>
        <v/>
      </c>
      <c r="AH104" s="28"/>
      <c r="AI104" s="254"/>
      <c r="AJ104" s="254"/>
      <c r="AK104" s="122"/>
      <c r="AL104" s="141"/>
      <c r="AM104" s="28"/>
      <c r="AN104" s="141"/>
      <c r="AO104" s="115"/>
      <c r="AP104" s="116" t="str">
        <f>IFERROR(VLOOKUP(AO104,整理番号!$B$38:$C$43,2,FALSE),"")</f>
        <v/>
      </c>
      <c r="AQ104" s="104" t="str">
        <f t="shared" si="138"/>
        <v/>
      </c>
      <c r="AR104" s="27"/>
      <c r="AS104" s="28"/>
      <c r="AT104" s="27"/>
      <c r="AU104" s="27"/>
      <c r="AV104" s="122"/>
      <c r="AW104" s="115"/>
      <c r="AX104" s="31"/>
      <c r="AY104" s="64" t="str">
        <f t="shared" si="139"/>
        <v/>
      </c>
      <c r="AZ104" s="31"/>
      <c r="BA104" s="31"/>
      <c r="BB104" s="64">
        <f t="shared" si="140"/>
        <v>0</v>
      </c>
      <c r="BC104" s="64" t="str">
        <f t="shared" si="141"/>
        <v/>
      </c>
      <c r="BD104" s="64" t="str">
        <f t="shared" si="142"/>
        <v/>
      </c>
      <c r="BE104" s="33"/>
      <c r="BF104" s="34" t="str">
        <f t="shared" si="143"/>
        <v/>
      </c>
      <c r="BG104" s="125" t="str">
        <f t="shared" si="144"/>
        <v/>
      </c>
      <c r="BH104" s="262"/>
      <c r="BI104" s="263"/>
      <c r="BJ104" s="31"/>
      <c r="BK104" s="31"/>
      <c r="BL104" s="31"/>
      <c r="BM104" s="31"/>
      <c r="BN104" s="148"/>
      <c r="BO104" s="270"/>
      <c r="BP104" s="267"/>
      <c r="BQ104" s="262"/>
      <c r="BR104" s="263"/>
      <c r="BS104" s="31"/>
      <c r="BT104" s="31"/>
      <c r="BU104" s="31"/>
      <c r="BV104" s="31"/>
      <c r="BW104" s="148"/>
      <c r="BX104" s="270"/>
      <c r="BY104" s="267"/>
      <c r="BZ104" s="262"/>
      <c r="CA104" s="263"/>
      <c r="CB104" s="31"/>
      <c r="CC104" s="31"/>
      <c r="CD104" s="31"/>
      <c r="CE104" s="31"/>
      <c r="CF104" s="148"/>
      <c r="CG104" s="270"/>
      <c r="CH104" s="267"/>
      <c r="CI104" s="262"/>
      <c r="CJ104" s="263"/>
      <c r="CK104" s="323"/>
      <c r="CL104" s="323"/>
      <c r="CM104" s="323"/>
      <c r="CN104" s="323"/>
      <c r="CO104" s="35" t="s">
        <v>306</v>
      </c>
      <c r="CP104" s="342" t="str">
        <f t="shared" si="145"/>
        <v/>
      </c>
      <c r="CQ104" s="267"/>
      <c r="CR104" s="258"/>
      <c r="CS104" s="93"/>
      <c r="CT104" s="275"/>
      <c r="CU104" s="275"/>
      <c r="CV104" s="275"/>
      <c r="CW104" s="275"/>
      <c r="CX104" s="36" t="s">
        <v>307</v>
      </c>
      <c r="CY104" s="273"/>
      <c r="CZ104" s="258"/>
      <c r="DA104" s="263"/>
      <c r="DB104" s="296"/>
      <c r="DC104" s="296"/>
      <c r="DD104" s="296"/>
      <c r="DE104" s="296"/>
      <c r="DF104" s="36" t="s">
        <v>308</v>
      </c>
      <c r="DG104" s="344" t="str">
        <f t="shared" si="146"/>
        <v/>
      </c>
      <c r="DH104" s="273"/>
      <c r="DI104" s="258"/>
      <c r="DJ104" s="263"/>
      <c r="DK104" s="278"/>
      <c r="DL104" s="278"/>
      <c r="DM104" s="278"/>
      <c r="DN104" s="278"/>
      <c r="DO104" s="36" t="s">
        <v>309</v>
      </c>
      <c r="DP104" s="281"/>
      <c r="DQ104" s="284" t="str">
        <f t="shared" si="147"/>
        <v/>
      </c>
      <c r="DR104" s="273"/>
      <c r="DS104" s="43"/>
      <c r="DT104" s="93"/>
      <c r="DU104" s="37"/>
      <c r="DV104" s="37"/>
      <c r="DW104" s="37"/>
      <c r="DX104" s="37"/>
      <c r="DY104" s="46" t="s">
        <v>310</v>
      </c>
      <c r="DZ104" s="478"/>
      <c r="EA104" s="38"/>
      <c r="EB104" s="37"/>
      <c r="EC104" s="37"/>
      <c r="ED104" s="37"/>
      <c r="EE104" s="37"/>
      <c r="EF104" s="49" t="s">
        <v>307</v>
      </c>
      <c r="EG104" s="54"/>
      <c r="EH104" s="290"/>
      <c r="EI104" s="37"/>
      <c r="EJ104" s="37"/>
      <c r="EK104" s="37"/>
      <c r="EL104" s="37"/>
      <c r="EM104" s="52" t="s">
        <v>307</v>
      </c>
      <c r="EN104" s="57"/>
      <c r="EO104" s="290"/>
      <c r="EP104" s="37"/>
      <c r="EQ104" s="37"/>
      <c r="ER104" s="37"/>
      <c r="ES104" s="37"/>
      <c r="ET104" s="39" t="s">
        <v>307</v>
      </c>
      <c r="EU104" s="287"/>
      <c r="EV104" s="292"/>
      <c r="EW104" s="290"/>
      <c r="EX104" s="37"/>
      <c r="EY104" s="37"/>
      <c r="EZ104" s="37"/>
      <c r="FA104" s="37"/>
      <c r="FB104" s="39" t="s">
        <v>307</v>
      </c>
      <c r="FC104" s="287"/>
      <c r="FD104" s="292"/>
      <c r="FE104" s="290"/>
      <c r="FF104" s="296"/>
      <c r="FG104" s="296"/>
      <c r="FH104" s="296"/>
      <c r="FI104" s="296"/>
      <c r="FJ104" s="40" t="s">
        <v>311</v>
      </c>
      <c r="FK104" s="302" t="str">
        <f t="shared" si="148"/>
        <v/>
      </c>
      <c r="FL104" s="299"/>
      <c r="FM104" s="292"/>
      <c r="FN104" s="290"/>
      <c r="FO104" s="305"/>
      <c r="FP104" s="296"/>
      <c r="FQ104" s="296"/>
      <c r="FR104" s="296"/>
      <c r="FS104" s="40" t="s">
        <v>311</v>
      </c>
      <c r="FT104" s="352" t="str">
        <f t="shared" si="149"/>
        <v/>
      </c>
      <c r="FU104" s="267"/>
      <c r="FV104" s="292"/>
      <c r="FW104" s="290"/>
      <c r="FX104" s="326"/>
      <c r="FY104" s="326"/>
      <c r="FZ104" s="326"/>
      <c r="GA104" s="326"/>
      <c r="GB104" s="36" t="s">
        <v>312</v>
      </c>
      <c r="GC104" s="308" t="str">
        <f t="shared" si="150"/>
        <v/>
      </c>
      <c r="GD104" s="267"/>
      <c r="GE104" s="312" t="str">
        <f t="shared" si="151"/>
        <v/>
      </c>
      <c r="GF104" s="313"/>
      <c r="GG104" s="338"/>
      <c r="GH104" s="312" t="str">
        <f t="shared" si="152"/>
        <v/>
      </c>
      <c r="GI104" s="313"/>
      <c r="GJ104" s="338" t="s">
        <v>56</v>
      </c>
      <c r="GK104" s="475" t="str">
        <f t="shared" si="153"/>
        <v/>
      </c>
      <c r="GL104" s="313"/>
      <c r="GM104" s="313"/>
      <c r="GN104" s="338"/>
      <c r="GO104" s="429" t="str">
        <f t="shared" si="154"/>
        <v/>
      </c>
      <c r="GP104" s="430" t="str">
        <f t="shared" si="155"/>
        <v/>
      </c>
      <c r="GQ104" s="431" t="str">
        <f t="shared" si="156"/>
        <v/>
      </c>
      <c r="GR104" s="432" t="str">
        <f t="shared" si="157"/>
        <v/>
      </c>
      <c r="GS104" s="430" t="str">
        <f t="shared" si="158"/>
        <v/>
      </c>
      <c r="GT104" s="433" t="str">
        <f t="shared" si="159"/>
        <v/>
      </c>
      <c r="GU104" s="331" t="str">
        <f t="shared" si="160"/>
        <v/>
      </c>
      <c r="GV104" s="333" t="str">
        <f t="shared" si="161"/>
        <v/>
      </c>
      <c r="GW104" s="439" t="str">
        <f t="shared" si="162"/>
        <v/>
      </c>
      <c r="GX104" s="433" t="str">
        <f t="shared" si="163"/>
        <v/>
      </c>
      <c r="GY104" s="331" t="str">
        <f t="shared" si="164"/>
        <v/>
      </c>
      <c r="GZ104" s="331" t="str">
        <f t="shared" si="165"/>
        <v/>
      </c>
      <c r="HA104" s="328" t="str">
        <f t="shared" si="166"/>
        <v/>
      </c>
      <c r="HB104" s="331" t="str">
        <f t="shared" si="167"/>
        <v/>
      </c>
      <c r="HC104" s="331" t="str">
        <f t="shared" si="168"/>
        <v/>
      </c>
      <c r="HD104" s="333" t="str">
        <f t="shared" si="169"/>
        <v/>
      </c>
      <c r="HE104" s="332" t="str">
        <f t="shared" si="170"/>
        <v/>
      </c>
      <c r="HF104" s="331" t="str">
        <f t="shared" si="171"/>
        <v/>
      </c>
      <c r="HG104" s="333" t="str">
        <f t="shared" si="172"/>
        <v/>
      </c>
      <c r="HH104" s="419" t="str">
        <f t="shared" si="173"/>
        <v/>
      </c>
      <c r="HI104" s="358" t="str">
        <f t="shared" si="174"/>
        <v/>
      </c>
      <c r="HJ104" s="331" t="str">
        <f t="shared" si="175"/>
        <v/>
      </c>
      <c r="HK104" s="331" t="str">
        <f t="shared" si="176"/>
        <v/>
      </c>
      <c r="HL104" s="358" t="str">
        <f t="shared" si="177"/>
        <v/>
      </c>
      <c r="HM104" s="331" t="str">
        <f t="shared" si="178"/>
        <v/>
      </c>
      <c r="HN104" s="331" t="str">
        <f t="shared" si="179"/>
        <v/>
      </c>
      <c r="HO104" s="358" t="str">
        <f t="shared" si="180"/>
        <v/>
      </c>
      <c r="HP104" s="331" t="str">
        <f t="shared" si="181"/>
        <v/>
      </c>
      <c r="HQ104" s="331" t="str">
        <f t="shared" si="182"/>
        <v/>
      </c>
      <c r="HR104" s="361" t="str">
        <f t="shared" si="183"/>
        <v/>
      </c>
      <c r="HS104" s="348" t="str">
        <f t="shared" si="184"/>
        <v/>
      </c>
      <c r="HT104" s="333" t="str">
        <f t="shared" si="185"/>
        <v/>
      </c>
      <c r="HU104" s="428" t="str">
        <f t="shared" si="186"/>
        <v/>
      </c>
      <c r="HV104" s="328" t="str">
        <f t="shared" si="187"/>
        <v/>
      </c>
      <c r="HW104" s="330" t="str">
        <f t="shared" si="188"/>
        <v/>
      </c>
      <c r="HX104" s="418" t="str">
        <f t="shared" si="189"/>
        <v/>
      </c>
      <c r="HY104" s="331" t="str">
        <f t="shared" si="190"/>
        <v/>
      </c>
      <c r="HZ104" s="331" t="str">
        <f t="shared" si="191"/>
        <v/>
      </c>
      <c r="IA104" s="331" t="str">
        <f t="shared" si="192"/>
        <v/>
      </c>
      <c r="IB104" s="331" t="str">
        <f t="shared" si="193"/>
        <v/>
      </c>
      <c r="IC104" s="333" t="str">
        <f t="shared" si="194"/>
        <v/>
      </c>
      <c r="ID104" s="419" t="str">
        <f t="shared" si="195"/>
        <v/>
      </c>
      <c r="IE104" s="331" t="str">
        <f t="shared" si="196"/>
        <v/>
      </c>
      <c r="IF104" s="331" t="str">
        <f t="shared" si="197"/>
        <v/>
      </c>
      <c r="IG104" s="331" t="str">
        <f t="shared" si="198"/>
        <v/>
      </c>
      <c r="IH104" s="331" t="str">
        <f t="shared" si="199"/>
        <v/>
      </c>
      <c r="II104" s="333" t="str">
        <f t="shared" si="200"/>
        <v/>
      </c>
      <c r="IJ104" s="419" t="str">
        <f t="shared" si="201"/>
        <v/>
      </c>
      <c r="IK104" s="331" t="str">
        <f t="shared" si="202"/>
        <v/>
      </c>
      <c r="IL104" s="331" t="str">
        <f t="shared" si="203"/>
        <v/>
      </c>
      <c r="IM104" s="331" t="str">
        <f t="shared" si="204"/>
        <v/>
      </c>
      <c r="IN104" s="331" t="str">
        <f t="shared" si="205"/>
        <v/>
      </c>
      <c r="IO104" s="333" t="str">
        <f t="shared" si="206"/>
        <v/>
      </c>
      <c r="IP104" s="433" t="str">
        <f t="shared" si="207"/>
        <v/>
      </c>
      <c r="IQ104" s="331" t="str">
        <f t="shared" si="208"/>
        <v/>
      </c>
      <c r="IR104" s="348" t="str">
        <f t="shared" si="209"/>
        <v/>
      </c>
      <c r="IS104" s="433" t="str">
        <f t="shared" si="210"/>
        <v/>
      </c>
      <c r="IT104" s="331" t="str">
        <f t="shared" si="211"/>
        <v/>
      </c>
      <c r="IU104" s="333" t="str">
        <f t="shared" si="212"/>
        <v/>
      </c>
      <c r="IV104" s="449" t="str">
        <f t="shared" si="213"/>
        <v/>
      </c>
      <c r="IW104" s="331" t="str">
        <f t="shared" si="214"/>
        <v/>
      </c>
      <c r="IX104" s="331" t="str">
        <f t="shared" si="215"/>
        <v/>
      </c>
      <c r="IY104" s="348" t="str">
        <f t="shared" si="216"/>
        <v/>
      </c>
      <c r="IZ104" s="365" t="str">
        <f t="shared" si="217"/>
        <v/>
      </c>
      <c r="JA104" s="340"/>
      <c r="JB104" s="100"/>
      <c r="JC104" s="370" t="str">
        <f t="shared" si="218"/>
        <v/>
      </c>
      <c r="JD104" s="101" t="str">
        <f t="shared" si="219"/>
        <v/>
      </c>
      <c r="JE104" s="367" t="str">
        <f t="shared" si="220"/>
        <v/>
      </c>
      <c r="JF104" s="368" t="str">
        <f t="shared" si="221"/>
        <v/>
      </c>
      <c r="JG104" s="368" t="str">
        <f t="shared" si="222"/>
        <v/>
      </c>
      <c r="JH104" s="368" t="str">
        <f t="shared" si="223"/>
        <v/>
      </c>
      <c r="JI104" s="368">
        <f t="shared" si="224"/>
        <v>0</v>
      </c>
      <c r="JJ104" s="369" t="str">
        <f t="shared" si="225"/>
        <v/>
      </c>
      <c r="JK104" s="367" t="str">
        <f t="shared" si="226"/>
        <v/>
      </c>
      <c r="JL104" s="369" t="str">
        <f t="shared" si="227"/>
        <v/>
      </c>
      <c r="JM104" s="368" t="str">
        <f t="shared" si="228"/>
        <v/>
      </c>
      <c r="JN104" s="368" t="str">
        <f t="shared" si="229"/>
        <v/>
      </c>
      <c r="JO104" s="368" t="str">
        <f t="shared" si="230"/>
        <v/>
      </c>
      <c r="JP104" s="371" t="str">
        <f t="shared" si="231"/>
        <v/>
      </c>
      <c r="JR104" s="115" t="str">
        <f t="shared" si="232"/>
        <v/>
      </c>
      <c r="JS104" s="28" t="str">
        <f t="shared" si="233"/>
        <v/>
      </c>
      <c r="JT104" s="28" t="str">
        <f t="shared" si="234"/>
        <v/>
      </c>
      <c r="JU104" s="28" t="str">
        <f t="shared" si="235"/>
        <v/>
      </c>
      <c r="JV104" s="28" t="str">
        <f t="shared" si="236"/>
        <v/>
      </c>
      <c r="JW104" s="251"/>
      <c r="JX104" s="122" t="str">
        <f t="shared" si="237"/>
        <v/>
      </c>
      <c r="JZ104" s="115" t="str">
        <f t="shared" si="238"/>
        <v/>
      </c>
      <c r="KA104" s="398" t="str">
        <f t="shared" si="239"/>
        <v/>
      </c>
      <c r="KB104" s="398" t="str">
        <f t="shared" si="240"/>
        <v/>
      </c>
      <c r="KC104" s="28" t="str">
        <f t="shared" si="241"/>
        <v/>
      </c>
      <c r="KD104" s="28" t="str">
        <f t="shared" si="242"/>
        <v/>
      </c>
      <c r="KE104" s="28" t="str">
        <f t="shared" si="243"/>
        <v/>
      </c>
      <c r="KF104" s="28" t="str">
        <f t="shared" si="244"/>
        <v/>
      </c>
      <c r="KG104" s="28" t="str">
        <f t="shared" si="245"/>
        <v/>
      </c>
      <c r="KH104" s="28" t="str">
        <f t="shared" si="246"/>
        <v/>
      </c>
      <c r="KI104" s="28" t="str">
        <f t="shared" si="247"/>
        <v/>
      </c>
      <c r="KJ104" s="28" t="str">
        <f t="shared" si="248"/>
        <v/>
      </c>
      <c r="KK104" s="122" t="str">
        <f t="shared" si="249"/>
        <v/>
      </c>
    </row>
    <row r="105" spans="2:297" s="26" customFormat="1" ht="26.25" customHeight="1" x14ac:dyDescent="0.2">
      <c r="B105" s="27">
        <f t="shared" si="128"/>
        <v>0</v>
      </c>
      <c r="C105" s="27">
        <f t="shared" si="129"/>
        <v>0</v>
      </c>
      <c r="D105" s="27">
        <f t="shared" si="130"/>
        <v>0</v>
      </c>
      <c r="E105" s="27">
        <f t="shared" si="131"/>
        <v>0</v>
      </c>
      <c r="F105" s="27">
        <f t="shared" si="132"/>
        <v>0</v>
      </c>
      <c r="G105" s="27">
        <f t="shared" si="133"/>
        <v>0</v>
      </c>
      <c r="H105" s="27">
        <f t="shared" si="134"/>
        <v>0</v>
      </c>
      <c r="I105" s="27">
        <f t="shared" si="135"/>
        <v>0</v>
      </c>
      <c r="J105" s="27"/>
      <c r="K105" s="27"/>
      <c r="L105" s="27"/>
      <c r="N105" s="131" t="str">
        <f t="shared" si="136"/>
        <v/>
      </c>
      <c r="O105" s="59"/>
      <c r="P105" s="59"/>
      <c r="Q105" s="241"/>
      <c r="R105" s="483"/>
      <c r="S105" s="243" t="str">
        <f>IFERROR(VLOOKUP($R105,整理番号!$B$4:$C$5,2,FALSE),"")</f>
        <v/>
      </c>
      <c r="T105" s="59"/>
      <c r="U105" s="250"/>
      <c r="V105" s="121"/>
      <c r="W105" s="218" t="str">
        <f t="shared" si="137"/>
        <v/>
      </c>
      <c r="X105" s="111"/>
      <c r="Y105" s="115"/>
      <c r="Z105" s="146" t="str">
        <f>IFERROR(VLOOKUP($Y105,整理番号!$B$8:$C$10,2,FALSE),"")</f>
        <v/>
      </c>
      <c r="AA105" s="251"/>
      <c r="AB105" s="28"/>
      <c r="AC105" s="62" t="str">
        <f>IFERROR(VLOOKUP($AB105,整理番号!$B$22:$C$23,2,FALSE),"")</f>
        <v/>
      </c>
      <c r="AD105" s="28"/>
      <c r="AE105" s="116" t="str">
        <f>IFERROR(VLOOKUP(AD105,整理番号!$B$14:$C$16,2,FALSE),"")</f>
        <v/>
      </c>
      <c r="AF105" s="115"/>
      <c r="AG105" s="30" t="str">
        <f>IFERROR(VLOOKUP(AF105,整理番号!$B$18:$C$19,2,FALSE),"")</f>
        <v/>
      </c>
      <c r="AH105" s="28"/>
      <c r="AI105" s="254"/>
      <c r="AJ105" s="254"/>
      <c r="AK105" s="122"/>
      <c r="AL105" s="141"/>
      <c r="AM105" s="28"/>
      <c r="AN105" s="141"/>
      <c r="AO105" s="115"/>
      <c r="AP105" s="116" t="str">
        <f>IFERROR(VLOOKUP(AO105,整理番号!$B$38:$C$43,2,FALSE),"")</f>
        <v/>
      </c>
      <c r="AQ105" s="104" t="str">
        <f t="shared" si="138"/>
        <v/>
      </c>
      <c r="AR105" s="27"/>
      <c r="AS105" s="28"/>
      <c r="AT105" s="27"/>
      <c r="AU105" s="27"/>
      <c r="AV105" s="122"/>
      <c r="AW105" s="115"/>
      <c r="AX105" s="31"/>
      <c r="AY105" s="64" t="str">
        <f t="shared" si="139"/>
        <v/>
      </c>
      <c r="AZ105" s="31"/>
      <c r="BA105" s="31"/>
      <c r="BB105" s="64">
        <f t="shared" si="140"/>
        <v>0</v>
      </c>
      <c r="BC105" s="64" t="str">
        <f t="shared" si="141"/>
        <v/>
      </c>
      <c r="BD105" s="64" t="str">
        <f t="shared" si="142"/>
        <v/>
      </c>
      <c r="BE105" s="33"/>
      <c r="BF105" s="34" t="str">
        <f t="shared" si="143"/>
        <v/>
      </c>
      <c r="BG105" s="125" t="str">
        <f t="shared" si="144"/>
        <v/>
      </c>
      <c r="BH105" s="262"/>
      <c r="BI105" s="263"/>
      <c r="BJ105" s="31"/>
      <c r="BK105" s="31"/>
      <c r="BL105" s="31"/>
      <c r="BM105" s="31"/>
      <c r="BN105" s="148"/>
      <c r="BO105" s="270"/>
      <c r="BP105" s="267"/>
      <c r="BQ105" s="262"/>
      <c r="BR105" s="263"/>
      <c r="BS105" s="31"/>
      <c r="BT105" s="31"/>
      <c r="BU105" s="31"/>
      <c r="BV105" s="31"/>
      <c r="BW105" s="148"/>
      <c r="BX105" s="270"/>
      <c r="BY105" s="267"/>
      <c r="BZ105" s="262"/>
      <c r="CA105" s="263"/>
      <c r="CB105" s="31"/>
      <c r="CC105" s="31"/>
      <c r="CD105" s="31"/>
      <c r="CE105" s="31"/>
      <c r="CF105" s="148"/>
      <c r="CG105" s="270"/>
      <c r="CH105" s="267"/>
      <c r="CI105" s="262"/>
      <c r="CJ105" s="263"/>
      <c r="CK105" s="323"/>
      <c r="CL105" s="323"/>
      <c r="CM105" s="323"/>
      <c r="CN105" s="323"/>
      <c r="CO105" s="35" t="s">
        <v>306</v>
      </c>
      <c r="CP105" s="342" t="str">
        <f t="shared" si="145"/>
        <v/>
      </c>
      <c r="CQ105" s="267"/>
      <c r="CR105" s="258"/>
      <c r="CS105" s="93"/>
      <c r="CT105" s="275"/>
      <c r="CU105" s="275"/>
      <c r="CV105" s="275"/>
      <c r="CW105" s="275"/>
      <c r="CX105" s="36" t="s">
        <v>307</v>
      </c>
      <c r="CY105" s="273"/>
      <c r="CZ105" s="258"/>
      <c r="DA105" s="263"/>
      <c r="DB105" s="296"/>
      <c r="DC105" s="296"/>
      <c r="DD105" s="296"/>
      <c r="DE105" s="296"/>
      <c r="DF105" s="36" t="s">
        <v>308</v>
      </c>
      <c r="DG105" s="344" t="str">
        <f t="shared" si="146"/>
        <v/>
      </c>
      <c r="DH105" s="273"/>
      <c r="DI105" s="258"/>
      <c r="DJ105" s="263"/>
      <c r="DK105" s="278"/>
      <c r="DL105" s="278"/>
      <c r="DM105" s="278"/>
      <c r="DN105" s="278"/>
      <c r="DO105" s="36" t="s">
        <v>309</v>
      </c>
      <c r="DP105" s="281"/>
      <c r="DQ105" s="284" t="str">
        <f t="shared" si="147"/>
        <v/>
      </c>
      <c r="DR105" s="273"/>
      <c r="DS105" s="43"/>
      <c r="DT105" s="93"/>
      <c r="DU105" s="37"/>
      <c r="DV105" s="37"/>
      <c r="DW105" s="37"/>
      <c r="DX105" s="37"/>
      <c r="DY105" s="46" t="s">
        <v>310</v>
      </c>
      <c r="DZ105" s="478"/>
      <c r="EA105" s="38"/>
      <c r="EB105" s="37"/>
      <c r="EC105" s="37"/>
      <c r="ED105" s="37"/>
      <c r="EE105" s="37"/>
      <c r="EF105" s="49" t="s">
        <v>307</v>
      </c>
      <c r="EG105" s="54"/>
      <c r="EH105" s="290"/>
      <c r="EI105" s="37"/>
      <c r="EJ105" s="37"/>
      <c r="EK105" s="37"/>
      <c r="EL105" s="37"/>
      <c r="EM105" s="52" t="s">
        <v>307</v>
      </c>
      <c r="EN105" s="57"/>
      <c r="EO105" s="290"/>
      <c r="EP105" s="37"/>
      <c r="EQ105" s="37"/>
      <c r="ER105" s="37"/>
      <c r="ES105" s="37"/>
      <c r="ET105" s="39" t="s">
        <v>307</v>
      </c>
      <c r="EU105" s="287"/>
      <c r="EV105" s="292"/>
      <c r="EW105" s="290"/>
      <c r="EX105" s="37"/>
      <c r="EY105" s="37"/>
      <c r="EZ105" s="37"/>
      <c r="FA105" s="37"/>
      <c r="FB105" s="39" t="s">
        <v>307</v>
      </c>
      <c r="FC105" s="287"/>
      <c r="FD105" s="292"/>
      <c r="FE105" s="290"/>
      <c r="FF105" s="296"/>
      <c r="FG105" s="296"/>
      <c r="FH105" s="296"/>
      <c r="FI105" s="296"/>
      <c r="FJ105" s="40" t="s">
        <v>311</v>
      </c>
      <c r="FK105" s="302" t="str">
        <f t="shared" si="148"/>
        <v/>
      </c>
      <c r="FL105" s="299"/>
      <c r="FM105" s="292"/>
      <c r="FN105" s="290"/>
      <c r="FO105" s="305"/>
      <c r="FP105" s="296"/>
      <c r="FQ105" s="296"/>
      <c r="FR105" s="296"/>
      <c r="FS105" s="40" t="s">
        <v>311</v>
      </c>
      <c r="FT105" s="352" t="str">
        <f t="shared" si="149"/>
        <v/>
      </c>
      <c r="FU105" s="267"/>
      <c r="FV105" s="292"/>
      <c r="FW105" s="290"/>
      <c r="FX105" s="326"/>
      <c r="FY105" s="326"/>
      <c r="FZ105" s="326"/>
      <c r="GA105" s="326"/>
      <c r="GB105" s="36" t="s">
        <v>312</v>
      </c>
      <c r="GC105" s="308" t="str">
        <f t="shared" si="150"/>
        <v/>
      </c>
      <c r="GD105" s="267"/>
      <c r="GE105" s="312" t="str">
        <f t="shared" si="151"/>
        <v/>
      </c>
      <c r="GF105" s="313"/>
      <c r="GG105" s="338"/>
      <c r="GH105" s="312" t="str">
        <f t="shared" si="152"/>
        <v/>
      </c>
      <c r="GI105" s="313"/>
      <c r="GJ105" s="338" t="s">
        <v>56</v>
      </c>
      <c r="GK105" s="475" t="str">
        <f t="shared" si="153"/>
        <v/>
      </c>
      <c r="GL105" s="313"/>
      <c r="GM105" s="313"/>
      <c r="GN105" s="338"/>
      <c r="GO105" s="429" t="str">
        <f t="shared" si="154"/>
        <v/>
      </c>
      <c r="GP105" s="430" t="str">
        <f t="shared" si="155"/>
        <v/>
      </c>
      <c r="GQ105" s="431" t="str">
        <f t="shared" si="156"/>
        <v/>
      </c>
      <c r="GR105" s="432" t="str">
        <f t="shared" si="157"/>
        <v/>
      </c>
      <c r="GS105" s="430" t="str">
        <f t="shared" si="158"/>
        <v/>
      </c>
      <c r="GT105" s="433" t="str">
        <f t="shared" si="159"/>
        <v/>
      </c>
      <c r="GU105" s="331" t="str">
        <f t="shared" si="160"/>
        <v/>
      </c>
      <c r="GV105" s="333" t="str">
        <f t="shared" si="161"/>
        <v/>
      </c>
      <c r="GW105" s="439" t="str">
        <f t="shared" si="162"/>
        <v/>
      </c>
      <c r="GX105" s="433" t="str">
        <f t="shared" si="163"/>
        <v/>
      </c>
      <c r="GY105" s="331" t="str">
        <f t="shared" si="164"/>
        <v/>
      </c>
      <c r="GZ105" s="331" t="str">
        <f t="shared" si="165"/>
        <v/>
      </c>
      <c r="HA105" s="328" t="str">
        <f t="shared" si="166"/>
        <v/>
      </c>
      <c r="HB105" s="331" t="str">
        <f t="shared" si="167"/>
        <v/>
      </c>
      <c r="HC105" s="331" t="str">
        <f t="shared" si="168"/>
        <v/>
      </c>
      <c r="HD105" s="333" t="str">
        <f t="shared" si="169"/>
        <v/>
      </c>
      <c r="HE105" s="332" t="str">
        <f t="shared" si="170"/>
        <v/>
      </c>
      <c r="HF105" s="331" t="str">
        <f t="shared" si="171"/>
        <v/>
      </c>
      <c r="HG105" s="333" t="str">
        <f t="shared" si="172"/>
        <v/>
      </c>
      <c r="HH105" s="419" t="str">
        <f t="shared" si="173"/>
        <v/>
      </c>
      <c r="HI105" s="358" t="str">
        <f t="shared" si="174"/>
        <v/>
      </c>
      <c r="HJ105" s="331" t="str">
        <f t="shared" si="175"/>
        <v/>
      </c>
      <c r="HK105" s="331" t="str">
        <f t="shared" si="176"/>
        <v/>
      </c>
      <c r="HL105" s="358" t="str">
        <f t="shared" si="177"/>
        <v/>
      </c>
      <c r="HM105" s="331" t="str">
        <f t="shared" si="178"/>
        <v/>
      </c>
      <c r="HN105" s="331" t="str">
        <f t="shared" si="179"/>
        <v/>
      </c>
      <c r="HO105" s="358" t="str">
        <f t="shared" si="180"/>
        <v/>
      </c>
      <c r="HP105" s="331" t="str">
        <f t="shared" si="181"/>
        <v/>
      </c>
      <c r="HQ105" s="331" t="str">
        <f t="shared" si="182"/>
        <v/>
      </c>
      <c r="HR105" s="361" t="str">
        <f t="shared" si="183"/>
        <v/>
      </c>
      <c r="HS105" s="348" t="str">
        <f t="shared" si="184"/>
        <v/>
      </c>
      <c r="HT105" s="333" t="str">
        <f t="shared" si="185"/>
        <v/>
      </c>
      <c r="HU105" s="428" t="str">
        <f t="shared" si="186"/>
        <v/>
      </c>
      <c r="HV105" s="328" t="str">
        <f t="shared" si="187"/>
        <v/>
      </c>
      <c r="HW105" s="330" t="str">
        <f t="shared" si="188"/>
        <v/>
      </c>
      <c r="HX105" s="418" t="str">
        <f t="shared" si="189"/>
        <v/>
      </c>
      <c r="HY105" s="331" t="str">
        <f t="shared" si="190"/>
        <v/>
      </c>
      <c r="HZ105" s="331" t="str">
        <f t="shared" si="191"/>
        <v/>
      </c>
      <c r="IA105" s="331" t="str">
        <f t="shared" si="192"/>
        <v/>
      </c>
      <c r="IB105" s="331" t="str">
        <f t="shared" si="193"/>
        <v/>
      </c>
      <c r="IC105" s="333" t="str">
        <f t="shared" si="194"/>
        <v/>
      </c>
      <c r="ID105" s="419" t="str">
        <f t="shared" si="195"/>
        <v/>
      </c>
      <c r="IE105" s="331" t="str">
        <f t="shared" si="196"/>
        <v/>
      </c>
      <c r="IF105" s="331" t="str">
        <f t="shared" si="197"/>
        <v/>
      </c>
      <c r="IG105" s="331" t="str">
        <f t="shared" si="198"/>
        <v/>
      </c>
      <c r="IH105" s="331" t="str">
        <f t="shared" si="199"/>
        <v/>
      </c>
      <c r="II105" s="333" t="str">
        <f t="shared" si="200"/>
        <v/>
      </c>
      <c r="IJ105" s="419" t="str">
        <f t="shared" si="201"/>
        <v/>
      </c>
      <c r="IK105" s="331" t="str">
        <f t="shared" si="202"/>
        <v/>
      </c>
      <c r="IL105" s="331" t="str">
        <f t="shared" si="203"/>
        <v/>
      </c>
      <c r="IM105" s="331" t="str">
        <f t="shared" si="204"/>
        <v/>
      </c>
      <c r="IN105" s="331" t="str">
        <f t="shared" si="205"/>
        <v/>
      </c>
      <c r="IO105" s="333" t="str">
        <f t="shared" si="206"/>
        <v/>
      </c>
      <c r="IP105" s="433" t="str">
        <f t="shared" si="207"/>
        <v/>
      </c>
      <c r="IQ105" s="331" t="str">
        <f t="shared" si="208"/>
        <v/>
      </c>
      <c r="IR105" s="348" t="str">
        <f t="shared" si="209"/>
        <v/>
      </c>
      <c r="IS105" s="433" t="str">
        <f t="shared" si="210"/>
        <v/>
      </c>
      <c r="IT105" s="331" t="str">
        <f t="shared" si="211"/>
        <v/>
      </c>
      <c r="IU105" s="333" t="str">
        <f t="shared" si="212"/>
        <v/>
      </c>
      <c r="IV105" s="449" t="str">
        <f t="shared" si="213"/>
        <v/>
      </c>
      <c r="IW105" s="331" t="str">
        <f t="shared" si="214"/>
        <v/>
      </c>
      <c r="IX105" s="331" t="str">
        <f t="shared" si="215"/>
        <v/>
      </c>
      <c r="IY105" s="348" t="str">
        <f t="shared" si="216"/>
        <v/>
      </c>
      <c r="IZ105" s="365" t="str">
        <f t="shared" si="217"/>
        <v/>
      </c>
      <c r="JA105" s="340"/>
      <c r="JB105" s="100"/>
      <c r="JC105" s="370" t="str">
        <f t="shared" si="218"/>
        <v/>
      </c>
      <c r="JD105" s="101" t="str">
        <f t="shared" si="219"/>
        <v/>
      </c>
      <c r="JE105" s="367" t="str">
        <f t="shared" si="220"/>
        <v/>
      </c>
      <c r="JF105" s="368" t="str">
        <f t="shared" si="221"/>
        <v/>
      </c>
      <c r="JG105" s="368" t="str">
        <f t="shared" si="222"/>
        <v/>
      </c>
      <c r="JH105" s="368" t="str">
        <f t="shared" si="223"/>
        <v/>
      </c>
      <c r="JI105" s="368">
        <f t="shared" si="224"/>
        <v>0</v>
      </c>
      <c r="JJ105" s="369" t="str">
        <f t="shared" si="225"/>
        <v/>
      </c>
      <c r="JK105" s="367" t="str">
        <f t="shared" si="226"/>
        <v/>
      </c>
      <c r="JL105" s="369" t="str">
        <f t="shared" si="227"/>
        <v/>
      </c>
      <c r="JM105" s="368" t="str">
        <f t="shared" si="228"/>
        <v/>
      </c>
      <c r="JN105" s="368" t="str">
        <f t="shared" si="229"/>
        <v/>
      </c>
      <c r="JO105" s="368" t="str">
        <f t="shared" si="230"/>
        <v/>
      </c>
      <c r="JP105" s="371" t="str">
        <f t="shared" si="231"/>
        <v/>
      </c>
      <c r="JR105" s="115" t="str">
        <f t="shared" si="232"/>
        <v/>
      </c>
      <c r="JS105" s="28" t="str">
        <f t="shared" si="233"/>
        <v/>
      </c>
      <c r="JT105" s="28" t="str">
        <f t="shared" si="234"/>
        <v/>
      </c>
      <c r="JU105" s="28" t="str">
        <f t="shared" si="235"/>
        <v/>
      </c>
      <c r="JV105" s="28" t="str">
        <f t="shared" si="236"/>
        <v/>
      </c>
      <c r="JW105" s="251"/>
      <c r="JX105" s="122" t="str">
        <f t="shared" si="237"/>
        <v/>
      </c>
      <c r="JZ105" s="115" t="str">
        <f t="shared" si="238"/>
        <v/>
      </c>
      <c r="KA105" s="398" t="str">
        <f t="shared" si="239"/>
        <v/>
      </c>
      <c r="KB105" s="398" t="str">
        <f t="shared" si="240"/>
        <v/>
      </c>
      <c r="KC105" s="28" t="str">
        <f t="shared" si="241"/>
        <v/>
      </c>
      <c r="KD105" s="28" t="str">
        <f t="shared" si="242"/>
        <v/>
      </c>
      <c r="KE105" s="28" t="str">
        <f t="shared" si="243"/>
        <v/>
      </c>
      <c r="KF105" s="28" t="str">
        <f t="shared" si="244"/>
        <v/>
      </c>
      <c r="KG105" s="28" t="str">
        <f t="shared" si="245"/>
        <v/>
      </c>
      <c r="KH105" s="28" t="str">
        <f t="shared" si="246"/>
        <v/>
      </c>
      <c r="KI105" s="28" t="str">
        <f t="shared" si="247"/>
        <v/>
      </c>
      <c r="KJ105" s="28" t="str">
        <f t="shared" si="248"/>
        <v/>
      </c>
      <c r="KK105" s="122" t="str">
        <f t="shared" si="249"/>
        <v/>
      </c>
    </row>
    <row r="106" spans="2:297" s="26" customFormat="1" ht="26.25" customHeight="1" x14ac:dyDescent="0.2">
      <c r="B106" s="27">
        <f t="shared" si="128"/>
        <v>0</v>
      </c>
      <c r="C106" s="27">
        <f t="shared" si="129"/>
        <v>0</v>
      </c>
      <c r="D106" s="27">
        <f t="shared" si="130"/>
        <v>0</v>
      </c>
      <c r="E106" s="27">
        <f t="shared" si="131"/>
        <v>0</v>
      </c>
      <c r="F106" s="27">
        <f t="shared" si="132"/>
        <v>0</v>
      </c>
      <c r="G106" s="27">
        <f t="shared" si="133"/>
        <v>0</v>
      </c>
      <c r="H106" s="27">
        <f t="shared" si="134"/>
        <v>0</v>
      </c>
      <c r="I106" s="27">
        <f t="shared" si="135"/>
        <v>0</v>
      </c>
      <c r="J106" s="27"/>
      <c r="K106" s="27"/>
      <c r="L106" s="27"/>
      <c r="N106" s="131" t="str">
        <f t="shared" si="136"/>
        <v/>
      </c>
      <c r="O106" s="59"/>
      <c r="P106" s="59"/>
      <c r="Q106" s="241"/>
      <c r="R106" s="483"/>
      <c r="S106" s="243" t="str">
        <f>IFERROR(VLOOKUP($R106,整理番号!$B$4:$C$5,2,FALSE),"")</f>
        <v/>
      </c>
      <c r="T106" s="59"/>
      <c r="U106" s="250"/>
      <c r="V106" s="121"/>
      <c r="W106" s="218" t="str">
        <f t="shared" si="137"/>
        <v/>
      </c>
      <c r="X106" s="111"/>
      <c r="Y106" s="115"/>
      <c r="Z106" s="146" t="str">
        <f>IFERROR(VLOOKUP($Y106,整理番号!$B$8:$C$10,2,FALSE),"")</f>
        <v/>
      </c>
      <c r="AA106" s="251"/>
      <c r="AB106" s="28"/>
      <c r="AC106" s="62" t="str">
        <f>IFERROR(VLOOKUP($AB106,整理番号!$B$22:$C$23,2,FALSE),"")</f>
        <v/>
      </c>
      <c r="AD106" s="28"/>
      <c r="AE106" s="116" t="str">
        <f>IFERROR(VLOOKUP(AD106,整理番号!$B$14:$C$16,2,FALSE),"")</f>
        <v/>
      </c>
      <c r="AF106" s="115"/>
      <c r="AG106" s="30" t="str">
        <f>IFERROR(VLOOKUP(AF106,整理番号!$B$18:$C$19,2,FALSE),"")</f>
        <v/>
      </c>
      <c r="AH106" s="28"/>
      <c r="AI106" s="254"/>
      <c r="AJ106" s="254"/>
      <c r="AK106" s="122"/>
      <c r="AL106" s="141"/>
      <c r="AM106" s="28"/>
      <c r="AN106" s="141"/>
      <c r="AO106" s="115"/>
      <c r="AP106" s="116" t="str">
        <f>IFERROR(VLOOKUP(AO106,整理番号!$B$38:$C$43,2,FALSE),"")</f>
        <v/>
      </c>
      <c r="AQ106" s="104" t="str">
        <f t="shared" si="138"/>
        <v/>
      </c>
      <c r="AR106" s="27"/>
      <c r="AS106" s="28"/>
      <c r="AT106" s="27"/>
      <c r="AU106" s="27"/>
      <c r="AV106" s="122"/>
      <c r="AW106" s="115"/>
      <c r="AX106" s="31"/>
      <c r="AY106" s="64" t="str">
        <f t="shared" si="139"/>
        <v/>
      </c>
      <c r="AZ106" s="31"/>
      <c r="BA106" s="31"/>
      <c r="BB106" s="64">
        <f t="shared" si="140"/>
        <v>0</v>
      </c>
      <c r="BC106" s="64" t="str">
        <f t="shared" si="141"/>
        <v/>
      </c>
      <c r="BD106" s="64" t="str">
        <f t="shared" si="142"/>
        <v/>
      </c>
      <c r="BE106" s="33"/>
      <c r="BF106" s="34" t="str">
        <f t="shared" si="143"/>
        <v/>
      </c>
      <c r="BG106" s="125" t="str">
        <f t="shared" si="144"/>
        <v/>
      </c>
      <c r="BH106" s="262"/>
      <c r="BI106" s="263"/>
      <c r="BJ106" s="31"/>
      <c r="BK106" s="31"/>
      <c r="BL106" s="31"/>
      <c r="BM106" s="31"/>
      <c r="BN106" s="148"/>
      <c r="BO106" s="270"/>
      <c r="BP106" s="267"/>
      <c r="BQ106" s="262"/>
      <c r="BR106" s="263"/>
      <c r="BS106" s="31"/>
      <c r="BT106" s="31"/>
      <c r="BU106" s="31"/>
      <c r="BV106" s="31"/>
      <c r="BW106" s="148"/>
      <c r="BX106" s="270"/>
      <c r="BY106" s="267"/>
      <c r="BZ106" s="262"/>
      <c r="CA106" s="263"/>
      <c r="CB106" s="31"/>
      <c r="CC106" s="31"/>
      <c r="CD106" s="31"/>
      <c r="CE106" s="31"/>
      <c r="CF106" s="148"/>
      <c r="CG106" s="270"/>
      <c r="CH106" s="267"/>
      <c r="CI106" s="262"/>
      <c r="CJ106" s="263"/>
      <c r="CK106" s="323"/>
      <c r="CL106" s="323"/>
      <c r="CM106" s="323"/>
      <c r="CN106" s="323"/>
      <c r="CO106" s="35" t="s">
        <v>306</v>
      </c>
      <c r="CP106" s="342" t="str">
        <f t="shared" si="145"/>
        <v/>
      </c>
      <c r="CQ106" s="267"/>
      <c r="CR106" s="258"/>
      <c r="CS106" s="93"/>
      <c r="CT106" s="275"/>
      <c r="CU106" s="275"/>
      <c r="CV106" s="275"/>
      <c r="CW106" s="275"/>
      <c r="CX106" s="36" t="s">
        <v>307</v>
      </c>
      <c r="CY106" s="273"/>
      <c r="CZ106" s="258"/>
      <c r="DA106" s="263"/>
      <c r="DB106" s="296"/>
      <c r="DC106" s="296"/>
      <c r="DD106" s="296"/>
      <c r="DE106" s="296"/>
      <c r="DF106" s="36" t="s">
        <v>308</v>
      </c>
      <c r="DG106" s="344" t="str">
        <f t="shared" si="146"/>
        <v/>
      </c>
      <c r="DH106" s="273"/>
      <c r="DI106" s="258"/>
      <c r="DJ106" s="263"/>
      <c r="DK106" s="278"/>
      <c r="DL106" s="278"/>
      <c r="DM106" s="278"/>
      <c r="DN106" s="278"/>
      <c r="DO106" s="36" t="s">
        <v>309</v>
      </c>
      <c r="DP106" s="281"/>
      <c r="DQ106" s="284" t="str">
        <f t="shared" si="147"/>
        <v/>
      </c>
      <c r="DR106" s="273"/>
      <c r="DS106" s="43"/>
      <c r="DT106" s="93"/>
      <c r="DU106" s="37"/>
      <c r="DV106" s="37"/>
      <c r="DW106" s="37"/>
      <c r="DX106" s="37"/>
      <c r="DY106" s="46" t="s">
        <v>310</v>
      </c>
      <c r="DZ106" s="478"/>
      <c r="EA106" s="38"/>
      <c r="EB106" s="37"/>
      <c r="EC106" s="37"/>
      <c r="ED106" s="37"/>
      <c r="EE106" s="37"/>
      <c r="EF106" s="49" t="s">
        <v>307</v>
      </c>
      <c r="EG106" s="54"/>
      <c r="EH106" s="290"/>
      <c r="EI106" s="37"/>
      <c r="EJ106" s="37"/>
      <c r="EK106" s="37"/>
      <c r="EL106" s="37"/>
      <c r="EM106" s="52" t="s">
        <v>307</v>
      </c>
      <c r="EN106" s="57"/>
      <c r="EO106" s="290"/>
      <c r="EP106" s="37"/>
      <c r="EQ106" s="37"/>
      <c r="ER106" s="37"/>
      <c r="ES106" s="37"/>
      <c r="ET106" s="39" t="s">
        <v>307</v>
      </c>
      <c r="EU106" s="287"/>
      <c r="EV106" s="292"/>
      <c r="EW106" s="290"/>
      <c r="EX106" s="37"/>
      <c r="EY106" s="37"/>
      <c r="EZ106" s="37"/>
      <c r="FA106" s="37"/>
      <c r="FB106" s="39" t="s">
        <v>307</v>
      </c>
      <c r="FC106" s="287"/>
      <c r="FD106" s="292"/>
      <c r="FE106" s="290"/>
      <c r="FF106" s="296"/>
      <c r="FG106" s="296"/>
      <c r="FH106" s="296"/>
      <c r="FI106" s="296"/>
      <c r="FJ106" s="40" t="s">
        <v>311</v>
      </c>
      <c r="FK106" s="302" t="str">
        <f t="shared" si="148"/>
        <v/>
      </c>
      <c r="FL106" s="299"/>
      <c r="FM106" s="292"/>
      <c r="FN106" s="290"/>
      <c r="FO106" s="305"/>
      <c r="FP106" s="296"/>
      <c r="FQ106" s="296"/>
      <c r="FR106" s="296"/>
      <c r="FS106" s="40" t="s">
        <v>311</v>
      </c>
      <c r="FT106" s="352" t="str">
        <f t="shared" si="149"/>
        <v/>
      </c>
      <c r="FU106" s="267"/>
      <c r="FV106" s="292"/>
      <c r="FW106" s="290"/>
      <c r="FX106" s="326"/>
      <c r="FY106" s="326"/>
      <c r="FZ106" s="326"/>
      <c r="GA106" s="326"/>
      <c r="GB106" s="36" t="s">
        <v>312</v>
      </c>
      <c r="GC106" s="308" t="str">
        <f t="shared" si="150"/>
        <v/>
      </c>
      <c r="GD106" s="267"/>
      <c r="GE106" s="312" t="str">
        <f t="shared" si="151"/>
        <v/>
      </c>
      <c r="GF106" s="313"/>
      <c r="GG106" s="338"/>
      <c r="GH106" s="312" t="str">
        <f t="shared" si="152"/>
        <v/>
      </c>
      <c r="GI106" s="313"/>
      <c r="GJ106" s="338" t="s">
        <v>56</v>
      </c>
      <c r="GK106" s="475" t="str">
        <f t="shared" si="153"/>
        <v/>
      </c>
      <c r="GL106" s="313"/>
      <c r="GM106" s="313"/>
      <c r="GN106" s="338"/>
      <c r="GO106" s="429" t="str">
        <f t="shared" si="154"/>
        <v/>
      </c>
      <c r="GP106" s="430" t="str">
        <f t="shared" si="155"/>
        <v/>
      </c>
      <c r="GQ106" s="431" t="str">
        <f t="shared" si="156"/>
        <v/>
      </c>
      <c r="GR106" s="432" t="str">
        <f t="shared" si="157"/>
        <v/>
      </c>
      <c r="GS106" s="430" t="str">
        <f t="shared" si="158"/>
        <v/>
      </c>
      <c r="GT106" s="433" t="str">
        <f t="shared" si="159"/>
        <v/>
      </c>
      <c r="GU106" s="331" t="str">
        <f t="shared" si="160"/>
        <v/>
      </c>
      <c r="GV106" s="333" t="str">
        <f t="shared" si="161"/>
        <v/>
      </c>
      <c r="GW106" s="439" t="str">
        <f t="shared" si="162"/>
        <v/>
      </c>
      <c r="GX106" s="433" t="str">
        <f t="shared" si="163"/>
        <v/>
      </c>
      <c r="GY106" s="331" t="str">
        <f t="shared" si="164"/>
        <v/>
      </c>
      <c r="GZ106" s="331" t="str">
        <f t="shared" si="165"/>
        <v/>
      </c>
      <c r="HA106" s="328" t="str">
        <f t="shared" si="166"/>
        <v/>
      </c>
      <c r="HB106" s="331" t="str">
        <f t="shared" si="167"/>
        <v/>
      </c>
      <c r="HC106" s="331" t="str">
        <f t="shared" si="168"/>
        <v/>
      </c>
      <c r="HD106" s="333" t="str">
        <f t="shared" si="169"/>
        <v/>
      </c>
      <c r="HE106" s="332" t="str">
        <f t="shared" si="170"/>
        <v/>
      </c>
      <c r="HF106" s="331" t="str">
        <f t="shared" si="171"/>
        <v/>
      </c>
      <c r="HG106" s="333" t="str">
        <f t="shared" si="172"/>
        <v/>
      </c>
      <c r="HH106" s="419" t="str">
        <f t="shared" si="173"/>
        <v/>
      </c>
      <c r="HI106" s="358" t="str">
        <f t="shared" si="174"/>
        <v/>
      </c>
      <c r="HJ106" s="331" t="str">
        <f t="shared" si="175"/>
        <v/>
      </c>
      <c r="HK106" s="331" t="str">
        <f t="shared" si="176"/>
        <v/>
      </c>
      <c r="HL106" s="358" t="str">
        <f t="shared" si="177"/>
        <v/>
      </c>
      <c r="HM106" s="331" t="str">
        <f t="shared" si="178"/>
        <v/>
      </c>
      <c r="HN106" s="331" t="str">
        <f t="shared" si="179"/>
        <v/>
      </c>
      <c r="HO106" s="358" t="str">
        <f t="shared" si="180"/>
        <v/>
      </c>
      <c r="HP106" s="331" t="str">
        <f t="shared" si="181"/>
        <v/>
      </c>
      <c r="HQ106" s="331" t="str">
        <f t="shared" si="182"/>
        <v/>
      </c>
      <c r="HR106" s="361" t="str">
        <f t="shared" si="183"/>
        <v/>
      </c>
      <c r="HS106" s="348" t="str">
        <f t="shared" si="184"/>
        <v/>
      </c>
      <c r="HT106" s="333" t="str">
        <f t="shared" si="185"/>
        <v/>
      </c>
      <c r="HU106" s="428" t="str">
        <f t="shared" si="186"/>
        <v/>
      </c>
      <c r="HV106" s="328" t="str">
        <f t="shared" si="187"/>
        <v/>
      </c>
      <c r="HW106" s="330" t="str">
        <f t="shared" si="188"/>
        <v/>
      </c>
      <c r="HX106" s="418" t="str">
        <f t="shared" si="189"/>
        <v/>
      </c>
      <c r="HY106" s="331" t="str">
        <f t="shared" si="190"/>
        <v/>
      </c>
      <c r="HZ106" s="331" t="str">
        <f t="shared" si="191"/>
        <v/>
      </c>
      <c r="IA106" s="331" t="str">
        <f t="shared" si="192"/>
        <v/>
      </c>
      <c r="IB106" s="331" t="str">
        <f t="shared" si="193"/>
        <v/>
      </c>
      <c r="IC106" s="333" t="str">
        <f t="shared" si="194"/>
        <v/>
      </c>
      <c r="ID106" s="419" t="str">
        <f t="shared" si="195"/>
        <v/>
      </c>
      <c r="IE106" s="331" t="str">
        <f t="shared" si="196"/>
        <v/>
      </c>
      <c r="IF106" s="331" t="str">
        <f t="shared" si="197"/>
        <v/>
      </c>
      <c r="IG106" s="331" t="str">
        <f t="shared" si="198"/>
        <v/>
      </c>
      <c r="IH106" s="331" t="str">
        <f t="shared" si="199"/>
        <v/>
      </c>
      <c r="II106" s="333" t="str">
        <f t="shared" si="200"/>
        <v/>
      </c>
      <c r="IJ106" s="419" t="str">
        <f t="shared" si="201"/>
        <v/>
      </c>
      <c r="IK106" s="331" t="str">
        <f t="shared" si="202"/>
        <v/>
      </c>
      <c r="IL106" s="331" t="str">
        <f t="shared" si="203"/>
        <v/>
      </c>
      <c r="IM106" s="331" t="str">
        <f t="shared" si="204"/>
        <v/>
      </c>
      <c r="IN106" s="331" t="str">
        <f t="shared" si="205"/>
        <v/>
      </c>
      <c r="IO106" s="333" t="str">
        <f t="shared" si="206"/>
        <v/>
      </c>
      <c r="IP106" s="433" t="str">
        <f t="shared" si="207"/>
        <v/>
      </c>
      <c r="IQ106" s="331" t="str">
        <f t="shared" si="208"/>
        <v/>
      </c>
      <c r="IR106" s="348" t="str">
        <f t="shared" si="209"/>
        <v/>
      </c>
      <c r="IS106" s="433" t="str">
        <f t="shared" si="210"/>
        <v/>
      </c>
      <c r="IT106" s="331" t="str">
        <f t="shared" si="211"/>
        <v/>
      </c>
      <c r="IU106" s="333" t="str">
        <f t="shared" si="212"/>
        <v/>
      </c>
      <c r="IV106" s="449" t="str">
        <f t="shared" si="213"/>
        <v/>
      </c>
      <c r="IW106" s="331" t="str">
        <f t="shared" si="214"/>
        <v/>
      </c>
      <c r="IX106" s="331" t="str">
        <f t="shared" si="215"/>
        <v/>
      </c>
      <c r="IY106" s="348" t="str">
        <f t="shared" si="216"/>
        <v/>
      </c>
      <c r="IZ106" s="365" t="str">
        <f t="shared" si="217"/>
        <v/>
      </c>
      <c r="JA106" s="340"/>
      <c r="JB106" s="100"/>
      <c r="JC106" s="370" t="str">
        <f t="shared" si="218"/>
        <v/>
      </c>
      <c r="JD106" s="101" t="str">
        <f t="shared" si="219"/>
        <v/>
      </c>
      <c r="JE106" s="367" t="str">
        <f t="shared" si="220"/>
        <v/>
      </c>
      <c r="JF106" s="368" t="str">
        <f t="shared" si="221"/>
        <v/>
      </c>
      <c r="JG106" s="368" t="str">
        <f t="shared" si="222"/>
        <v/>
      </c>
      <c r="JH106" s="368" t="str">
        <f t="shared" si="223"/>
        <v/>
      </c>
      <c r="JI106" s="368">
        <f t="shared" si="224"/>
        <v>0</v>
      </c>
      <c r="JJ106" s="369" t="str">
        <f t="shared" si="225"/>
        <v/>
      </c>
      <c r="JK106" s="367" t="str">
        <f t="shared" si="226"/>
        <v/>
      </c>
      <c r="JL106" s="369" t="str">
        <f t="shared" si="227"/>
        <v/>
      </c>
      <c r="JM106" s="368" t="str">
        <f t="shared" si="228"/>
        <v/>
      </c>
      <c r="JN106" s="368" t="str">
        <f t="shared" si="229"/>
        <v/>
      </c>
      <c r="JO106" s="368" t="str">
        <f t="shared" si="230"/>
        <v/>
      </c>
      <c r="JP106" s="371" t="str">
        <f t="shared" si="231"/>
        <v/>
      </c>
      <c r="JR106" s="115" t="str">
        <f t="shared" si="232"/>
        <v/>
      </c>
      <c r="JS106" s="28" t="str">
        <f t="shared" si="233"/>
        <v/>
      </c>
      <c r="JT106" s="28" t="str">
        <f t="shared" si="234"/>
        <v/>
      </c>
      <c r="JU106" s="28" t="str">
        <f t="shared" si="235"/>
        <v/>
      </c>
      <c r="JV106" s="28" t="str">
        <f t="shared" si="236"/>
        <v/>
      </c>
      <c r="JW106" s="251"/>
      <c r="JX106" s="122" t="str">
        <f t="shared" si="237"/>
        <v/>
      </c>
      <c r="JZ106" s="115" t="str">
        <f t="shared" si="238"/>
        <v/>
      </c>
      <c r="KA106" s="398" t="str">
        <f t="shared" si="239"/>
        <v/>
      </c>
      <c r="KB106" s="398" t="str">
        <f t="shared" si="240"/>
        <v/>
      </c>
      <c r="KC106" s="28" t="str">
        <f t="shared" si="241"/>
        <v/>
      </c>
      <c r="KD106" s="28" t="str">
        <f t="shared" si="242"/>
        <v/>
      </c>
      <c r="KE106" s="28" t="str">
        <f t="shared" si="243"/>
        <v/>
      </c>
      <c r="KF106" s="28" t="str">
        <f t="shared" si="244"/>
        <v/>
      </c>
      <c r="KG106" s="28" t="str">
        <f t="shared" si="245"/>
        <v/>
      </c>
      <c r="KH106" s="28" t="str">
        <f t="shared" si="246"/>
        <v/>
      </c>
      <c r="KI106" s="28" t="str">
        <f t="shared" si="247"/>
        <v/>
      </c>
      <c r="KJ106" s="28" t="str">
        <f t="shared" si="248"/>
        <v/>
      </c>
      <c r="KK106" s="122" t="str">
        <f t="shared" si="249"/>
        <v/>
      </c>
    </row>
    <row r="107" spans="2:297" s="26" customFormat="1" ht="26.25" customHeight="1" x14ac:dyDescent="0.2">
      <c r="B107" s="27">
        <f t="shared" si="128"/>
        <v>0</v>
      </c>
      <c r="C107" s="27">
        <f t="shared" si="129"/>
        <v>0</v>
      </c>
      <c r="D107" s="27">
        <f t="shared" si="130"/>
        <v>0</v>
      </c>
      <c r="E107" s="27">
        <f t="shared" si="131"/>
        <v>0</v>
      </c>
      <c r="F107" s="27">
        <f t="shared" si="132"/>
        <v>0</v>
      </c>
      <c r="G107" s="27">
        <f t="shared" si="133"/>
        <v>0</v>
      </c>
      <c r="H107" s="27">
        <f t="shared" si="134"/>
        <v>0</v>
      </c>
      <c r="I107" s="27">
        <f t="shared" si="135"/>
        <v>0</v>
      </c>
      <c r="J107" s="27"/>
      <c r="K107" s="27"/>
      <c r="L107" s="27"/>
      <c r="N107" s="131" t="str">
        <f t="shared" si="136"/>
        <v/>
      </c>
      <c r="O107" s="59"/>
      <c r="P107" s="59"/>
      <c r="Q107" s="241"/>
      <c r="R107" s="483"/>
      <c r="S107" s="243" t="str">
        <f>IFERROR(VLOOKUP($R107,整理番号!$B$4:$C$5,2,FALSE),"")</f>
        <v/>
      </c>
      <c r="T107" s="59"/>
      <c r="U107" s="250"/>
      <c r="V107" s="121"/>
      <c r="W107" s="218" t="str">
        <f t="shared" si="137"/>
        <v/>
      </c>
      <c r="X107" s="111"/>
      <c r="Y107" s="115"/>
      <c r="Z107" s="146" t="str">
        <f>IFERROR(VLOOKUP($Y107,整理番号!$B$8:$C$10,2,FALSE),"")</f>
        <v/>
      </c>
      <c r="AA107" s="251"/>
      <c r="AB107" s="28"/>
      <c r="AC107" s="62" t="str">
        <f>IFERROR(VLOOKUP($AB107,整理番号!$B$22:$C$23,2,FALSE),"")</f>
        <v/>
      </c>
      <c r="AD107" s="28"/>
      <c r="AE107" s="116" t="str">
        <f>IFERROR(VLOOKUP(AD107,整理番号!$B$14:$C$16,2,FALSE),"")</f>
        <v/>
      </c>
      <c r="AF107" s="115"/>
      <c r="AG107" s="30" t="str">
        <f>IFERROR(VLOOKUP(AF107,整理番号!$B$18:$C$19,2,FALSE),"")</f>
        <v/>
      </c>
      <c r="AH107" s="28"/>
      <c r="AI107" s="254"/>
      <c r="AJ107" s="254"/>
      <c r="AK107" s="122"/>
      <c r="AL107" s="141"/>
      <c r="AM107" s="28"/>
      <c r="AN107" s="141"/>
      <c r="AO107" s="115"/>
      <c r="AP107" s="116" t="str">
        <f>IFERROR(VLOOKUP(AO107,整理番号!$B$38:$C$43,2,FALSE),"")</f>
        <v/>
      </c>
      <c r="AQ107" s="104" t="str">
        <f t="shared" si="138"/>
        <v/>
      </c>
      <c r="AR107" s="27"/>
      <c r="AS107" s="28"/>
      <c r="AT107" s="27"/>
      <c r="AU107" s="27"/>
      <c r="AV107" s="122"/>
      <c r="AW107" s="115"/>
      <c r="AX107" s="31"/>
      <c r="AY107" s="64" t="str">
        <f t="shared" si="139"/>
        <v/>
      </c>
      <c r="AZ107" s="31"/>
      <c r="BA107" s="31"/>
      <c r="BB107" s="64">
        <f t="shared" si="140"/>
        <v>0</v>
      </c>
      <c r="BC107" s="64" t="str">
        <f t="shared" si="141"/>
        <v/>
      </c>
      <c r="BD107" s="64" t="str">
        <f t="shared" si="142"/>
        <v/>
      </c>
      <c r="BE107" s="33"/>
      <c r="BF107" s="34" t="str">
        <f t="shared" si="143"/>
        <v/>
      </c>
      <c r="BG107" s="125" t="str">
        <f t="shared" si="144"/>
        <v/>
      </c>
      <c r="BH107" s="262"/>
      <c r="BI107" s="263"/>
      <c r="BJ107" s="31"/>
      <c r="BK107" s="31"/>
      <c r="BL107" s="31"/>
      <c r="BM107" s="31"/>
      <c r="BN107" s="148"/>
      <c r="BO107" s="270"/>
      <c r="BP107" s="267"/>
      <c r="BQ107" s="262"/>
      <c r="BR107" s="263"/>
      <c r="BS107" s="31"/>
      <c r="BT107" s="31"/>
      <c r="BU107" s="31"/>
      <c r="BV107" s="31"/>
      <c r="BW107" s="148"/>
      <c r="BX107" s="270"/>
      <c r="BY107" s="267"/>
      <c r="BZ107" s="262"/>
      <c r="CA107" s="263"/>
      <c r="CB107" s="31"/>
      <c r="CC107" s="31"/>
      <c r="CD107" s="31"/>
      <c r="CE107" s="31"/>
      <c r="CF107" s="148"/>
      <c r="CG107" s="270"/>
      <c r="CH107" s="267"/>
      <c r="CI107" s="262"/>
      <c r="CJ107" s="263"/>
      <c r="CK107" s="323"/>
      <c r="CL107" s="323"/>
      <c r="CM107" s="323"/>
      <c r="CN107" s="323"/>
      <c r="CO107" s="35" t="s">
        <v>306</v>
      </c>
      <c r="CP107" s="342" t="str">
        <f t="shared" si="145"/>
        <v/>
      </c>
      <c r="CQ107" s="267"/>
      <c r="CR107" s="258"/>
      <c r="CS107" s="93"/>
      <c r="CT107" s="275"/>
      <c r="CU107" s="275"/>
      <c r="CV107" s="275"/>
      <c r="CW107" s="275"/>
      <c r="CX107" s="36" t="s">
        <v>307</v>
      </c>
      <c r="CY107" s="273"/>
      <c r="CZ107" s="258"/>
      <c r="DA107" s="263"/>
      <c r="DB107" s="296"/>
      <c r="DC107" s="296"/>
      <c r="DD107" s="296"/>
      <c r="DE107" s="296"/>
      <c r="DF107" s="36" t="s">
        <v>308</v>
      </c>
      <c r="DG107" s="344" t="str">
        <f t="shared" si="146"/>
        <v/>
      </c>
      <c r="DH107" s="273"/>
      <c r="DI107" s="258"/>
      <c r="DJ107" s="263"/>
      <c r="DK107" s="278"/>
      <c r="DL107" s="278"/>
      <c r="DM107" s="278"/>
      <c r="DN107" s="278"/>
      <c r="DO107" s="36" t="s">
        <v>309</v>
      </c>
      <c r="DP107" s="281"/>
      <c r="DQ107" s="284" t="str">
        <f t="shared" si="147"/>
        <v/>
      </c>
      <c r="DR107" s="273"/>
      <c r="DS107" s="43"/>
      <c r="DT107" s="93"/>
      <c r="DU107" s="37"/>
      <c r="DV107" s="37"/>
      <c r="DW107" s="37"/>
      <c r="DX107" s="37"/>
      <c r="DY107" s="46" t="s">
        <v>310</v>
      </c>
      <c r="DZ107" s="478"/>
      <c r="EA107" s="38"/>
      <c r="EB107" s="37"/>
      <c r="EC107" s="37"/>
      <c r="ED107" s="37"/>
      <c r="EE107" s="37"/>
      <c r="EF107" s="49" t="s">
        <v>307</v>
      </c>
      <c r="EG107" s="54"/>
      <c r="EH107" s="290"/>
      <c r="EI107" s="37"/>
      <c r="EJ107" s="37"/>
      <c r="EK107" s="37"/>
      <c r="EL107" s="37"/>
      <c r="EM107" s="52" t="s">
        <v>307</v>
      </c>
      <c r="EN107" s="57"/>
      <c r="EO107" s="290"/>
      <c r="EP107" s="37"/>
      <c r="EQ107" s="37"/>
      <c r="ER107" s="37"/>
      <c r="ES107" s="37"/>
      <c r="ET107" s="39" t="s">
        <v>307</v>
      </c>
      <c r="EU107" s="287"/>
      <c r="EV107" s="292"/>
      <c r="EW107" s="290"/>
      <c r="EX107" s="37"/>
      <c r="EY107" s="37"/>
      <c r="EZ107" s="37"/>
      <c r="FA107" s="37"/>
      <c r="FB107" s="39" t="s">
        <v>307</v>
      </c>
      <c r="FC107" s="287"/>
      <c r="FD107" s="292"/>
      <c r="FE107" s="290"/>
      <c r="FF107" s="296"/>
      <c r="FG107" s="296"/>
      <c r="FH107" s="296"/>
      <c r="FI107" s="296"/>
      <c r="FJ107" s="40" t="s">
        <v>311</v>
      </c>
      <c r="FK107" s="302" t="str">
        <f t="shared" si="148"/>
        <v/>
      </c>
      <c r="FL107" s="299"/>
      <c r="FM107" s="292"/>
      <c r="FN107" s="290"/>
      <c r="FO107" s="305"/>
      <c r="FP107" s="296"/>
      <c r="FQ107" s="296"/>
      <c r="FR107" s="296"/>
      <c r="FS107" s="40" t="s">
        <v>311</v>
      </c>
      <c r="FT107" s="352" t="str">
        <f t="shared" si="149"/>
        <v/>
      </c>
      <c r="FU107" s="267"/>
      <c r="FV107" s="292"/>
      <c r="FW107" s="290"/>
      <c r="FX107" s="326"/>
      <c r="FY107" s="326"/>
      <c r="FZ107" s="326"/>
      <c r="GA107" s="326"/>
      <c r="GB107" s="36" t="s">
        <v>312</v>
      </c>
      <c r="GC107" s="308" t="str">
        <f t="shared" si="150"/>
        <v/>
      </c>
      <c r="GD107" s="267"/>
      <c r="GE107" s="312" t="str">
        <f t="shared" si="151"/>
        <v/>
      </c>
      <c r="GF107" s="313"/>
      <c r="GG107" s="338"/>
      <c r="GH107" s="312" t="str">
        <f t="shared" si="152"/>
        <v/>
      </c>
      <c r="GI107" s="313"/>
      <c r="GJ107" s="338" t="s">
        <v>56</v>
      </c>
      <c r="GK107" s="475" t="str">
        <f t="shared" si="153"/>
        <v/>
      </c>
      <c r="GL107" s="313"/>
      <c r="GM107" s="313"/>
      <c r="GN107" s="338"/>
      <c r="GO107" s="429" t="str">
        <f t="shared" si="154"/>
        <v/>
      </c>
      <c r="GP107" s="430" t="str">
        <f t="shared" si="155"/>
        <v/>
      </c>
      <c r="GQ107" s="431" t="str">
        <f t="shared" si="156"/>
        <v/>
      </c>
      <c r="GR107" s="432" t="str">
        <f t="shared" si="157"/>
        <v/>
      </c>
      <c r="GS107" s="430" t="str">
        <f t="shared" si="158"/>
        <v/>
      </c>
      <c r="GT107" s="433" t="str">
        <f t="shared" si="159"/>
        <v/>
      </c>
      <c r="GU107" s="331" t="str">
        <f t="shared" si="160"/>
        <v/>
      </c>
      <c r="GV107" s="333" t="str">
        <f t="shared" si="161"/>
        <v/>
      </c>
      <c r="GW107" s="439" t="str">
        <f t="shared" si="162"/>
        <v/>
      </c>
      <c r="GX107" s="433" t="str">
        <f t="shared" si="163"/>
        <v/>
      </c>
      <c r="GY107" s="331" t="str">
        <f t="shared" si="164"/>
        <v/>
      </c>
      <c r="GZ107" s="331" t="str">
        <f t="shared" si="165"/>
        <v/>
      </c>
      <c r="HA107" s="328" t="str">
        <f t="shared" si="166"/>
        <v/>
      </c>
      <c r="HB107" s="331" t="str">
        <f t="shared" si="167"/>
        <v/>
      </c>
      <c r="HC107" s="331" t="str">
        <f t="shared" si="168"/>
        <v/>
      </c>
      <c r="HD107" s="333" t="str">
        <f t="shared" si="169"/>
        <v/>
      </c>
      <c r="HE107" s="332" t="str">
        <f t="shared" si="170"/>
        <v/>
      </c>
      <c r="HF107" s="331" t="str">
        <f t="shared" si="171"/>
        <v/>
      </c>
      <c r="HG107" s="333" t="str">
        <f t="shared" si="172"/>
        <v/>
      </c>
      <c r="HH107" s="419" t="str">
        <f t="shared" si="173"/>
        <v/>
      </c>
      <c r="HI107" s="358" t="str">
        <f t="shared" si="174"/>
        <v/>
      </c>
      <c r="HJ107" s="331" t="str">
        <f t="shared" si="175"/>
        <v/>
      </c>
      <c r="HK107" s="331" t="str">
        <f t="shared" si="176"/>
        <v/>
      </c>
      <c r="HL107" s="358" t="str">
        <f t="shared" si="177"/>
        <v/>
      </c>
      <c r="HM107" s="331" t="str">
        <f t="shared" si="178"/>
        <v/>
      </c>
      <c r="HN107" s="331" t="str">
        <f t="shared" si="179"/>
        <v/>
      </c>
      <c r="HO107" s="358" t="str">
        <f t="shared" si="180"/>
        <v/>
      </c>
      <c r="HP107" s="331" t="str">
        <f t="shared" si="181"/>
        <v/>
      </c>
      <c r="HQ107" s="331" t="str">
        <f t="shared" si="182"/>
        <v/>
      </c>
      <c r="HR107" s="361" t="str">
        <f t="shared" si="183"/>
        <v/>
      </c>
      <c r="HS107" s="348" t="str">
        <f t="shared" si="184"/>
        <v/>
      </c>
      <c r="HT107" s="333" t="str">
        <f t="shared" si="185"/>
        <v/>
      </c>
      <c r="HU107" s="428" t="str">
        <f t="shared" si="186"/>
        <v/>
      </c>
      <c r="HV107" s="328" t="str">
        <f t="shared" si="187"/>
        <v/>
      </c>
      <c r="HW107" s="330" t="str">
        <f t="shared" si="188"/>
        <v/>
      </c>
      <c r="HX107" s="418" t="str">
        <f t="shared" si="189"/>
        <v/>
      </c>
      <c r="HY107" s="331" t="str">
        <f t="shared" si="190"/>
        <v/>
      </c>
      <c r="HZ107" s="331" t="str">
        <f t="shared" si="191"/>
        <v/>
      </c>
      <c r="IA107" s="331" t="str">
        <f t="shared" si="192"/>
        <v/>
      </c>
      <c r="IB107" s="331" t="str">
        <f t="shared" si="193"/>
        <v/>
      </c>
      <c r="IC107" s="333" t="str">
        <f t="shared" si="194"/>
        <v/>
      </c>
      <c r="ID107" s="419" t="str">
        <f t="shared" si="195"/>
        <v/>
      </c>
      <c r="IE107" s="331" t="str">
        <f t="shared" si="196"/>
        <v/>
      </c>
      <c r="IF107" s="331" t="str">
        <f t="shared" si="197"/>
        <v/>
      </c>
      <c r="IG107" s="331" t="str">
        <f t="shared" si="198"/>
        <v/>
      </c>
      <c r="IH107" s="331" t="str">
        <f t="shared" si="199"/>
        <v/>
      </c>
      <c r="II107" s="333" t="str">
        <f t="shared" si="200"/>
        <v/>
      </c>
      <c r="IJ107" s="419" t="str">
        <f t="shared" si="201"/>
        <v/>
      </c>
      <c r="IK107" s="331" t="str">
        <f t="shared" si="202"/>
        <v/>
      </c>
      <c r="IL107" s="331" t="str">
        <f t="shared" si="203"/>
        <v/>
      </c>
      <c r="IM107" s="331" t="str">
        <f t="shared" si="204"/>
        <v/>
      </c>
      <c r="IN107" s="331" t="str">
        <f t="shared" si="205"/>
        <v/>
      </c>
      <c r="IO107" s="333" t="str">
        <f t="shared" si="206"/>
        <v/>
      </c>
      <c r="IP107" s="433" t="str">
        <f t="shared" si="207"/>
        <v/>
      </c>
      <c r="IQ107" s="331" t="str">
        <f t="shared" si="208"/>
        <v/>
      </c>
      <c r="IR107" s="348" t="str">
        <f t="shared" si="209"/>
        <v/>
      </c>
      <c r="IS107" s="433" t="str">
        <f t="shared" si="210"/>
        <v/>
      </c>
      <c r="IT107" s="331" t="str">
        <f t="shared" si="211"/>
        <v/>
      </c>
      <c r="IU107" s="333" t="str">
        <f t="shared" si="212"/>
        <v/>
      </c>
      <c r="IV107" s="449" t="str">
        <f t="shared" si="213"/>
        <v/>
      </c>
      <c r="IW107" s="331" t="str">
        <f t="shared" si="214"/>
        <v/>
      </c>
      <c r="IX107" s="331" t="str">
        <f t="shared" si="215"/>
        <v/>
      </c>
      <c r="IY107" s="348" t="str">
        <f t="shared" si="216"/>
        <v/>
      </c>
      <c r="IZ107" s="365" t="str">
        <f t="shared" si="217"/>
        <v/>
      </c>
      <c r="JA107" s="340"/>
      <c r="JB107" s="100"/>
      <c r="JC107" s="370" t="str">
        <f t="shared" si="218"/>
        <v/>
      </c>
      <c r="JD107" s="101" t="str">
        <f t="shared" si="219"/>
        <v/>
      </c>
      <c r="JE107" s="367" t="str">
        <f t="shared" si="220"/>
        <v/>
      </c>
      <c r="JF107" s="368" t="str">
        <f t="shared" si="221"/>
        <v/>
      </c>
      <c r="JG107" s="368" t="str">
        <f t="shared" si="222"/>
        <v/>
      </c>
      <c r="JH107" s="368" t="str">
        <f t="shared" si="223"/>
        <v/>
      </c>
      <c r="JI107" s="368">
        <f t="shared" si="224"/>
        <v>0</v>
      </c>
      <c r="JJ107" s="369" t="str">
        <f t="shared" si="225"/>
        <v/>
      </c>
      <c r="JK107" s="367" t="str">
        <f t="shared" si="226"/>
        <v/>
      </c>
      <c r="JL107" s="369" t="str">
        <f t="shared" si="227"/>
        <v/>
      </c>
      <c r="JM107" s="368" t="str">
        <f t="shared" si="228"/>
        <v/>
      </c>
      <c r="JN107" s="368" t="str">
        <f t="shared" si="229"/>
        <v/>
      </c>
      <c r="JO107" s="368" t="str">
        <f t="shared" si="230"/>
        <v/>
      </c>
      <c r="JP107" s="371" t="str">
        <f t="shared" si="231"/>
        <v/>
      </c>
      <c r="JR107" s="115" t="str">
        <f t="shared" si="232"/>
        <v/>
      </c>
      <c r="JS107" s="28" t="str">
        <f t="shared" si="233"/>
        <v/>
      </c>
      <c r="JT107" s="28" t="str">
        <f t="shared" si="234"/>
        <v/>
      </c>
      <c r="JU107" s="28" t="str">
        <f t="shared" si="235"/>
        <v/>
      </c>
      <c r="JV107" s="28" t="str">
        <f t="shared" si="236"/>
        <v/>
      </c>
      <c r="JW107" s="251"/>
      <c r="JX107" s="122" t="str">
        <f t="shared" si="237"/>
        <v/>
      </c>
      <c r="JZ107" s="115" t="str">
        <f t="shared" si="238"/>
        <v/>
      </c>
      <c r="KA107" s="398" t="str">
        <f t="shared" si="239"/>
        <v/>
      </c>
      <c r="KB107" s="398" t="str">
        <f t="shared" si="240"/>
        <v/>
      </c>
      <c r="KC107" s="28" t="str">
        <f t="shared" si="241"/>
        <v/>
      </c>
      <c r="KD107" s="28" t="str">
        <f t="shared" si="242"/>
        <v/>
      </c>
      <c r="KE107" s="28" t="str">
        <f t="shared" si="243"/>
        <v/>
      </c>
      <c r="KF107" s="28" t="str">
        <f t="shared" si="244"/>
        <v/>
      </c>
      <c r="KG107" s="28" t="str">
        <f t="shared" si="245"/>
        <v/>
      </c>
      <c r="KH107" s="28" t="str">
        <f t="shared" si="246"/>
        <v/>
      </c>
      <c r="KI107" s="28" t="str">
        <f t="shared" si="247"/>
        <v/>
      </c>
      <c r="KJ107" s="28" t="str">
        <f t="shared" si="248"/>
        <v/>
      </c>
      <c r="KK107" s="122" t="str">
        <f t="shared" si="249"/>
        <v/>
      </c>
    </row>
    <row r="108" spans="2:297" s="26" customFormat="1" ht="26.25" customHeight="1" x14ac:dyDescent="0.2">
      <c r="B108" s="27">
        <f t="shared" si="128"/>
        <v>0</v>
      </c>
      <c r="C108" s="27">
        <f t="shared" si="129"/>
        <v>0</v>
      </c>
      <c r="D108" s="27">
        <f t="shared" si="130"/>
        <v>0</v>
      </c>
      <c r="E108" s="27">
        <f t="shared" si="131"/>
        <v>0</v>
      </c>
      <c r="F108" s="27">
        <f t="shared" si="132"/>
        <v>0</v>
      </c>
      <c r="G108" s="27">
        <f t="shared" si="133"/>
        <v>0</v>
      </c>
      <c r="H108" s="27">
        <f t="shared" si="134"/>
        <v>0</v>
      </c>
      <c r="I108" s="27">
        <f t="shared" si="135"/>
        <v>0</v>
      </c>
      <c r="J108" s="27"/>
      <c r="K108" s="27"/>
      <c r="L108" s="27"/>
      <c r="N108" s="131" t="str">
        <f t="shared" si="136"/>
        <v/>
      </c>
      <c r="O108" s="59"/>
      <c r="P108" s="59"/>
      <c r="Q108" s="241"/>
      <c r="R108" s="483"/>
      <c r="S108" s="243" t="str">
        <f>IFERROR(VLOOKUP($R108,整理番号!$B$4:$C$5,2,FALSE),"")</f>
        <v/>
      </c>
      <c r="T108" s="59"/>
      <c r="U108" s="250"/>
      <c r="V108" s="121"/>
      <c r="W108" s="218" t="str">
        <f t="shared" si="137"/>
        <v/>
      </c>
      <c r="X108" s="111"/>
      <c r="Y108" s="115"/>
      <c r="Z108" s="146" t="str">
        <f>IFERROR(VLOOKUP($Y108,整理番号!$B$8:$C$10,2,FALSE),"")</f>
        <v/>
      </c>
      <c r="AA108" s="251"/>
      <c r="AB108" s="28"/>
      <c r="AC108" s="62" t="str">
        <f>IFERROR(VLOOKUP($AB108,整理番号!$B$22:$C$23,2,FALSE),"")</f>
        <v/>
      </c>
      <c r="AD108" s="28"/>
      <c r="AE108" s="116" t="str">
        <f>IFERROR(VLOOKUP(AD108,整理番号!$B$14:$C$16,2,FALSE),"")</f>
        <v/>
      </c>
      <c r="AF108" s="115"/>
      <c r="AG108" s="30" t="str">
        <f>IFERROR(VLOOKUP(AF108,整理番号!$B$18:$C$19,2,FALSE),"")</f>
        <v/>
      </c>
      <c r="AH108" s="28"/>
      <c r="AI108" s="254"/>
      <c r="AJ108" s="254"/>
      <c r="AK108" s="122"/>
      <c r="AL108" s="141"/>
      <c r="AM108" s="28"/>
      <c r="AN108" s="141"/>
      <c r="AO108" s="115"/>
      <c r="AP108" s="116" t="str">
        <f>IFERROR(VLOOKUP(AO108,整理番号!$B$38:$C$43,2,FALSE),"")</f>
        <v/>
      </c>
      <c r="AQ108" s="104" t="str">
        <f t="shared" si="138"/>
        <v/>
      </c>
      <c r="AR108" s="27"/>
      <c r="AS108" s="28"/>
      <c r="AT108" s="27"/>
      <c r="AU108" s="27"/>
      <c r="AV108" s="122"/>
      <c r="AW108" s="115"/>
      <c r="AX108" s="31"/>
      <c r="AY108" s="64" t="str">
        <f t="shared" si="139"/>
        <v/>
      </c>
      <c r="AZ108" s="31"/>
      <c r="BA108" s="31"/>
      <c r="BB108" s="64">
        <f t="shared" si="140"/>
        <v>0</v>
      </c>
      <c r="BC108" s="64" t="str">
        <f t="shared" si="141"/>
        <v/>
      </c>
      <c r="BD108" s="64" t="str">
        <f t="shared" si="142"/>
        <v/>
      </c>
      <c r="BE108" s="33"/>
      <c r="BF108" s="34" t="str">
        <f t="shared" si="143"/>
        <v/>
      </c>
      <c r="BG108" s="125" t="str">
        <f t="shared" si="144"/>
        <v/>
      </c>
      <c r="BH108" s="262"/>
      <c r="BI108" s="263"/>
      <c r="BJ108" s="31"/>
      <c r="BK108" s="31"/>
      <c r="BL108" s="31"/>
      <c r="BM108" s="31"/>
      <c r="BN108" s="148"/>
      <c r="BO108" s="270"/>
      <c r="BP108" s="267"/>
      <c r="BQ108" s="262"/>
      <c r="BR108" s="263"/>
      <c r="BS108" s="31"/>
      <c r="BT108" s="31"/>
      <c r="BU108" s="31"/>
      <c r="BV108" s="31"/>
      <c r="BW108" s="148"/>
      <c r="BX108" s="270"/>
      <c r="BY108" s="267"/>
      <c r="BZ108" s="262"/>
      <c r="CA108" s="263"/>
      <c r="CB108" s="31"/>
      <c r="CC108" s="31"/>
      <c r="CD108" s="31"/>
      <c r="CE108" s="31"/>
      <c r="CF108" s="148"/>
      <c r="CG108" s="270"/>
      <c r="CH108" s="267"/>
      <c r="CI108" s="262"/>
      <c r="CJ108" s="263"/>
      <c r="CK108" s="323"/>
      <c r="CL108" s="323"/>
      <c r="CM108" s="323"/>
      <c r="CN108" s="323"/>
      <c r="CO108" s="35" t="s">
        <v>306</v>
      </c>
      <c r="CP108" s="342" t="str">
        <f t="shared" si="145"/>
        <v/>
      </c>
      <c r="CQ108" s="267"/>
      <c r="CR108" s="258"/>
      <c r="CS108" s="93"/>
      <c r="CT108" s="275"/>
      <c r="CU108" s="275"/>
      <c r="CV108" s="275"/>
      <c r="CW108" s="275"/>
      <c r="CX108" s="36" t="s">
        <v>307</v>
      </c>
      <c r="CY108" s="273"/>
      <c r="CZ108" s="258"/>
      <c r="DA108" s="263"/>
      <c r="DB108" s="296"/>
      <c r="DC108" s="296"/>
      <c r="DD108" s="296"/>
      <c r="DE108" s="296"/>
      <c r="DF108" s="36" t="s">
        <v>308</v>
      </c>
      <c r="DG108" s="344" t="str">
        <f t="shared" si="146"/>
        <v/>
      </c>
      <c r="DH108" s="273"/>
      <c r="DI108" s="258"/>
      <c r="DJ108" s="263"/>
      <c r="DK108" s="278"/>
      <c r="DL108" s="278"/>
      <c r="DM108" s="278"/>
      <c r="DN108" s="278"/>
      <c r="DO108" s="36" t="s">
        <v>309</v>
      </c>
      <c r="DP108" s="281"/>
      <c r="DQ108" s="284" t="str">
        <f t="shared" si="147"/>
        <v/>
      </c>
      <c r="DR108" s="273"/>
      <c r="DS108" s="43"/>
      <c r="DT108" s="93"/>
      <c r="DU108" s="37"/>
      <c r="DV108" s="37"/>
      <c r="DW108" s="37"/>
      <c r="DX108" s="37"/>
      <c r="DY108" s="46" t="s">
        <v>310</v>
      </c>
      <c r="DZ108" s="478"/>
      <c r="EA108" s="38"/>
      <c r="EB108" s="37"/>
      <c r="EC108" s="37"/>
      <c r="ED108" s="37"/>
      <c r="EE108" s="37"/>
      <c r="EF108" s="49" t="s">
        <v>307</v>
      </c>
      <c r="EG108" s="54"/>
      <c r="EH108" s="290"/>
      <c r="EI108" s="37"/>
      <c r="EJ108" s="37"/>
      <c r="EK108" s="37"/>
      <c r="EL108" s="37"/>
      <c r="EM108" s="52" t="s">
        <v>307</v>
      </c>
      <c r="EN108" s="57"/>
      <c r="EO108" s="290"/>
      <c r="EP108" s="37"/>
      <c r="EQ108" s="37"/>
      <c r="ER108" s="37"/>
      <c r="ES108" s="37"/>
      <c r="ET108" s="39" t="s">
        <v>307</v>
      </c>
      <c r="EU108" s="287"/>
      <c r="EV108" s="292"/>
      <c r="EW108" s="290"/>
      <c r="EX108" s="37"/>
      <c r="EY108" s="37"/>
      <c r="EZ108" s="37"/>
      <c r="FA108" s="37"/>
      <c r="FB108" s="39" t="s">
        <v>307</v>
      </c>
      <c r="FC108" s="287"/>
      <c r="FD108" s="292"/>
      <c r="FE108" s="290"/>
      <c r="FF108" s="296"/>
      <c r="FG108" s="296"/>
      <c r="FH108" s="296"/>
      <c r="FI108" s="296"/>
      <c r="FJ108" s="40" t="s">
        <v>311</v>
      </c>
      <c r="FK108" s="302" t="str">
        <f t="shared" si="148"/>
        <v/>
      </c>
      <c r="FL108" s="299"/>
      <c r="FM108" s="292"/>
      <c r="FN108" s="290"/>
      <c r="FO108" s="305"/>
      <c r="FP108" s="296"/>
      <c r="FQ108" s="296"/>
      <c r="FR108" s="296"/>
      <c r="FS108" s="40" t="s">
        <v>311</v>
      </c>
      <c r="FT108" s="352" t="str">
        <f t="shared" si="149"/>
        <v/>
      </c>
      <c r="FU108" s="267"/>
      <c r="FV108" s="292"/>
      <c r="FW108" s="290"/>
      <c r="FX108" s="326"/>
      <c r="FY108" s="326"/>
      <c r="FZ108" s="326"/>
      <c r="GA108" s="326"/>
      <c r="GB108" s="36" t="s">
        <v>312</v>
      </c>
      <c r="GC108" s="308" t="str">
        <f t="shared" si="150"/>
        <v/>
      </c>
      <c r="GD108" s="267"/>
      <c r="GE108" s="312" t="str">
        <f t="shared" si="151"/>
        <v/>
      </c>
      <c r="GF108" s="313"/>
      <c r="GG108" s="338"/>
      <c r="GH108" s="312" t="str">
        <f t="shared" si="152"/>
        <v/>
      </c>
      <c r="GI108" s="313"/>
      <c r="GJ108" s="338" t="s">
        <v>56</v>
      </c>
      <c r="GK108" s="475" t="str">
        <f t="shared" si="153"/>
        <v/>
      </c>
      <c r="GL108" s="313"/>
      <c r="GM108" s="313"/>
      <c r="GN108" s="338"/>
      <c r="GO108" s="429" t="str">
        <f t="shared" si="154"/>
        <v/>
      </c>
      <c r="GP108" s="430" t="str">
        <f t="shared" si="155"/>
        <v/>
      </c>
      <c r="GQ108" s="431" t="str">
        <f t="shared" si="156"/>
        <v/>
      </c>
      <c r="GR108" s="432" t="str">
        <f t="shared" si="157"/>
        <v/>
      </c>
      <c r="GS108" s="430" t="str">
        <f t="shared" si="158"/>
        <v/>
      </c>
      <c r="GT108" s="433" t="str">
        <f t="shared" si="159"/>
        <v/>
      </c>
      <c r="GU108" s="331" t="str">
        <f t="shared" si="160"/>
        <v/>
      </c>
      <c r="GV108" s="333" t="str">
        <f t="shared" si="161"/>
        <v/>
      </c>
      <c r="GW108" s="439" t="str">
        <f t="shared" si="162"/>
        <v/>
      </c>
      <c r="GX108" s="433" t="str">
        <f t="shared" si="163"/>
        <v/>
      </c>
      <c r="GY108" s="331" t="str">
        <f t="shared" si="164"/>
        <v/>
      </c>
      <c r="GZ108" s="331" t="str">
        <f t="shared" si="165"/>
        <v/>
      </c>
      <c r="HA108" s="328" t="str">
        <f t="shared" si="166"/>
        <v/>
      </c>
      <c r="HB108" s="331" t="str">
        <f t="shared" si="167"/>
        <v/>
      </c>
      <c r="HC108" s="331" t="str">
        <f t="shared" si="168"/>
        <v/>
      </c>
      <c r="HD108" s="333" t="str">
        <f t="shared" si="169"/>
        <v/>
      </c>
      <c r="HE108" s="332" t="str">
        <f t="shared" si="170"/>
        <v/>
      </c>
      <c r="HF108" s="331" t="str">
        <f t="shared" si="171"/>
        <v/>
      </c>
      <c r="HG108" s="333" t="str">
        <f t="shared" si="172"/>
        <v/>
      </c>
      <c r="HH108" s="419" t="str">
        <f t="shared" si="173"/>
        <v/>
      </c>
      <c r="HI108" s="358" t="str">
        <f t="shared" si="174"/>
        <v/>
      </c>
      <c r="HJ108" s="331" t="str">
        <f t="shared" si="175"/>
        <v/>
      </c>
      <c r="HK108" s="331" t="str">
        <f t="shared" si="176"/>
        <v/>
      </c>
      <c r="HL108" s="358" t="str">
        <f t="shared" si="177"/>
        <v/>
      </c>
      <c r="HM108" s="331" t="str">
        <f t="shared" si="178"/>
        <v/>
      </c>
      <c r="HN108" s="331" t="str">
        <f t="shared" si="179"/>
        <v/>
      </c>
      <c r="HO108" s="358" t="str">
        <f t="shared" si="180"/>
        <v/>
      </c>
      <c r="HP108" s="331" t="str">
        <f t="shared" si="181"/>
        <v/>
      </c>
      <c r="HQ108" s="331" t="str">
        <f t="shared" si="182"/>
        <v/>
      </c>
      <c r="HR108" s="361" t="str">
        <f t="shared" si="183"/>
        <v/>
      </c>
      <c r="HS108" s="348" t="str">
        <f t="shared" si="184"/>
        <v/>
      </c>
      <c r="HT108" s="333" t="str">
        <f t="shared" si="185"/>
        <v/>
      </c>
      <c r="HU108" s="428" t="str">
        <f t="shared" si="186"/>
        <v/>
      </c>
      <c r="HV108" s="328" t="str">
        <f t="shared" si="187"/>
        <v/>
      </c>
      <c r="HW108" s="330" t="str">
        <f t="shared" si="188"/>
        <v/>
      </c>
      <c r="HX108" s="418" t="str">
        <f t="shared" si="189"/>
        <v/>
      </c>
      <c r="HY108" s="331" t="str">
        <f t="shared" si="190"/>
        <v/>
      </c>
      <c r="HZ108" s="331" t="str">
        <f t="shared" si="191"/>
        <v/>
      </c>
      <c r="IA108" s="331" t="str">
        <f t="shared" si="192"/>
        <v/>
      </c>
      <c r="IB108" s="331" t="str">
        <f t="shared" si="193"/>
        <v/>
      </c>
      <c r="IC108" s="333" t="str">
        <f t="shared" si="194"/>
        <v/>
      </c>
      <c r="ID108" s="419" t="str">
        <f t="shared" si="195"/>
        <v/>
      </c>
      <c r="IE108" s="331" t="str">
        <f t="shared" si="196"/>
        <v/>
      </c>
      <c r="IF108" s="331" t="str">
        <f t="shared" si="197"/>
        <v/>
      </c>
      <c r="IG108" s="331" t="str">
        <f t="shared" si="198"/>
        <v/>
      </c>
      <c r="IH108" s="331" t="str">
        <f t="shared" si="199"/>
        <v/>
      </c>
      <c r="II108" s="333" t="str">
        <f t="shared" si="200"/>
        <v/>
      </c>
      <c r="IJ108" s="419" t="str">
        <f t="shared" si="201"/>
        <v/>
      </c>
      <c r="IK108" s="331" t="str">
        <f t="shared" si="202"/>
        <v/>
      </c>
      <c r="IL108" s="331" t="str">
        <f t="shared" si="203"/>
        <v/>
      </c>
      <c r="IM108" s="331" t="str">
        <f t="shared" si="204"/>
        <v/>
      </c>
      <c r="IN108" s="331" t="str">
        <f t="shared" si="205"/>
        <v/>
      </c>
      <c r="IO108" s="333" t="str">
        <f t="shared" si="206"/>
        <v/>
      </c>
      <c r="IP108" s="433" t="str">
        <f t="shared" si="207"/>
        <v/>
      </c>
      <c r="IQ108" s="331" t="str">
        <f t="shared" si="208"/>
        <v/>
      </c>
      <c r="IR108" s="348" t="str">
        <f t="shared" si="209"/>
        <v/>
      </c>
      <c r="IS108" s="433" t="str">
        <f t="shared" si="210"/>
        <v/>
      </c>
      <c r="IT108" s="331" t="str">
        <f t="shared" si="211"/>
        <v/>
      </c>
      <c r="IU108" s="333" t="str">
        <f t="shared" si="212"/>
        <v/>
      </c>
      <c r="IV108" s="449" t="str">
        <f t="shared" si="213"/>
        <v/>
      </c>
      <c r="IW108" s="331" t="str">
        <f t="shared" si="214"/>
        <v/>
      </c>
      <c r="IX108" s="331" t="str">
        <f t="shared" si="215"/>
        <v/>
      </c>
      <c r="IY108" s="348" t="str">
        <f t="shared" si="216"/>
        <v/>
      </c>
      <c r="IZ108" s="365" t="str">
        <f t="shared" si="217"/>
        <v/>
      </c>
      <c r="JA108" s="340"/>
      <c r="JB108" s="100"/>
      <c r="JC108" s="370" t="str">
        <f t="shared" si="218"/>
        <v/>
      </c>
      <c r="JD108" s="101" t="str">
        <f t="shared" si="219"/>
        <v/>
      </c>
      <c r="JE108" s="367" t="str">
        <f t="shared" si="220"/>
        <v/>
      </c>
      <c r="JF108" s="368" t="str">
        <f t="shared" si="221"/>
        <v/>
      </c>
      <c r="JG108" s="368" t="str">
        <f t="shared" si="222"/>
        <v/>
      </c>
      <c r="JH108" s="368" t="str">
        <f t="shared" si="223"/>
        <v/>
      </c>
      <c r="JI108" s="368">
        <f t="shared" si="224"/>
        <v>0</v>
      </c>
      <c r="JJ108" s="369" t="str">
        <f t="shared" si="225"/>
        <v/>
      </c>
      <c r="JK108" s="367" t="str">
        <f t="shared" si="226"/>
        <v/>
      </c>
      <c r="JL108" s="369" t="str">
        <f t="shared" si="227"/>
        <v/>
      </c>
      <c r="JM108" s="368" t="str">
        <f t="shared" si="228"/>
        <v/>
      </c>
      <c r="JN108" s="368" t="str">
        <f t="shared" si="229"/>
        <v/>
      </c>
      <c r="JO108" s="368" t="str">
        <f t="shared" si="230"/>
        <v/>
      </c>
      <c r="JP108" s="371" t="str">
        <f t="shared" si="231"/>
        <v/>
      </c>
      <c r="JR108" s="115" t="str">
        <f t="shared" si="232"/>
        <v/>
      </c>
      <c r="JS108" s="28" t="str">
        <f t="shared" si="233"/>
        <v/>
      </c>
      <c r="JT108" s="28" t="str">
        <f t="shared" si="234"/>
        <v/>
      </c>
      <c r="JU108" s="28" t="str">
        <f t="shared" si="235"/>
        <v/>
      </c>
      <c r="JV108" s="28" t="str">
        <f t="shared" si="236"/>
        <v/>
      </c>
      <c r="JW108" s="251"/>
      <c r="JX108" s="122" t="str">
        <f t="shared" si="237"/>
        <v/>
      </c>
      <c r="JZ108" s="115" t="str">
        <f t="shared" si="238"/>
        <v/>
      </c>
      <c r="KA108" s="398" t="str">
        <f t="shared" si="239"/>
        <v/>
      </c>
      <c r="KB108" s="398" t="str">
        <f t="shared" si="240"/>
        <v/>
      </c>
      <c r="KC108" s="28" t="str">
        <f t="shared" si="241"/>
        <v/>
      </c>
      <c r="KD108" s="28" t="str">
        <f t="shared" si="242"/>
        <v/>
      </c>
      <c r="KE108" s="28" t="str">
        <f t="shared" si="243"/>
        <v/>
      </c>
      <c r="KF108" s="28" t="str">
        <f t="shared" si="244"/>
        <v/>
      </c>
      <c r="KG108" s="28" t="str">
        <f t="shared" si="245"/>
        <v/>
      </c>
      <c r="KH108" s="28" t="str">
        <f t="shared" si="246"/>
        <v/>
      </c>
      <c r="KI108" s="28" t="str">
        <f t="shared" si="247"/>
        <v/>
      </c>
      <c r="KJ108" s="28" t="str">
        <f t="shared" si="248"/>
        <v/>
      </c>
      <c r="KK108" s="122" t="str">
        <f t="shared" si="249"/>
        <v/>
      </c>
    </row>
    <row r="109" spans="2:297" s="26" customFormat="1" ht="26.25" customHeight="1" x14ac:dyDescent="0.2">
      <c r="B109" s="27">
        <f t="shared" si="128"/>
        <v>0</v>
      </c>
      <c r="C109" s="27">
        <f t="shared" si="129"/>
        <v>0</v>
      </c>
      <c r="D109" s="27">
        <f t="shared" si="130"/>
        <v>0</v>
      </c>
      <c r="E109" s="27">
        <f t="shared" si="131"/>
        <v>0</v>
      </c>
      <c r="F109" s="27">
        <f t="shared" si="132"/>
        <v>0</v>
      </c>
      <c r="G109" s="27">
        <f t="shared" si="133"/>
        <v>0</v>
      </c>
      <c r="H109" s="27">
        <f t="shared" si="134"/>
        <v>0</v>
      </c>
      <c r="I109" s="27">
        <f t="shared" si="135"/>
        <v>0</v>
      </c>
      <c r="J109" s="27"/>
      <c r="K109" s="27"/>
      <c r="L109" s="27"/>
      <c r="N109" s="131" t="str">
        <f t="shared" si="136"/>
        <v/>
      </c>
      <c r="O109" s="59"/>
      <c r="P109" s="59"/>
      <c r="Q109" s="241"/>
      <c r="R109" s="483"/>
      <c r="S109" s="243" t="str">
        <f>IFERROR(VLOOKUP($R109,整理番号!$B$4:$C$5,2,FALSE),"")</f>
        <v/>
      </c>
      <c r="T109" s="59"/>
      <c r="U109" s="250"/>
      <c r="V109" s="121"/>
      <c r="W109" s="218" t="str">
        <f t="shared" si="137"/>
        <v/>
      </c>
      <c r="X109" s="111"/>
      <c r="Y109" s="115"/>
      <c r="Z109" s="146" t="str">
        <f>IFERROR(VLOOKUP($Y109,整理番号!$B$8:$C$10,2,FALSE),"")</f>
        <v/>
      </c>
      <c r="AA109" s="251"/>
      <c r="AB109" s="28"/>
      <c r="AC109" s="62" t="str">
        <f>IFERROR(VLOOKUP($AB109,整理番号!$B$22:$C$23,2,FALSE),"")</f>
        <v/>
      </c>
      <c r="AD109" s="28"/>
      <c r="AE109" s="116" t="str">
        <f>IFERROR(VLOOKUP(AD109,整理番号!$B$14:$C$16,2,FALSE),"")</f>
        <v/>
      </c>
      <c r="AF109" s="115"/>
      <c r="AG109" s="30" t="str">
        <f>IFERROR(VLOOKUP(AF109,整理番号!$B$18:$C$19,2,FALSE),"")</f>
        <v/>
      </c>
      <c r="AH109" s="28"/>
      <c r="AI109" s="254"/>
      <c r="AJ109" s="254"/>
      <c r="AK109" s="122"/>
      <c r="AL109" s="141"/>
      <c r="AM109" s="28"/>
      <c r="AN109" s="141"/>
      <c r="AO109" s="115"/>
      <c r="AP109" s="116" t="str">
        <f>IFERROR(VLOOKUP(AO109,整理番号!$B$38:$C$43,2,FALSE),"")</f>
        <v/>
      </c>
      <c r="AQ109" s="104" t="str">
        <f t="shared" si="138"/>
        <v/>
      </c>
      <c r="AR109" s="27"/>
      <c r="AS109" s="28"/>
      <c r="AT109" s="27"/>
      <c r="AU109" s="27"/>
      <c r="AV109" s="122"/>
      <c r="AW109" s="115"/>
      <c r="AX109" s="31"/>
      <c r="AY109" s="64" t="str">
        <f t="shared" si="139"/>
        <v/>
      </c>
      <c r="AZ109" s="31"/>
      <c r="BA109" s="31"/>
      <c r="BB109" s="64">
        <f t="shared" si="140"/>
        <v>0</v>
      </c>
      <c r="BC109" s="64" t="str">
        <f t="shared" si="141"/>
        <v/>
      </c>
      <c r="BD109" s="64" t="str">
        <f t="shared" si="142"/>
        <v/>
      </c>
      <c r="BE109" s="33"/>
      <c r="BF109" s="34" t="str">
        <f t="shared" si="143"/>
        <v/>
      </c>
      <c r="BG109" s="125" t="str">
        <f t="shared" si="144"/>
        <v/>
      </c>
      <c r="BH109" s="262"/>
      <c r="BI109" s="263"/>
      <c r="BJ109" s="31"/>
      <c r="BK109" s="31"/>
      <c r="BL109" s="31"/>
      <c r="BM109" s="31"/>
      <c r="BN109" s="148"/>
      <c r="BO109" s="270"/>
      <c r="BP109" s="267"/>
      <c r="BQ109" s="262"/>
      <c r="BR109" s="263"/>
      <c r="BS109" s="31"/>
      <c r="BT109" s="31"/>
      <c r="BU109" s="31"/>
      <c r="BV109" s="31"/>
      <c r="BW109" s="148"/>
      <c r="BX109" s="270"/>
      <c r="BY109" s="267"/>
      <c r="BZ109" s="262"/>
      <c r="CA109" s="263"/>
      <c r="CB109" s="31"/>
      <c r="CC109" s="31"/>
      <c r="CD109" s="31"/>
      <c r="CE109" s="31"/>
      <c r="CF109" s="148"/>
      <c r="CG109" s="270"/>
      <c r="CH109" s="267"/>
      <c r="CI109" s="262"/>
      <c r="CJ109" s="263"/>
      <c r="CK109" s="323"/>
      <c r="CL109" s="323"/>
      <c r="CM109" s="323"/>
      <c r="CN109" s="323"/>
      <c r="CO109" s="35" t="s">
        <v>306</v>
      </c>
      <c r="CP109" s="342" t="str">
        <f t="shared" si="145"/>
        <v/>
      </c>
      <c r="CQ109" s="267"/>
      <c r="CR109" s="258"/>
      <c r="CS109" s="93"/>
      <c r="CT109" s="275"/>
      <c r="CU109" s="275"/>
      <c r="CV109" s="275"/>
      <c r="CW109" s="275"/>
      <c r="CX109" s="36" t="s">
        <v>307</v>
      </c>
      <c r="CY109" s="273"/>
      <c r="CZ109" s="258"/>
      <c r="DA109" s="263"/>
      <c r="DB109" s="296"/>
      <c r="DC109" s="296"/>
      <c r="DD109" s="296"/>
      <c r="DE109" s="296"/>
      <c r="DF109" s="36" t="s">
        <v>308</v>
      </c>
      <c r="DG109" s="344" t="str">
        <f t="shared" si="146"/>
        <v/>
      </c>
      <c r="DH109" s="273"/>
      <c r="DI109" s="258"/>
      <c r="DJ109" s="263"/>
      <c r="DK109" s="278"/>
      <c r="DL109" s="278"/>
      <c r="DM109" s="278"/>
      <c r="DN109" s="278"/>
      <c r="DO109" s="36" t="s">
        <v>309</v>
      </c>
      <c r="DP109" s="281"/>
      <c r="DQ109" s="284" t="str">
        <f t="shared" si="147"/>
        <v/>
      </c>
      <c r="DR109" s="273"/>
      <c r="DS109" s="43"/>
      <c r="DT109" s="93"/>
      <c r="DU109" s="37"/>
      <c r="DV109" s="37"/>
      <c r="DW109" s="37"/>
      <c r="DX109" s="37"/>
      <c r="DY109" s="46" t="s">
        <v>310</v>
      </c>
      <c r="DZ109" s="478"/>
      <c r="EA109" s="38"/>
      <c r="EB109" s="37"/>
      <c r="EC109" s="37"/>
      <c r="ED109" s="37"/>
      <c r="EE109" s="37"/>
      <c r="EF109" s="49" t="s">
        <v>307</v>
      </c>
      <c r="EG109" s="54"/>
      <c r="EH109" s="290"/>
      <c r="EI109" s="37"/>
      <c r="EJ109" s="37"/>
      <c r="EK109" s="37"/>
      <c r="EL109" s="37"/>
      <c r="EM109" s="52" t="s">
        <v>307</v>
      </c>
      <c r="EN109" s="57"/>
      <c r="EO109" s="290"/>
      <c r="EP109" s="37"/>
      <c r="EQ109" s="37"/>
      <c r="ER109" s="37"/>
      <c r="ES109" s="37"/>
      <c r="ET109" s="39" t="s">
        <v>307</v>
      </c>
      <c r="EU109" s="287"/>
      <c r="EV109" s="292"/>
      <c r="EW109" s="290"/>
      <c r="EX109" s="37"/>
      <c r="EY109" s="37"/>
      <c r="EZ109" s="37"/>
      <c r="FA109" s="37"/>
      <c r="FB109" s="39" t="s">
        <v>307</v>
      </c>
      <c r="FC109" s="287"/>
      <c r="FD109" s="292"/>
      <c r="FE109" s="290"/>
      <c r="FF109" s="296"/>
      <c r="FG109" s="296"/>
      <c r="FH109" s="296"/>
      <c r="FI109" s="296"/>
      <c r="FJ109" s="40" t="s">
        <v>311</v>
      </c>
      <c r="FK109" s="302" t="str">
        <f t="shared" si="148"/>
        <v/>
      </c>
      <c r="FL109" s="299"/>
      <c r="FM109" s="292"/>
      <c r="FN109" s="290"/>
      <c r="FO109" s="305"/>
      <c r="FP109" s="296"/>
      <c r="FQ109" s="296"/>
      <c r="FR109" s="296"/>
      <c r="FS109" s="40" t="s">
        <v>311</v>
      </c>
      <c r="FT109" s="352" t="str">
        <f t="shared" si="149"/>
        <v/>
      </c>
      <c r="FU109" s="267"/>
      <c r="FV109" s="292"/>
      <c r="FW109" s="290"/>
      <c r="FX109" s="326"/>
      <c r="FY109" s="326"/>
      <c r="FZ109" s="326"/>
      <c r="GA109" s="326"/>
      <c r="GB109" s="36" t="s">
        <v>312</v>
      </c>
      <c r="GC109" s="308" t="str">
        <f t="shared" si="150"/>
        <v/>
      </c>
      <c r="GD109" s="267"/>
      <c r="GE109" s="312" t="str">
        <f t="shared" si="151"/>
        <v/>
      </c>
      <c r="GF109" s="313"/>
      <c r="GG109" s="338"/>
      <c r="GH109" s="312" t="str">
        <f t="shared" si="152"/>
        <v/>
      </c>
      <c r="GI109" s="313"/>
      <c r="GJ109" s="338" t="s">
        <v>56</v>
      </c>
      <c r="GK109" s="475" t="str">
        <f t="shared" si="153"/>
        <v/>
      </c>
      <c r="GL109" s="313"/>
      <c r="GM109" s="313"/>
      <c r="GN109" s="338"/>
      <c r="GO109" s="429" t="str">
        <f t="shared" si="154"/>
        <v/>
      </c>
      <c r="GP109" s="430" t="str">
        <f t="shared" si="155"/>
        <v/>
      </c>
      <c r="GQ109" s="431" t="str">
        <f t="shared" si="156"/>
        <v/>
      </c>
      <c r="GR109" s="432" t="str">
        <f t="shared" si="157"/>
        <v/>
      </c>
      <c r="GS109" s="430" t="str">
        <f t="shared" si="158"/>
        <v/>
      </c>
      <c r="GT109" s="433" t="str">
        <f t="shared" si="159"/>
        <v/>
      </c>
      <c r="GU109" s="331" t="str">
        <f t="shared" si="160"/>
        <v/>
      </c>
      <c r="GV109" s="333" t="str">
        <f t="shared" si="161"/>
        <v/>
      </c>
      <c r="GW109" s="439" t="str">
        <f t="shared" si="162"/>
        <v/>
      </c>
      <c r="GX109" s="433" t="str">
        <f t="shared" si="163"/>
        <v/>
      </c>
      <c r="GY109" s="331" t="str">
        <f t="shared" si="164"/>
        <v/>
      </c>
      <c r="GZ109" s="331" t="str">
        <f t="shared" si="165"/>
        <v/>
      </c>
      <c r="HA109" s="328" t="str">
        <f t="shared" si="166"/>
        <v/>
      </c>
      <c r="HB109" s="331" t="str">
        <f t="shared" si="167"/>
        <v/>
      </c>
      <c r="HC109" s="331" t="str">
        <f t="shared" si="168"/>
        <v/>
      </c>
      <c r="HD109" s="333" t="str">
        <f t="shared" si="169"/>
        <v/>
      </c>
      <c r="HE109" s="332" t="str">
        <f t="shared" si="170"/>
        <v/>
      </c>
      <c r="HF109" s="331" t="str">
        <f t="shared" si="171"/>
        <v/>
      </c>
      <c r="HG109" s="333" t="str">
        <f t="shared" si="172"/>
        <v/>
      </c>
      <c r="HH109" s="419" t="str">
        <f t="shared" si="173"/>
        <v/>
      </c>
      <c r="HI109" s="358" t="str">
        <f t="shared" si="174"/>
        <v/>
      </c>
      <c r="HJ109" s="331" t="str">
        <f t="shared" si="175"/>
        <v/>
      </c>
      <c r="HK109" s="331" t="str">
        <f t="shared" si="176"/>
        <v/>
      </c>
      <c r="HL109" s="358" t="str">
        <f t="shared" si="177"/>
        <v/>
      </c>
      <c r="HM109" s="331" t="str">
        <f t="shared" si="178"/>
        <v/>
      </c>
      <c r="HN109" s="331" t="str">
        <f t="shared" si="179"/>
        <v/>
      </c>
      <c r="HO109" s="358" t="str">
        <f t="shared" si="180"/>
        <v/>
      </c>
      <c r="HP109" s="331" t="str">
        <f t="shared" si="181"/>
        <v/>
      </c>
      <c r="HQ109" s="331" t="str">
        <f t="shared" si="182"/>
        <v/>
      </c>
      <c r="HR109" s="361" t="str">
        <f t="shared" si="183"/>
        <v/>
      </c>
      <c r="HS109" s="348" t="str">
        <f t="shared" si="184"/>
        <v/>
      </c>
      <c r="HT109" s="333" t="str">
        <f t="shared" si="185"/>
        <v/>
      </c>
      <c r="HU109" s="428" t="str">
        <f t="shared" si="186"/>
        <v/>
      </c>
      <c r="HV109" s="328" t="str">
        <f t="shared" si="187"/>
        <v/>
      </c>
      <c r="HW109" s="330" t="str">
        <f t="shared" si="188"/>
        <v/>
      </c>
      <c r="HX109" s="418" t="str">
        <f t="shared" si="189"/>
        <v/>
      </c>
      <c r="HY109" s="331" t="str">
        <f t="shared" si="190"/>
        <v/>
      </c>
      <c r="HZ109" s="331" t="str">
        <f t="shared" si="191"/>
        <v/>
      </c>
      <c r="IA109" s="331" t="str">
        <f t="shared" si="192"/>
        <v/>
      </c>
      <c r="IB109" s="331" t="str">
        <f t="shared" si="193"/>
        <v/>
      </c>
      <c r="IC109" s="333" t="str">
        <f t="shared" si="194"/>
        <v/>
      </c>
      <c r="ID109" s="419" t="str">
        <f t="shared" si="195"/>
        <v/>
      </c>
      <c r="IE109" s="331" t="str">
        <f t="shared" si="196"/>
        <v/>
      </c>
      <c r="IF109" s="331" t="str">
        <f t="shared" si="197"/>
        <v/>
      </c>
      <c r="IG109" s="331" t="str">
        <f t="shared" si="198"/>
        <v/>
      </c>
      <c r="IH109" s="331" t="str">
        <f t="shared" si="199"/>
        <v/>
      </c>
      <c r="II109" s="333" t="str">
        <f t="shared" si="200"/>
        <v/>
      </c>
      <c r="IJ109" s="419" t="str">
        <f t="shared" si="201"/>
        <v/>
      </c>
      <c r="IK109" s="331" t="str">
        <f t="shared" si="202"/>
        <v/>
      </c>
      <c r="IL109" s="331" t="str">
        <f t="shared" si="203"/>
        <v/>
      </c>
      <c r="IM109" s="331" t="str">
        <f t="shared" si="204"/>
        <v/>
      </c>
      <c r="IN109" s="331" t="str">
        <f t="shared" si="205"/>
        <v/>
      </c>
      <c r="IO109" s="333" t="str">
        <f t="shared" si="206"/>
        <v/>
      </c>
      <c r="IP109" s="433" t="str">
        <f t="shared" si="207"/>
        <v/>
      </c>
      <c r="IQ109" s="331" t="str">
        <f t="shared" si="208"/>
        <v/>
      </c>
      <c r="IR109" s="348" t="str">
        <f t="shared" si="209"/>
        <v/>
      </c>
      <c r="IS109" s="433" t="str">
        <f t="shared" si="210"/>
        <v/>
      </c>
      <c r="IT109" s="331" t="str">
        <f t="shared" si="211"/>
        <v/>
      </c>
      <c r="IU109" s="333" t="str">
        <f t="shared" si="212"/>
        <v/>
      </c>
      <c r="IV109" s="449" t="str">
        <f t="shared" si="213"/>
        <v/>
      </c>
      <c r="IW109" s="331" t="str">
        <f t="shared" si="214"/>
        <v/>
      </c>
      <c r="IX109" s="331" t="str">
        <f t="shared" si="215"/>
        <v/>
      </c>
      <c r="IY109" s="348" t="str">
        <f t="shared" si="216"/>
        <v/>
      </c>
      <c r="IZ109" s="365" t="str">
        <f t="shared" si="217"/>
        <v/>
      </c>
      <c r="JA109" s="340"/>
      <c r="JB109" s="100"/>
      <c r="JC109" s="370" t="str">
        <f t="shared" si="218"/>
        <v/>
      </c>
      <c r="JD109" s="101" t="str">
        <f t="shared" si="219"/>
        <v/>
      </c>
      <c r="JE109" s="367" t="str">
        <f t="shared" si="220"/>
        <v/>
      </c>
      <c r="JF109" s="368" t="str">
        <f t="shared" si="221"/>
        <v/>
      </c>
      <c r="JG109" s="368" t="str">
        <f t="shared" si="222"/>
        <v/>
      </c>
      <c r="JH109" s="368" t="str">
        <f t="shared" si="223"/>
        <v/>
      </c>
      <c r="JI109" s="368">
        <f t="shared" si="224"/>
        <v>0</v>
      </c>
      <c r="JJ109" s="369" t="str">
        <f t="shared" si="225"/>
        <v/>
      </c>
      <c r="JK109" s="367" t="str">
        <f t="shared" si="226"/>
        <v/>
      </c>
      <c r="JL109" s="369" t="str">
        <f t="shared" si="227"/>
        <v/>
      </c>
      <c r="JM109" s="368" t="str">
        <f t="shared" si="228"/>
        <v/>
      </c>
      <c r="JN109" s="368" t="str">
        <f t="shared" si="229"/>
        <v/>
      </c>
      <c r="JO109" s="368" t="str">
        <f t="shared" si="230"/>
        <v/>
      </c>
      <c r="JP109" s="371" t="str">
        <f t="shared" si="231"/>
        <v/>
      </c>
      <c r="JR109" s="115" t="str">
        <f t="shared" si="232"/>
        <v/>
      </c>
      <c r="JS109" s="28" t="str">
        <f t="shared" si="233"/>
        <v/>
      </c>
      <c r="JT109" s="28" t="str">
        <f t="shared" si="234"/>
        <v/>
      </c>
      <c r="JU109" s="28" t="str">
        <f t="shared" si="235"/>
        <v/>
      </c>
      <c r="JV109" s="28" t="str">
        <f t="shared" si="236"/>
        <v/>
      </c>
      <c r="JW109" s="251"/>
      <c r="JX109" s="122" t="str">
        <f t="shared" si="237"/>
        <v/>
      </c>
      <c r="JZ109" s="115" t="str">
        <f t="shared" si="238"/>
        <v/>
      </c>
      <c r="KA109" s="398" t="str">
        <f t="shared" si="239"/>
        <v/>
      </c>
      <c r="KB109" s="398" t="str">
        <f t="shared" si="240"/>
        <v/>
      </c>
      <c r="KC109" s="28" t="str">
        <f t="shared" si="241"/>
        <v/>
      </c>
      <c r="KD109" s="28" t="str">
        <f t="shared" si="242"/>
        <v/>
      </c>
      <c r="KE109" s="28" t="str">
        <f t="shared" si="243"/>
        <v/>
      </c>
      <c r="KF109" s="28" t="str">
        <f t="shared" si="244"/>
        <v/>
      </c>
      <c r="KG109" s="28" t="str">
        <f t="shared" si="245"/>
        <v/>
      </c>
      <c r="KH109" s="28" t="str">
        <f t="shared" si="246"/>
        <v/>
      </c>
      <c r="KI109" s="28" t="str">
        <f t="shared" si="247"/>
        <v/>
      </c>
      <c r="KJ109" s="28" t="str">
        <f t="shared" si="248"/>
        <v/>
      </c>
      <c r="KK109" s="122" t="str">
        <f t="shared" si="249"/>
        <v/>
      </c>
    </row>
    <row r="110" spans="2:297" s="26" customFormat="1" ht="26.25" customHeight="1" x14ac:dyDescent="0.2">
      <c r="B110" s="27">
        <f t="shared" si="128"/>
        <v>0</v>
      </c>
      <c r="C110" s="27">
        <f t="shared" si="129"/>
        <v>0</v>
      </c>
      <c r="D110" s="27">
        <f t="shared" si="130"/>
        <v>0</v>
      </c>
      <c r="E110" s="27">
        <f t="shared" si="131"/>
        <v>0</v>
      </c>
      <c r="F110" s="27">
        <f t="shared" si="132"/>
        <v>0</v>
      </c>
      <c r="G110" s="27">
        <f t="shared" si="133"/>
        <v>0</v>
      </c>
      <c r="H110" s="27">
        <f t="shared" si="134"/>
        <v>0</v>
      </c>
      <c r="I110" s="27">
        <f t="shared" si="135"/>
        <v>0</v>
      </c>
      <c r="J110" s="27"/>
      <c r="K110" s="27"/>
      <c r="L110" s="27"/>
      <c r="N110" s="131" t="str">
        <f t="shared" si="136"/>
        <v/>
      </c>
      <c r="O110" s="59"/>
      <c r="P110" s="59"/>
      <c r="Q110" s="241"/>
      <c r="R110" s="483"/>
      <c r="S110" s="243" t="str">
        <f>IFERROR(VLOOKUP($R110,整理番号!$B$4:$C$5,2,FALSE),"")</f>
        <v/>
      </c>
      <c r="T110" s="59"/>
      <c r="U110" s="250"/>
      <c r="V110" s="121"/>
      <c r="W110" s="218" t="str">
        <f t="shared" si="137"/>
        <v/>
      </c>
      <c r="X110" s="111"/>
      <c r="Y110" s="115"/>
      <c r="Z110" s="146" t="str">
        <f>IFERROR(VLOOKUP($Y110,整理番号!$B$8:$C$10,2,FALSE),"")</f>
        <v/>
      </c>
      <c r="AA110" s="251"/>
      <c r="AB110" s="28"/>
      <c r="AC110" s="62" t="str">
        <f>IFERROR(VLOOKUP($AB110,整理番号!$B$22:$C$23,2,FALSE),"")</f>
        <v/>
      </c>
      <c r="AD110" s="28"/>
      <c r="AE110" s="116" t="str">
        <f>IFERROR(VLOOKUP(AD110,整理番号!$B$14:$C$16,2,FALSE),"")</f>
        <v/>
      </c>
      <c r="AF110" s="115"/>
      <c r="AG110" s="30" t="str">
        <f>IFERROR(VLOOKUP(AF110,整理番号!$B$18:$C$19,2,FALSE),"")</f>
        <v/>
      </c>
      <c r="AH110" s="28"/>
      <c r="AI110" s="254"/>
      <c r="AJ110" s="254"/>
      <c r="AK110" s="122"/>
      <c r="AL110" s="141"/>
      <c r="AM110" s="28"/>
      <c r="AN110" s="141"/>
      <c r="AO110" s="115"/>
      <c r="AP110" s="116" t="str">
        <f>IFERROR(VLOOKUP(AO110,整理番号!$B$38:$C$43,2,FALSE),"")</f>
        <v/>
      </c>
      <c r="AQ110" s="104" t="str">
        <f t="shared" si="138"/>
        <v/>
      </c>
      <c r="AR110" s="27"/>
      <c r="AS110" s="28"/>
      <c r="AT110" s="27"/>
      <c r="AU110" s="27"/>
      <c r="AV110" s="122"/>
      <c r="AW110" s="115"/>
      <c r="AX110" s="31"/>
      <c r="AY110" s="64" t="str">
        <f t="shared" si="139"/>
        <v/>
      </c>
      <c r="AZ110" s="31"/>
      <c r="BA110" s="31"/>
      <c r="BB110" s="64">
        <f t="shared" si="140"/>
        <v>0</v>
      </c>
      <c r="BC110" s="64" t="str">
        <f t="shared" si="141"/>
        <v/>
      </c>
      <c r="BD110" s="64" t="str">
        <f t="shared" si="142"/>
        <v/>
      </c>
      <c r="BE110" s="33"/>
      <c r="BF110" s="34" t="str">
        <f t="shared" si="143"/>
        <v/>
      </c>
      <c r="BG110" s="125" t="str">
        <f t="shared" si="144"/>
        <v/>
      </c>
      <c r="BH110" s="262"/>
      <c r="BI110" s="263"/>
      <c r="BJ110" s="31"/>
      <c r="BK110" s="31"/>
      <c r="BL110" s="31"/>
      <c r="BM110" s="31"/>
      <c r="BN110" s="148"/>
      <c r="BO110" s="270"/>
      <c r="BP110" s="267"/>
      <c r="BQ110" s="262"/>
      <c r="BR110" s="263"/>
      <c r="BS110" s="31"/>
      <c r="BT110" s="31"/>
      <c r="BU110" s="31"/>
      <c r="BV110" s="31"/>
      <c r="BW110" s="148"/>
      <c r="BX110" s="270"/>
      <c r="BY110" s="267"/>
      <c r="BZ110" s="262"/>
      <c r="CA110" s="263"/>
      <c r="CB110" s="31"/>
      <c r="CC110" s="31"/>
      <c r="CD110" s="31"/>
      <c r="CE110" s="31"/>
      <c r="CF110" s="148"/>
      <c r="CG110" s="270"/>
      <c r="CH110" s="267"/>
      <c r="CI110" s="262"/>
      <c r="CJ110" s="263"/>
      <c r="CK110" s="323"/>
      <c r="CL110" s="323"/>
      <c r="CM110" s="323"/>
      <c r="CN110" s="323"/>
      <c r="CO110" s="35" t="s">
        <v>306</v>
      </c>
      <c r="CP110" s="342" t="str">
        <f t="shared" si="145"/>
        <v/>
      </c>
      <c r="CQ110" s="267"/>
      <c r="CR110" s="258"/>
      <c r="CS110" s="93"/>
      <c r="CT110" s="275"/>
      <c r="CU110" s="275"/>
      <c r="CV110" s="275"/>
      <c r="CW110" s="275"/>
      <c r="CX110" s="36" t="s">
        <v>307</v>
      </c>
      <c r="CY110" s="273"/>
      <c r="CZ110" s="258"/>
      <c r="DA110" s="263"/>
      <c r="DB110" s="296"/>
      <c r="DC110" s="296"/>
      <c r="DD110" s="296"/>
      <c r="DE110" s="296"/>
      <c r="DF110" s="36" t="s">
        <v>308</v>
      </c>
      <c r="DG110" s="344" t="str">
        <f t="shared" si="146"/>
        <v/>
      </c>
      <c r="DH110" s="273"/>
      <c r="DI110" s="258"/>
      <c r="DJ110" s="263"/>
      <c r="DK110" s="278"/>
      <c r="DL110" s="278"/>
      <c r="DM110" s="278"/>
      <c r="DN110" s="278"/>
      <c r="DO110" s="36" t="s">
        <v>309</v>
      </c>
      <c r="DP110" s="281"/>
      <c r="DQ110" s="284" t="str">
        <f t="shared" si="147"/>
        <v/>
      </c>
      <c r="DR110" s="273"/>
      <c r="DS110" s="43"/>
      <c r="DT110" s="93"/>
      <c r="DU110" s="37"/>
      <c r="DV110" s="37"/>
      <c r="DW110" s="37"/>
      <c r="DX110" s="37"/>
      <c r="DY110" s="46" t="s">
        <v>310</v>
      </c>
      <c r="DZ110" s="478"/>
      <c r="EA110" s="38"/>
      <c r="EB110" s="37"/>
      <c r="EC110" s="37"/>
      <c r="ED110" s="37"/>
      <c r="EE110" s="37"/>
      <c r="EF110" s="49" t="s">
        <v>307</v>
      </c>
      <c r="EG110" s="54"/>
      <c r="EH110" s="290"/>
      <c r="EI110" s="37"/>
      <c r="EJ110" s="37"/>
      <c r="EK110" s="37"/>
      <c r="EL110" s="37"/>
      <c r="EM110" s="52" t="s">
        <v>307</v>
      </c>
      <c r="EN110" s="57"/>
      <c r="EO110" s="290"/>
      <c r="EP110" s="37"/>
      <c r="EQ110" s="37"/>
      <c r="ER110" s="37"/>
      <c r="ES110" s="37"/>
      <c r="ET110" s="39" t="s">
        <v>307</v>
      </c>
      <c r="EU110" s="287"/>
      <c r="EV110" s="292"/>
      <c r="EW110" s="290"/>
      <c r="EX110" s="37"/>
      <c r="EY110" s="37"/>
      <c r="EZ110" s="37"/>
      <c r="FA110" s="37"/>
      <c r="FB110" s="39" t="s">
        <v>307</v>
      </c>
      <c r="FC110" s="287"/>
      <c r="FD110" s="292"/>
      <c r="FE110" s="290"/>
      <c r="FF110" s="296"/>
      <c r="FG110" s="296"/>
      <c r="FH110" s="296"/>
      <c r="FI110" s="296"/>
      <c r="FJ110" s="40" t="s">
        <v>311</v>
      </c>
      <c r="FK110" s="302" t="str">
        <f t="shared" si="148"/>
        <v/>
      </c>
      <c r="FL110" s="299"/>
      <c r="FM110" s="292"/>
      <c r="FN110" s="290"/>
      <c r="FO110" s="305"/>
      <c r="FP110" s="296"/>
      <c r="FQ110" s="296"/>
      <c r="FR110" s="296"/>
      <c r="FS110" s="40" t="s">
        <v>311</v>
      </c>
      <c r="FT110" s="352" t="str">
        <f t="shared" si="149"/>
        <v/>
      </c>
      <c r="FU110" s="267"/>
      <c r="FV110" s="292"/>
      <c r="FW110" s="290"/>
      <c r="FX110" s="326"/>
      <c r="FY110" s="326"/>
      <c r="FZ110" s="326"/>
      <c r="GA110" s="326"/>
      <c r="GB110" s="36" t="s">
        <v>312</v>
      </c>
      <c r="GC110" s="308" t="str">
        <f t="shared" si="150"/>
        <v/>
      </c>
      <c r="GD110" s="267"/>
      <c r="GE110" s="312" t="str">
        <f t="shared" si="151"/>
        <v/>
      </c>
      <c r="GF110" s="313"/>
      <c r="GG110" s="338"/>
      <c r="GH110" s="312" t="str">
        <f t="shared" si="152"/>
        <v/>
      </c>
      <c r="GI110" s="313"/>
      <c r="GJ110" s="338" t="s">
        <v>56</v>
      </c>
      <c r="GK110" s="475" t="str">
        <f t="shared" si="153"/>
        <v/>
      </c>
      <c r="GL110" s="313"/>
      <c r="GM110" s="313"/>
      <c r="GN110" s="338"/>
      <c r="GO110" s="429" t="str">
        <f t="shared" si="154"/>
        <v/>
      </c>
      <c r="GP110" s="430" t="str">
        <f t="shared" si="155"/>
        <v/>
      </c>
      <c r="GQ110" s="431" t="str">
        <f t="shared" si="156"/>
        <v/>
      </c>
      <c r="GR110" s="432" t="str">
        <f t="shared" si="157"/>
        <v/>
      </c>
      <c r="GS110" s="430" t="str">
        <f t="shared" si="158"/>
        <v/>
      </c>
      <c r="GT110" s="433" t="str">
        <f t="shared" si="159"/>
        <v/>
      </c>
      <c r="GU110" s="331" t="str">
        <f t="shared" si="160"/>
        <v/>
      </c>
      <c r="GV110" s="333" t="str">
        <f t="shared" si="161"/>
        <v/>
      </c>
      <c r="GW110" s="439" t="str">
        <f t="shared" si="162"/>
        <v/>
      </c>
      <c r="GX110" s="433" t="str">
        <f t="shared" si="163"/>
        <v/>
      </c>
      <c r="GY110" s="331" t="str">
        <f t="shared" si="164"/>
        <v/>
      </c>
      <c r="GZ110" s="331" t="str">
        <f t="shared" si="165"/>
        <v/>
      </c>
      <c r="HA110" s="328" t="str">
        <f t="shared" si="166"/>
        <v/>
      </c>
      <c r="HB110" s="331" t="str">
        <f t="shared" si="167"/>
        <v/>
      </c>
      <c r="HC110" s="331" t="str">
        <f t="shared" si="168"/>
        <v/>
      </c>
      <c r="HD110" s="333" t="str">
        <f t="shared" si="169"/>
        <v/>
      </c>
      <c r="HE110" s="332" t="str">
        <f t="shared" si="170"/>
        <v/>
      </c>
      <c r="HF110" s="331" t="str">
        <f t="shared" si="171"/>
        <v/>
      </c>
      <c r="HG110" s="333" t="str">
        <f t="shared" si="172"/>
        <v/>
      </c>
      <c r="HH110" s="419" t="str">
        <f t="shared" si="173"/>
        <v/>
      </c>
      <c r="HI110" s="358" t="str">
        <f t="shared" si="174"/>
        <v/>
      </c>
      <c r="HJ110" s="331" t="str">
        <f t="shared" si="175"/>
        <v/>
      </c>
      <c r="HK110" s="331" t="str">
        <f t="shared" si="176"/>
        <v/>
      </c>
      <c r="HL110" s="358" t="str">
        <f t="shared" si="177"/>
        <v/>
      </c>
      <c r="HM110" s="331" t="str">
        <f t="shared" si="178"/>
        <v/>
      </c>
      <c r="HN110" s="331" t="str">
        <f t="shared" si="179"/>
        <v/>
      </c>
      <c r="HO110" s="358" t="str">
        <f t="shared" si="180"/>
        <v/>
      </c>
      <c r="HP110" s="331" t="str">
        <f t="shared" si="181"/>
        <v/>
      </c>
      <c r="HQ110" s="331" t="str">
        <f t="shared" si="182"/>
        <v/>
      </c>
      <c r="HR110" s="361" t="str">
        <f t="shared" si="183"/>
        <v/>
      </c>
      <c r="HS110" s="348" t="str">
        <f t="shared" si="184"/>
        <v/>
      </c>
      <c r="HT110" s="333" t="str">
        <f t="shared" si="185"/>
        <v/>
      </c>
      <c r="HU110" s="428" t="str">
        <f t="shared" si="186"/>
        <v/>
      </c>
      <c r="HV110" s="328" t="str">
        <f t="shared" si="187"/>
        <v/>
      </c>
      <c r="HW110" s="330" t="str">
        <f t="shared" si="188"/>
        <v/>
      </c>
      <c r="HX110" s="418" t="str">
        <f t="shared" si="189"/>
        <v/>
      </c>
      <c r="HY110" s="331" t="str">
        <f t="shared" si="190"/>
        <v/>
      </c>
      <c r="HZ110" s="331" t="str">
        <f t="shared" si="191"/>
        <v/>
      </c>
      <c r="IA110" s="331" t="str">
        <f t="shared" si="192"/>
        <v/>
      </c>
      <c r="IB110" s="331" t="str">
        <f t="shared" si="193"/>
        <v/>
      </c>
      <c r="IC110" s="333" t="str">
        <f t="shared" si="194"/>
        <v/>
      </c>
      <c r="ID110" s="419" t="str">
        <f t="shared" si="195"/>
        <v/>
      </c>
      <c r="IE110" s="331" t="str">
        <f t="shared" si="196"/>
        <v/>
      </c>
      <c r="IF110" s="331" t="str">
        <f t="shared" si="197"/>
        <v/>
      </c>
      <c r="IG110" s="331" t="str">
        <f t="shared" si="198"/>
        <v/>
      </c>
      <c r="IH110" s="331" t="str">
        <f t="shared" si="199"/>
        <v/>
      </c>
      <c r="II110" s="333" t="str">
        <f t="shared" si="200"/>
        <v/>
      </c>
      <c r="IJ110" s="419" t="str">
        <f t="shared" si="201"/>
        <v/>
      </c>
      <c r="IK110" s="331" t="str">
        <f t="shared" si="202"/>
        <v/>
      </c>
      <c r="IL110" s="331" t="str">
        <f t="shared" si="203"/>
        <v/>
      </c>
      <c r="IM110" s="331" t="str">
        <f t="shared" si="204"/>
        <v/>
      </c>
      <c r="IN110" s="331" t="str">
        <f t="shared" si="205"/>
        <v/>
      </c>
      <c r="IO110" s="333" t="str">
        <f t="shared" si="206"/>
        <v/>
      </c>
      <c r="IP110" s="433" t="str">
        <f t="shared" si="207"/>
        <v/>
      </c>
      <c r="IQ110" s="331" t="str">
        <f t="shared" si="208"/>
        <v/>
      </c>
      <c r="IR110" s="348" t="str">
        <f t="shared" si="209"/>
        <v/>
      </c>
      <c r="IS110" s="433" t="str">
        <f t="shared" si="210"/>
        <v/>
      </c>
      <c r="IT110" s="331" t="str">
        <f t="shared" si="211"/>
        <v/>
      </c>
      <c r="IU110" s="333" t="str">
        <f t="shared" si="212"/>
        <v/>
      </c>
      <c r="IV110" s="449" t="str">
        <f t="shared" si="213"/>
        <v/>
      </c>
      <c r="IW110" s="331" t="str">
        <f t="shared" si="214"/>
        <v/>
      </c>
      <c r="IX110" s="331" t="str">
        <f t="shared" si="215"/>
        <v/>
      </c>
      <c r="IY110" s="348" t="str">
        <f t="shared" si="216"/>
        <v/>
      </c>
      <c r="IZ110" s="365" t="str">
        <f t="shared" si="217"/>
        <v/>
      </c>
      <c r="JA110" s="340"/>
      <c r="JB110" s="100"/>
      <c r="JC110" s="370" t="str">
        <f t="shared" si="218"/>
        <v/>
      </c>
      <c r="JD110" s="101" t="str">
        <f t="shared" si="219"/>
        <v/>
      </c>
      <c r="JE110" s="367" t="str">
        <f t="shared" si="220"/>
        <v/>
      </c>
      <c r="JF110" s="368" t="str">
        <f t="shared" si="221"/>
        <v/>
      </c>
      <c r="JG110" s="368" t="str">
        <f t="shared" si="222"/>
        <v/>
      </c>
      <c r="JH110" s="368" t="str">
        <f t="shared" si="223"/>
        <v/>
      </c>
      <c r="JI110" s="368">
        <f t="shared" si="224"/>
        <v>0</v>
      </c>
      <c r="JJ110" s="369" t="str">
        <f t="shared" si="225"/>
        <v/>
      </c>
      <c r="JK110" s="367" t="str">
        <f t="shared" si="226"/>
        <v/>
      </c>
      <c r="JL110" s="369" t="str">
        <f t="shared" si="227"/>
        <v/>
      </c>
      <c r="JM110" s="368" t="str">
        <f t="shared" si="228"/>
        <v/>
      </c>
      <c r="JN110" s="368" t="str">
        <f t="shared" si="229"/>
        <v/>
      </c>
      <c r="JO110" s="368" t="str">
        <f t="shared" si="230"/>
        <v/>
      </c>
      <c r="JP110" s="371" t="str">
        <f t="shared" si="231"/>
        <v/>
      </c>
      <c r="JR110" s="115" t="str">
        <f t="shared" si="232"/>
        <v/>
      </c>
      <c r="JS110" s="28" t="str">
        <f t="shared" si="233"/>
        <v/>
      </c>
      <c r="JT110" s="28" t="str">
        <f t="shared" si="234"/>
        <v/>
      </c>
      <c r="JU110" s="28" t="str">
        <f t="shared" si="235"/>
        <v/>
      </c>
      <c r="JV110" s="28" t="str">
        <f t="shared" si="236"/>
        <v/>
      </c>
      <c r="JW110" s="251"/>
      <c r="JX110" s="122" t="str">
        <f t="shared" si="237"/>
        <v/>
      </c>
      <c r="JZ110" s="115" t="str">
        <f t="shared" si="238"/>
        <v/>
      </c>
      <c r="KA110" s="398" t="str">
        <f t="shared" si="239"/>
        <v/>
      </c>
      <c r="KB110" s="398" t="str">
        <f t="shared" si="240"/>
        <v/>
      </c>
      <c r="KC110" s="28" t="str">
        <f t="shared" si="241"/>
        <v/>
      </c>
      <c r="KD110" s="28" t="str">
        <f t="shared" si="242"/>
        <v/>
      </c>
      <c r="KE110" s="28" t="str">
        <f t="shared" si="243"/>
        <v/>
      </c>
      <c r="KF110" s="28" t="str">
        <f t="shared" si="244"/>
        <v/>
      </c>
      <c r="KG110" s="28" t="str">
        <f t="shared" si="245"/>
        <v/>
      </c>
      <c r="KH110" s="28" t="str">
        <f t="shared" si="246"/>
        <v/>
      </c>
      <c r="KI110" s="28" t="str">
        <f t="shared" si="247"/>
        <v/>
      </c>
      <c r="KJ110" s="28" t="str">
        <f t="shared" si="248"/>
        <v/>
      </c>
      <c r="KK110" s="122" t="str">
        <f t="shared" si="249"/>
        <v/>
      </c>
    </row>
    <row r="111" spans="2:297" s="26" customFormat="1" ht="26.25" customHeight="1" x14ac:dyDescent="0.2">
      <c r="B111" s="27">
        <f t="shared" si="128"/>
        <v>0</v>
      </c>
      <c r="C111" s="27">
        <f t="shared" si="129"/>
        <v>0</v>
      </c>
      <c r="D111" s="27">
        <f t="shared" si="130"/>
        <v>0</v>
      </c>
      <c r="E111" s="27">
        <f t="shared" si="131"/>
        <v>0</v>
      </c>
      <c r="F111" s="27">
        <f t="shared" si="132"/>
        <v>0</v>
      </c>
      <c r="G111" s="27">
        <f t="shared" si="133"/>
        <v>0</v>
      </c>
      <c r="H111" s="27">
        <f t="shared" si="134"/>
        <v>0</v>
      </c>
      <c r="I111" s="27">
        <f t="shared" si="135"/>
        <v>0</v>
      </c>
      <c r="J111" s="27"/>
      <c r="K111" s="27"/>
      <c r="L111" s="27"/>
      <c r="N111" s="131" t="str">
        <f t="shared" si="136"/>
        <v/>
      </c>
      <c r="O111" s="59"/>
      <c r="P111" s="59"/>
      <c r="Q111" s="241"/>
      <c r="R111" s="483"/>
      <c r="S111" s="243" t="str">
        <f>IFERROR(VLOOKUP($R111,整理番号!$B$4:$C$5,2,FALSE),"")</f>
        <v/>
      </c>
      <c r="T111" s="59"/>
      <c r="U111" s="250"/>
      <c r="V111" s="121"/>
      <c r="W111" s="218" t="str">
        <f t="shared" si="137"/>
        <v/>
      </c>
      <c r="X111" s="111"/>
      <c r="Y111" s="115"/>
      <c r="Z111" s="146" t="str">
        <f>IFERROR(VLOOKUP($Y111,整理番号!$B$8:$C$10,2,FALSE),"")</f>
        <v/>
      </c>
      <c r="AA111" s="251"/>
      <c r="AB111" s="28"/>
      <c r="AC111" s="62" t="str">
        <f>IFERROR(VLOOKUP($AB111,整理番号!$B$22:$C$23,2,FALSE),"")</f>
        <v/>
      </c>
      <c r="AD111" s="28"/>
      <c r="AE111" s="116" t="str">
        <f>IFERROR(VLOOKUP(AD111,整理番号!$B$14:$C$16,2,FALSE),"")</f>
        <v/>
      </c>
      <c r="AF111" s="115"/>
      <c r="AG111" s="30" t="str">
        <f>IFERROR(VLOOKUP(AF111,整理番号!$B$18:$C$19,2,FALSE),"")</f>
        <v/>
      </c>
      <c r="AH111" s="28"/>
      <c r="AI111" s="254"/>
      <c r="AJ111" s="254"/>
      <c r="AK111" s="122"/>
      <c r="AL111" s="141"/>
      <c r="AM111" s="28"/>
      <c r="AN111" s="141"/>
      <c r="AO111" s="115"/>
      <c r="AP111" s="116" t="str">
        <f>IFERROR(VLOOKUP(AO111,整理番号!$B$38:$C$43,2,FALSE),"")</f>
        <v/>
      </c>
      <c r="AQ111" s="104" t="str">
        <f t="shared" si="138"/>
        <v/>
      </c>
      <c r="AR111" s="27"/>
      <c r="AS111" s="28"/>
      <c r="AT111" s="27"/>
      <c r="AU111" s="27"/>
      <c r="AV111" s="122"/>
      <c r="AW111" s="115"/>
      <c r="AX111" s="31"/>
      <c r="AY111" s="64" t="str">
        <f t="shared" si="139"/>
        <v/>
      </c>
      <c r="AZ111" s="31"/>
      <c r="BA111" s="31"/>
      <c r="BB111" s="64">
        <f t="shared" si="140"/>
        <v>0</v>
      </c>
      <c r="BC111" s="64" t="str">
        <f t="shared" si="141"/>
        <v/>
      </c>
      <c r="BD111" s="64" t="str">
        <f t="shared" si="142"/>
        <v/>
      </c>
      <c r="BE111" s="33"/>
      <c r="BF111" s="34" t="str">
        <f t="shared" si="143"/>
        <v/>
      </c>
      <c r="BG111" s="125" t="str">
        <f t="shared" si="144"/>
        <v/>
      </c>
      <c r="BH111" s="262"/>
      <c r="BI111" s="263"/>
      <c r="BJ111" s="31"/>
      <c r="BK111" s="31"/>
      <c r="BL111" s="31"/>
      <c r="BM111" s="31"/>
      <c r="BN111" s="148"/>
      <c r="BO111" s="270"/>
      <c r="BP111" s="267"/>
      <c r="BQ111" s="262"/>
      <c r="BR111" s="263"/>
      <c r="BS111" s="31"/>
      <c r="BT111" s="31"/>
      <c r="BU111" s="31"/>
      <c r="BV111" s="31"/>
      <c r="BW111" s="148"/>
      <c r="BX111" s="270"/>
      <c r="BY111" s="267"/>
      <c r="BZ111" s="262"/>
      <c r="CA111" s="263"/>
      <c r="CB111" s="31"/>
      <c r="CC111" s="31"/>
      <c r="CD111" s="31"/>
      <c r="CE111" s="31"/>
      <c r="CF111" s="148"/>
      <c r="CG111" s="270"/>
      <c r="CH111" s="267"/>
      <c r="CI111" s="262"/>
      <c r="CJ111" s="263"/>
      <c r="CK111" s="323"/>
      <c r="CL111" s="323"/>
      <c r="CM111" s="323"/>
      <c r="CN111" s="323"/>
      <c r="CO111" s="35" t="s">
        <v>306</v>
      </c>
      <c r="CP111" s="342" t="str">
        <f t="shared" si="145"/>
        <v/>
      </c>
      <c r="CQ111" s="267"/>
      <c r="CR111" s="258"/>
      <c r="CS111" s="93"/>
      <c r="CT111" s="275"/>
      <c r="CU111" s="275"/>
      <c r="CV111" s="275"/>
      <c r="CW111" s="275"/>
      <c r="CX111" s="36" t="s">
        <v>307</v>
      </c>
      <c r="CY111" s="273"/>
      <c r="CZ111" s="258"/>
      <c r="DA111" s="263"/>
      <c r="DB111" s="296"/>
      <c r="DC111" s="296"/>
      <c r="DD111" s="296"/>
      <c r="DE111" s="296"/>
      <c r="DF111" s="36" t="s">
        <v>308</v>
      </c>
      <c r="DG111" s="344" t="str">
        <f t="shared" si="146"/>
        <v/>
      </c>
      <c r="DH111" s="273"/>
      <c r="DI111" s="258"/>
      <c r="DJ111" s="263"/>
      <c r="DK111" s="278"/>
      <c r="DL111" s="278"/>
      <c r="DM111" s="278"/>
      <c r="DN111" s="278"/>
      <c r="DO111" s="36" t="s">
        <v>309</v>
      </c>
      <c r="DP111" s="281"/>
      <c r="DQ111" s="284" t="str">
        <f t="shared" si="147"/>
        <v/>
      </c>
      <c r="DR111" s="273"/>
      <c r="DS111" s="43"/>
      <c r="DT111" s="93"/>
      <c r="DU111" s="37"/>
      <c r="DV111" s="37"/>
      <c r="DW111" s="37"/>
      <c r="DX111" s="37"/>
      <c r="DY111" s="46" t="s">
        <v>310</v>
      </c>
      <c r="DZ111" s="478"/>
      <c r="EA111" s="38"/>
      <c r="EB111" s="37"/>
      <c r="EC111" s="37"/>
      <c r="ED111" s="37"/>
      <c r="EE111" s="37"/>
      <c r="EF111" s="49" t="s">
        <v>307</v>
      </c>
      <c r="EG111" s="54"/>
      <c r="EH111" s="290"/>
      <c r="EI111" s="37"/>
      <c r="EJ111" s="37"/>
      <c r="EK111" s="37"/>
      <c r="EL111" s="37"/>
      <c r="EM111" s="52" t="s">
        <v>307</v>
      </c>
      <c r="EN111" s="57"/>
      <c r="EO111" s="290"/>
      <c r="EP111" s="37"/>
      <c r="EQ111" s="37"/>
      <c r="ER111" s="37"/>
      <c r="ES111" s="37"/>
      <c r="ET111" s="39" t="s">
        <v>307</v>
      </c>
      <c r="EU111" s="287"/>
      <c r="EV111" s="292"/>
      <c r="EW111" s="290"/>
      <c r="EX111" s="37"/>
      <c r="EY111" s="37"/>
      <c r="EZ111" s="37"/>
      <c r="FA111" s="37"/>
      <c r="FB111" s="39" t="s">
        <v>307</v>
      </c>
      <c r="FC111" s="287"/>
      <c r="FD111" s="292"/>
      <c r="FE111" s="290"/>
      <c r="FF111" s="296"/>
      <c r="FG111" s="296"/>
      <c r="FH111" s="296"/>
      <c r="FI111" s="296"/>
      <c r="FJ111" s="40" t="s">
        <v>311</v>
      </c>
      <c r="FK111" s="302" t="str">
        <f t="shared" si="148"/>
        <v/>
      </c>
      <c r="FL111" s="299"/>
      <c r="FM111" s="292"/>
      <c r="FN111" s="290"/>
      <c r="FO111" s="305"/>
      <c r="FP111" s="296"/>
      <c r="FQ111" s="296"/>
      <c r="FR111" s="296"/>
      <c r="FS111" s="40" t="s">
        <v>311</v>
      </c>
      <c r="FT111" s="352" t="str">
        <f t="shared" si="149"/>
        <v/>
      </c>
      <c r="FU111" s="267"/>
      <c r="FV111" s="292"/>
      <c r="FW111" s="290"/>
      <c r="FX111" s="326"/>
      <c r="FY111" s="326"/>
      <c r="FZ111" s="326"/>
      <c r="GA111" s="326"/>
      <c r="GB111" s="36" t="s">
        <v>312</v>
      </c>
      <c r="GC111" s="308" t="str">
        <f t="shared" si="150"/>
        <v/>
      </c>
      <c r="GD111" s="267"/>
      <c r="GE111" s="312" t="str">
        <f t="shared" si="151"/>
        <v/>
      </c>
      <c r="GF111" s="313"/>
      <c r="GG111" s="338"/>
      <c r="GH111" s="312" t="str">
        <f t="shared" si="152"/>
        <v/>
      </c>
      <c r="GI111" s="313"/>
      <c r="GJ111" s="338" t="s">
        <v>56</v>
      </c>
      <c r="GK111" s="475" t="str">
        <f t="shared" si="153"/>
        <v/>
      </c>
      <c r="GL111" s="313"/>
      <c r="GM111" s="313"/>
      <c r="GN111" s="338"/>
      <c r="GO111" s="429" t="str">
        <f t="shared" si="154"/>
        <v/>
      </c>
      <c r="GP111" s="430" t="str">
        <f t="shared" si="155"/>
        <v/>
      </c>
      <c r="GQ111" s="431" t="str">
        <f t="shared" si="156"/>
        <v/>
      </c>
      <c r="GR111" s="432" t="str">
        <f t="shared" si="157"/>
        <v/>
      </c>
      <c r="GS111" s="430" t="str">
        <f t="shared" si="158"/>
        <v/>
      </c>
      <c r="GT111" s="433" t="str">
        <f t="shared" si="159"/>
        <v/>
      </c>
      <c r="GU111" s="331" t="str">
        <f t="shared" si="160"/>
        <v/>
      </c>
      <c r="GV111" s="333" t="str">
        <f t="shared" si="161"/>
        <v/>
      </c>
      <c r="GW111" s="439" t="str">
        <f t="shared" si="162"/>
        <v/>
      </c>
      <c r="GX111" s="433" t="str">
        <f t="shared" si="163"/>
        <v/>
      </c>
      <c r="GY111" s="331" t="str">
        <f t="shared" si="164"/>
        <v/>
      </c>
      <c r="GZ111" s="331" t="str">
        <f t="shared" si="165"/>
        <v/>
      </c>
      <c r="HA111" s="328" t="str">
        <f t="shared" si="166"/>
        <v/>
      </c>
      <c r="HB111" s="331" t="str">
        <f t="shared" si="167"/>
        <v/>
      </c>
      <c r="HC111" s="331" t="str">
        <f t="shared" si="168"/>
        <v/>
      </c>
      <c r="HD111" s="333" t="str">
        <f t="shared" si="169"/>
        <v/>
      </c>
      <c r="HE111" s="332" t="str">
        <f t="shared" si="170"/>
        <v/>
      </c>
      <c r="HF111" s="331" t="str">
        <f t="shared" si="171"/>
        <v/>
      </c>
      <c r="HG111" s="333" t="str">
        <f t="shared" si="172"/>
        <v/>
      </c>
      <c r="HH111" s="419" t="str">
        <f t="shared" si="173"/>
        <v/>
      </c>
      <c r="HI111" s="358" t="str">
        <f t="shared" si="174"/>
        <v/>
      </c>
      <c r="HJ111" s="331" t="str">
        <f t="shared" si="175"/>
        <v/>
      </c>
      <c r="HK111" s="331" t="str">
        <f t="shared" si="176"/>
        <v/>
      </c>
      <c r="HL111" s="358" t="str">
        <f t="shared" si="177"/>
        <v/>
      </c>
      <c r="HM111" s="331" t="str">
        <f t="shared" si="178"/>
        <v/>
      </c>
      <c r="HN111" s="331" t="str">
        <f t="shared" si="179"/>
        <v/>
      </c>
      <c r="HO111" s="358" t="str">
        <f t="shared" si="180"/>
        <v/>
      </c>
      <c r="HP111" s="331" t="str">
        <f t="shared" si="181"/>
        <v/>
      </c>
      <c r="HQ111" s="331" t="str">
        <f t="shared" si="182"/>
        <v/>
      </c>
      <c r="HR111" s="361" t="str">
        <f t="shared" si="183"/>
        <v/>
      </c>
      <c r="HS111" s="348" t="str">
        <f t="shared" si="184"/>
        <v/>
      </c>
      <c r="HT111" s="333" t="str">
        <f t="shared" si="185"/>
        <v/>
      </c>
      <c r="HU111" s="428" t="str">
        <f t="shared" si="186"/>
        <v/>
      </c>
      <c r="HV111" s="328" t="str">
        <f t="shared" si="187"/>
        <v/>
      </c>
      <c r="HW111" s="330" t="str">
        <f t="shared" si="188"/>
        <v/>
      </c>
      <c r="HX111" s="418" t="str">
        <f t="shared" si="189"/>
        <v/>
      </c>
      <c r="HY111" s="331" t="str">
        <f t="shared" si="190"/>
        <v/>
      </c>
      <c r="HZ111" s="331" t="str">
        <f t="shared" si="191"/>
        <v/>
      </c>
      <c r="IA111" s="331" t="str">
        <f t="shared" si="192"/>
        <v/>
      </c>
      <c r="IB111" s="331" t="str">
        <f t="shared" si="193"/>
        <v/>
      </c>
      <c r="IC111" s="333" t="str">
        <f t="shared" si="194"/>
        <v/>
      </c>
      <c r="ID111" s="419" t="str">
        <f t="shared" si="195"/>
        <v/>
      </c>
      <c r="IE111" s="331" t="str">
        <f t="shared" si="196"/>
        <v/>
      </c>
      <c r="IF111" s="331" t="str">
        <f t="shared" si="197"/>
        <v/>
      </c>
      <c r="IG111" s="331" t="str">
        <f t="shared" si="198"/>
        <v/>
      </c>
      <c r="IH111" s="331" t="str">
        <f t="shared" si="199"/>
        <v/>
      </c>
      <c r="II111" s="333" t="str">
        <f t="shared" si="200"/>
        <v/>
      </c>
      <c r="IJ111" s="419" t="str">
        <f t="shared" si="201"/>
        <v/>
      </c>
      <c r="IK111" s="331" t="str">
        <f t="shared" si="202"/>
        <v/>
      </c>
      <c r="IL111" s="331" t="str">
        <f t="shared" si="203"/>
        <v/>
      </c>
      <c r="IM111" s="331" t="str">
        <f t="shared" si="204"/>
        <v/>
      </c>
      <c r="IN111" s="331" t="str">
        <f t="shared" si="205"/>
        <v/>
      </c>
      <c r="IO111" s="333" t="str">
        <f t="shared" si="206"/>
        <v/>
      </c>
      <c r="IP111" s="433" t="str">
        <f t="shared" si="207"/>
        <v/>
      </c>
      <c r="IQ111" s="331" t="str">
        <f t="shared" si="208"/>
        <v/>
      </c>
      <c r="IR111" s="348" t="str">
        <f t="shared" si="209"/>
        <v/>
      </c>
      <c r="IS111" s="433" t="str">
        <f t="shared" si="210"/>
        <v/>
      </c>
      <c r="IT111" s="331" t="str">
        <f t="shared" si="211"/>
        <v/>
      </c>
      <c r="IU111" s="333" t="str">
        <f t="shared" si="212"/>
        <v/>
      </c>
      <c r="IV111" s="449" t="str">
        <f t="shared" si="213"/>
        <v/>
      </c>
      <c r="IW111" s="331" t="str">
        <f t="shared" si="214"/>
        <v/>
      </c>
      <c r="IX111" s="331" t="str">
        <f t="shared" si="215"/>
        <v/>
      </c>
      <c r="IY111" s="348" t="str">
        <f t="shared" si="216"/>
        <v/>
      </c>
      <c r="IZ111" s="365" t="str">
        <f t="shared" si="217"/>
        <v/>
      </c>
      <c r="JA111" s="340"/>
      <c r="JB111" s="100"/>
      <c r="JC111" s="370" t="str">
        <f t="shared" si="218"/>
        <v/>
      </c>
      <c r="JD111" s="101" t="str">
        <f t="shared" si="219"/>
        <v/>
      </c>
      <c r="JE111" s="367" t="str">
        <f t="shared" si="220"/>
        <v/>
      </c>
      <c r="JF111" s="368" t="str">
        <f t="shared" si="221"/>
        <v/>
      </c>
      <c r="JG111" s="368" t="str">
        <f t="shared" si="222"/>
        <v/>
      </c>
      <c r="JH111" s="368" t="str">
        <f t="shared" si="223"/>
        <v/>
      </c>
      <c r="JI111" s="368">
        <f t="shared" si="224"/>
        <v>0</v>
      </c>
      <c r="JJ111" s="369" t="str">
        <f t="shared" si="225"/>
        <v/>
      </c>
      <c r="JK111" s="367" t="str">
        <f t="shared" si="226"/>
        <v/>
      </c>
      <c r="JL111" s="369" t="str">
        <f t="shared" si="227"/>
        <v/>
      </c>
      <c r="JM111" s="368" t="str">
        <f t="shared" si="228"/>
        <v/>
      </c>
      <c r="JN111" s="368" t="str">
        <f t="shared" si="229"/>
        <v/>
      </c>
      <c r="JO111" s="368" t="str">
        <f t="shared" si="230"/>
        <v/>
      </c>
      <c r="JP111" s="371" t="str">
        <f t="shared" si="231"/>
        <v/>
      </c>
      <c r="JR111" s="115" t="str">
        <f t="shared" si="232"/>
        <v/>
      </c>
      <c r="JS111" s="28" t="str">
        <f t="shared" si="233"/>
        <v/>
      </c>
      <c r="JT111" s="28" t="str">
        <f t="shared" si="234"/>
        <v/>
      </c>
      <c r="JU111" s="28" t="str">
        <f t="shared" si="235"/>
        <v/>
      </c>
      <c r="JV111" s="28" t="str">
        <f t="shared" si="236"/>
        <v/>
      </c>
      <c r="JW111" s="251"/>
      <c r="JX111" s="122" t="str">
        <f t="shared" si="237"/>
        <v/>
      </c>
      <c r="JZ111" s="115" t="str">
        <f t="shared" si="238"/>
        <v/>
      </c>
      <c r="KA111" s="398" t="str">
        <f t="shared" si="239"/>
        <v/>
      </c>
      <c r="KB111" s="398" t="str">
        <f t="shared" si="240"/>
        <v/>
      </c>
      <c r="KC111" s="28" t="str">
        <f t="shared" si="241"/>
        <v/>
      </c>
      <c r="KD111" s="28" t="str">
        <f t="shared" si="242"/>
        <v/>
      </c>
      <c r="KE111" s="28" t="str">
        <f t="shared" si="243"/>
        <v/>
      </c>
      <c r="KF111" s="28" t="str">
        <f t="shared" si="244"/>
        <v/>
      </c>
      <c r="KG111" s="28" t="str">
        <f t="shared" si="245"/>
        <v/>
      </c>
      <c r="KH111" s="28" t="str">
        <f t="shared" si="246"/>
        <v/>
      </c>
      <c r="KI111" s="28" t="str">
        <f t="shared" si="247"/>
        <v/>
      </c>
      <c r="KJ111" s="28" t="str">
        <f t="shared" si="248"/>
        <v/>
      </c>
      <c r="KK111" s="122" t="str">
        <f t="shared" si="249"/>
        <v/>
      </c>
    </row>
    <row r="112" spans="2:297" s="26" customFormat="1" ht="26.25" customHeight="1" x14ac:dyDescent="0.2">
      <c r="B112" s="27">
        <f t="shared" si="128"/>
        <v>0</v>
      </c>
      <c r="C112" s="27">
        <f t="shared" si="129"/>
        <v>0</v>
      </c>
      <c r="D112" s="27">
        <f t="shared" si="130"/>
        <v>0</v>
      </c>
      <c r="E112" s="27">
        <f t="shared" si="131"/>
        <v>0</v>
      </c>
      <c r="F112" s="27">
        <f t="shared" si="132"/>
        <v>0</v>
      </c>
      <c r="G112" s="27">
        <f t="shared" si="133"/>
        <v>0</v>
      </c>
      <c r="H112" s="27">
        <f t="shared" si="134"/>
        <v>0</v>
      </c>
      <c r="I112" s="27">
        <f t="shared" si="135"/>
        <v>0</v>
      </c>
      <c r="J112" s="27"/>
      <c r="K112" s="27"/>
      <c r="L112" s="27"/>
      <c r="N112" s="131" t="str">
        <f t="shared" si="136"/>
        <v/>
      </c>
      <c r="O112" s="59"/>
      <c r="P112" s="59"/>
      <c r="Q112" s="241"/>
      <c r="R112" s="483"/>
      <c r="S112" s="243" t="str">
        <f>IFERROR(VLOOKUP($R112,整理番号!$B$4:$C$5,2,FALSE),"")</f>
        <v/>
      </c>
      <c r="T112" s="59"/>
      <c r="U112" s="250"/>
      <c r="V112" s="121"/>
      <c r="W112" s="218" t="str">
        <f t="shared" si="137"/>
        <v/>
      </c>
      <c r="X112" s="111"/>
      <c r="Y112" s="115"/>
      <c r="Z112" s="146" t="str">
        <f>IFERROR(VLOOKUP($Y112,整理番号!$B$8:$C$10,2,FALSE),"")</f>
        <v/>
      </c>
      <c r="AA112" s="251"/>
      <c r="AB112" s="28"/>
      <c r="AC112" s="62" t="str">
        <f>IFERROR(VLOOKUP($AB112,整理番号!$B$22:$C$23,2,FALSE),"")</f>
        <v/>
      </c>
      <c r="AD112" s="28"/>
      <c r="AE112" s="116" t="str">
        <f>IFERROR(VLOOKUP(AD112,整理番号!$B$14:$C$16,2,FALSE),"")</f>
        <v/>
      </c>
      <c r="AF112" s="115"/>
      <c r="AG112" s="30" t="str">
        <f>IFERROR(VLOOKUP(AF112,整理番号!$B$18:$C$19,2,FALSE),"")</f>
        <v/>
      </c>
      <c r="AH112" s="28"/>
      <c r="AI112" s="254"/>
      <c r="AJ112" s="254"/>
      <c r="AK112" s="122"/>
      <c r="AL112" s="141"/>
      <c r="AM112" s="28"/>
      <c r="AN112" s="141"/>
      <c r="AO112" s="115"/>
      <c r="AP112" s="116" t="str">
        <f>IFERROR(VLOOKUP(AO112,整理番号!$B$38:$C$43,2,FALSE),"")</f>
        <v/>
      </c>
      <c r="AQ112" s="104" t="str">
        <f t="shared" si="138"/>
        <v/>
      </c>
      <c r="AR112" s="27"/>
      <c r="AS112" s="28"/>
      <c r="AT112" s="27"/>
      <c r="AU112" s="27"/>
      <c r="AV112" s="122"/>
      <c r="AW112" s="115"/>
      <c r="AX112" s="31"/>
      <c r="AY112" s="64" t="str">
        <f t="shared" si="139"/>
        <v/>
      </c>
      <c r="AZ112" s="31"/>
      <c r="BA112" s="31"/>
      <c r="BB112" s="64">
        <f t="shared" si="140"/>
        <v>0</v>
      </c>
      <c r="BC112" s="64" t="str">
        <f t="shared" si="141"/>
        <v/>
      </c>
      <c r="BD112" s="64" t="str">
        <f t="shared" si="142"/>
        <v/>
      </c>
      <c r="BE112" s="33"/>
      <c r="BF112" s="34" t="str">
        <f t="shared" si="143"/>
        <v/>
      </c>
      <c r="BG112" s="125" t="str">
        <f t="shared" si="144"/>
        <v/>
      </c>
      <c r="BH112" s="262"/>
      <c r="BI112" s="263"/>
      <c r="BJ112" s="31"/>
      <c r="BK112" s="31"/>
      <c r="BL112" s="31"/>
      <c r="BM112" s="31"/>
      <c r="BN112" s="148"/>
      <c r="BO112" s="270"/>
      <c r="BP112" s="267"/>
      <c r="BQ112" s="262"/>
      <c r="BR112" s="263"/>
      <c r="BS112" s="31"/>
      <c r="BT112" s="31"/>
      <c r="BU112" s="31"/>
      <c r="BV112" s="31"/>
      <c r="BW112" s="148"/>
      <c r="BX112" s="270"/>
      <c r="BY112" s="267"/>
      <c r="BZ112" s="262"/>
      <c r="CA112" s="263"/>
      <c r="CB112" s="31"/>
      <c r="CC112" s="31"/>
      <c r="CD112" s="31"/>
      <c r="CE112" s="31"/>
      <c r="CF112" s="148"/>
      <c r="CG112" s="270"/>
      <c r="CH112" s="267"/>
      <c r="CI112" s="262"/>
      <c r="CJ112" s="263"/>
      <c r="CK112" s="323"/>
      <c r="CL112" s="323"/>
      <c r="CM112" s="323"/>
      <c r="CN112" s="323"/>
      <c r="CO112" s="35" t="s">
        <v>306</v>
      </c>
      <c r="CP112" s="342" t="str">
        <f t="shared" si="145"/>
        <v/>
      </c>
      <c r="CQ112" s="267"/>
      <c r="CR112" s="258"/>
      <c r="CS112" s="93"/>
      <c r="CT112" s="275"/>
      <c r="CU112" s="275"/>
      <c r="CV112" s="275"/>
      <c r="CW112" s="275"/>
      <c r="CX112" s="36" t="s">
        <v>307</v>
      </c>
      <c r="CY112" s="273"/>
      <c r="CZ112" s="258"/>
      <c r="DA112" s="263"/>
      <c r="DB112" s="296"/>
      <c r="DC112" s="296"/>
      <c r="DD112" s="296"/>
      <c r="DE112" s="296"/>
      <c r="DF112" s="36" t="s">
        <v>308</v>
      </c>
      <c r="DG112" s="344" t="str">
        <f t="shared" si="146"/>
        <v/>
      </c>
      <c r="DH112" s="273"/>
      <c r="DI112" s="258"/>
      <c r="DJ112" s="263"/>
      <c r="DK112" s="278"/>
      <c r="DL112" s="278"/>
      <c r="DM112" s="278"/>
      <c r="DN112" s="278"/>
      <c r="DO112" s="36" t="s">
        <v>309</v>
      </c>
      <c r="DP112" s="281"/>
      <c r="DQ112" s="284" t="str">
        <f t="shared" si="147"/>
        <v/>
      </c>
      <c r="DR112" s="273"/>
      <c r="DS112" s="43"/>
      <c r="DT112" s="93"/>
      <c r="DU112" s="37"/>
      <c r="DV112" s="37"/>
      <c r="DW112" s="37"/>
      <c r="DX112" s="37"/>
      <c r="DY112" s="46" t="s">
        <v>310</v>
      </c>
      <c r="DZ112" s="478"/>
      <c r="EA112" s="38"/>
      <c r="EB112" s="37"/>
      <c r="EC112" s="37"/>
      <c r="ED112" s="37"/>
      <c r="EE112" s="37"/>
      <c r="EF112" s="49" t="s">
        <v>307</v>
      </c>
      <c r="EG112" s="54"/>
      <c r="EH112" s="290"/>
      <c r="EI112" s="37"/>
      <c r="EJ112" s="37"/>
      <c r="EK112" s="37"/>
      <c r="EL112" s="37"/>
      <c r="EM112" s="52" t="s">
        <v>307</v>
      </c>
      <c r="EN112" s="57"/>
      <c r="EO112" s="290"/>
      <c r="EP112" s="37"/>
      <c r="EQ112" s="37"/>
      <c r="ER112" s="37"/>
      <c r="ES112" s="37"/>
      <c r="ET112" s="39" t="s">
        <v>307</v>
      </c>
      <c r="EU112" s="287"/>
      <c r="EV112" s="292"/>
      <c r="EW112" s="290"/>
      <c r="EX112" s="37"/>
      <c r="EY112" s="37"/>
      <c r="EZ112" s="37"/>
      <c r="FA112" s="37"/>
      <c r="FB112" s="39" t="s">
        <v>307</v>
      </c>
      <c r="FC112" s="287"/>
      <c r="FD112" s="292"/>
      <c r="FE112" s="290"/>
      <c r="FF112" s="296"/>
      <c r="FG112" s="296"/>
      <c r="FH112" s="296"/>
      <c r="FI112" s="296"/>
      <c r="FJ112" s="40" t="s">
        <v>311</v>
      </c>
      <c r="FK112" s="302" t="str">
        <f t="shared" si="148"/>
        <v/>
      </c>
      <c r="FL112" s="299"/>
      <c r="FM112" s="292"/>
      <c r="FN112" s="290"/>
      <c r="FO112" s="305"/>
      <c r="FP112" s="296"/>
      <c r="FQ112" s="296"/>
      <c r="FR112" s="296"/>
      <c r="FS112" s="40" t="s">
        <v>311</v>
      </c>
      <c r="FT112" s="352" t="str">
        <f t="shared" si="149"/>
        <v/>
      </c>
      <c r="FU112" s="267"/>
      <c r="FV112" s="292"/>
      <c r="FW112" s="290"/>
      <c r="FX112" s="326"/>
      <c r="FY112" s="326"/>
      <c r="FZ112" s="326"/>
      <c r="GA112" s="326"/>
      <c r="GB112" s="36" t="s">
        <v>312</v>
      </c>
      <c r="GC112" s="308" t="str">
        <f t="shared" si="150"/>
        <v/>
      </c>
      <c r="GD112" s="267"/>
      <c r="GE112" s="312" t="str">
        <f t="shared" si="151"/>
        <v/>
      </c>
      <c r="GF112" s="313"/>
      <c r="GG112" s="338"/>
      <c r="GH112" s="312" t="str">
        <f t="shared" si="152"/>
        <v/>
      </c>
      <c r="GI112" s="313"/>
      <c r="GJ112" s="338" t="s">
        <v>56</v>
      </c>
      <c r="GK112" s="475" t="str">
        <f t="shared" si="153"/>
        <v/>
      </c>
      <c r="GL112" s="313"/>
      <c r="GM112" s="313"/>
      <c r="GN112" s="338"/>
      <c r="GO112" s="429" t="str">
        <f t="shared" si="154"/>
        <v/>
      </c>
      <c r="GP112" s="430" t="str">
        <f t="shared" si="155"/>
        <v/>
      </c>
      <c r="GQ112" s="431" t="str">
        <f t="shared" si="156"/>
        <v/>
      </c>
      <c r="GR112" s="432" t="str">
        <f t="shared" si="157"/>
        <v/>
      </c>
      <c r="GS112" s="430" t="str">
        <f t="shared" si="158"/>
        <v/>
      </c>
      <c r="GT112" s="433" t="str">
        <f t="shared" si="159"/>
        <v/>
      </c>
      <c r="GU112" s="331" t="str">
        <f t="shared" si="160"/>
        <v/>
      </c>
      <c r="GV112" s="333" t="str">
        <f t="shared" si="161"/>
        <v/>
      </c>
      <c r="GW112" s="439" t="str">
        <f t="shared" si="162"/>
        <v/>
      </c>
      <c r="GX112" s="433" t="str">
        <f t="shared" si="163"/>
        <v/>
      </c>
      <c r="GY112" s="331" t="str">
        <f t="shared" si="164"/>
        <v/>
      </c>
      <c r="GZ112" s="331" t="str">
        <f t="shared" si="165"/>
        <v/>
      </c>
      <c r="HA112" s="328" t="str">
        <f t="shared" si="166"/>
        <v/>
      </c>
      <c r="HB112" s="331" t="str">
        <f t="shared" si="167"/>
        <v/>
      </c>
      <c r="HC112" s="331" t="str">
        <f t="shared" si="168"/>
        <v/>
      </c>
      <c r="HD112" s="333" t="str">
        <f t="shared" si="169"/>
        <v/>
      </c>
      <c r="HE112" s="332" t="str">
        <f t="shared" si="170"/>
        <v/>
      </c>
      <c r="HF112" s="331" t="str">
        <f t="shared" si="171"/>
        <v/>
      </c>
      <c r="HG112" s="333" t="str">
        <f t="shared" si="172"/>
        <v/>
      </c>
      <c r="HH112" s="419" t="str">
        <f t="shared" si="173"/>
        <v/>
      </c>
      <c r="HI112" s="358" t="str">
        <f t="shared" si="174"/>
        <v/>
      </c>
      <c r="HJ112" s="331" t="str">
        <f t="shared" si="175"/>
        <v/>
      </c>
      <c r="HK112" s="331" t="str">
        <f t="shared" si="176"/>
        <v/>
      </c>
      <c r="HL112" s="358" t="str">
        <f t="shared" si="177"/>
        <v/>
      </c>
      <c r="HM112" s="331" t="str">
        <f t="shared" si="178"/>
        <v/>
      </c>
      <c r="HN112" s="331" t="str">
        <f t="shared" si="179"/>
        <v/>
      </c>
      <c r="HO112" s="358" t="str">
        <f t="shared" si="180"/>
        <v/>
      </c>
      <c r="HP112" s="331" t="str">
        <f t="shared" si="181"/>
        <v/>
      </c>
      <c r="HQ112" s="331" t="str">
        <f t="shared" si="182"/>
        <v/>
      </c>
      <c r="HR112" s="361" t="str">
        <f t="shared" si="183"/>
        <v/>
      </c>
      <c r="HS112" s="348" t="str">
        <f t="shared" si="184"/>
        <v/>
      </c>
      <c r="HT112" s="333" t="str">
        <f t="shared" si="185"/>
        <v/>
      </c>
      <c r="HU112" s="428" t="str">
        <f t="shared" si="186"/>
        <v/>
      </c>
      <c r="HV112" s="328" t="str">
        <f t="shared" si="187"/>
        <v/>
      </c>
      <c r="HW112" s="330" t="str">
        <f t="shared" si="188"/>
        <v/>
      </c>
      <c r="HX112" s="418" t="str">
        <f t="shared" si="189"/>
        <v/>
      </c>
      <c r="HY112" s="331" t="str">
        <f t="shared" si="190"/>
        <v/>
      </c>
      <c r="HZ112" s="331" t="str">
        <f t="shared" si="191"/>
        <v/>
      </c>
      <c r="IA112" s="331" t="str">
        <f t="shared" si="192"/>
        <v/>
      </c>
      <c r="IB112" s="331" t="str">
        <f t="shared" si="193"/>
        <v/>
      </c>
      <c r="IC112" s="333" t="str">
        <f t="shared" si="194"/>
        <v/>
      </c>
      <c r="ID112" s="419" t="str">
        <f t="shared" si="195"/>
        <v/>
      </c>
      <c r="IE112" s="331" t="str">
        <f t="shared" si="196"/>
        <v/>
      </c>
      <c r="IF112" s="331" t="str">
        <f t="shared" si="197"/>
        <v/>
      </c>
      <c r="IG112" s="331" t="str">
        <f t="shared" si="198"/>
        <v/>
      </c>
      <c r="IH112" s="331" t="str">
        <f t="shared" si="199"/>
        <v/>
      </c>
      <c r="II112" s="333" t="str">
        <f t="shared" si="200"/>
        <v/>
      </c>
      <c r="IJ112" s="419" t="str">
        <f t="shared" si="201"/>
        <v/>
      </c>
      <c r="IK112" s="331" t="str">
        <f t="shared" si="202"/>
        <v/>
      </c>
      <c r="IL112" s="331" t="str">
        <f t="shared" si="203"/>
        <v/>
      </c>
      <c r="IM112" s="331" t="str">
        <f t="shared" si="204"/>
        <v/>
      </c>
      <c r="IN112" s="331" t="str">
        <f t="shared" si="205"/>
        <v/>
      </c>
      <c r="IO112" s="333" t="str">
        <f t="shared" si="206"/>
        <v/>
      </c>
      <c r="IP112" s="433" t="str">
        <f t="shared" si="207"/>
        <v/>
      </c>
      <c r="IQ112" s="331" t="str">
        <f t="shared" si="208"/>
        <v/>
      </c>
      <c r="IR112" s="348" t="str">
        <f t="shared" si="209"/>
        <v/>
      </c>
      <c r="IS112" s="433" t="str">
        <f t="shared" si="210"/>
        <v/>
      </c>
      <c r="IT112" s="331" t="str">
        <f t="shared" si="211"/>
        <v/>
      </c>
      <c r="IU112" s="333" t="str">
        <f t="shared" si="212"/>
        <v/>
      </c>
      <c r="IV112" s="449" t="str">
        <f t="shared" si="213"/>
        <v/>
      </c>
      <c r="IW112" s="331" t="str">
        <f t="shared" si="214"/>
        <v/>
      </c>
      <c r="IX112" s="331" t="str">
        <f t="shared" si="215"/>
        <v/>
      </c>
      <c r="IY112" s="348" t="str">
        <f t="shared" si="216"/>
        <v/>
      </c>
      <c r="IZ112" s="365" t="str">
        <f t="shared" si="217"/>
        <v/>
      </c>
      <c r="JA112" s="340"/>
      <c r="JB112" s="100"/>
      <c r="JC112" s="370" t="str">
        <f t="shared" si="218"/>
        <v/>
      </c>
      <c r="JD112" s="101" t="str">
        <f t="shared" si="219"/>
        <v/>
      </c>
      <c r="JE112" s="367" t="str">
        <f t="shared" si="220"/>
        <v/>
      </c>
      <c r="JF112" s="368" t="str">
        <f t="shared" si="221"/>
        <v/>
      </c>
      <c r="JG112" s="368" t="str">
        <f t="shared" si="222"/>
        <v/>
      </c>
      <c r="JH112" s="368" t="str">
        <f t="shared" si="223"/>
        <v/>
      </c>
      <c r="JI112" s="368">
        <f t="shared" si="224"/>
        <v>0</v>
      </c>
      <c r="JJ112" s="369" t="str">
        <f t="shared" si="225"/>
        <v/>
      </c>
      <c r="JK112" s="367" t="str">
        <f t="shared" si="226"/>
        <v/>
      </c>
      <c r="JL112" s="369" t="str">
        <f t="shared" si="227"/>
        <v/>
      </c>
      <c r="JM112" s="368" t="str">
        <f t="shared" si="228"/>
        <v/>
      </c>
      <c r="JN112" s="368" t="str">
        <f t="shared" si="229"/>
        <v/>
      </c>
      <c r="JO112" s="368" t="str">
        <f t="shared" si="230"/>
        <v/>
      </c>
      <c r="JP112" s="371" t="str">
        <f t="shared" si="231"/>
        <v/>
      </c>
      <c r="JR112" s="115" t="str">
        <f t="shared" si="232"/>
        <v/>
      </c>
      <c r="JS112" s="28" t="str">
        <f t="shared" si="233"/>
        <v/>
      </c>
      <c r="JT112" s="28" t="str">
        <f t="shared" si="234"/>
        <v/>
      </c>
      <c r="JU112" s="28" t="str">
        <f t="shared" si="235"/>
        <v/>
      </c>
      <c r="JV112" s="28" t="str">
        <f t="shared" si="236"/>
        <v/>
      </c>
      <c r="JW112" s="251"/>
      <c r="JX112" s="122" t="str">
        <f t="shared" si="237"/>
        <v/>
      </c>
      <c r="JZ112" s="115" t="str">
        <f t="shared" si="238"/>
        <v/>
      </c>
      <c r="KA112" s="398" t="str">
        <f t="shared" si="239"/>
        <v/>
      </c>
      <c r="KB112" s="398" t="str">
        <f t="shared" si="240"/>
        <v/>
      </c>
      <c r="KC112" s="28" t="str">
        <f t="shared" si="241"/>
        <v/>
      </c>
      <c r="KD112" s="28" t="str">
        <f t="shared" si="242"/>
        <v/>
      </c>
      <c r="KE112" s="28" t="str">
        <f t="shared" si="243"/>
        <v/>
      </c>
      <c r="KF112" s="28" t="str">
        <f t="shared" si="244"/>
        <v/>
      </c>
      <c r="KG112" s="28" t="str">
        <f t="shared" si="245"/>
        <v/>
      </c>
      <c r="KH112" s="28" t="str">
        <f t="shared" si="246"/>
        <v/>
      </c>
      <c r="KI112" s="28" t="str">
        <f t="shared" si="247"/>
        <v/>
      </c>
      <c r="KJ112" s="28" t="str">
        <f t="shared" si="248"/>
        <v/>
      </c>
      <c r="KK112" s="122" t="str">
        <f t="shared" si="249"/>
        <v/>
      </c>
    </row>
    <row r="113" spans="2:297" s="26" customFormat="1" ht="26.25" customHeight="1" x14ac:dyDescent="0.2">
      <c r="B113" s="27">
        <f t="shared" si="128"/>
        <v>0</v>
      </c>
      <c r="C113" s="27">
        <f t="shared" si="129"/>
        <v>0</v>
      </c>
      <c r="D113" s="27">
        <f t="shared" si="130"/>
        <v>0</v>
      </c>
      <c r="E113" s="27">
        <f t="shared" si="131"/>
        <v>0</v>
      </c>
      <c r="F113" s="27">
        <f t="shared" si="132"/>
        <v>0</v>
      </c>
      <c r="G113" s="27">
        <f t="shared" si="133"/>
        <v>0</v>
      </c>
      <c r="H113" s="27">
        <f t="shared" si="134"/>
        <v>0</v>
      </c>
      <c r="I113" s="27">
        <f t="shared" si="135"/>
        <v>0</v>
      </c>
      <c r="J113" s="27"/>
      <c r="K113" s="27"/>
      <c r="L113" s="27"/>
      <c r="N113" s="131" t="str">
        <f t="shared" si="136"/>
        <v/>
      </c>
      <c r="O113" s="59"/>
      <c r="P113" s="59"/>
      <c r="Q113" s="241"/>
      <c r="R113" s="483"/>
      <c r="S113" s="243" t="str">
        <f>IFERROR(VLOOKUP($R113,整理番号!$B$4:$C$5,2,FALSE),"")</f>
        <v/>
      </c>
      <c r="T113" s="59"/>
      <c r="U113" s="250"/>
      <c r="V113" s="121"/>
      <c r="W113" s="218" t="str">
        <f t="shared" si="137"/>
        <v/>
      </c>
      <c r="X113" s="111"/>
      <c r="Y113" s="115"/>
      <c r="Z113" s="146" t="str">
        <f>IFERROR(VLOOKUP($Y113,整理番号!$B$8:$C$10,2,FALSE),"")</f>
        <v/>
      </c>
      <c r="AA113" s="251"/>
      <c r="AB113" s="28"/>
      <c r="AC113" s="62" t="str">
        <f>IFERROR(VLOOKUP($AB113,整理番号!$B$22:$C$23,2,FALSE),"")</f>
        <v/>
      </c>
      <c r="AD113" s="28"/>
      <c r="AE113" s="116" t="str">
        <f>IFERROR(VLOOKUP(AD113,整理番号!$B$14:$C$16,2,FALSE),"")</f>
        <v/>
      </c>
      <c r="AF113" s="115"/>
      <c r="AG113" s="30" t="str">
        <f>IFERROR(VLOOKUP(AF113,整理番号!$B$18:$C$19,2,FALSE),"")</f>
        <v/>
      </c>
      <c r="AH113" s="28"/>
      <c r="AI113" s="254"/>
      <c r="AJ113" s="254"/>
      <c r="AK113" s="122"/>
      <c r="AL113" s="141"/>
      <c r="AM113" s="28"/>
      <c r="AN113" s="141"/>
      <c r="AO113" s="115"/>
      <c r="AP113" s="116" t="str">
        <f>IFERROR(VLOOKUP(AO113,整理番号!$B$38:$C$43,2,FALSE),"")</f>
        <v/>
      </c>
      <c r="AQ113" s="104" t="str">
        <f t="shared" si="138"/>
        <v/>
      </c>
      <c r="AR113" s="27"/>
      <c r="AS113" s="28"/>
      <c r="AT113" s="27"/>
      <c r="AU113" s="27"/>
      <c r="AV113" s="122"/>
      <c r="AW113" s="115"/>
      <c r="AX113" s="31"/>
      <c r="AY113" s="64" t="str">
        <f t="shared" si="139"/>
        <v/>
      </c>
      <c r="AZ113" s="31"/>
      <c r="BA113" s="31"/>
      <c r="BB113" s="64">
        <f t="shared" si="140"/>
        <v>0</v>
      </c>
      <c r="BC113" s="64" t="str">
        <f t="shared" si="141"/>
        <v/>
      </c>
      <c r="BD113" s="64" t="str">
        <f t="shared" si="142"/>
        <v/>
      </c>
      <c r="BE113" s="33"/>
      <c r="BF113" s="34" t="str">
        <f t="shared" si="143"/>
        <v/>
      </c>
      <c r="BG113" s="125" t="str">
        <f t="shared" si="144"/>
        <v/>
      </c>
      <c r="BH113" s="262"/>
      <c r="BI113" s="263"/>
      <c r="BJ113" s="31"/>
      <c r="BK113" s="31"/>
      <c r="BL113" s="31"/>
      <c r="BM113" s="31"/>
      <c r="BN113" s="148"/>
      <c r="BO113" s="270"/>
      <c r="BP113" s="267"/>
      <c r="BQ113" s="262"/>
      <c r="BR113" s="263"/>
      <c r="BS113" s="31"/>
      <c r="BT113" s="31"/>
      <c r="BU113" s="31"/>
      <c r="BV113" s="31"/>
      <c r="BW113" s="148"/>
      <c r="BX113" s="270"/>
      <c r="BY113" s="267"/>
      <c r="BZ113" s="262"/>
      <c r="CA113" s="263"/>
      <c r="CB113" s="31"/>
      <c r="CC113" s="31"/>
      <c r="CD113" s="31"/>
      <c r="CE113" s="31"/>
      <c r="CF113" s="148"/>
      <c r="CG113" s="270"/>
      <c r="CH113" s="267"/>
      <c r="CI113" s="262"/>
      <c r="CJ113" s="263"/>
      <c r="CK113" s="323"/>
      <c r="CL113" s="323"/>
      <c r="CM113" s="323"/>
      <c r="CN113" s="323"/>
      <c r="CO113" s="35" t="s">
        <v>306</v>
      </c>
      <c r="CP113" s="342" t="str">
        <f t="shared" si="145"/>
        <v/>
      </c>
      <c r="CQ113" s="267"/>
      <c r="CR113" s="258"/>
      <c r="CS113" s="93"/>
      <c r="CT113" s="275"/>
      <c r="CU113" s="275"/>
      <c r="CV113" s="275"/>
      <c r="CW113" s="275"/>
      <c r="CX113" s="36" t="s">
        <v>307</v>
      </c>
      <c r="CY113" s="273"/>
      <c r="CZ113" s="258"/>
      <c r="DA113" s="263"/>
      <c r="DB113" s="296"/>
      <c r="DC113" s="296"/>
      <c r="DD113" s="296"/>
      <c r="DE113" s="296"/>
      <c r="DF113" s="36" t="s">
        <v>308</v>
      </c>
      <c r="DG113" s="344" t="str">
        <f t="shared" si="146"/>
        <v/>
      </c>
      <c r="DH113" s="273"/>
      <c r="DI113" s="258"/>
      <c r="DJ113" s="263"/>
      <c r="DK113" s="278"/>
      <c r="DL113" s="278"/>
      <c r="DM113" s="278"/>
      <c r="DN113" s="278"/>
      <c r="DO113" s="36" t="s">
        <v>309</v>
      </c>
      <c r="DP113" s="281"/>
      <c r="DQ113" s="284" t="str">
        <f t="shared" si="147"/>
        <v/>
      </c>
      <c r="DR113" s="273"/>
      <c r="DS113" s="43"/>
      <c r="DT113" s="93"/>
      <c r="DU113" s="37"/>
      <c r="DV113" s="37"/>
      <c r="DW113" s="37"/>
      <c r="DX113" s="37"/>
      <c r="DY113" s="46" t="s">
        <v>310</v>
      </c>
      <c r="DZ113" s="478"/>
      <c r="EA113" s="38"/>
      <c r="EB113" s="37"/>
      <c r="EC113" s="37"/>
      <c r="ED113" s="37"/>
      <c r="EE113" s="37"/>
      <c r="EF113" s="49" t="s">
        <v>307</v>
      </c>
      <c r="EG113" s="54"/>
      <c r="EH113" s="290"/>
      <c r="EI113" s="37"/>
      <c r="EJ113" s="37"/>
      <c r="EK113" s="37"/>
      <c r="EL113" s="37"/>
      <c r="EM113" s="52" t="s">
        <v>307</v>
      </c>
      <c r="EN113" s="57"/>
      <c r="EO113" s="290"/>
      <c r="EP113" s="37"/>
      <c r="EQ113" s="37"/>
      <c r="ER113" s="37"/>
      <c r="ES113" s="37"/>
      <c r="ET113" s="39" t="s">
        <v>307</v>
      </c>
      <c r="EU113" s="287"/>
      <c r="EV113" s="292"/>
      <c r="EW113" s="290"/>
      <c r="EX113" s="37"/>
      <c r="EY113" s="37"/>
      <c r="EZ113" s="37"/>
      <c r="FA113" s="37"/>
      <c r="FB113" s="39" t="s">
        <v>307</v>
      </c>
      <c r="FC113" s="287"/>
      <c r="FD113" s="292"/>
      <c r="FE113" s="290"/>
      <c r="FF113" s="296"/>
      <c r="FG113" s="296"/>
      <c r="FH113" s="296"/>
      <c r="FI113" s="296"/>
      <c r="FJ113" s="40" t="s">
        <v>311</v>
      </c>
      <c r="FK113" s="302" t="str">
        <f t="shared" si="148"/>
        <v/>
      </c>
      <c r="FL113" s="299"/>
      <c r="FM113" s="292"/>
      <c r="FN113" s="290"/>
      <c r="FO113" s="305"/>
      <c r="FP113" s="296"/>
      <c r="FQ113" s="296"/>
      <c r="FR113" s="296"/>
      <c r="FS113" s="40" t="s">
        <v>311</v>
      </c>
      <c r="FT113" s="352" t="str">
        <f t="shared" si="149"/>
        <v/>
      </c>
      <c r="FU113" s="267"/>
      <c r="FV113" s="292"/>
      <c r="FW113" s="290"/>
      <c r="FX113" s="326"/>
      <c r="FY113" s="326"/>
      <c r="FZ113" s="326"/>
      <c r="GA113" s="326"/>
      <c r="GB113" s="36" t="s">
        <v>312</v>
      </c>
      <c r="GC113" s="308" t="str">
        <f t="shared" si="150"/>
        <v/>
      </c>
      <c r="GD113" s="267"/>
      <c r="GE113" s="312" t="str">
        <f t="shared" si="151"/>
        <v/>
      </c>
      <c r="GF113" s="313"/>
      <c r="GG113" s="338"/>
      <c r="GH113" s="312" t="str">
        <f t="shared" si="152"/>
        <v/>
      </c>
      <c r="GI113" s="313"/>
      <c r="GJ113" s="338" t="s">
        <v>56</v>
      </c>
      <c r="GK113" s="475" t="str">
        <f t="shared" si="153"/>
        <v/>
      </c>
      <c r="GL113" s="313"/>
      <c r="GM113" s="313"/>
      <c r="GN113" s="338"/>
      <c r="GO113" s="429" t="str">
        <f t="shared" si="154"/>
        <v/>
      </c>
      <c r="GP113" s="430" t="str">
        <f t="shared" si="155"/>
        <v/>
      </c>
      <c r="GQ113" s="431" t="str">
        <f t="shared" si="156"/>
        <v/>
      </c>
      <c r="GR113" s="432" t="str">
        <f t="shared" si="157"/>
        <v/>
      </c>
      <c r="GS113" s="430" t="str">
        <f t="shared" si="158"/>
        <v/>
      </c>
      <c r="GT113" s="433" t="str">
        <f t="shared" si="159"/>
        <v/>
      </c>
      <c r="GU113" s="331" t="str">
        <f t="shared" si="160"/>
        <v/>
      </c>
      <c r="GV113" s="333" t="str">
        <f t="shared" si="161"/>
        <v/>
      </c>
      <c r="GW113" s="439" t="str">
        <f t="shared" si="162"/>
        <v/>
      </c>
      <c r="GX113" s="433" t="str">
        <f t="shared" si="163"/>
        <v/>
      </c>
      <c r="GY113" s="331" t="str">
        <f t="shared" si="164"/>
        <v/>
      </c>
      <c r="GZ113" s="331" t="str">
        <f t="shared" si="165"/>
        <v/>
      </c>
      <c r="HA113" s="328" t="str">
        <f t="shared" si="166"/>
        <v/>
      </c>
      <c r="HB113" s="331" t="str">
        <f t="shared" si="167"/>
        <v/>
      </c>
      <c r="HC113" s="331" t="str">
        <f t="shared" si="168"/>
        <v/>
      </c>
      <c r="HD113" s="333" t="str">
        <f t="shared" si="169"/>
        <v/>
      </c>
      <c r="HE113" s="332" t="str">
        <f t="shared" si="170"/>
        <v/>
      </c>
      <c r="HF113" s="331" t="str">
        <f t="shared" si="171"/>
        <v/>
      </c>
      <c r="HG113" s="333" t="str">
        <f t="shared" si="172"/>
        <v/>
      </c>
      <c r="HH113" s="419" t="str">
        <f t="shared" si="173"/>
        <v/>
      </c>
      <c r="HI113" s="358" t="str">
        <f t="shared" si="174"/>
        <v/>
      </c>
      <c r="HJ113" s="331" t="str">
        <f t="shared" si="175"/>
        <v/>
      </c>
      <c r="HK113" s="331" t="str">
        <f t="shared" si="176"/>
        <v/>
      </c>
      <c r="HL113" s="358" t="str">
        <f t="shared" si="177"/>
        <v/>
      </c>
      <c r="HM113" s="331" t="str">
        <f t="shared" si="178"/>
        <v/>
      </c>
      <c r="HN113" s="331" t="str">
        <f t="shared" si="179"/>
        <v/>
      </c>
      <c r="HO113" s="358" t="str">
        <f t="shared" si="180"/>
        <v/>
      </c>
      <c r="HP113" s="331" t="str">
        <f t="shared" si="181"/>
        <v/>
      </c>
      <c r="HQ113" s="331" t="str">
        <f t="shared" si="182"/>
        <v/>
      </c>
      <c r="HR113" s="361" t="str">
        <f t="shared" si="183"/>
        <v/>
      </c>
      <c r="HS113" s="348" t="str">
        <f t="shared" si="184"/>
        <v/>
      </c>
      <c r="HT113" s="333" t="str">
        <f t="shared" si="185"/>
        <v/>
      </c>
      <c r="HU113" s="428" t="str">
        <f t="shared" si="186"/>
        <v/>
      </c>
      <c r="HV113" s="328" t="str">
        <f t="shared" si="187"/>
        <v/>
      </c>
      <c r="HW113" s="330" t="str">
        <f t="shared" si="188"/>
        <v/>
      </c>
      <c r="HX113" s="418" t="str">
        <f t="shared" si="189"/>
        <v/>
      </c>
      <c r="HY113" s="331" t="str">
        <f t="shared" si="190"/>
        <v/>
      </c>
      <c r="HZ113" s="331" t="str">
        <f t="shared" si="191"/>
        <v/>
      </c>
      <c r="IA113" s="331" t="str">
        <f t="shared" si="192"/>
        <v/>
      </c>
      <c r="IB113" s="331" t="str">
        <f t="shared" si="193"/>
        <v/>
      </c>
      <c r="IC113" s="333" t="str">
        <f t="shared" si="194"/>
        <v/>
      </c>
      <c r="ID113" s="419" t="str">
        <f t="shared" si="195"/>
        <v/>
      </c>
      <c r="IE113" s="331" t="str">
        <f t="shared" si="196"/>
        <v/>
      </c>
      <c r="IF113" s="331" t="str">
        <f t="shared" si="197"/>
        <v/>
      </c>
      <c r="IG113" s="331" t="str">
        <f t="shared" si="198"/>
        <v/>
      </c>
      <c r="IH113" s="331" t="str">
        <f t="shared" si="199"/>
        <v/>
      </c>
      <c r="II113" s="333" t="str">
        <f t="shared" si="200"/>
        <v/>
      </c>
      <c r="IJ113" s="419" t="str">
        <f t="shared" si="201"/>
        <v/>
      </c>
      <c r="IK113" s="331" t="str">
        <f t="shared" si="202"/>
        <v/>
      </c>
      <c r="IL113" s="331" t="str">
        <f t="shared" si="203"/>
        <v/>
      </c>
      <c r="IM113" s="331" t="str">
        <f t="shared" si="204"/>
        <v/>
      </c>
      <c r="IN113" s="331" t="str">
        <f t="shared" si="205"/>
        <v/>
      </c>
      <c r="IO113" s="333" t="str">
        <f t="shared" si="206"/>
        <v/>
      </c>
      <c r="IP113" s="433" t="str">
        <f t="shared" si="207"/>
        <v/>
      </c>
      <c r="IQ113" s="331" t="str">
        <f t="shared" si="208"/>
        <v/>
      </c>
      <c r="IR113" s="348" t="str">
        <f t="shared" si="209"/>
        <v/>
      </c>
      <c r="IS113" s="433" t="str">
        <f t="shared" si="210"/>
        <v/>
      </c>
      <c r="IT113" s="331" t="str">
        <f t="shared" si="211"/>
        <v/>
      </c>
      <c r="IU113" s="333" t="str">
        <f t="shared" si="212"/>
        <v/>
      </c>
      <c r="IV113" s="449" t="str">
        <f t="shared" si="213"/>
        <v/>
      </c>
      <c r="IW113" s="331" t="str">
        <f t="shared" si="214"/>
        <v/>
      </c>
      <c r="IX113" s="331" t="str">
        <f t="shared" si="215"/>
        <v/>
      </c>
      <c r="IY113" s="348" t="str">
        <f t="shared" si="216"/>
        <v/>
      </c>
      <c r="IZ113" s="365" t="str">
        <f t="shared" si="217"/>
        <v/>
      </c>
      <c r="JA113" s="340"/>
      <c r="JB113" s="100"/>
      <c r="JC113" s="370" t="str">
        <f t="shared" si="218"/>
        <v/>
      </c>
      <c r="JD113" s="101" t="str">
        <f t="shared" si="219"/>
        <v/>
      </c>
      <c r="JE113" s="367" t="str">
        <f t="shared" si="220"/>
        <v/>
      </c>
      <c r="JF113" s="368" t="str">
        <f t="shared" si="221"/>
        <v/>
      </c>
      <c r="JG113" s="368" t="str">
        <f t="shared" si="222"/>
        <v/>
      </c>
      <c r="JH113" s="368" t="str">
        <f t="shared" si="223"/>
        <v/>
      </c>
      <c r="JI113" s="368">
        <f t="shared" si="224"/>
        <v>0</v>
      </c>
      <c r="JJ113" s="369" t="str">
        <f t="shared" si="225"/>
        <v/>
      </c>
      <c r="JK113" s="367" t="str">
        <f t="shared" si="226"/>
        <v/>
      </c>
      <c r="JL113" s="369" t="str">
        <f t="shared" si="227"/>
        <v/>
      </c>
      <c r="JM113" s="368" t="str">
        <f t="shared" si="228"/>
        <v/>
      </c>
      <c r="JN113" s="368" t="str">
        <f t="shared" si="229"/>
        <v/>
      </c>
      <c r="JO113" s="368" t="str">
        <f t="shared" si="230"/>
        <v/>
      </c>
      <c r="JP113" s="371" t="str">
        <f t="shared" si="231"/>
        <v/>
      </c>
      <c r="JR113" s="115" t="str">
        <f t="shared" si="232"/>
        <v/>
      </c>
      <c r="JS113" s="28" t="str">
        <f t="shared" si="233"/>
        <v/>
      </c>
      <c r="JT113" s="28" t="str">
        <f t="shared" si="234"/>
        <v/>
      </c>
      <c r="JU113" s="28" t="str">
        <f t="shared" si="235"/>
        <v/>
      </c>
      <c r="JV113" s="28" t="str">
        <f t="shared" si="236"/>
        <v/>
      </c>
      <c r="JW113" s="251"/>
      <c r="JX113" s="122" t="str">
        <f t="shared" si="237"/>
        <v/>
      </c>
      <c r="JZ113" s="115" t="str">
        <f t="shared" si="238"/>
        <v/>
      </c>
      <c r="KA113" s="398" t="str">
        <f t="shared" si="239"/>
        <v/>
      </c>
      <c r="KB113" s="398" t="str">
        <f t="shared" si="240"/>
        <v/>
      </c>
      <c r="KC113" s="28" t="str">
        <f t="shared" si="241"/>
        <v/>
      </c>
      <c r="KD113" s="28" t="str">
        <f t="shared" si="242"/>
        <v/>
      </c>
      <c r="KE113" s="28" t="str">
        <f t="shared" si="243"/>
        <v/>
      </c>
      <c r="KF113" s="28" t="str">
        <f t="shared" si="244"/>
        <v/>
      </c>
      <c r="KG113" s="28" t="str">
        <f t="shared" si="245"/>
        <v/>
      </c>
      <c r="KH113" s="28" t="str">
        <f t="shared" si="246"/>
        <v/>
      </c>
      <c r="KI113" s="28" t="str">
        <f t="shared" si="247"/>
        <v/>
      </c>
      <c r="KJ113" s="28" t="str">
        <f t="shared" si="248"/>
        <v/>
      </c>
      <c r="KK113" s="122" t="str">
        <f t="shared" si="249"/>
        <v/>
      </c>
    </row>
    <row r="114" spans="2:297" s="26" customFormat="1" ht="26.25" customHeight="1" x14ac:dyDescent="0.2">
      <c r="B114" s="27">
        <f t="shared" si="128"/>
        <v>0</v>
      </c>
      <c r="C114" s="27">
        <f t="shared" si="129"/>
        <v>0</v>
      </c>
      <c r="D114" s="27">
        <f t="shared" si="130"/>
        <v>0</v>
      </c>
      <c r="E114" s="27">
        <f t="shared" si="131"/>
        <v>0</v>
      </c>
      <c r="F114" s="27">
        <f t="shared" si="132"/>
        <v>0</v>
      </c>
      <c r="G114" s="27">
        <f t="shared" si="133"/>
        <v>0</v>
      </c>
      <c r="H114" s="27">
        <f t="shared" si="134"/>
        <v>0</v>
      </c>
      <c r="I114" s="27">
        <f t="shared" si="135"/>
        <v>0</v>
      </c>
      <c r="J114" s="27"/>
      <c r="K114" s="27"/>
      <c r="L114" s="27"/>
      <c r="N114" s="131" t="str">
        <f t="shared" si="136"/>
        <v/>
      </c>
      <c r="O114" s="59"/>
      <c r="P114" s="59"/>
      <c r="Q114" s="241"/>
      <c r="R114" s="483"/>
      <c r="S114" s="243" t="str">
        <f>IFERROR(VLOOKUP($R114,整理番号!$B$4:$C$5,2,FALSE),"")</f>
        <v/>
      </c>
      <c r="T114" s="59"/>
      <c r="U114" s="250"/>
      <c r="V114" s="121"/>
      <c r="W114" s="218" t="str">
        <f t="shared" si="137"/>
        <v/>
      </c>
      <c r="X114" s="111"/>
      <c r="Y114" s="115"/>
      <c r="Z114" s="146" t="str">
        <f>IFERROR(VLOOKUP($Y114,整理番号!$B$8:$C$10,2,FALSE),"")</f>
        <v/>
      </c>
      <c r="AA114" s="251"/>
      <c r="AB114" s="28"/>
      <c r="AC114" s="62" t="str">
        <f>IFERROR(VLOOKUP($AB114,整理番号!$B$22:$C$23,2,FALSE),"")</f>
        <v/>
      </c>
      <c r="AD114" s="28"/>
      <c r="AE114" s="116" t="str">
        <f>IFERROR(VLOOKUP(AD114,整理番号!$B$14:$C$16,2,FALSE),"")</f>
        <v/>
      </c>
      <c r="AF114" s="115"/>
      <c r="AG114" s="30" t="str">
        <f>IFERROR(VLOOKUP(AF114,整理番号!$B$18:$C$19,2,FALSE),"")</f>
        <v/>
      </c>
      <c r="AH114" s="28"/>
      <c r="AI114" s="254"/>
      <c r="AJ114" s="254"/>
      <c r="AK114" s="122"/>
      <c r="AL114" s="141"/>
      <c r="AM114" s="28"/>
      <c r="AN114" s="141"/>
      <c r="AO114" s="115"/>
      <c r="AP114" s="116" t="str">
        <f>IFERROR(VLOOKUP(AO114,整理番号!$B$38:$C$43,2,FALSE),"")</f>
        <v/>
      </c>
      <c r="AQ114" s="104" t="str">
        <f t="shared" si="138"/>
        <v/>
      </c>
      <c r="AR114" s="27"/>
      <c r="AS114" s="28"/>
      <c r="AT114" s="27"/>
      <c r="AU114" s="27"/>
      <c r="AV114" s="122"/>
      <c r="AW114" s="115"/>
      <c r="AX114" s="31"/>
      <c r="AY114" s="64" t="str">
        <f t="shared" si="139"/>
        <v/>
      </c>
      <c r="AZ114" s="31"/>
      <c r="BA114" s="31"/>
      <c r="BB114" s="64">
        <f t="shared" si="140"/>
        <v>0</v>
      </c>
      <c r="BC114" s="64" t="str">
        <f t="shared" si="141"/>
        <v/>
      </c>
      <c r="BD114" s="64" t="str">
        <f t="shared" si="142"/>
        <v/>
      </c>
      <c r="BE114" s="33"/>
      <c r="BF114" s="34" t="str">
        <f t="shared" si="143"/>
        <v/>
      </c>
      <c r="BG114" s="125" t="str">
        <f t="shared" si="144"/>
        <v/>
      </c>
      <c r="BH114" s="262"/>
      <c r="BI114" s="263"/>
      <c r="BJ114" s="31"/>
      <c r="BK114" s="31"/>
      <c r="BL114" s="31"/>
      <c r="BM114" s="31"/>
      <c r="BN114" s="148"/>
      <c r="BO114" s="270"/>
      <c r="BP114" s="267"/>
      <c r="BQ114" s="262"/>
      <c r="BR114" s="263"/>
      <c r="BS114" s="31"/>
      <c r="BT114" s="31"/>
      <c r="BU114" s="31"/>
      <c r="BV114" s="31"/>
      <c r="BW114" s="148"/>
      <c r="BX114" s="270"/>
      <c r="BY114" s="267"/>
      <c r="BZ114" s="262"/>
      <c r="CA114" s="263"/>
      <c r="CB114" s="31"/>
      <c r="CC114" s="31"/>
      <c r="CD114" s="31"/>
      <c r="CE114" s="31"/>
      <c r="CF114" s="148"/>
      <c r="CG114" s="270"/>
      <c r="CH114" s="267"/>
      <c r="CI114" s="262"/>
      <c r="CJ114" s="263"/>
      <c r="CK114" s="323"/>
      <c r="CL114" s="323"/>
      <c r="CM114" s="323"/>
      <c r="CN114" s="323"/>
      <c r="CO114" s="35" t="s">
        <v>306</v>
      </c>
      <c r="CP114" s="342" t="str">
        <f t="shared" si="145"/>
        <v/>
      </c>
      <c r="CQ114" s="267"/>
      <c r="CR114" s="258"/>
      <c r="CS114" s="93"/>
      <c r="CT114" s="275"/>
      <c r="CU114" s="275"/>
      <c r="CV114" s="275"/>
      <c r="CW114" s="275"/>
      <c r="CX114" s="36" t="s">
        <v>307</v>
      </c>
      <c r="CY114" s="273"/>
      <c r="CZ114" s="258"/>
      <c r="DA114" s="263"/>
      <c r="DB114" s="296"/>
      <c r="DC114" s="296"/>
      <c r="DD114" s="296"/>
      <c r="DE114" s="296"/>
      <c r="DF114" s="36" t="s">
        <v>308</v>
      </c>
      <c r="DG114" s="344" t="str">
        <f t="shared" si="146"/>
        <v/>
      </c>
      <c r="DH114" s="273"/>
      <c r="DI114" s="258"/>
      <c r="DJ114" s="263"/>
      <c r="DK114" s="278"/>
      <c r="DL114" s="278"/>
      <c r="DM114" s="278"/>
      <c r="DN114" s="278"/>
      <c r="DO114" s="36" t="s">
        <v>309</v>
      </c>
      <c r="DP114" s="281"/>
      <c r="DQ114" s="284" t="str">
        <f t="shared" si="147"/>
        <v/>
      </c>
      <c r="DR114" s="273"/>
      <c r="DS114" s="43"/>
      <c r="DT114" s="93"/>
      <c r="DU114" s="37"/>
      <c r="DV114" s="37"/>
      <c r="DW114" s="37"/>
      <c r="DX114" s="37"/>
      <c r="DY114" s="46" t="s">
        <v>310</v>
      </c>
      <c r="DZ114" s="478"/>
      <c r="EA114" s="38"/>
      <c r="EB114" s="37"/>
      <c r="EC114" s="37"/>
      <c r="ED114" s="37"/>
      <c r="EE114" s="37"/>
      <c r="EF114" s="49" t="s">
        <v>307</v>
      </c>
      <c r="EG114" s="54"/>
      <c r="EH114" s="290"/>
      <c r="EI114" s="37"/>
      <c r="EJ114" s="37"/>
      <c r="EK114" s="37"/>
      <c r="EL114" s="37"/>
      <c r="EM114" s="52" t="s">
        <v>307</v>
      </c>
      <c r="EN114" s="57"/>
      <c r="EO114" s="290"/>
      <c r="EP114" s="37"/>
      <c r="EQ114" s="37"/>
      <c r="ER114" s="37"/>
      <c r="ES114" s="37"/>
      <c r="ET114" s="39" t="s">
        <v>307</v>
      </c>
      <c r="EU114" s="287"/>
      <c r="EV114" s="292"/>
      <c r="EW114" s="290"/>
      <c r="EX114" s="37"/>
      <c r="EY114" s="37"/>
      <c r="EZ114" s="37"/>
      <c r="FA114" s="37"/>
      <c r="FB114" s="39" t="s">
        <v>307</v>
      </c>
      <c r="FC114" s="287"/>
      <c r="FD114" s="292"/>
      <c r="FE114" s="290"/>
      <c r="FF114" s="296"/>
      <c r="FG114" s="296"/>
      <c r="FH114" s="296"/>
      <c r="FI114" s="296"/>
      <c r="FJ114" s="40" t="s">
        <v>311</v>
      </c>
      <c r="FK114" s="302" t="str">
        <f t="shared" si="148"/>
        <v/>
      </c>
      <c r="FL114" s="299"/>
      <c r="FM114" s="292"/>
      <c r="FN114" s="290"/>
      <c r="FO114" s="305"/>
      <c r="FP114" s="296"/>
      <c r="FQ114" s="296"/>
      <c r="FR114" s="296"/>
      <c r="FS114" s="40" t="s">
        <v>311</v>
      </c>
      <c r="FT114" s="352" t="str">
        <f t="shared" si="149"/>
        <v/>
      </c>
      <c r="FU114" s="267"/>
      <c r="FV114" s="292"/>
      <c r="FW114" s="290"/>
      <c r="FX114" s="326"/>
      <c r="FY114" s="326"/>
      <c r="FZ114" s="326"/>
      <c r="GA114" s="326"/>
      <c r="GB114" s="36" t="s">
        <v>312</v>
      </c>
      <c r="GC114" s="308" t="str">
        <f t="shared" si="150"/>
        <v/>
      </c>
      <c r="GD114" s="267"/>
      <c r="GE114" s="312" t="str">
        <f t="shared" si="151"/>
        <v/>
      </c>
      <c r="GF114" s="313"/>
      <c r="GG114" s="338"/>
      <c r="GH114" s="312" t="str">
        <f t="shared" si="152"/>
        <v/>
      </c>
      <c r="GI114" s="313"/>
      <c r="GJ114" s="338" t="s">
        <v>56</v>
      </c>
      <c r="GK114" s="475" t="str">
        <f t="shared" si="153"/>
        <v/>
      </c>
      <c r="GL114" s="313"/>
      <c r="GM114" s="313"/>
      <c r="GN114" s="338"/>
      <c r="GO114" s="429" t="str">
        <f t="shared" si="154"/>
        <v/>
      </c>
      <c r="GP114" s="430" t="str">
        <f t="shared" si="155"/>
        <v/>
      </c>
      <c r="GQ114" s="431" t="str">
        <f t="shared" si="156"/>
        <v/>
      </c>
      <c r="GR114" s="432" t="str">
        <f t="shared" si="157"/>
        <v/>
      </c>
      <c r="GS114" s="430" t="str">
        <f t="shared" si="158"/>
        <v/>
      </c>
      <c r="GT114" s="433" t="str">
        <f t="shared" si="159"/>
        <v/>
      </c>
      <c r="GU114" s="331" t="str">
        <f t="shared" si="160"/>
        <v/>
      </c>
      <c r="GV114" s="333" t="str">
        <f t="shared" si="161"/>
        <v/>
      </c>
      <c r="GW114" s="439" t="str">
        <f t="shared" si="162"/>
        <v/>
      </c>
      <c r="GX114" s="433" t="str">
        <f t="shared" si="163"/>
        <v/>
      </c>
      <c r="GY114" s="331" t="str">
        <f t="shared" si="164"/>
        <v/>
      </c>
      <c r="GZ114" s="331" t="str">
        <f t="shared" si="165"/>
        <v/>
      </c>
      <c r="HA114" s="328" t="str">
        <f t="shared" si="166"/>
        <v/>
      </c>
      <c r="HB114" s="331" t="str">
        <f t="shared" si="167"/>
        <v/>
      </c>
      <c r="HC114" s="331" t="str">
        <f t="shared" si="168"/>
        <v/>
      </c>
      <c r="HD114" s="333" t="str">
        <f t="shared" si="169"/>
        <v/>
      </c>
      <c r="HE114" s="332" t="str">
        <f t="shared" si="170"/>
        <v/>
      </c>
      <c r="HF114" s="331" t="str">
        <f t="shared" si="171"/>
        <v/>
      </c>
      <c r="HG114" s="333" t="str">
        <f t="shared" si="172"/>
        <v/>
      </c>
      <c r="HH114" s="419" t="str">
        <f t="shared" si="173"/>
        <v/>
      </c>
      <c r="HI114" s="358" t="str">
        <f t="shared" si="174"/>
        <v/>
      </c>
      <c r="HJ114" s="331" t="str">
        <f t="shared" si="175"/>
        <v/>
      </c>
      <c r="HK114" s="331" t="str">
        <f t="shared" si="176"/>
        <v/>
      </c>
      <c r="HL114" s="358" t="str">
        <f t="shared" si="177"/>
        <v/>
      </c>
      <c r="HM114" s="331" t="str">
        <f t="shared" si="178"/>
        <v/>
      </c>
      <c r="HN114" s="331" t="str">
        <f t="shared" si="179"/>
        <v/>
      </c>
      <c r="HO114" s="358" t="str">
        <f t="shared" si="180"/>
        <v/>
      </c>
      <c r="HP114" s="331" t="str">
        <f t="shared" si="181"/>
        <v/>
      </c>
      <c r="HQ114" s="331" t="str">
        <f t="shared" si="182"/>
        <v/>
      </c>
      <c r="HR114" s="361" t="str">
        <f t="shared" si="183"/>
        <v/>
      </c>
      <c r="HS114" s="348" t="str">
        <f t="shared" si="184"/>
        <v/>
      </c>
      <c r="HT114" s="333" t="str">
        <f t="shared" si="185"/>
        <v/>
      </c>
      <c r="HU114" s="428" t="str">
        <f t="shared" si="186"/>
        <v/>
      </c>
      <c r="HV114" s="328" t="str">
        <f t="shared" si="187"/>
        <v/>
      </c>
      <c r="HW114" s="330" t="str">
        <f t="shared" si="188"/>
        <v/>
      </c>
      <c r="HX114" s="418" t="str">
        <f t="shared" si="189"/>
        <v/>
      </c>
      <c r="HY114" s="331" t="str">
        <f t="shared" si="190"/>
        <v/>
      </c>
      <c r="HZ114" s="331" t="str">
        <f t="shared" si="191"/>
        <v/>
      </c>
      <c r="IA114" s="331" t="str">
        <f t="shared" si="192"/>
        <v/>
      </c>
      <c r="IB114" s="331" t="str">
        <f t="shared" si="193"/>
        <v/>
      </c>
      <c r="IC114" s="333" t="str">
        <f t="shared" si="194"/>
        <v/>
      </c>
      <c r="ID114" s="419" t="str">
        <f t="shared" si="195"/>
        <v/>
      </c>
      <c r="IE114" s="331" t="str">
        <f t="shared" si="196"/>
        <v/>
      </c>
      <c r="IF114" s="331" t="str">
        <f t="shared" si="197"/>
        <v/>
      </c>
      <c r="IG114" s="331" t="str">
        <f t="shared" si="198"/>
        <v/>
      </c>
      <c r="IH114" s="331" t="str">
        <f t="shared" si="199"/>
        <v/>
      </c>
      <c r="II114" s="333" t="str">
        <f t="shared" si="200"/>
        <v/>
      </c>
      <c r="IJ114" s="419" t="str">
        <f t="shared" si="201"/>
        <v/>
      </c>
      <c r="IK114" s="331" t="str">
        <f t="shared" si="202"/>
        <v/>
      </c>
      <c r="IL114" s="331" t="str">
        <f t="shared" si="203"/>
        <v/>
      </c>
      <c r="IM114" s="331" t="str">
        <f t="shared" si="204"/>
        <v/>
      </c>
      <c r="IN114" s="331" t="str">
        <f t="shared" si="205"/>
        <v/>
      </c>
      <c r="IO114" s="333" t="str">
        <f t="shared" si="206"/>
        <v/>
      </c>
      <c r="IP114" s="433" t="str">
        <f t="shared" si="207"/>
        <v/>
      </c>
      <c r="IQ114" s="331" t="str">
        <f t="shared" si="208"/>
        <v/>
      </c>
      <c r="IR114" s="348" t="str">
        <f t="shared" si="209"/>
        <v/>
      </c>
      <c r="IS114" s="433" t="str">
        <f t="shared" si="210"/>
        <v/>
      </c>
      <c r="IT114" s="331" t="str">
        <f t="shared" si="211"/>
        <v/>
      </c>
      <c r="IU114" s="333" t="str">
        <f t="shared" si="212"/>
        <v/>
      </c>
      <c r="IV114" s="449" t="str">
        <f t="shared" si="213"/>
        <v/>
      </c>
      <c r="IW114" s="331" t="str">
        <f t="shared" si="214"/>
        <v/>
      </c>
      <c r="IX114" s="331" t="str">
        <f t="shared" si="215"/>
        <v/>
      </c>
      <c r="IY114" s="348" t="str">
        <f t="shared" si="216"/>
        <v/>
      </c>
      <c r="IZ114" s="365" t="str">
        <f t="shared" si="217"/>
        <v/>
      </c>
      <c r="JA114" s="340"/>
      <c r="JB114" s="100"/>
      <c r="JC114" s="370" t="str">
        <f t="shared" si="218"/>
        <v/>
      </c>
      <c r="JD114" s="101" t="str">
        <f t="shared" si="219"/>
        <v/>
      </c>
      <c r="JE114" s="367" t="str">
        <f t="shared" si="220"/>
        <v/>
      </c>
      <c r="JF114" s="368" t="str">
        <f t="shared" si="221"/>
        <v/>
      </c>
      <c r="JG114" s="368" t="str">
        <f t="shared" si="222"/>
        <v/>
      </c>
      <c r="JH114" s="368" t="str">
        <f t="shared" si="223"/>
        <v/>
      </c>
      <c r="JI114" s="368">
        <f t="shared" si="224"/>
        <v>0</v>
      </c>
      <c r="JJ114" s="369" t="str">
        <f t="shared" si="225"/>
        <v/>
      </c>
      <c r="JK114" s="367" t="str">
        <f t="shared" si="226"/>
        <v/>
      </c>
      <c r="JL114" s="369" t="str">
        <f t="shared" si="227"/>
        <v/>
      </c>
      <c r="JM114" s="368" t="str">
        <f t="shared" si="228"/>
        <v/>
      </c>
      <c r="JN114" s="368" t="str">
        <f t="shared" si="229"/>
        <v/>
      </c>
      <c r="JO114" s="368" t="str">
        <f t="shared" si="230"/>
        <v/>
      </c>
      <c r="JP114" s="371" t="str">
        <f t="shared" si="231"/>
        <v/>
      </c>
      <c r="JR114" s="115" t="str">
        <f t="shared" si="232"/>
        <v/>
      </c>
      <c r="JS114" s="28" t="str">
        <f t="shared" si="233"/>
        <v/>
      </c>
      <c r="JT114" s="28" t="str">
        <f t="shared" si="234"/>
        <v/>
      </c>
      <c r="JU114" s="28" t="str">
        <f t="shared" si="235"/>
        <v/>
      </c>
      <c r="JV114" s="28" t="str">
        <f t="shared" si="236"/>
        <v/>
      </c>
      <c r="JW114" s="251"/>
      <c r="JX114" s="122" t="str">
        <f t="shared" si="237"/>
        <v/>
      </c>
      <c r="JZ114" s="115" t="str">
        <f t="shared" si="238"/>
        <v/>
      </c>
      <c r="KA114" s="398" t="str">
        <f t="shared" si="239"/>
        <v/>
      </c>
      <c r="KB114" s="398" t="str">
        <f t="shared" si="240"/>
        <v/>
      </c>
      <c r="KC114" s="28" t="str">
        <f t="shared" si="241"/>
        <v/>
      </c>
      <c r="KD114" s="28" t="str">
        <f t="shared" si="242"/>
        <v/>
      </c>
      <c r="KE114" s="28" t="str">
        <f t="shared" si="243"/>
        <v/>
      </c>
      <c r="KF114" s="28" t="str">
        <f t="shared" si="244"/>
        <v/>
      </c>
      <c r="KG114" s="28" t="str">
        <f t="shared" si="245"/>
        <v/>
      </c>
      <c r="KH114" s="28" t="str">
        <f t="shared" si="246"/>
        <v/>
      </c>
      <c r="KI114" s="28" t="str">
        <f t="shared" si="247"/>
        <v/>
      </c>
      <c r="KJ114" s="28" t="str">
        <f t="shared" si="248"/>
        <v/>
      </c>
      <c r="KK114" s="122" t="str">
        <f t="shared" si="249"/>
        <v/>
      </c>
    </row>
    <row r="115" spans="2:297" s="26" customFormat="1" ht="26.25" customHeight="1" x14ac:dyDescent="0.2">
      <c r="B115" s="27">
        <f t="shared" si="128"/>
        <v>0</v>
      </c>
      <c r="C115" s="27">
        <f t="shared" si="129"/>
        <v>0</v>
      </c>
      <c r="D115" s="27">
        <f t="shared" si="130"/>
        <v>0</v>
      </c>
      <c r="E115" s="27">
        <f t="shared" si="131"/>
        <v>0</v>
      </c>
      <c r="F115" s="27">
        <f t="shared" si="132"/>
        <v>0</v>
      </c>
      <c r="G115" s="27">
        <f t="shared" si="133"/>
        <v>0</v>
      </c>
      <c r="H115" s="27">
        <f t="shared" si="134"/>
        <v>0</v>
      </c>
      <c r="I115" s="27">
        <f t="shared" si="135"/>
        <v>0</v>
      </c>
      <c r="J115" s="27"/>
      <c r="K115" s="27"/>
      <c r="L115" s="27"/>
      <c r="N115" s="131" t="str">
        <f t="shared" si="136"/>
        <v/>
      </c>
      <c r="O115" s="59"/>
      <c r="P115" s="59"/>
      <c r="Q115" s="241"/>
      <c r="R115" s="483"/>
      <c r="S115" s="243" t="str">
        <f>IFERROR(VLOOKUP($R115,整理番号!$B$4:$C$5,2,FALSE),"")</f>
        <v/>
      </c>
      <c r="T115" s="59"/>
      <c r="U115" s="250"/>
      <c r="V115" s="121"/>
      <c r="W115" s="218" t="str">
        <f t="shared" si="137"/>
        <v/>
      </c>
      <c r="X115" s="111"/>
      <c r="Y115" s="115"/>
      <c r="Z115" s="146" t="str">
        <f>IFERROR(VLOOKUP($Y115,整理番号!$B$8:$C$10,2,FALSE),"")</f>
        <v/>
      </c>
      <c r="AA115" s="251"/>
      <c r="AB115" s="28"/>
      <c r="AC115" s="62" t="str">
        <f>IFERROR(VLOOKUP($AB115,整理番号!$B$22:$C$23,2,FALSE),"")</f>
        <v/>
      </c>
      <c r="AD115" s="28"/>
      <c r="AE115" s="116" t="str">
        <f>IFERROR(VLOOKUP(AD115,整理番号!$B$14:$C$16,2,FALSE),"")</f>
        <v/>
      </c>
      <c r="AF115" s="115"/>
      <c r="AG115" s="30" t="str">
        <f>IFERROR(VLOOKUP(AF115,整理番号!$B$18:$C$19,2,FALSE),"")</f>
        <v/>
      </c>
      <c r="AH115" s="28"/>
      <c r="AI115" s="254"/>
      <c r="AJ115" s="254"/>
      <c r="AK115" s="122"/>
      <c r="AL115" s="141"/>
      <c r="AM115" s="28"/>
      <c r="AN115" s="141"/>
      <c r="AO115" s="115"/>
      <c r="AP115" s="116" t="str">
        <f>IFERROR(VLOOKUP(AO115,整理番号!$B$38:$C$43,2,FALSE),"")</f>
        <v/>
      </c>
      <c r="AQ115" s="104" t="str">
        <f t="shared" si="138"/>
        <v/>
      </c>
      <c r="AR115" s="27"/>
      <c r="AS115" s="28"/>
      <c r="AT115" s="27"/>
      <c r="AU115" s="27"/>
      <c r="AV115" s="122"/>
      <c r="AW115" s="115"/>
      <c r="AX115" s="31"/>
      <c r="AY115" s="64" t="str">
        <f t="shared" si="139"/>
        <v/>
      </c>
      <c r="AZ115" s="31"/>
      <c r="BA115" s="31"/>
      <c r="BB115" s="64">
        <f t="shared" si="140"/>
        <v>0</v>
      </c>
      <c r="BC115" s="64" t="str">
        <f t="shared" si="141"/>
        <v/>
      </c>
      <c r="BD115" s="64" t="str">
        <f t="shared" si="142"/>
        <v/>
      </c>
      <c r="BE115" s="33"/>
      <c r="BF115" s="34" t="str">
        <f t="shared" si="143"/>
        <v/>
      </c>
      <c r="BG115" s="125" t="str">
        <f t="shared" si="144"/>
        <v/>
      </c>
      <c r="BH115" s="262"/>
      <c r="BI115" s="263"/>
      <c r="BJ115" s="31"/>
      <c r="BK115" s="31"/>
      <c r="BL115" s="31"/>
      <c r="BM115" s="31"/>
      <c r="BN115" s="148"/>
      <c r="BO115" s="270"/>
      <c r="BP115" s="267"/>
      <c r="BQ115" s="262"/>
      <c r="BR115" s="263"/>
      <c r="BS115" s="31"/>
      <c r="BT115" s="31"/>
      <c r="BU115" s="31"/>
      <c r="BV115" s="31"/>
      <c r="BW115" s="148"/>
      <c r="BX115" s="270"/>
      <c r="BY115" s="267"/>
      <c r="BZ115" s="262"/>
      <c r="CA115" s="263"/>
      <c r="CB115" s="31"/>
      <c r="CC115" s="31"/>
      <c r="CD115" s="31"/>
      <c r="CE115" s="31"/>
      <c r="CF115" s="148"/>
      <c r="CG115" s="270"/>
      <c r="CH115" s="267"/>
      <c r="CI115" s="262"/>
      <c r="CJ115" s="263"/>
      <c r="CK115" s="323"/>
      <c r="CL115" s="323"/>
      <c r="CM115" s="323"/>
      <c r="CN115" s="323"/>
      <c r="CO115" s="35" t="s">
        <v>306</v>
      </c>
      <c r="CP115" s="342" t="str">
        <f t="shared" si="145"/>
        <v/>
      </c>
      <c r="CQ115" s="267"/>
      <c r="CR115" s="258"/>
      <c r="CS115" s="93"/>
      <c r="CT115" s="275"/>
      <c r="CU115" s="275"/>
      <c r="CV115" s="275"/>
      <c r="CW115" s="275"/>
      <c r="CX115" s="36" t="s">
        <v>307</v>
      </c>
      <c r="CY115" s="273"/>
      <c r="CZ115" s="258"/>
      <c r="DA115" s="263"/>
      <c r="DB115" s="296"/>
      <c r="DC115" s="296"/>
      <c r="DD115" s="296"/>
      <c r="DE115" s="296"/>
      <c r="DF115" s="36" t="s">
        <v>308</v>
      </c>
      <c r="DG115" s="344" t="str">
        <f t="shared" si="146"/>
        <v/>
      </c>
      <c r="DH115" s="273"/>
      <c r="DI115" s="258"/>
      <c r="DJ115" s="263"/>
      <c r="DK115" s="278"/>
      <c r="DL115" s="278"/>
      <c r="DM115" s="278"/>
      <c r="DN115" s="278"/>
      <c r="DO115" s="36" t="s">
        <v>309</v>
      </c>
      <c r="DP115" s="281"/>
      <c r="DQ115" s="284" t="str">
        <f t="shared" si="147"/>
        <v/>
      </c>
      <c r="DR115" s="273"/>
      <c r="DS115" s="43"/>
      <c r="DT115" s="93"/>
      <c r="DU115" s="37"/>
      <c r="DV115" s="37"/>
      <c r="DW115" s="37"/>
      <c r="DX115" s="37"/>
      <c r="DY115" s="46" t="s">
        <v>310</v>
      </c>
      <c r="DZ115" s="478"/>
      <c r="EA115" s="38"/>
      <c r="EB115" s="37"/>
      <c r="EC115" s="37"/>
      <c r="ED115" s="37"/>
      <c r="EE115" s="37"/>
      <c r="EF115" s="49" t="s">
        <v>307</v>
      </c>
      <c r="EG115" s="54"/>
      <c r="EH115" s="290"/>
      <c r="EI115" s="37"/>
      <c r="EJ115" s="37"/>
      <c r="EK115" s="37"/>
      <c r="EL115" s="37"/>
      <c r="EM115" s="52" t="s">
        <v>307</v>
      </c>
      <c r="EN115" s="57"/>
      <c r="EO115" s="290"/>
      <c r="EP115" s="37"/>
      <c r="EQ115" s="37"/>
      <c r="ER115" s="37"/>
      <c r="ES115" s="37"/>
      <c r="ET115" s="39" t="s">
        <v>307</v>
      </c>
      <c r="EU115" s="287"/>
      <c r="EV115" s="292"/>
      <c r="EW115" s="290"/>
      <c r="EX115" s="37"/>
      <c r="EY115" s="37"/>
      <c r="EZ115" s="37"/>
      <c r="FA115" s="37"/>
      <c r="FB115" s="39" t="s">
        <v>307</v>
      </c>
      <c r="FC115" s="287"/>
      <c r="FD115" s="292"/>
      <c r="FE115" s="290"/>
      <c r="FF115" s="296"/>
      <c r="FG115" s="296"/>
      <c r="FH115" s="296"/>
      <c r="FI115" s="296"/>
      <c r="FJ115" s="40" t="s">
        <v>311</v>
      </c>
      <c r="FK115" s="302" t="str">
        <f t="shared" si="148"/>
        <v/>
      </c>
      <c r="FL115" s="299"/>
      <c r="FM115" s="292"/>
      <c r="FN115" s="290"/>
      <c r="FO115" s="305"/>
      <c r="FP115" s="296"/>
      <c r="FQ115" s="296"/>
      <c r="FR115" s="296"/>
      <c r="FS115" s="40" t="s">
        <v>311</v>
      </c>
      <c r="FT115" s="352" t="str">
        <f t="shared" si="149"/>
        <v/>
      </c>
      <c r="FU115" s="267"/>
      <c r="FV115" s="292"/>
      <c r="FW115" s="290"/>
      <c r="FX115" s="326"/>
      <c r="FY115" s="326"/>
      <c r="FZ115" s="326"/>
      <c r="GA115" s="326"/>
      <c r="GB115" s="36" t="s">
        <v>312</v>
      </c>
      <c r="GC115" s="308" t="str">
        <f t="shared" si="150"/>
        <v/>
      </c>
      <c r="GD115" s="267"/>
      <c r="GE115" s="312" t="str">
        <f t="shared" si="151"/>
        <v/>
      </c>
      <c r="GF115" s="313"/>
      <c r="GG115" s="338"/>
      <c r="GH115" s="312" t="str">
        <f t="shared" si="152"/>
        <v/>
      </c>
      <c r="GI115" s="313"/>
      <c r="GJ115" s="338" t="s">
        <v>56</v>
      </c>
      <c r="GK115" s="475" t="str">
        <f t="shared" si="153"/>
        <v/>
      </c>
      <c r="GL115" s="313"/>
      <c r="GM115" s="313"/>
      <c r="GN115" s="338"/>
      <c r="GO115" s="429" t="str">
        <f t="shared" si="154"/>
        <v/>
      </c>
      <c r="GP115" s="430" t="str">
        <f t="shared" si="155"/>
        <v/>
      </c>
      <c r="GQ115" s="431" t="str">
        <f t="shared" si="156"/>
        <v/>
      </c>
      <c r="GR115" s="432" t="str">
        <f t="shared" si="157"/>
        <v/>
      </c>
      <c r="GS115" s="430" t="str">
        <f t="shared" si="158"/>
        <v/>
      </c>
      <c r="GT115" s="433" t="str">
        <f t="shared" si="159"/>
        <v/>
      </c>
      <c r="GU115" s="331" t="str">
        <f t="shared" si="160"/>
        <v/>
      </c>
      <c r="GV115" s="333" t="str">
        <f t="shared" si="161"/>
        <v/>
      </c>
      <c r="GW115" s="439" t="str">
        <f t="shared" si="162"/>
        <v/>
      </c>
      <c r="GX115" s="433" t="str">
        <f t="shared" si="163"/>
        <v/>
      </c>
      <c r="GY115" s="331" t="str">
        <f t="shared" si="164"/>
        <v/>
      </c>
      <c r="GZ115" s="331" t="str">
        <f t="shared" si="165"/>
        <v/>
      </c>
      <c r="HA115" s="328" t="str">
        <f t="shared" si="166"/>
        <v/>
      </c>
      <c r="HB115" s="331" t="str">
        <f t="shared" si="167"/>
        <v/>
      </c>
      <c r="HC115" s="331" t="str">
        <f t="shared" si="168"/>
        <v/>
      </c>
      <c r="HD115" s="333" t="str">
        <f t="shared" si="169"/>
        <v/>
      </c>
      <c r="HE115" s="332" t="str">
        <f t="shared" si="170"/>
        <v/>
      </c>
      <c r="HF115" s="331" t="str">
        <f t="shared" si="171"/>
        <v/>
      </c>
      <c r="HG115" s="333" t="str">
        <f t="shared" si="172"/>
        <v/>
      </c>
      <c r="HH115" s="419" t="str">
        <f t="shared" si="173"/>
        <v/>
      </c>
      <c r="HI115" s="358" t="str">
        <f t="shared" si="174"/>
        <v/>
      </c>
      <c r="HJ115" s="331" t="str">
        <f t="shared" si="175"/>
        <v/>
      </c>
      <c r="HK115" s="331" t="str">
        <f t="shared" si="176"/>
        <v/>
      </c>
      <c r="HL115" s="358" t="str">
        <f t="shared" si="177"/>
        <v/>
      </c>
      <c r="HM115" s="331" t="str">
        <f t="shared" si="178"/>
        <v/>
      </c>
      <c r="HN115" s="331" t="str">
        <f t="shared" si="179"/>
        <v/>
      </c>
      <c r="HO115" s="358" t="str">
        <f t="shared" si="180"/>
        <v/>
      </c>
      <c r="HP115" s="331" t="str">
        <f t="shared" si="181"/>
        <v/>
      </c>
      <c r="HQ115" s="331" t="str">
        <f t="shared" si="182"/>
        <v/>
      </c>
      <c r="HR115" s="361" t="str">
        <f t="shared" si="183"/>
        <v/>
      </c>
      <c r="HS115" s="348" t="str">
        <f t="shared" si="184"/>
        <v/>
      </c>
      <c r="HT115" s="333" t="str">
        <f t="shared" si="185"/>
        <v/>
      </c>
      <c r="HU115" s="428" t="str">
        <f t="shared" si="186"/>
        <v/>
      </c>
      <c r="HV115" s="328" t="str">
        <f t="shared" si="187"/>
        <v/>
      </c>
      <c r="HW115" s="330" t="str">
        <f t="shared" si="188"/>
        <v/>
      </c>
      <c r="HX115" s="418" t="str">
        <f t="shared" si="189"/>
        <v/>
      </c>
      <c r="HY115" s="331" t="str">
        <f t="shared" si="190"/>
        <v/>
      </c>
      <c r="HZ115" s="331" t="str">
        <f t="shared" si="191"/>
        <v/>
      </c>
      <c r="IA115" s="331" t="str">
        <f t="shared" si="192"/>
        <v/>
      </c>
      <c r="IB115" s="331" t="str">
        <f t="shared" si="193"/>
        <v/>
      </c>
      <c r="IC115" s="333" t="str">
        <f t="shared" si="194"/>
        <v/>
      </c>
      <c r="ID115" s="419" t="str">
        <f t="shared" si="195"/>
        <v/>
      </c>
      <c r="IE115" s="331" t="str">
        <f t="shared" si="196"/>
        <v/>
      </c>
      <c r="IF115" s="331" t="str">
        <f t="shared" si="197"/>
        <v/>
      </c>
      <c r="IG115" s="331" t="str">
        <f t="shared" si="198"/>
        <v/>
      </c>
      <c r="IH115" s="331" t="str">
        <f t="shared" si="199"/>
        <v/>
      </c>
      <c r="II115" s="333" t="str">
        <f t="shared" si="200"/>
        <v/>
      </c>
      <c r="IJ115" s="419" t="str">
        <f t="shared" si="201"/>
        <v/>
      </c>
      <c r="IK115" s="331" t="str">
        <f t="shared" si="202"/>
        <v/>
      </c>
      <c r="IL115" s="331" t="str">
        <f t="shared" si="203"/>
        <v/>
      </c>
      <c r="IM115" s="331" t="str">
        <f t="shared" si="204"/>
        <v/>
      </c>
      <c r="IN115" s="331" t="str">
        <f t="shared" si="205"/>
        <v/>
      </c>
      <c r="IO115" s="333" t="str">
        <f t="shared" si="206"/>
        <v/>
      </c>
      <c r="IP115" s="433" t="str">
        <f t="shared" si="207"/>
        <v/>
      </c>
      <c r="IQ115" s="331" t="str">
        <f t="shared" si="208"/>
        <v/>
      </c>
      <c r="IR115" s="348" t="str">
        <f t="shared" si="209"/>
        <v/>
      </c>
      <c r="IS115" s="433" t="str">
        <f t="shared" si="210"/>
        <v/>
      </c>
      <c r="IT115" s="331" t="str">
        <f t="shared" si="211"/>
        <v/>
      </c>
      <c r="IU115" s="333" t="str">
        <f t="shared" si="212"/>
        <v/>
      </c>
      <c r="IV115" s="449" t="str">
        <f t="shared" si="213"/>
        <v/>
      </c>
      <c r="IW115" s="331" t="str">
        <f t="shared" si="214"/>
        <v/>
      </c>
      <c r="IX115" s="331" t="str">
        <f t="shared" si="215"/>
        <v/>
      </c>
      <c r="IY115" s="348" t="str">
        <f t="shared" si="216"/>
        <v/>
      </c>
      <c r="IZ115" s="365" t="str">
        <f t="shared" si="217"/>
        <v/>
      </c>
      <c r="JA115" s="340"/>
      <c r="JB115" s="100"/>
      <c r="JC115" s="370" t="str">
        <f t="shared" si="218"/>
        <v/>
      </c>
      <c r="JD115" s="101" t="str">
        <f t="shared" si="219"/>
        <v/>
      </c>
      <c r="JE115" s="367" t="str">
        <f t="shared" si="220"/>
        <v/>
      </c>
      <c r="JF115" s="368" t="str">
        <f t="shared" si="221"/>
        <v/>
      </c>
      <c r="JG115" s="368" t="str">
        <f t="shared" si="222"/>
        <v/>
      </c>
      <c r="JH115" s="368" t="str">
        <f t="shared" si="223"/>
        <v/>
      </c>
      <c r="JI115" s="368">
        <f t="shared" si="224"/>
        <v>0</v>
      </c>
      <c r="JJ115" s="369" t="str">
        <f t="shared" si="225"/>
        <v/>
      </c>
      <c r="JK115" s="367" t="str">
        <f t="shared" si="226"/>
        <v/>
      </c>
      <c r="JL115" s="369" t="str">
        <f t="shared" si="227"/>
        <v/>
      </c>
      <c r="JM115" s="368" t="str">
        <f t="shared" si="228"/>
        <v/>
      </c>
      <c r="JN115" s="368" t="str">
        <f t="shared" si="229"/>
        <v/>
      </c>
      <c r="JO115" s="368" t="str">
        <f t="shared" si="230"/>
        <v/>
      </c>
      <c r="JP115" s="371" t="str">
        <f t="shared" si="231"/>
        <v/>
      </c>
      <c r="JR115" s="115" t="str">
        <f t="shared" si="232"/>
        <v/>
      </c>
      <c r="JS115" s="28" t="str">
        <f t="shared" si="233"/>
        <v/>
      </c>
      <c r="JT115" s="28" t="str">
        <f t="shared" si="234"/>
        <v/>
      </c>
      <c r="JU115" s="28" t="str">
        <f t="shared" si="235"/>
        <v/>
      </c>
      <c r="JV115" s="28" t="str">
        <f t="shared" si="236"/>
        <v/>
      </c>
      <c r="JW115" s="251"/>
      <c r="JX115" s="122" t="str">
        <f t="shared" si="237"/>
        <v/>
      </c>
      <c r="JZ115" s="115" t="str">
        <f t="shared" si="238"/>
        <v/>
      </c>
      <c r="KA115" s="398" t="str">
        <f t="shared" si="239"/>
        <v/>
      </c>
      <c r="KB115" s="398" t="str">
        <f t="shared" si="240"/>
        <v/>
      </c>
      <c r="KC115" s="28" t="str">
        <f t="shared" si="241"/>
        <v/>
      </c>
      <c r="KD115" s="28" t="str">
        <f t="shared" si="242"/>
        <v/>
      </c>
      <c r="KE115" s="28" t="str">
        <f t="shared" si="243"/>
        <v/>
      </c>
      <c r="KF115" s="28" t="str">
        <f t="shared" si="244"/>
        <v/>
      </c>
      <c r="KG115" s="28" t="str">
        <f t="shared" si="245"/>
        <v/>
      </c>
      <c r="KH115" s="28" t="str">
        <f t="shared" si="246"/>
        <v/>
      </c>
      <c r="KI115" s="28" t="str">
        <f t="shared" si="247"/>
        <v/>
      </c>
      <c r="KJ115" s="28" t="str">
        <f t="shared" si="248"/>
        <v/>
      </c>
      <c r="KK115" s="122" t="str">
        <f t="shared" si="249"/>
        <v/>
      </c>
    </row>
    <row r="116" spans="2:297" s="26" customFormat="1" ht="26.25" customHeight="1" x14ac:dyDescent="0.2">
      <c r="B116" s="27">
        <f t="shared" si="128"/>
        <v>0</v>
      </c>
      <c r="C116" s="27">
        <f t="shared" si="129"/>
        <v>0</v>
      </c>
      <c r="D116" s="27">
        <f t="shared" si="130"/>
        <v>0</v>
      </c>
      <c r="E116" s="27">
        <f t="shared" si="131"/>
        <v>0</v>
      </c>
      <c r="F116" s="27">
        <f t="shared" si="132"/>
        <v>0</v>
      </c>
      <c r="G116" s="27">
        <f t="shared" si="133"/>
        <v>0</v>
      </c>
      <c r="H116" s="27">
        <f t="shared" si="134"/>
        <v>0</v>
      </c>
      <c r="I116" s="27">
        <f t="shared" si="135"/>
        <v>0</v>
      </c>
      <c r="J116" s="27"/>
      <c r="K116" s="27"/>
      <c r="L116" s="27"/>
      <c r="N116" s="131" t="str">
        <f t="shared" si="136"/>
        <v/>
      </c>
      <c r="O116" s="59"/>
      <c r="P116" s="59"/>
      <c r="Q116" s="241"/>
      <c r="R116" s="483"/>
      <c r="S116" s="243" t="str">
        <f>IFERROR(VLOOKUP($R116,整理番号!$B$4:$C$5,2,FALSE),"")</f>
        <v/>
      </c>
      <c r="T116" s="59"/>
      <c r="U116" s="250"/>
      <c r="V116" s="121"/>
      <c r="W116" s="218" t="str">
        <f t="shared" si="137"/>
        <v/>
      </c>
      <c r="X116" s="111"/>
      <c r="Y116" s="115"/>
      <c r="Z116" s="146" t="str">
        <f>IFERROR(VLOOKUP($Y116,整理番号!$B$8:$C$10,2,FALSE),"")</f>
        <v/>
      </c>
      <c r="AA116" s="251"/>
      <c r="AB116" s="28"/>
      <c r="AC116" s="62" t="str">
        <f>IFERROR(VLOOKUP($AB116,整理番号!$B$22:$C$23,2,FALSE),"")</f>
        <v/>
      </c>
      <c r="AD116" s="28"/>
      <c r="AE116" s="116" t="str">
        <f>IFERROR(VLOOKUP(AD116,整理番号!$B$14:$C$16,2,FALSE),"")</f>
        <v/>
      </c>
      <c r="AF116" s="115"/>
      <c r="AG116" s="30" t="str">
        <f>IFERROR(VLOOKUP(AF116,整理番号!$B$18:$C$19,2,FALSE),"")</f>
        <v/>
      </c>
      <c r="AH116" s="28"/>
      <c r="AI116" s="254"/>
      <c r="AJ116" s="254"/>
      <c r="AK116" s="122"/>
      <c r="AL116" s="141"/>
      <c r="AM116" s="28"/>
      <c r="AN116" s="141"/>
      <c r="AO116" s="115"/>
      <c r="AP116" s="116" t="str">
        <f>IFERROR(VLOOKUP(AO116,整理番号!$B$38:$C$43,2,FALSE),"")</f>
        <v/>
      </c>
      <c r="AQ116" s="104" t="str">
        <f t="shared" si="138"/>
        <v/>
      </c>
      <c r="AR116" s="27"/>
      <c r="AS116" s="28"/>
      <c r="AT116" s="27"/>
      <c r="AU116" s="27"/>
      <c r="AV116" s="122"/>
      <c r="AW116" s="115"/>
      <c r="AX116" s="31"/>
      <c r="AY116" s="64" t="str">
        <f t="shared" si="139"/>
        <v/>
      </c>
      <c r="AZ116" s="31"/>
      <c r="BA116" s="31"/>
      <c r="BB116" s="64">
        <f t="shared" si="140"/>
        <v>0</v>
      </c>
      <c r="BC116" s="64" t="str">
        <f t="shared" si="141"/>
        <v/>
      </c>
      <c r="BD116" s="64" t="str">
        <f t="shared" si="142"/>
        <v/>
      </c>
      <c r="BE116" s="33"/>
      <c r="BF116" s="34" t="str">
        <f t="shared" si="143"/>
        <v/>
      </c>
      <c r="BG116" s="125" t="str">
        <f t="shared" si="144"/>
        <v/>
      </c>
      <c r="BH116" s="262"/>
      <c r="BI116" s="263"/>
      <c r="BJ116" s="31"/>
      <c r="BK116" s="31"/>
      <c r="BL116" s="31"/>
      <c r="BM116" s="31"/>
      <c r="BN116" s="148"/>
      <c r="BO116" s="270"/>
      <c r="BP116" s="267"/>
      <c r="BQ116" s="262"/>
      <c r="BR116" s="263"/>
      <c r="BS116" s="31"/>
      <c r="BT116" s="31"/>
      <c r="BU116" s="31"/>
      <c r="BV116" s="31"/>
      <c r="BW116" s="148"/>
      <c r="BX116" s="270"/>
      <c r="BY116" s="267"/>
      <c r="BZ116" s="262"/>
      <c r="CA116" s="263"/>
      <c r="CB116" s="31"/>
      <c r="CC116" s="31"/>
      <c r="CD116" s="31"/>
      <c r="CE116" s="31"/>
      <c r="CF116" s="148"/>
      <c r="CG116" s="270"/>
      <c r="CH116" s="267"/>
      <c r="CI116" s="262"/>
      <c r="CJ116" s="263"/>
      <c r="CK116" s="323"/>
      <c r="CL116" s="323"/>
      <c r="CM116" s="323"/>
      <c r="CN116" s="323"/>
      <c r="CO116" s="35" t="s">
        <v>306</v>
      </c>
      <c r="CP116" s="342" t="str">
        <f t="shared" si="145"/>
        <v/>
      </c>
      <c r="CQ116" s="267"/>
      <c r="CR116" s="258"/>
      <c r="CS116" s="93"/>
      <c r="CT116" s="275"/>
      <c r="CU116" s="275"/>
      <c r="CV116" s="275"/>
      <c r="CW116" s="275"/>
      <c r="CX116" s="36" t="s">
        <v>307</v>
      </c>
      <c r="CY116" s="273"/>
      <c r="CZ116" s="258"/>
      <c r="DA116" s="263"/>
      <c r="DB116" s="296"/>
      <c r="DC116" s="296"/>
      <c r="DD116" s="296"/>
      <c r="DE116" s="296"/>
      <c r="DF116" s="36" t="s">
        <v>308</v>
      </c>
      <c r="DG116" s="344" t="str">
        <f t="shared" si="146"/>
        <v/>
      </c>
      <c r="DH116" s="273"/>
      <c r="DI116" s="258"/>
      <c r="DJ116" s="263"/>
      <c r="DK116" s="278"/>
      <c r="DL116" s="278"/>
      <c r="DM116" s="278"/>
      <c r="DN116" s="278"/>
      <c r="DO116" s="36" t="s">
        <v>309</v>
      </c>
      <c r="DP116" s="281"/>
      <c r="DQ116" s="284" t="str">
        <f t="shared" si="147"/>
        <v/>
      </c>
      <c r="DR116" s="273"/>
      <c r="DS116" s="43"/>
      <c r="DT116" s="93"/>
      <c r="DU116" s="37"/>
      <c r="DV116" s="37"/>
      <c r="DW116" s="37"/>
      <c r="DX116" s="37"/>
      <c r="DY116" s="46" t="s">
        <v>310</v>
      </c>
      <c r="DZ116" s="478"/>
      <c r="EA116" s="38"/>
      <c r="EB116" s="37"/>
      <c r="EC116" s="37"/>
      <c r="ED116" s="37"/>
      <c r="EE116" s="37"/>
      <c r="EF116" s="49" t="s">
        <v>307</v>
      </c>
      <c r="EG116" s="54"/>
      <c r="EH116" s="290"/>
      <c r="EI116" s="37"/>
      <c r="EJ116" s="37"/>
      <c r="EK116" s="37"/>
      <c r="EL116" s="37"/>
      <c r="EM116" s="52" t="s">
        <v>307</v>
      </c>
      <c r="EN116" s="57"/>
      <c r="EO116" s="290"/>
      <c r="EP116" s="37"/>
      <c r="EQ116" s="37"/>
      <c r="ER116" s="37"/>
      <c r="ES116" s="37"/>
      <c r="ET116" s="39" t="s">
        <v>307</v>
      </c>
      <c r="EU116" s="287"/>
      <c r="EV116" s="292"/>
      <c r="EW116" s="290"/>
      <c r="EX116" s="37"/>
      <c r="EY116" s="37"/>
      <c r="EZ116" s="37"/>
      <c r="FA116" s="37"/>
      <c r="FB116" s="39" t="s">
        <v>307</v>
      </c>
      <c r="FC116" s="287"/>
      <c r="FD116" s="292"/>
      <c r="FE116" s="290"/>
      <c r="FF116" s="296"/>
      <c r="FG116" s="296"/>
      <c r="FH116" s="296"/>
      <c r="FI116" s="296"/>
      <c r="FJ116" s="40" t="s">
        <v>311</v>
      </c>
      <c r="FK116" s="302" t="str">
        <f t="shared" si="148"/>
        <v/>
      </c>
      <c r="FL116" s="299"/>
      <c r="FM116" s="292"/>
      <c r="FN116" s="290"/>
      <c r="FO116" s="305"/>
      <c r="FP116" s="296"/>
      <c r="FQ116" s="296"/>
      <c r="FR116" s="296"/>
      <c r="FS116" s="40" t="s">
        <v>311</v>
      </c>
      <c r="FT116" s="352" t="str">
        <f t="shared" si="149"/>
        <v/>
      </c>
      <c r="FU116" s="267"/>
      <c r="FV116" s="292"/>
      <c r="FW116" s="290"/>
      <c r="FX116" s="326"/>
      <c r="FY116" s="326"/>
      <c r="FZ116" s="326"/>
      <c r="GA116" s="326"/>
      <c r="GB116" s="36" t="s">
        <v>312</v>
      </c>
      <c r="GC116" s="308" t="str">
        <f t="shared" si="150"/>
        <v/>
      </c>
      <c r="GD116" s="267"/>
      <c r="GE116" s="312" t="str">
        <f t="shared" si="151"/>
        <v/>
      </c>
      <c r="GF116" s="313"/>
      <c r="GG116" s="338"/>
      <c r="GH116" s="312" t="str">
        <f t="shared" si="152"/>
        <v/>
      </c>
      <c r="GI116" s="313"/>
      <c r="GJ116" s="338" t="s">
        <v>56</v>
      </c>
      <c r="GK116" s="475" t="str">
        <f t="shared" si="153"/>
        <v/>
      </c>
      <c r="GL116" s="313"/>
      <c r="GM116" s="313"/>
      <c r="GN116" s="338"/>
      <c r="GO116" s="429" t="str">
        <f t="shared" si="154"/>
        <v/>
      </c>
      <c r="GP116" s="430" t="str">
        <f t="shared" si="155"/>
        <v/>
      </c>
      <c r="GQ116" s="431" t="str">
        <f t="shared" si="156"/>
        <v/>
      </c>
      <c r="GR116" s="432" t="str">
        <f t="shared" si="157"/>
        <v/>
      </c>
      <c r="GS116" s="430" t="str">
        <f t="shared" si="158"/>
        <v/>
      </c>
      <c r="GT116" s="433" t="str">
        <f t="shared" si="159"/>
        <v/>
      </c>
      <c r="GU116" s="331" t="str">
        <f t="shared" si="160"/>
        <v/>
      </c>
      <c r="GV116" s="333" t="str">
        <f t="shared" si="161"/>
        <v/>
      </c>
      <c r="GW116" s="439" t="str">
        <f t="shared" si="162"/>
        <v/>
      </c>
      <c r="GX116" s="433" t="str">
        <f t="shared" si="163"/>
        <v/>
      </c>
      <c r="GY116" s="331" t="str">
        <f t="shared" si="164"/>
        <v/>
      </c>
      <c r="GZ116" s="331" t="str">
        <f t="shared" si="165"/>
        <v/>
      </c>
      <c r="HA116" s="328" t="str">
        <f t="shared" si="166"/>
        <v/>
      </c>
      <c r="HB116" s="331" t="str">
        <f t="shared" si="167"/>
        <v/>
      </c>
      <c r="HC116" s="331" t="str">
        <f t="shared" si="168"/>
        <v/>
      </c>
      <c r="HD116" s="333" t="str">
        <f t="shared" si="169"/>
        <v/>
      </c>
      <c r="HE116" s="332" t="str">
        <f t="shared" si="170"/>
        <v/>
      </c>
      <c r="HF116" s="331" t="str">
        <f t="shared" si="171"/>
        <v/>
      </c>
      <c r="HG116" s="333" t="str">
        <f t="shared" si="172"/>
        <v/>
      </c>
      <c r="HH116" s="419" t="str">
        <f t="shared" si="173"/>
        <v/>
      </c>
      <c r="HI116" s="358" t="str">
        <f t="shared" si="174"/>
        <v/>
      </c>
      <c r="HJ116" s="331" t="str">
        <f t="shared" si="175"/>
        <v/>
      </c>
      <c r="HK116" s="331" t="str">
        <f t="shared" si="176"/>
        <v/>
      </c>
      <c r="HL116" s="358" t="str">
        <f t="shared" si="177"/>
        <v/>
      </c>
      <c r="HM116" s="331" t="str">
        <f t="shared" si="178"/>
        <v/>
      </c>
      <c r="HN116" s="331" t="str">
        <f t="shared" si="179"/>
        <v/>
      </c>
      <c r="HO116" s="358" t="str">
        <f t="shared" si="180"/>
        <v/>
      </c>
      <c r="HP116" s="331" t="str">
        <f t="shared" si="181"/>
        <v/>
      </c>
      <c r="HQ116" s="331" t="str">
        <f t="shared" si="182"/>
        <v/>
      </c>
      <c r="HR116" s="361" t="str">
        <f t="shared" si="183"/>
        <v/>
      </c>
      <c r="HS116" s="348" t="str">
        <f t="shared" si="184"/>
        <v/>
      </c>
      <c r="HT116" s="333" t="str">
        <f t="shared" si="185"/>
        <v/>
      </c>
      <c r="HU116" s="428" t="str">
        <f t="shared" si="186"/>
        <v/>
      </c>
      <c r="HV116" s="328" t="str">
        <f t="shared" si="187"/>
        <v/>
      </c>
      <c r="HW116" s="330" t="str">
        <f t="shared" si="188"/>
        <v/>
      </c>
      <c r="HX116" s="418" t="str">
        <f t="shared" si="189"/>
        <v/>
      </c>
      <c r="HY116" s="331" t="str">
        <f t="shared" si="190"/>
        <v/>
      </c>
      <c r="HZ116" s="331" t="str">
        <f t="shared" si="191"/>
        <v/>
      </c>
      <c r="IA116" s="331" t="str">
        <f t="shared" si="192"/>
        <v/>
      </c>
      <c r="IB116" s="331" t="str">
        <f t="shared" si="193"/>
        <v/>
      </c>
      <c r="IC116" s="333" t="str">
        <f t="shared" si="194"/>
        <v/>
      </c>
      <c r="ID116" s="419" t="str">
        <f t="shared" si="195"/>
        <v/>
      </c>
      <c r="IE116" s="331" t="str">
        <f t="shared" si="196"/>
        <v/>
      </c>
      <c r="IF116" s="331" t="str">
        <f t="shared" si="197"/>
        <v/>
      </c>
      <c r="IG116" s="331" t="str">
        <f t="shared" si="198"/>
        <v/>
      </c>
      <c r="IH116" s="331" t="str">
        <f t="shared" si="199"/>
        <v/>
      </c>
      <c r="II116" s="333" t="str">
        <f t="shared" si="200"/>
        <v/>
      </c>
      <c r="IJ116" s="419" t="str">
        <f t="shared" si="201"/>
        <v/>
      </c>
      <c r="IK116" s="331" t="str">
        <f t="shared" si="202"/>
        <v/>
      </c>
      <c r="IL116" s="331" t="str">
        <f t="shared" si="203"/>
        <v/>
      </c>
      <c r="IM116" s="331" t="str">
        <f t="shared" si="204"/>
        <v/>
      </c>
      <c r="IN116" s="331" t="str">
        <f t="shared" si="205"/>
        <v/>
      </c>
      <c r="IO116" s="333" t="str">
        <f t="shared" si="206"/>
        <v/>
      </c>
      <c r="IP116" s="433" t="str">
        <f t="shared" si="207"/>
        <v/>
      </c>
      <c r="IQ116" s="331" t="str">
        <f t="shared" si="208"/>
        <v/>
      </c>
      <c r="IR116" s="348" t="str">
        <f t="shared" si="209"/>
        <v/>
      </c>
      <c r="IS116" s="433" t="str">
        <f t="shared" si="210"/>
        <v/>
      </c>
      <c r="IT116" s="331" t="str">
        <f t="shared" si="211"/>
        <v/>
      </c>
      <c r="IU116" s="333" t="str">
        <f t="shared" si="212"/>
        <v/>
      </c>
      <c r="IV116" s="449" t="str">
        <f t="shared" si="213"/>
        <v/>
      </c>
      <c r="IW116" s="331" t="str">
        <f t="shared" si="214"/>
        <v/>
      </c>
      <c r="IX116" s="331" t="str">
        <f t="shared" si="215"/>
        <v/>
      </c>
      <c r="IY116" s="348" t="str">
        <f t="shared" si="216"/>
        <v/>
      </c>
      <c r="IZ116" s="365" t="str">
        <f t="shared" si="217"/>
        <v/>
      </c>
      <c r="JA116" s="340"/>
      <c r="JB116" s="100"/>
      <c r="JC116" s="370" t="str">
        <f t="shared" si="218"/>
        <v/>
      </c>
      <c r="JD116" s="101" t="str">
        <f t="shared" si="219"/>
        <v/>
      </c>
      <c r="JE116" s="367" t="str">
        <f t="shared" si="220"/>
        <v/>
      </c>
      <c r="JF116" s="368" t="str">
        <f t="shared" si="221"/>
        <v/>
      </c>
      <c r="JG116" s="368" t="str">
        <f t="shared" si="222"/>
        <v/>
      </c>
      <c r="JH116" s="368" t="str">
        <f t="shared" si="223"/>
        <v/>
      </c>
      <c r="JI116" s="368">
        <f t="shared" si="224"/>
        <v>0</v>
      </c>
      <c r="JJ116" s="369" t="str">
        <f t="shared" si="225"/>
        <v/>
      </c>
      <c r="JK116" s="367" t="str">
        <f t="shared" si="226"/>
        <v/>
      </c>
      <c r="JL116" s="369" t="str">
        <f t="shared" si="227"/>
        <v/>
      </c>
      <c r="JM116" s="368" t="str">
        <f t="shared" si="228"/>
        <v/>
      </c>
      <c r="JN116" s="368" t="str">
        <f t="shared" si="229"/>
        <v/>
      </c>
      <c r="JO116" s="368" t="str">
        <f t="shared" si="230"/>
        <v/>
      </c>
      <c r="JP116" s="371" t="str">
        <f t="shared" si="231"/>
        <v/>
      </c>
      <c r="JR116" s="115" t="str">
        <f t="shared" si="232"/>
        <v/>
      </c>
      <c r="JS116" s="28" t="str">
        <f t="shared" si="233"/>
        <v/>
      </c>
      <c r="JT116" s="28" t="str">
        <f t="shared" si="234"/>
        <v/>
      </c>
      <c r="JU116" s="28" t="str">
        <f t="shared" si="235"/>
        <v/>
      </c>
      <c r="JV116" s="28" t="str">
        <f t="shared" si="236"/>
        <v/>
      </c>
      <c r="JW116" s="251"/>
      <c r="JX116" s="122" t="str">
        <f t="shared" si="237"/>
        <v/>
      </c>
      <c r="JZ116" s="115" t="str">
        <f t="shared" si="238"/>
        <v/>
      </c>
      <c r="KA116" s="398" t="str">
        <f t="shared" si="239"/>
        <v/>
      </c>
      <c r="KB116" s="398" t="str">
        <f t="shared" si="240"/>
        <v/>
      </c>
      <c r="KC116" s="28" t="str">
        <f t="shared" si="241"/>
        <v/>
      </c>
      <c r="KD116" s="28" t="str">
        <f t="shared" si="242"/>
        <v/>
      </c>
      <c r="KE116" s="28" t="str">
        <f t="shared" si="243"/>
        <v/>
      </c>
      <c r="KF116" s="28" t="str">
        <f t="shared" si="244"/>
        <v/>
      </c>
      <c r="KG116" s="28" t="str">
        <f t="shared" si="245"/>
        <v/>
      </c>
      <c r="KH116" s="28" t="str">
        <f t="shared" si="246"/>
        <v/>
      </c>
      <c r="KI116" s="28" t="str">
        <f t="shared" si="247"/>
        <v/>
      </c>
      <c r="KJ116" s="28" t="str">
        <f t="shared" si="248"/>
        <v/>
      </c>
      <c r="KK116" s="122" t="str">
        <f t="shared" si="249"/>
        <v/>
      </c>
    </row>
    <row r="117" spans="2:297" s="26" customFormat="1" ht="26.25" customHeight="1" x14ac:dyDescent="0.2">
      <c r="B117" s="27">
        <f t="shared" si="128"/>
        <v>0</v>
      </c>
      <c r="C117" s="27">
        <f t="shared" si="129"/>
        <v>0</v>
      </c>
      <c r="D117" s="27">
        <f t="shared" si="130"/>
        <v>0</v>
      </c>
      <c r="E117" s="27">
        <f t="shared" si="131"/>
        <v>0</v>
      </c>
      <c r="F117" s="27">
        <f t="shared" si="132"/>
        <v>0</v>
      </c>
      <c r="G117" s="27">
        <f t="shared" si="133"/>
        <v>0</v>
      </c>
      <c r="H117" s="27">
        <f t="shared" si="134"/>
        <v>0</v>
      </c>
      <c r="I117" s="27">
        <f t="shared" si="135"/>
        <v>0</v>
      </c>
      <c r="J117" s="27"/>
      <c r="K117" s="27"/>
      <c r="L117" s="27"/>
      <c r="N117" s="131" t="str">
        <f t="shared" si="136"/>
        <v/>
      </c>
      <c r="O117" s="59"/>
      <c r="P117" s="59"/>
      <c r="Q117" s="241"/>
      <c r="R117" s="483"/>
      <c r="S117" s="243" t="str">
        <f>IFERROR(VLOOKUP($R117,整理番号!$B$4:$C$5,2,FALSE),"")</f>
        <v/>
      </c>
      <c r="T117" s="59"/>
      <c r="U117" s="250"/>
      <c r="V117" s="121"/>
      <c r="W117" s="218" t="str">
        <f t="shared" si="137"/>
        <v/>
      </c>
      <c r="X117" s="111"/>
      <c r="Y117" s="115"/>
      <c r="Z117" s="146" t="str">
        <f>IFERROR(VLOOKUP($Y117,整理番号!$B$8:$C$10,2,FALSE),"")</f>
        <v/>
      </c>
      <c r="AA117" s="251"/>
      <c r="AB117" s="28"/>
      <c r="AC117" s="62" t="str">
        <f>IFERROR(VLOOKUP($AB117,整理番号!$B$22:$C$23,2,FALSE),"")</f>
        <v/>
      </c>
      <c r="AD117" s="28"/>
      <c r="AE117" s="116" t="str">
        <f>IFERROR(VLOOKUP(AD117,整理番号!$B$14:$C$16,2,FALSE),"")</f>
        <v/>
      </c>
      <c r="AF117" s="115"/>
      <c r="AG117" s="30" t="str">
        <f>IFERROR(VLOOKUP(AF117,整理番号!$B$18:$C$19,2,FALSE),"")</f>
        <v/>
      </c>
      <c r="AH117" s="28"/>
      <c r="AI117" s="254"/>
      <c r="AJ117" s="254"/>
      <c r="AK117" s="122"/>
      <c r="AL117" s="141"/>
      <c r="AM117" s="28"/>
      <c r="AN117" s="141"/>
      <c r="AO117" s="115"/>
      <c r="AP117" s="116" t="str">
        <f>IFERROR(VLOOKUP(AO117,整理番号!$B$38:$C$43,2,FALSE),"")</f>
        <v/>
      </c>
      <c r="AQ117" s="104" t="str">
        <f t="shared" si="138"/>
        <v/>
      </c>
      <c r="AR117" s="27"/>
      <c r="AS117" s="28"/>
      <c r="AT117" s="27"/>
      <c r="AU117" s="27"/>
      <c r="AV117" s="122"/>
      <c r="AW117" s="115"/>
      <c r="AX117" s="31"/>
      <c r="AY117" s="64" t="str">
        <f t="shared" si="139"/>
        <v/>
      </c>
      <c r="AZ117" s="31"/>
      <c r="BA117" s="31"/>
      <c r="BB117" s="64">
        <f t="shared" si="140"/>
        <v>0</v>
      </c>
      <c r="BC117" s="64" t="str">
        <f t="shared" si="141"/>
        <v/>
      </c>
      <c r="BD117" s="64" t="str">
        <f t="shared" si="142"/>
        <v/>
      </c>
      <c r="BE117" s="33"/>
      <c r="BF117" s="34" t="str">
        <f t="shared" si="143"/>
        <v/>
      </c>
      <c r="BG117" s="125" t="str">
        <f t="shared" si="144"/>
        <v/>
      </c>
      <c r="BH117" s="262"/>
      <c r="BI117" s="263"/>
      <c r="BJ117" s="31"/>
      <c r="BK117" s="31"/>
      <c r="BL117" s="31"/>
      <c r="BM117" s="31"/>
      <c r="BN117" s="148"/>
      <c r="BO117" s="270"/>
      <c r="BP117" s="267"/>
      <c r="BQ117" s="262"/>
      <c r="BR117" s="263"/>
      <c r="BS117" s="31"/>
      <c r="BT117" s="31"/>
      <c r="BU117" s="31"/>
      <c r="BV117" s="31"/>
      <c r="BW117" s="148"/>
      <c r="BX117" s="270"/>
      <c r="BY117" s="267"/>
      <c r="BZ117" s="262"/>
      <c r="CA117" s="263"/>
      <c r="CB117" s="31"/>
      <c r="CC117" s="31"/>
      <c r="CD117" s="31"/>
      <c r="CE117" s="31"/>
      <c r="CF117" s="148"/>
      <c r="CG117" s="270"/>
      <c r="CH117" s="267"/>
      <c r="CI117" s="262"/>
      <c r="CJ117" s="263"/>
      <c r="CK117" s="323"/>
      <c r="CL117" s="323"/>
      <c r="CM117" s="323"/>
      <c r="CN117" s="323"/>
      <c r="CO117" s="35" t="s">
        <v>306</v>
      </c>
      <c r="CP117" s="342" t="str">
        <f t="shared" si="145"/>
        <v/>
      </c>
      <c r="CQ117" s="267"/>
      <c r="CR117" s="258"/>
      <c r="CS117" s="93"/>
      <c r="CT117" s="275"/>
      <c r="CU117" s="275"/>
      <c r="CV117" s="275"/>
      <c r="CW117" s="275"/>
      <c r="CX117" s="36" t="s">
        <v>307</v>
      </c>
      <c r="CY117" s="273"/>
      <c r="CZ117" s="258"/>
      <c r="DA117" s="263"/>
      <c r="DB117" s="296"/>
      <c r="DC117" s="296"/>
      <c r="DD117" s="296"/>
      <c r="DE117" s="296"/>
      <c r="DF117" s="36" t="s">
        <v>308</v>
      </c>
      <c r="DG117" s="344" t="str">
        <f t="shared" si="146"/>
        <v/>
      </c>
      <c r="DH117" s="273"/>
      <c r="DI117" s="258"/>
      <c r="DJ117" s="263"/>
      <c r="DK117" s="278"/>
      <c r="DL117" s="278"/>
      <c r="DM117" s="278"/>
      <c r="DN117" s="278"/>
      <c r="DO117" s="36" t="s">
        <v>309</v>
      </c>
      <c r="DP117" s="281"/>
      <c r="DQ117" s="284" t="str">
        <f t="shared" si="147"/>
        <v/>
      </c>
      <c r="DR117" s="273"/>
      <c r="DS117" s="43"/>
      <c r="DT117" s="93"/>
      <c r="DU117" s="37"/>
      <c r="DV117" s="37"/>
      <c r="DW117" s="37"/>
      <c r="DX117" s="37"/>
      <c r="DY117" s="46" t="s">
        <v>310</v>
      </c>
      <c r="DZ117" s="478"/>
      <c r="EA117" s="38"/>
      <c r="EB117" s="37"/>
      <c r="EC117" s="37"/>
      <c r="ED117" s="37"/>
      <c r="EE117" s="37"/>
      <c r="EF117" s="49" t="s">
        <v>307</v>
      </c>
      <c r="EG117" s="54"/>
      <c r="EH117" s="290"/>
      <c r="EI117" s="37"/>
      <c r="EJ117" s="37"/>
      <c r="EK117" s="37"/>
      <c r="EL117" s="37"/>
      <c r="EM117" s="52" t="s">
        <v>307</v>
      </c>
      <c r="EN117" s="57"/>
      <c r="EO117" s="290"/>
      <c r="EP117" s="37"/>
      <c r="EQ117" s="37"/>
      <c r="ER117" s="37"/>
      <c r="ES117" s="37"/>
      <c r="ET117" s="39" t="s">
        <v>307</v>
      </c>
      <c r="EU117" s="287"/>
      <c r="EV117" s="292"/>
      <c r="EW117" s="290"/>
      <c r="EX117" s="37"/>
      <c r="EY117" s="37"/>
      <c r="EZ117" s="37"/>
      <c r="FA117" s="37"/>
      <c r="FB117" s="39" t="s">
        <v>307</v>
      </c>
      <c r="FC117" s="287"/>
      <c r="FD117" s="292"/>
      <c r="FE117" s="290"/>
      <c r="FF117" s="296"/>
      <c r="FG117" s="296"/>
      <c r="FH117" s="296"/>
      <c r="FI117" s="296"/>
      <c r="FJ117" s="40" t="s">
        <v>311</v>
      </c>
      <c r="FK117" s="302" t="str">
        <f t="shared" si="148"/>
        <v/>
      </c>
      <c r="FL117" s="299"/>
      <c r="FM117" s="292"/>
      <c r="FN117" s="290"/>
      <c r="FO117" s="305"/>
      <c r="FP117" s="296"/>
      <c r="FQ117" s="296"/>
      <c r="FR117" s="296"/>
      <c r="FS117" s="40" t="s">
        <v>311</v>
      </c>
      <c r="FT117" s="352" t="str">
        <f t="shared" si="149"/>
        <v/>
      </c>
      <c r="FU117" s="267"/>
      <c r="FV117" s="292"/>
      <c r="FW117" s="290"/>
      <c r="FX117" s="326"/>
      <c r="FY117" s="326"/>
      <c r="FZ117" s="326"/>
      <c r="GA117" s="326"/>
      <c r="GB117" s="36" t="s">
        <v>312</v>
      </c>
      <c r="GC117" s="308" t="str">
        <f t="shared" si="150"/>
        <v/>
      </c>
      <c r="GD117" s="267"/>
      <c r="GE117" s="312" t="str">
        <f t="shared" si="151"/>
        <v/>
      </c>
      <c r="GF117" s="313"/>
      <c r="GG117" s="338"/>
      <c r="GH117" s="312" t="str">
        <f t="shared" si="152"/>
        <v/>
      </c>
      <c r="GI117" s="313"/>
      <c r="GJ117" s="338" t="s">
        <v>56</v>
      </c>
      <c r="GK117" s="475" t="str">
        <f t="shared" si="153"/>
        <v/>
      </c>
      <c r="GL117" s="313"/>
      <c r="GM117" s="313"/>
      <c r="GN117" s="338"/>
      <c r="GO117" s="429" t="str">
        <f t="shared" si="154"/>
        <v/>
      </c>
      <c r="GP117" s="430" t="str">
        <f t="shared" si="155"/>
        <v/>
      </c>
      <c r="GQ117" s="431" t="str">
        <f t="shared" si="156"/>
        <v/>
      </c>
      <c r="GR117" s="432" t="str">
        <f t="shared" si="157"/>
        <v/>
      </c>
      <c r="GS117" s="430" t="str">
        <f t="shared" si="158"/>
        <v/>
      </c>
      <c r="GT117" s="433" t="str">
        <f t="shared" si="159"/>
        <v/>
      </c>
      <c r="GU117" s="331" t="str">
        <f t="shared" si="160"/>
        <v/>
      </c>
      <c r="GV117" s="333" t="str">
        <f t="shared" si="161"/>
        <v/>
      </c>
      <c r="GW117" s="439" t="str">
        <f t="shared" si="162"/>
        <v/>
      </c>
      <c r="GX117" s="433" t="str">
        <f t="shared" si="163"/>
        <v/>
      </c>
      <c r="GY117" s="331" t="str">
        <f t="shared" si="164"/>
        <v/>
      </c>
      <c r="GZ117" s="331" t="str">
        <f t="shared" si="165"/>
        <v/>
      </c>
      <c r="HA117" s="328" t="str">
        <f t="shared" si="166"/>
        <v/>
      </c>
      <c r="HB117" s="331" t="str">
        <f t="shared" si="167"/>
        <v/>
      </c>
      <c r="HC117" s="331" t="str">
        <f t="shared" si="168"/>
        <v/>
      </c>
      <c r="HD117" s="333" t="str">
        <f t="shared" si="169"/>
        <v/>
      </c>
      <c r="HE117" s="332" t="str">
        <f t="shared" si="170"/>
        <v/>
      </c>
      <c r="HF117" s="331" t="str">
        <f t="shared" si="171"/>
        <v/>
      </c>
      <c r="HG117" s="333" t="str">
        <f t="shared" si="172"/>
        <v/>
      </c>
      <c r="HH117" s="419" t="str">
        <f t="shared" si="173"/>
        <v/>
      </c>
      <c r="HI117" s="358" t="str">
        <f t="shared" si="174"/>
        <v/>
      </c>
      <c r="HJ117" s="331" t="str">
        <f t="shared" si="175"/>
        <v/>
      </c>
      <c r="HK117" s="331" t="str">
        <f t="shared" si="176"/>
        <v/>
      </c>
      <c r="HL117" s="358" t="str">
        <f t="shared" si="177"/>
        <v/>
      </c>
      <c r="HM117" s="331" t="str">
        <f t="shared" si="178"/>
        <v/>
      </c>
      <c r="HN117" s="331" t="str">
        <f t="shared" si="179"/>
        <v/>
      </c>
      <c r="HO117" s="358" t="str">
        <f t="shared" si="180"/>
        <v/>
      </c>
      <c r="HP117" s="331" t="str">
        <f t="shared" si="181"/>
        <v/>
      </c>
      <c r="HQ117" s="331" t="str">
        <f t="shared" si="182"/>
        <v/>
      </c>
      <c r="HR117" s="361" t="str">
        <f t="shared" si="183"/>
        <v/>
      </c>
      <c r="HS117" s="348" t="str">
        <f t="shared" si="184"/>
        <v/>
      </c>
      <c r="HT117" s="333" t="str">
        <f t="shared" si="185"/>
        <v/>
      </c>
      <c r="HU117" s="428" t="str">
        <f t="shared" si="186"/>
        <v/>
      </c>
      <c r="HV117" s="328" t="str">
        <f t="shared" si="187"/>
        <v/>
      </c>
      <c r="HW117" s="330" t="str">
        <f t="shared" si="188"/>
        <v/>
      </c>
      <c r="HX117" s="418" t="str">
        <f t="shared" si="189"/>
        <v/>
      </c>
      <c r="HY117" s="331" t="str">
        <f t="shared" si="190"/>
        <v/>
      </c>
      <c r="HZ117" s="331" t="str">
        <f t="shared" si="191"/>
        <v/>
      </c>
      <c r="IA117" s="331" t="str">
        <f t="shared" si="192"/>
        <v/>
      </c>
      <c r="IB117" s="331" t="str">
        <f t="shared" si="193"/>
        <v/>
      </c>
      <c r="IC117" s="333" t="str">
        <f t="shared" si="194"/>
        <v/>
      </c>
      <c r="ID117" s="419" t="str">
        <f t="shared" si="195"/>
        <v/>
      </c>
      <c r="IE117" s="331" t="str">
        <f t="shared" si="196"/>
        <v/>
      </c>
      <c r="IF117" s="331" t="str">
        <f t="shared" si="197"/>
        <v/>
      </c>
      <c r="IG117" s="331" t="str">
        <f t="shared" si="198"/>
        <v/>
      </c>
      <c r="IH117" s="331" t="str">
        <f t="shared" si="199"/>
        <v/>
      </c>
      <c r="II117" s="333" t="str">
        <f t="shared" si="200"/>
        <v/>
      </c>
      <c r="IJ117" s="419" t="str">
        <f t="shared" si="201"/>
        <v/>
      </c>
      <c r="IK117" s="331" t="str">
        <f t="shared" si="202"/>
        <v/>
      </c>
      <c r="IL117" s="331" t="str">
        <f t="shared" si="203"/>
        <v/>
      </c>
      <c r="IM117" s="331" t="str">
        <f t="shared" si="204"/>
        <v/>
      </c>
      <c r="IN117" s="331" t="str">
        <f t="shared" si="205"/>
        <v/>
      </c>
      <c r="IO117" s="333" t="str">
        <f t="shared" si="206"/>
        <v/>
      </c>
      <c r="IP117" s="433" t="str">
        <f t="shared" si="207"/>
        <v/>
      </c>
      <c r="IQ117" s="331" t="str">
        <f t="shared" si="208"/>
        <v/>
      </c>
      <c r="IR117" s="348" t="str">
        <f t="shared" si="209"/>
        <v/>
      </c>
      <c r="IS117" s="433" t="str">
        <f t="shared" si="210"/>
        <v/>
      </c>
      <c r="IT117" s="331" t="str">
        <f t="shared" si="211"/>
        <v/>
      </c>
      <c r="IU117" s="333" t="str">
        <f t="shared" si="212"/>
        <v/>
      </c>
      <c r="IV117" s="449" t="str">
        <f t="shared" si="213"/>
        <v/>
      </c>
      <c r="IW117" s="331" t="str">
        <f t="shared" si="214"/>
        <v/>
      </c>
      <c r="IX117" s="331" t="str">
        <f t="shared" si="215"/>
        <v/>
      </c>
      <c r="IY117" s="348" t="str">
        <f t="shared" si="216"/>
        <v/>
      </c>
      <c r="IZ117" s="365" t="str">
        <f t="shared" si="217"/>
        <v/>
      </c>
      <c r="JA117" s="340"/>
      <c r="JB117" s="100"/>
      <c r="JC117" s="370" t="str">
        <f t="shared" si="218"/>
        <v/>
      </c>
      <c r="JD117" s="101" t="str">
        <f t="shared" si="219"/>
        <v/>
      </c>
      <c r="JE117" s="367" t="str">
        <f t="shared" si="220"/>
        <v/>
      </c>
      <c r="JF117" s="368" t="str">
        <f t="shared" si="221"/>
        <v/>
      </c>
      <c r="JG117" s="368" t="str">
        <f t="shared" si="222"/>
        <v/>
      </c>
      <c r="JH117" s="368" t="str">
        <f t="shared" si="223"/>
        <v/>
      </c>
      <c r="JI117" s="368">
        <f t="shared" si="224"/>
        <v>0</v>
      </c>
      <c r="JJ117" s="369" t="str">
        <f t="shared" si="225"/>
        <v/>
      </c>
      <c r="JK117" s="367" t="str">
        <f t="shared" si="226"/>
        <v/>
      </c>
      <c r="JL117" s="369" t="str">
        <f t="shared" si="227"/>
        <v/>
      </c>
      <c r="JM117" s="368" t="str">
        <f t="shared" si="228"/>
        <v/>
      </c>
      <c r="JN117" s="368" t="str">
        <f t="shared" si="229"/>
        <v/>
      </c>
      <c r="JO117" s="368" t="str">
        <f t="shared" si="230"/>
        <v/>
      </c>
      <c r="JP117" s="371" t="str">
        <f t="shared" si="231"/>
        <v/>
      </c>
      <c r="JR117" s="115" t="str">
        <f t="shared" si="232"/>
        <v/>
      </c>
      <c r="JS117" s="28" t="str">
        <f t="shared" si="233"/>
        <v/>
      </c>
      <c r="JT117" s="28" t="str">
        <f t="shared" si="234"/>
        <v/>
      </c>
      <c r="JU117" s="28" t="str">
        <f t="shared" si="235"/>
        <v/>
      </c>
      <c r="JV117" s="28" t="str">
        <f t="shared" si="236"/>
        <v/>
      </c>
      <c r="JW117" s="251"/>
      <c r="JX117" s="122" t="str">
        <f t="shared" si="237"/>
        <v/>
      </c>
      <c r="JZ117" s="115" t="str">
        <f t="shared" si="238"/>
        <v/>
      </c>
      <c r="KA117" s="398" t="str">
        <f t="shared" si="239"/>
        <v/>
      </c>
      <c r="KB117" s="398" t="str">
        <f t="shared" si="240"/>
        <v/>
      </c>
      <c r="KC117" s="28" t="str">
        <f t="shared" si="241"/>
        <v/>
      </c>
      <c r="KD117" s="28" t="str">
        <f t="shared" si="242"/>
        <v/>
      </c>
      <c r="KE117" s="28" t="str">
        <f t="shared" si="243"/>
        <v/>
      </c>
      <c r="KF117" s="28" t="str">
        <f t="shared" si="244"/>
        <v/>
      </c>
      <c r="KG117" s="28" t="str">
        <f t="shared" si="245"/>
        <v/>
      </c>
      <c r="KH117" s="28" t="str">
        <f t="shared" si="246"/>
        <v/>
      </c>
      <c r="KI117" s="28" t="str">
        <f t="shared" si="247"/>
        <v/>
      </c>
      <c r="KJ117" s="28" t="str">
        <f t="shared" si="248"/>
        <v/>
      </c>
      <c r="KK117" s="122" t="str">
        <f t="shared" si="249"/>
        <v/>
      </c>
    </row>
    <row r="118" spans="2:297" s="26" customFormat="1" ht="26.25" customHeight="1" x14ac:dyDescent="0.2">
      <c r="B118" s="27">
        <f t="shared" si="128"/>
        <v>0</v>
      </c>
      <c r="C118" s="27">
        <f t="shared" si="129"/>
        <v>0</v>
      </c>
      <c r="D118" s="27">
        <f t="shared" si="130"/>
        <v>0</v>
      </c>
      <c r="E118" s="27">
        <f t="shared" si="131"/>
        <v>0</v>
      </c>
      <c r="F118" s="27">
        <f t="shared" si="132"/>
        <v>0</v>
      </c>
      <c r="G118" s="27">
        <f t="shared" si="133"/>
        <v>0</v>
      </c>
      <c r="H118" s="27">
        <f t="shared" si="134"/>
        <v>0</v>
      </c>
      <c r="I118" s="27">
        <f t="shared" si="135"/>
        <v>0</v>
      </c>
      <c r="J118" s="27"/>
      <c r="K118" s="27"/>
      <c r="L118" s="27"/>
      <c r="N118" s="131" t="str">
        <f t="shared" si="136"/>
        <v/>
      </c>
      <c r="O118" s="59"/>
      <c r="P118" s="59"/>
      <c r="Q118" s="241"/>
      <c r="R118" s="483"/>
      <c r="S118" s="243" t="str">
        <f>IFERROR(VLOOKUP($R118,整理番号!$B$4:$C$5,2,FALSE),"")</f>
        <v/>
      </c>
      <c r="T118" s="59"/>
      <c r="U118" s="250"/>
      <c r="V118" s="121"/>
      <c r="W118" s="218" t="str">
        <f t="shared" si="137"/>
        <v/>
      </c>
      <c r="X118" s="111"/>
      <c r="Y118" s="115"/>
      <c r="Z118" s="146" t="str">
        <f>IFERROR(VLOOKUP($Y118,整理番号!$B$8:$C$10,2,FALSE),"")</f>
        <v/>
      </c>
      <c r="AA118" s="251"/>
      <c r="AB118" s="28"/>
      <c r="AC118" s="62" t="str">
        <f>IFERROR(VLOOKUP($AB118,整理番号!$B$22:$C$23,2,FALSE),"")</f>
        <v/>
      </c>
      <c r="AD118" s="28"/>
      <c r="AE118" s="116" t="str">
        <f>IFERROR(VLOOKUP(AD118,整理番号!$B$14:$C$16,2,FALSE),"")</f>
        <v/>
      </c>
      <c r="AF118" s="115"/>
      <c r="AG118" s="30" t="str">
        <f>IFERROR(VLOOKUP(AF118,整理番号!$B$18:$C$19,2,FALSE),"")</f>
        <v/>
      </c>
      <c r="AH118" s="28"/>
      <c r="AI118" s="254"/>
      <c r="AJ118" s="254"/>
      <c r="AK118" s="122"/>
      <c r="AL118" s="141"/>
      <c r="AM118" s="28"/>
      <c r="AN118" s="141"/>
      <c r="AO118" s="115"/>
      <c r="AP118" s="116" t="str">
        <f>IFERROR(VLOOKUP(AO118,整理番号!$B$38:$C$43,2,FALSE),"")</f>
        <v/>
      </c>
      <c r="AQ118" s="104" t="str">
        <f t="shared" si="138"/>
        <v/>
      </c>
      <c r="AR118" s="27"/>
      <c r="AS118" s="28"/>
      <c r="AT118" s="27"/>
      <c r="AU118" s="27"/>
      <c r="AV118" s="122"/>
      <c r="AW118" s="115"/>
      <c r="AX118" s="31"/>
      <c r="AY118" s="64" t="str">
        <f t="shared" si="139"/>
        <v/>
      </c>
      <c r="AZ118" s="31"/>
      <c r="BA118" s="31"/>
      <c r="BB118" s="64">
        <f t="shared" si="140"/>
        <v>0</v>
      </c>
      <c r="BC118" s="64" t="str">
        <f t="shared" si="141"/>
        <v/>
      </c>
      <c r="BD118" s="64" t="str">
        <f t="shared" si="142"/>
        <v/>
      </c>
      <c r="BE118" s="33"/>
      <c r="BF118" s="34" t="str">
        <f t="shared" si="143"/>
        <v/>
      </c>
      <c r="BG118" s="125" t="str">
        <f t="shared" si="144"/>
        <v/>
      </c>
      <c r="BH118" s="262"/>
      <c r="BI118" s="263"/>
      <c r="BJ118" s="31"/>
      <c r="BK118" s="31"/>
      <c r="BL118" s="31"/>
      <c r="BM118" s="31"/>
      <c r="BN118" s="148"/>
      <c r="BO118" s="270"/>
      <c r="BP118" s="267"/>
      <c r="BQ118" s="262"/>
      <c r="BR118" s="263"/>
      <c r="BS118" s="31"/>
      <c r="BT118" s="31"/>
      <c r="BU118" s="31"/>
      <c r="BV118" s="31"/>
      <c r="BW118" s="148"/>
      <c r="BX118" s="270"/>
      <c r="BY118" s="267"/>
      <c r="BZ118" s="262"/>
      <c r="CA118" s="263"/>
      <c r="CB118" s="31"/>
      <c r="CC118" s="31"/>
      <c r="CD118" s="31"/>
      <c r="CE118" s="31"/>
      <c r="CF118" s="148"/>
      <c r="CG118" s="270"/>
      <c r="CH118" s="267"/>
      <c r="CI118" s="262"/>
      <c r="CJ118" s="263"/>
      <c r="CK118" s="323"/>
      <c r="CL118" s="323"/>
      <c r="CM118" s="323"/>
      <c r="CN118" s="323"/>
      <c r="CO118" s="35" t="s">
        <v>306</v>
      </c>
      <c r="CP118" s="342" t="str">
        <f t="shared" si="145"/>
        <v/>
      </c>
      <c r="CQ118" s="267"/>
      <c r="CR118" s="258"/>
      <c r="CS118" s="93"/>
      <c r="CT118" s="275"/>
      <c r="CU118" s="275"/>
      <c r="CV118" s="275"/>
      <c r="CW118" s="275"/>
      <c r="CX118" s="36" t="s">
        <v>307</v>
      </c>
      <c r="CY118" s="273"/>
      <c r="CZ118" s="258"/>
      <c r="DA118" s="263"/>
      <c r="DB118" s="296"/>
      <c r="DC118" s="296"/>
      <c r="DD118" s="296"/>
      <c r="DE118" s="296"/>
      <c r="DF118" s="36" t="s">
        <v>308</v>
      </c>
      <c r="DG118" s="344" t="str">
        <f t="shared" si="146"/>
        <v/>
      </c>
      <c r="DH118" s="273"/>
      <c r="DI118" s="258"/>
      <c r="DJ118" s="263"/>
      <c r="DK118" s="278"/>
      <c r="DL118" s="278"/>
      <c r="DM118" s="278"/>
      <c r="DN118" s="278"/>
      <c r="DO118" s="36" t="s">
        <v>309</v>
      </c>
      <c r="DP118" s="281"/>
      <c r="DQ118" s="284" t="str">
        <f t="shared" si="147"/>
        <v/>
      </c>
      <c r="DR118" s="273"/>
      <c r="DS118" s="43"/>
      <c r="DT118" s="93"/>
      <c r="DU118" s="37"/>
      <c r="DV118" s="37"/>
      <c r="DW118" s="37"/>
      <c r="DX118" s="37"/>
      <c r="DY118" s="46" t="s">
        <v>310</v>
      </c>
      <c r="DZ118" s="478"/>
      <c r="EA118" s="38"/>
      <c r="EB118" s="37"/>
      <c r="EC118" s="37"/>
      <c r="ED118" s="37"/>
      <c r="EE118" s="37"/>
      <c r="EF118" s="49" t="s">
        <v>307</v>
      </c>
      <c r="EG118" s="54"/>
      <c r="EH118" s="290"/>
      <c r="EI118" s="37"/>
      <c r="EJ118" s="37"/>
      <c r="EK118" s="37"/>
      <c r="EL118" s="37"/>
      <c r="EM118" s="52" t="s">
        <v>307</v>
      </c>
      <c r="EN118" s="57"/>
      <c r="EO118" s="290"/>
      <c r="EP118" s="37"/>
      <c r="EQ118" s="37"/>
      <c r="ER118" s="37"/>
      <c r="ES118" s="37"/>
      <c r="ET118" s="39" t="s">
        <v>307</v>
      </c>
      <c r="EU118" s="287"/>
      <c r="EV118" s="292"/>
      <c r="EW118" s="290"/>
      <c r="EX118" s="37"/>
      <c r="EY118" s="37"/>
      <c r="EZ118" s="37"/>
      <c r="FA118" s="37"/>
      <c r="FB118" s="39" t="s">
        <v>307</v>
      </c>
      <c r="FC118" s="287"/>
      <c r="FD118" s="292"/>
      <c r="FE118" s="290"/>
      <c r="FF118" s="296"/>
      <c r="FG118" s="296"/>
      <c r="FH118" s="296"/>
      <c r="FI118" s="296"/>
      <c r="FJ118" s="40" t="s">
        <v>311</v>
      </c>
      <c r="FK118" s="302" t="str">
        <f t="shared" si="148"/>
        <v/>
      </c>
      <c r="FL118" s="299"/>
      <c r="FM118" s="292"/>
      <c r="FN118" s="290"/>
      <c r="FO118" s="305"/>
      <c r="FP118" s="296"/>
      <c r="FQ118" s="296"/>
      <c r="FR118" s="296"/>
      <c r="FS118" s="40" t="s">
        <v>311</v>
      </c>
      <c r="FT118" s="352" t="str">
        <f t="shared" si="149"/>
        <v/>
      </c>
      <c r="FU118" s="267"/>
      <c r="FV118" s="292"/>
      <c r="FW118" s="290"/>
      <c r="FX118" s="326"/>
      <c r="FY118" s="326"/>
      <c r="FZ118" s="326"/>
      <c r="GA118" s="326"/>
      <c r="GB118" s="36" t="s">
        <v>312</v>
      </c>
      <c r="GC118" s="308" t="str">
        <f t="shared" si="150"/>
        <v/>
      </c>
      <c r="GD118" s="267"/>
      <c r="GE118" s="312" t="str">
        <f t="shared" si="151"/>
        <v/>
      </c>
      <c r="GF118" s="313"/>
      <c r="GG118" s="338"/>
      <c r="GH118" s="312" t="str">
        <f t="shared" si="152"/>
        <v/>
      </c>
      <c r="GI118" s="313"/>
      <c r="GJ118" s="338" t="s">
        <v>56</v>
      </c>
      <c r="GK118" s="475" t="str">
        <f t="shared" si="153"/>
        <v/>
      </c>
      <c r="GL118" s="313"/>
      <c r="GM118" s="313"/>
      <c r="GN118" s="338"/>
      <c r="GO118" s="429" t="str">
        <f t="shared" si="154"/>
        <v/>
      </c>
      <c r="GP118" s="430" t="str">
        <f t="shared" si="155"/>
        <v/>
      </c>
      <c r="GQ118" s="431" t="str">
        <f t="shared" si="156"/>
        <v/>
      </c>
      <c r="GR118" s="432" t="str">
        <f t="shared" si="157"/>
        <v/>
      </c>
      <c r="GS118" s="430" t="str">
        <f t="shared" si="158"/>
        <v/>
      </c>
      <c r="GT118" s="433" t="str">
        <f t="shared" si="159"/>
        <v/>
      </c>
      <c r="GU118" s="331" t="str">
        <f t="shared" si="160"/>
        <v/>
      </c>
      <c r="GV118" s="333" t="str">
        <f t="shared" si="161"/>
        <v/>
      </c>
      <c r="GW118" s="439" t="str">
        <f t="shared" si="162"/>
        <v/>
      </c>
      <c r="GX118" s="433" t="str">
        <f t="shared" si="163"/>
        <v/>
      </c>
      <c r="GY118" s="331" t="str">
        <f t="shared" si="164"/>
        <v/>
      </c>
      <c r="GZ118" s="331" t="str">
        <f t="shared" si="165"/>
        <v/>
      </c>
      <c r="HA118" s="328" t="str">
        <f t="shared" si="166"/>
        <v/>
      </c>
      <c r="HB118" s="331" t="str">
        <f t="shared" si="167"/>
        <v/>
      </c>
      <c r="HC118" s="331" t="str">
        <f t="shared" si="168"/>
        <v/>
      </c>
      <c r="HD118" s="333" t="str">
        <f t="shared" si="169"/>
        <v/>
      </c>
      <c r="HE118" s="332" t="str">
        <f t="shared" si="170"/>
        <v/>
      </c>
      <c r="HF118" s="331" t="str">
        <f t="shared" si="171"/>
        <v/>
      </c>
      <c r="HG118" s="333" t="str">
        <f t="shared" si="172"/>
        <v/>
      </c>
      <c r="HH118" s="419" t="str">
        <f t="shared" si="173"/>
        <v/>
      </c>
      <c r="HI118" s="358" t="str">
        <f t="shared" si="174"/>
        <v/>
      </c>
      <c r="HJ118" s="331" t="str">
        <f t="shared" si="175"/>
        <v/>
      </c>
      <c r="HK118" s="331" t="str">
        <f t="shared" si="176"/>
        <v/>
      </c>
      <c r="HL118" s="358" t="str">
        <f t="shared" si="177"/>
        <v/>
      </c>
      <c r="HM118" s="331" t="str">
        <f t="shared" si="178"/>
        <v/>
      </c>
      <c r="HN118" s="331" t="str">
        <f t="shared" si="179"/>
        <v/>
      </c>
      <c r="HO118" s="358" t="str">
        <f t="shared" si="180"/>
        <v/>
      </c>
      <c r="HP118" s="331" t="str">
        <f t="shared" si="181"/>
        <v/>
      </c>
      <c r="HQ118" s="331" t="str">
        <f t="shared" si="182"/>
        <v/>
      </c>
      <c r="HR118" s="361" t="str">
        <f t="shared" si="183"/>
        <v/>
      </c>
      <c r="HS118" s="348" t="str">
        <f t="shared" si="184"/>
        <v/>
      </c>
      <c r="HT118" s="333" t="str">
        <f t="shared" si="185"/>
        <v/>
      </c>
      <c r="HU118" s="428" t="str">
        <f t="shared" si="186"/>
        <v/>
      </c>
      <c r="HV118" s="328" t="str">
        <f t="shared" si="187"/>
        <v/>
      </c>
      <c r="HW118" s="330" t="str">
        <f t="shared" si="188"/>
        <v/>
      </c>
      <c r="HX118" s="418" t="str">
        <f t="shared" si="189"/>
        <v/>
      </c>
      <c r="HY118" s="331" t="str">
        <f t="shared" si="190"/>
        <v/>
      </c>
      <c r="HZ118" s="331" t="str">
        <f t="shared" si="191"/>
        <v/>
      </c>
      <c r="IA118" s="331" t="str">
        <f t="shared" si="192"/>
        <v/>
      </c>
      <c r="IB118" s="331" t="str">
        <f t="shared" si="193"/>
        <v/>
      </c>
      <c r="IC118" s="333" t="str">
        <f t="shared" si="194"/>
        <v/>
      </c>
      <c r="ID118" s="419" t="str">
        <f t="shared" si="195"/>
        <v/>
      </c>
      <c r="IE118" s="331" t="str">
        <f t="shared" si="196"/>
        <v/>
      </c>
      <c r="IF118" s="331" t="str">
        <f t="shared" si="197"/>
        <v/>
      </c>
      <c r="IG118" s="331" t="str">
        <f t="shared" si="198"/>
        <v/>
      </c>
      <c r="IH118" s="331" t="str">
        <f t="shared" si="199"/>
        <v/>
      </c>
      <c r="II118" s="333" t="str">
        <f t="shared" si="200"/>
        <v/>
      </c>
      <c r="IJ118" s="419" t="str">
        <f t="shared" si="201"/>
        <v/>
      </c>
      <c r="IK118" s="331" t="str">
        <f t="shared" si="202"/>
        <v/>
      </c>
      <c r="IL118" s="331" t="str">
        <f t="shared" si="203"/>
        <v/>
      </c>
      <c r="IM118" s="331" t="str">
        <f t="shared" si="204"/>
        <v/>
      </c>
      <c r="IN118" s="331" t="str">
        <f t="shared" si="205"/>
        <v/>
      </c>
      <c r="IO118" s="333" t="str">
        <f t="shared" si="206"/>
        <v/>
      </c>
      <c r="IP118" s="433" t="str">
        <f t="shared" si="207"/>
        <v/>
      </c>
      <c r="IQ118" s="331" t="str">
        <f t="shared" si="208"/>
        <v/>
      </c>
      <c r="IR118" s="348" t="str">
        <f t="shared" si="209"/>
        <v/>
      </c>
      <c r="IS118" s="433" t="str">
        <f t="shared" si="210"/>
        <v/>
      </c>
      <c r="IT118" s="331" t="str">
        <f t="shared" si="211"/>
        <v/>
      </c>
      <c r="IU118" s="333" t="str">
        <f t="shared" si="212"/>
        <v/>
      </c>
      <c r="IV118" s="449" t="str">
        <f t="shared" si="213"/>
        <v/>
      </c>
      <c r="IW118" s="331" t="str">
        <f t="shared" si="214"/>
        <v/>
      </c>
      <c r="IX118" s="331" t="str">
        <f t="shared" si="215"/>
        <v/>
      </c>
      <c r="IY118" s="348" t="str">
        <f t="shared" si="216"/>
        <v/>
      </c>
      <c r="IZ118" s="365" t="str">
        <f t="shared" si="217"/>
        <v/>
      </c>
      <c r="JA118" s="340"/>
      <c r="JB118" s="100"/>
      <c r="JC118" s="370" t="str">
        <f t="shared" si="218"/>
        <v/>
      </c>
      <c r="JD118" s="101" t="str">
        <f t="shared" si="219"/>
        <v/>
      </c>
      <c r="JE118" s="367" t="str">
        <f t="shared" si="220"/>
        <v/>
      </c>
      <c r="JF118" s="368" t="str">
        <f t="shared" si="221"/>
        <v/>
      </c>
      <c r="JG118" s="368" t="str">
        <f t="shared" si="222"/>
        <v/>
      </c>
      <c r="JH118" s="368" t="str">
        <f t="shared" si="223"/>
        <v/>
      </c>
      <c r="JI118" s="368">
        <f t="shared" si="224"/>
        <v>0</v>
      </c>
      <c r="JJ118" s="369" t="str">
        <f t="shared" si="225"/>
        <v/>
      </c>
      <c r="JK118" s="367" t="str">
        <f t="shared" si="226"/>
        <v/>
      </c>
      <c r="JL118" s="369" t="str">
        <f t="shared" si="227"/>
        <v/>
      </c>
      <c r="JM118" s="368" t="str">
        <f t="shared" si="228"/>
        <v/>
      </c>
      <c r="JN118" s="368" t="str">
        <f t="shared" si="229"/>
        <v/>
      </c>
      <c r="JO118" s="368" t="str">
        <f t="shared" si="230"/>
        <v/>
      </c>
      <c r="JP118" s="371" t="str">
        <f t="shared" si="231"/>
        <v/>
      </c>
      <c r="JR118" s="115" t="str">
        <f t="shared" si="232"/>
        <v/>
      </c>
      <c r="JS118" s="28" t="str">
        <f t="shared" si="233"/>
        <v/>
      </c>
      <c r="JT118" s="28" t="str">
        <f t="shared" si="234"/>
        <v/>
      </c>
      <c r="JU118" s="28" t="str">
        <f t="shared" si="235"/>
        <v/>
      </c>
      <c r="JV118" s="28" t="str">
        <f t="shared" si="236"/>
        <v/>
      </c>
      <c r="JW118" s="251"/>
      <c r="JX118" s="122" t="str">
        <f t="shared" si="237"/>
        <v/>
      </c>
      <c r="JZ118" s="115" t="str">
        <f t="shared" si="238"/>
        <v/>
      </c>
      <c r="KA118" s="398" t="str">
        <f t="shared" si="239"/>
        <v/>
      </c>
      <c r="KB118" s="398" t="str">
        <f t="shared" si="240"/>
        <v/>
      </c>
      <c r="KC118" s="28" t="str">
        <f t="shared" si="241"/>
        <v/>
      </c>
      <c r="KD118" s="28" t="str">
        <f t="shared" si="242"/>
        <v/>
      </c>
      <c r="KE118" s="28" t="str">
        <f t="shared" si="243"/>
        <v/>
      </c>
      <c r="KF118" s="28" t="str">
        <f t="shared" si="244"/>
        <v/>
      </c>
      <c r="KG118" s="28" t="str">
        <f t="shared" si="245"/>
        <v/>
      </c>
      <c r="KH118" s="28" t="str">
        <f t="shared" si="246"/>
        <v/>
      </c>
      <c r="KI118" s="28" t="str">
        <f t="shared" si="247"/>
        <v/>
      </c>
      <c r="KJ118" s="28" t="str">
        <f t="shared" si="248"/>
        <v/>
      </c>
      <c r="KK118" s="122" t="str">
        <f t="shared" si="249"/>
        <v/>
      </c>
    </row>
    <row r="119" spans="2:297" s="26" customFormat="1" ht="26.25" customHeight="1" x14ac:dyDescent="0.2">
      <c r="B119" s="27">
        <f t="shared" si="128"/>
        <v>0</v>
      </c>
      <c r="C119" s="27">
        <f t="shared" si="129"/>
        <v>0</v>
      </c>
      <c r="D119" s="27">
        <f t="shared" si="130"/>
        <v>0</v>
      </c>
      <c r="E119" s="27">
        <f t="shared" si="131"/>
        <v>0</v>
      </c>
      <c r="F119" s="27">
        <f t="shared" si="132"/>
        <v>0</v>
      </c>
      <c r="G119" s="27">
        <f t="shared" si="133"/>
        <v>0</v>
      </c>
      <c r="H119" s="27">
        <f t="shared" si="134"/>
        <v>0</v>
      </c>
      <c r="I119" s="27">
        <f t="shared" si="135"/>
        <v>0</v>
      </c>
      <c r="J119" s="27"/>
      <c r="K119" s="27"/>
      <c r="L119" s="27"/>
      <c r="N119" s="131" t="str">
        <f t="shared" si="136"/>
        <v/>
      </c>
      <c r="O119" s="59"/>
      <c r="P119" s="59"/>
      <c r="Q119" s="241"/>
      <c r="R119" s="483"/>
      <c r="S119" s="243" t="str">
        <f>IFERROR(VLOOKUP($R119,整理番号!$B$4:$C$5,2,FALSE),"")</f>
        <v/>
      </c>
      <c r="T119" s="59"/>
      <c r="U119" s="250"/>
      <c r="V119" s="121"/>
      <c r="W119" s="218" t="str">
        <f t="shared" si="137"/>
        <v/>
      </c>
      <c r="X119" s="111"/>
      <c r="Y119" s="115"/>
      <c r="Z119" s="146" t="str">
        <f>IFERROR(VLOOKUP($Y119,整理番号!$B$8:$C$10,2,FALSE),"")</f>
        <v/>
      </c>
      <c r="AA119" s="251"/>
      <c r="AB119" s="28"/>
      <c r="AC119" s="62" t="str">
        <f>IFERROR(VLOOKUP($AB119,整理番号!$B$22:$C$23,2,FALSE),"")</f>
        <v/>
      </c>
      <c r="AD119" s="28"/>
      <c r="AE119" s="116" t="str">
        <f>IFERROR(VLOOKUP(AD119,整理番号!$B$14:$C$16,2,FALSE),"")</f>
        <v/>
      </c>
      <c r="AF119" s="115"/>
      <c r="AG119" s="30" t="str">
        <f>IFERROR(VLOOKUP(AF119,整理番号!$B$18:$C$19,2,FALSE),"")</f>
        <v/>
      </c>
      <c r="AH119" s="28"/>
      <c r="AI119" s="254"/>
      <c r="AJ119" s="254"/>
      <c r="AK119" s="122"/>
      <c r="AL119" s="141"/>
      <c r="AM119" s="28"/>
      <c r="AN119" s="141"/>
      <c r="AO119" s="115"/>
      <c r="AP119" s="116" t="str">
        <f>IFERROR(VLOOKUP(AO119,整理番号!$B$38:$C$43,2,FALSE),"")</f>
        <v/>
      </c>
      <c r="AQ119" s="104" t="str">
        <f t="shared" si="138"/>
        <v/>
      </c>
      <c r="AR119" s="27"/>
      <c r="AS119" s="28"/>
      <c r="AT119" s="27"/>
      <c r="AU119" s="27"/>
      <c r="AV119" s="122"/>
      <c r="AW119" s="115"/>
      <c r="AX119" s="31"/>
      <c r="AY119" s="64" t="str">
        <f t="shared" si="139"/>
        <v/>
      </c>
      <c r="AZ119" s="31"/>
      <c r="BA119" s="31"/>
      <c r="BB119" s="64">
        <f t="shared" si="140"/>
        <v>0</v>
      </c>
      <c r="BC119" s="64" t="str">
        <f t="shared" si="141"/>
        <v/>
      </c>
      <c r="BD119" s="64" t="str">
        <f t="shared" si="142"/>
        <v/>
      </c>
      <c r="BE119" s="33"/>
      <c r="BF119" s="34" t="str">
        <f t="shared" si="143"/>
        <v/>
      </c>
      <c r="BG119" s="125" t="str">
        <f t="shared" si="144"/>
        <v/>
      </c>
      <c r="BH119" s="262"/>
      <c r="BI119" s="263"/>
      <c r="BJ119" s="31"/>
      <c r="BK119" s="31"/>
      <c r="BL119" s="31"/>
      <c r="BM119" s="31"/>
      <c r="BN119" s="148"/>
      <c r="BO119" s="270"/>
      <c r="BP119" s="267"/>
      <c r="BQ119" s="262"/>
      <c r="BR119" s="263"/>
      <c r="BS119" s="31"/>
      <c r="BT119" s="31"/>
      <c r="BU119" s="31"/>
      <c r="BV119" s="31"/>
      <c r="BW119" s="148"/>
      <c r="BX119" s="270"/>
      <c r="BY119" s="267"/>
      <c r="BZ119" s="262"/>
      <c r="CA119" s="263"/>
      <c r="CB119" s="31"/>
      <c r="CC119" s="31"/>
      <c r="CD119" s="31"/>
      <c r="CE119" s="31"/>
      <c r="CF119" s="148"/>
      <c r="CG119" s="270"/>
      <c r="CH119" s="267"/>
      <c r="CI119" s="262"/>
      <c r="CJ119" s="263"/>
      <c r="CK119" s="323"/>
      <c r="CL119" s="323"/>
      <c r="CM119" s="323"/>
      <c r="CN119" s="323"/>
      <c r="CO119" s="35" t="s">
        <v>306</v>
      </c>
      <c r="CP119" s="342" t="str">
        <f t="shared" si="145"/>
        <v/>
      </c>
      <c r="CQ119" s="267"/>
      <c r="CR119" s="258"/>
      <c r="CS119" s="93"/>
      <c r="CT119" s="275"/>
      <c r="CU119" s="275"/>
      <c r="CV119" s="275"/>
      <c r="CW119" s="275"/>
      <c r="CX119" s="36" t="s">
        <v>307</v>
      </c>
      <c r="CY119" s="273"/>
      <c r="CZ119" s="258"/>
      <c r="DA119" s="263"/>
      <c r="DB119" s="296"/>
      <c r="DC119" s="296"/>
      <c r="DD119" s="296"/>
      <c r="DE119" s="296"/>
      <c r="DF119" s="36" t="s">
        <v>308</v>
      </c>
      <c r="DG119" s="344" t="str">
        <f t="shared" si="146"/>
        <v/>
      </c>
      <c r="DH119" s="273"/>
      <c r="DI119" s="258"/>
      <c r="DJ119" s="263"/>
      <c r="DK119" s="278"/>
      <c r="DL119" s="278"/>
      <c r="DM119" s="278"/>
      <c r="DN119" s="278"/>
      <c r="DO119" s="36" t="s">
        <v>309</v>
      </c>
      <c r="DP119" s="281"/>
      <c r="DQ119" s="284" t="str">
        <f t="shared" si="147"/>
        <v/>
      </c>
      <c r="DR119" s="273"/>
      <c r="DS119" s="43"/>
      <c r="DT119" s="93"/>
      <c r="DU119" s="37"/>
      <c r="DV119" s="37"/>
      <c r="DW119" s="37"/>
      <c r="DX119" s="37"/>
      <c r="DY119" s="46" t="s">
        <v>310</v>
      </c>
      <c r="DZ119" s="478"/>
      <c r="EA119" s="38"/>
      <c r="EB119" s="37"/>
      <c r="EC119" s="37"/>
      <c r="ED119" s="37"/>
      <c r="EE119" s="37"/>
      <c r="EF119" s="49" t="s">
        <v>307</v>
      </c>
      <c r="EG119" s="54"/>
      <c r="EH119" s="290"/>
      <c r="EI119" s="37"/>
      <c r="EJ119" s="37"/>
      <c r="EK119" s="37"/>
      <c r="EL119" s="37"/>
      <c r="EM119" s="52" t="s">
        <v>307</v>
      </c>
      <c r="EN119" s="57"/>
      <c r="EO119" s="290"/>
      <c r="EP119" s="37"/>
      <c r="EQ119" s="37"/>
      <c r="ER119" s="37"/>
      <c r="ES119" s="37"/>
      <c r="ET119" s="39" t="s">
        <v>307</v>
      </c>
      <c r="EU119" s="287"/>
      <c r="EV119" s="292"/>
      <c r="EW119" s="290"/>
      <c r="EX119" s="37"/>
      <c r="EY119" s="37"/>
      <c r="EZ119" s="37"/>
      <c r="FA119" s="37"/>
      <c r="FB119" s="39" t="s">
        <v>307</v>
      </c>
      <c r="FC119" s="287"/>
      <c r="FD119" s="292"/>
      <c r="FE119" s="290"/>
      <c r="FF119" s="296"/>
      <c r="FG119" s="296"/>
      <c r="FH119" s="296"/>
      <c r="FI119" s="296"/>
      <c r="FJ119" s="40" t="s">
        <v>311</v>
      </c>
      <c r="FK119" s="302" t="str">
        <f t="shared" si="148"/>
        <v/>
      </c>
      <c r="FL119" s="299"/>
      <c r="FM119" s="292"/>
      <c r="FN119" s="290"/>
      <c r="FO119" s="305"/>
      <c r="FP119" s="296"/>
      <c r="FQ119" s="296"/>
      <c r="FR119" s="296"/>
      <c r="FS119" s="40" t="s">
        <v>311</v>
      </c>
      <c r="FT119" s="352" t="str">
        <f t="shared" si="149"/>
        <v/>
      </c>
      <c r="FU119" s="267"/>
      <c r="FV119" s="292"/>
      <c r="FW119" s="290"/>
      <c r="FX119" s="326"/>
      <c r="FY119" s="326"/>
      <c r="FZ119" s="326"/>
      <c r="GA119" s="326"/>
      <c r="GB119" s="36" t="s">
        <v>312</v>
      </c>
      <c r="GC119" s="308" t="str">
        <f t="shared" si="150"/>
        <v/>
      </c>
      <c r="GD119" s="267"/>
      <c r="GE119" s="312" t="str">
        <f t="shared" si="151"/>
        <v/>
      </c>
      <c r="GF119" s="313"/>
      <c r="GG119" s="338"/>
      <c r="GH119" s="312" t="str">
        <f t="shared" si="152"/>
        <v/>
      </c>
      <c r="GI119" s="313"/>
      <c r="GJ119" s="338" t="s">
        <v>56</v>
      </c>
      <c r="GK119" s="475" t="str">
        <f t="shared" si="153"/>
        <v/>
      </c>
      <c r="GL119" s="313"/>
      <c r="GM119" s="313"/>
      <c r="GN119" s="338"/>
      <c r="GO119" s="429" t="str">
        <f t="shared" si="154"/>
        <v/>
      </c>
      <c r="GP119" s="430" t="str">
        <f t="shared" si="155"/>
        <v/>
      </c>
      <c r="GQ119" s="431" t="str">
        <f t="shared" si="156"/>
        <v/>
      </c>
      <c r="GR119" s="432" t="str">
        <f t="shared" si="157"/>
        <v/>
      </c>
      <c r="GS119" s="430" t="str">
        <f t="shared" si="158"/>
        <v/>
      </c>
      <c r="GT119" s="433" t="str">
        <f t="shared" si="159"/>
        <v/>
      </c>
      <c r="GU119" s="331" t="str">
        <f t="shared" si="160"/>
        <v/>
      </c>
      <c r="GV119" s="333" t="str">
        <f t="shared" si="161"/>
        <v/>
      </c>
      <c r="GW119" s="439" t="str">
        <f t="shared" si="162"/>
        <v/>
      </c>
      <c r="GX119" s="433" t="str">
        <f t="shared" si="163"/>
        <v/>
      </c>
      <c r="GY119" s="331" t="str">
        <f t="shared" si="164"/>
        <v/>
      </c>
      <c r="GZ119" s="331" t="str">
        <f t="shared" si="165"/>
        <v/>
      </c>
      <c r="HA119" s="328" t="str">
        <f t="shared" si="166"/>
        <v/>
      </c>
      <c r="HB119" s="331" t="str">
        <f t="shared" si="167"/>
        <v/>
      </c>
      <c r="HC119" s="331" t="str">
        <f t="shared" si="168"/>
        <v/>
      </c>
      <c r="HD119" s="333" t="str">
        <f t="shared" si="169"/>
        <v/>
      </c>
      <c r="HE119" s="332" t="str">
        <f t="shared" si="170"/>
        <v/>
      </c>
      <c r="HF119" s="331" t="str">
        <f t="shared" si="171"/>
        <v/>
      </c>
      <c r="HG119" s="333" t="str">
        <f t="shared" si="172"/>
        <v/>
      </c>
      <c r="HH119" s="419" t="str">
        <f t="shared" si="173"/>
        <v/>
      </c>
      <c r="HI119" s="358" t="str">
        <f t="shared" si="174"/>
        <v/>
      </c>
      <c r="HJ119" s="331" t="str">
        <f t="shared" si="175"/>
        <v/>
      </c>
      <c r="HK119" s="331" t="str">
        <f t="shared" si="176"/>
        <v/>
      </c>
      <c r="HL119" s="358" t="str">
        <f t="shared" si="177"/>
        <v/>
      </c>
      <c r="HM119" s="331" t="str">
        <f t="shared" si="178"/>
        <v/>
      </c>
      <c r="HN119" s="331" t="str">
        <f t="shared" si="179"/>
        <v/>
      </c>
      <c r="HO119" s="358" t="str">
        <f t="shared" si="180"/>
        <v/>
      </c>
      <c r="HP119" s="331" t="str">
        <f t="shared" si="181"/>
        <v/>
      </c>
      <c r="HQ119" s="331" t="str">
        <f t="shared" si="182"/>
        <v/>
      </c>
      <c r="HR119" s="361" t="str">
        <f t="shared" si="183"/>
        <v/>
      </c>
      <c r="HS119" s="348" t="str">
        <f t="shared" si="184"/>
        <v/>
      </c>
      <c r="HT119" s="333" t="str">
        <f t="shared" si="185"/>
        <v/>
      </c>
      <c r="HU119" s="428" t="str">
        <f t="shared" si="186"/>
        <v/>
      </c>
      <c r="HV119" s="328" t="str">
        <f t="shared" si="187"/>
        <v/>
      </c>
      <c r="HW119" s="330" t="str">
        <f t="shared" si="188"/>
        <v/>
      </c>
      <c r="HX119" s="418" t="str">
        <f t="shared" si="189"/>
        <v/>
      </c>
      <c r="HY119" s="331" t="str">
        <f t="shared" si="190"/>
        <v/>
      </c>
      <c r="HZ119" s="331" t="str">
        <f t="shared" si="191"/>
        <v/>
      </c>
      <c r="IA119" s="331" t="str">
        <f t="shared" si="192"/>
        <v/>
      </c>
      <c r="IB119" s="331" t="str">
        <f t="shared" si="193"/>
        <v/>
      </c>
      <c r="IC119" s="333" t="str">
        <f t="shared" si="194"/>
        <v/>
      </c>
      <c r="ID119" s="419" t="str">
        <f t="shared" si="195"/>
        <v/>
      </c>
      <c r="IE119" s="331" t="str">
        <f t="shared" si="196"/>
        <v/>
      </c>
      <c r="IF119" s="331" t="str">
        <f t="shared" si="197"/>
        <v/>
      </c>
      <c r="IG119" s="331" t="str">
        <f t="shared" si="198"/>
        <v/>
      </c>
      <c r="IH119" s="331" t="str">
        <f t="shared" si="199"/>
        <v/>
      </c>
      <c r="II119" s="333" t="str">
        <f t="shared" si="200"/>
        <v/>
      </c>
      <c r="IJ119" s="419" t="str">
        <f t="shared" si="201"/>
        <v/>
      </c>
      <c r="IK119" s="331" t="str">
        <f t="shared" si="202"/>
        <v/>
      </c>
      <c r="IL119" s="331" t="str">
        <f t="shared" si="203"/>
        <v/>
      </c>
      <c r="IM119" s="331" t="str">
        <f t="shared" si="204"/>
        <v/>
      </c>
      <c r="IN119" s="331" t="str">
        <f t="shared" si="205"/>
        <v/>
      </c>
      <c r="IO119" s="333" t="str">
        <f t="shared" si="206"/>
        <v/>
      </c>
      <c r="IP119" s="433" t="str">
        <f t="shared" si="207"/>
        <v/>
      </c>
      <c r="IQ119" s="331" t="str">
        <f t="shared" si="208"/>
        <v/>
      </c>
      <c r="IR119" s="348" t="str">
        <f t="shared" si="209"/>
        <v/>
      </c>
      <c r="IS119" s="433" t="str">
        <f t="shared" si="210"/>
        <v/>
      </c>
      <c r="IT119" s="331" t="str">
        <f t="shared" si="211"/>
        <v/>
      </c>
      <c r="IU119" s="333" t="str">
        <f t="shared" si="212"/>
        <v/>
      </c>
      <c r="IV119" s="449" t="str">
        <f t="shared" si="213"/>
        <v/>
      </c>
      <c r="IW119" s="331" t="str">
        <f t="shared" si="214"/>
        <v/>
      </c>
      <c r="IX119" s="331" t="str">
        <f t="shared" si="215"/>
        <v/>
      </c>
      <c r="IY119" s="348" t="str">
        <f t="shared" si="216"/>
        <v/>
      </c>
      <c r="IZ119" s="365" t="str">
        <f t="shared" si="217"/>
        <v/>
      </c>
      <c r="JA119" s="340"/>
      <c r="JB119" s="100"/>
      <c r="JC119" s="370" t="str">
        <f t="shared" si="218"/>
        <v/>
      </c>
      <c r="JD119" s="101" t="str">
        <f t="shared" si="219"/>
        <v/>
      </c>
      <c r="JE119" s="367" t="str">
        <f t="shared" si="220"/>
        <v/>
      </c>
      <c r="JF119" s="368" t="str">
        <f t="shared" si="221"/>
        <v/>
      </c>
      <c r="JG119" s="368" t="str">
        <f t="shared" si="222"/>
        <v/>
      </c>
      <c r="JH119" s="368" t="str">
        <f t="shared" si="223"/>
        <v/>
      </c>
      <c r="JI119" s="368">
        <f t="shared" si="224"/>
        <v>0</v>
      </c>
      <c r="JJ119" s="369" t="str">
        <f t="shared" si="225"/>
        <v/>
      </c>
      <c r="JK119" s="367" t="str">
        <f t="shared" si="226"/>
        <v/>
      </c>
      <c r="JL119" s="369" t="str">
        <f t="shared" si="227"/>
        <v/>
      </c>
      <c r="JM119" s="368" t="str">
        <f t="shared" si="228"/>
        <v/>
      </c>
      <c r="JN119" s="368" t="str">
        <f t="shared" si="229"/>
        <v/>
      </c>
      <c r="JO119" s="368" t="str">
        <f t="shared" si="230"/>
        <v/>
      </c>
      <c r="JP119" s="371" t="str">
        <f t="shared" si="231"/>
        <v/>
      </c>
      <c r="JR119" s="115" t="str">
        <f t="shared" si="232"/>
        <v/>
      </c>
      <c r="JS119" s="28" t="str">
        <f t="shared" si="233"/>
        <v/>
      </c>
      <c r="JT119" s="28" t="str">
        <f t="shared" si="234"/>
        <v/>
      </c>
      <c r="JU119" s="28" t="str">
        <f t="shared" si="235"/>
        <v/>
      </c>
      <c r="JV119" s="28" t="str">
        <f t="shared" si="236"/>
        <v/>
      </c>
      <c r="JW119" s="251"/>
      <c r="JX119" s="122" t="str">
        <f t="shared" si="237"/>
        <v/>
      </c>
      <c r="JZ119" s="115" t="str">
        <f t="shared" si="238"/>
        <v/>
      </c>
      <c r="KA119" s="398" t="str">
        <f t="shared" si="239"/>
        <v/>
      </c>
      <c r="KB119" s="398" t="str">
        <f t="shared" si="240"/>
        <v/>
      </c>
      <c r="KC119" s="28" t="str">
        <f t="shared" si="241"/>
        <v/>
      </c>
      <c r="KD119" s="28" t="str">
        <f t="shared" si="242"/>
        <v/>
      </c>
      <c r="KE119" s="28" t="str">
        <f t="shared" si="243"/>
        <v/>
      </c>
      <c r="KF119" s="28" t="str">
        <f t="shared" si="244"/>
        <v/>
      </c>
      <c r="KG119" s="28" t="str">
        <f t="shared" si="245"/>
        <v/>
      </c>
      <c r="KH119" s="28" t="str">
        <f t="shared" si="246"/>
        <v/>
      </c>
      <c r="KI119" s="28" t="str">
        <f t="shared" si="247"/>
        <v/>
      </c>
      <c r="KJ119" s="28" t="str">
        <f t="shared" si="248"/>
        <v/>
      </c>
      <c r="KK119" s="122" t="str">
        <f t="shared" si="249"/>
        <v/>
      </c>
    </row>
    <row r="120" spans="2:297" s="26" customFormat="1" ht="26.25" customHeight="1" x14ac:dyDescent="0.2">
      <c r="B120" s="27">
        <f t="shared" si="128"/>
        <v>0</v>
      </c>
      <c r="C120" s="27">
        <f t="shared" si="129"/>
        <v>0</v>
      </c>
      <c r="D120" s="27">
        <f t="shared" si="130"/>
        <v>0</v>
      </c>
      <c r="E120" s="27">
        <f t="shared" si="131"/>
        <v>0</v>
      </c>
      <c r="F120" s="27">
        <f t="shared" si="132"/>
        <v>0</v>
      </c>
      <c r="G120" s="27">
        <f t="shared" si="133"/>
        <v>0</v>
      </c>
      <c r="H120" s="27">
        <f t="shared" si="134"/>
        <v>0</v>
      </c>
      <c r="I120" s="27">
        <f t="shared" si="135"/>
        <v>0</v>
      </c>
      <c r="J120" s="27"/>
      <c r="K120" s="27"/>
      <c r="L120" s="27"/>
      <c r="N120" s="131" t="str">
        <f t="shared" si="136"/>
        <v/>
      </c>
      <c r="O120" s="59"/>
      <c r="P120" s="59"/>
      <c r="Q120" s="241"/>
      <c r="R120" s="483"/>
      <c r="S120" s="243" t="str">
        <f>IFERROR(VLOOKUP($R120,整理番号!$B$4:$C$5,2,FALSE),"")</f>
        <v/>
      </c>
      <c r="T120" s="59"/>
      <c r="U120" s="250"/>
      <c r="V120" s="121"/>
      <c r="W120" s="218" t="str">
        <f t="shared" si="137"/>
        <v/>
      </c>
      <c r="X120" s="111"/>
      <c r="Y120" s="115"/>
      <c r="Z120" s="146" t="str">
        <f>IFERROR(VLOOKUP($Y120,整理番号!$B$8:$C$10,2,FALSE),"")</f>
        <v/>
      </c>
      <c r="AA120" s="251"/>
      <c r="AB120" s="28"/>
      <c r="AC120" s="62" t="str">
        <f>IFERROR(VLOOKUP($AB120,整理番号!$B$22:$C$23,2,FALSE),"")</f>
        <v/>
      </c>
      <c r="AD120" s="28"/>
      <c r="AE120" s="116" t="str">
        <f>IFERROR(VLOOKUP(AD120,整理番号!$B$14:$C$16,2,FALSE),"")</f>
        <v/>
      </c>
      <c r="AF120" s="115"/>
      <c r="AG120" s="30" t="str">
        <f>IFERROR(VLOOKUP(AF120,整理番号!$B$18:$C$19,2,FALSE),"")</f>
        <v/>
      </c>
      <c r="AH120" s="28"/>
      <c r="AI120" s="254"/>
      <c r="AJ120" s="254"/>
      <c r="AK120" s="122"/>
      <c r="AL120" s="141"/>
      <c r="AM120" s="28"/>
      <c r="AN120" s="141"/>
      <c r="AO120" s="115"/>
      <c r="AP120" s="116" t="str">
        <f>IFERROR(VLOOKUP(AO120,整理番号!$B$38:$C$43,2,FALSE),"")</f>
        <v/>
      </c>
      <c r="AQ120" s="104" t="str">
        <f t="shared" si="138"/>
        <v/>
      </c>
      <c r="AR120" s="27"/>
      <c r="AS120" s="28"/>
      <c r="AT120" s="27"/>
      <c r="AU120" s="27"/>
      <c r="AV120" s="122"/>
      <c r="AW120" s="115"/>
      <c r="AX120" s="31"/>
      <c r="AY120" s="64" t="str">
        <f t="shared" si="139"/>
        <v/>
      </c>
      <c r="AZ120" s="31"/>
      <c r="BA120" s="31"/>
      <c r="BB120" s="64">
        <f t="shared" si="140"/>
        <v>0</v>
      </c>
      <c r="BC120" s="64" t="str">
        <f t="shared" si="141"/>
        <v/>
      </c>
      <c r="BD120" s="64" t="str">
        <f t="shared" si="142"/>
        <v/>
      </c>
      <c r="BE120" s="33"/>
      <c r="BF120" s="34" t="str">
        <f t="shared" si="143"/>
        <v/>
      </c>
      <c r="BG120" s="125" t="str">
        <f t="shared" si="144"/>
        <v/>
      </c>
      <c r="BH120" s="262"/>
      <c r="BI120" s="263"/>
      <c r="BJ120" s="31"/>
      <c r="BK120" s="31"/>
      <c r="BL120" s="31"/>
      <c r="BM120" s="31"/>
      <c r="BN120" s="148"/>
      <c r="BO120" s="270"/>
      <c r="BP120" s="267"/>
      <c r="BQ120" s="262"/>
      <c r="BR120" s="263"/>
      <c r="BS120" s="31"/>
      <c r="BT120" s="31"/>
      <c r="BU120" s="31"/>
      <c r="BV120" s="31"/>
      <c r="BW120" s="148"/>
      <c r="BX120" s="270"/>
      <c r="BY120" s="267"/>
      <c r="BZ120" s="262"/>
      <c r="CA120" s="263"/>
      <c r="CB120" s="31"/>
      <c r="CC120" s="31"/>
      <c r="CD120" s="31"/>
      <c r="CE120" s="31"/>
      <c r="CF120" s="148"/>
      <c r="CG120" s="270"/>
      <c r="CH120" s="267"/>
      <c r="CI120" s="262"/>
      <c r="CJ120" s="263"/>
      <c r="CK120" s="323"/>
      <c r="CL120" s="323"/>
      <c r="CM120" s="323"/>
      <c r="CN120" s="323"/>
      <c r="CO120" s="35" t="s">
        <v>306</v>
      </c>
      <c r="CP120" s="342" t="str">
        <f t="shared" si="145"/>
        <v/>
      </c>
      <c r="CQ120" s="267"/>
      <c r="CR120" s="258"/>
      <c r="CS120" s="93"/>
      <c r="CT120" s="275"/>
      <c r="CU120" s="275"/>
      <c r="CV120" s="275"/>
      <c r="CW120" s="275"/>
      <c r="CX120" s="36" t="s">
        <v>307</v>
      </c>
      <c r="CY120" s="273"/>
      <c r="CZ120" s="258"/>
      <c r="DA120" s="263"/>
      <c r="DB120" s="296"/>
      <c r="DC120" s="296"/>
      <c r="DD120" s="296"/>
      <c r="DE120" s="296"/>
      <c r="DF120" s="36" t="s">
        <v>308</v>
      </c>
      <c r="DG120" s="344" t="str">
        <f t="shared" si="146"/>
        <v/>
      </c>
      <c r="DH120" s="273"/>
      <c r="DI120" s="258"/>
      <c r="DJ120" s="263"/>
      <c r="DK120" s="278"/>
      <c r="DL120" s="278"/>
      <c r="DM120" s="278"/>
      <c r="DN120" s="278"/>
      <c r="DO120" s="36" t="s">
        <v>309</v>
      </c>
      <c r="DP120" s="281"/>
      <c r="DQ120" s="284" t="str">
        <f t="shared" si="147"/>
        <v/>
      </c>
      <c r="DR120" s="273"/>
      <c r="DS120" s="43"/>
      <c r="DT120" s="93"/>
      <c r="DU120" s="37"/>
      <c r="DV120" s="37"/>
      <c r="DW120" s="37"/>
      <c r="DX120" s="37"/>
      <c r="DY120" s="46" t="s">
        <v>310</v>
      </c>
      <c r="DZ120" s="478"/>
      <c r="EA120" s="38"/>
      <c r="EB120" s="37"/>
      <c r="EC120" s="37"/>
      <c r="ED120" s="37"/>
      <c r="EE120" s="37"/>
      <c r="EF120" s="49" t="s">
        <v>307</v>
      </c>
      <c r="EG120" s="54"/>
      <c r="EH120" s="290"/>
      <c r="EI120" s="37"/>
      <c r="EJ120" s="37"/>
      <c r="EK120" s="37"/>
      <c r="EL120" s="37"/>
      <c r="EM120" s="52" t="s">
        <v>307</v>
      </c>
      <c r="EN120" s="57"/>
      <c r="EO120" s="290"/>
      <c r="EP120" s="37"/>
      <c r="EQ120" s="37"/>
      <c r="ER120" s="37"/>
      <c r="ES120" s="37"/>
      <c r="ET120" s="39" t="s">
        <v>307</v>
      </c>
      <c r="EU120" s="287"/>
      <c r="EV120" s="292"/>
      <c r="EW120" s="290"/>
      <c r="EX120" s="37"/>
      <c r="EY120" s="37"/>
      <c r="EZ120" s="37"/>
      <c r="FA120" s="37"/>
      <c r="FB120" s="39" t="s">
        <v>307</v>
      </c>
      <c r="FC120" s="287"/>
      <c r="FD120" s="292"/>
      <c r="FE120" s="290"/>
      <c r="FF120" s="296"/>
      <c r="FG120" s="296"/>
      <c r="FH120" s="296"/>
      <c r="FI120" s="296"/>
      <c r="FJ120" s="40" t="s">
        <v>311</v>
      </c>
      <c r="FK120" s="302" t="str">
        <f t="shared" si="148"/>
        <v/>
      </c>
      <c r="FL120" s="299"/>
      <c r="FM120" s="292"/>
      <c r="FN120" s="290"/>
      <c r="FO120" s="305"/>
      <c r="FP120" s="296"/>
      <c r="FQ120" s="296"/>
      <c r="FR120" s="296"/>
      <c r="FS120" s="40" t="s">
        <v>311</v>
      </c>
      <c r="FT120" s="352" t="str">
        <f t="shared" si="149"/>
        <v/>
      </c>
      <c r="FU120" s="267"/>
      <c r="FV120" s="292"/>
      <c r="FW120" s="290"/>
      <c r="FX120" s="326"/>
      <c r="FY120" s="326"/>
      <c r="FZ120" s="326"/>
      <c r="GA120" s="326"/>
      <c r="GB120" s="36" t="s">
        <v>312</v>
      </c>
      <c r="GC120" s="308" t="str">
        <f t="shared" si="150"/>
        <v/>
      </c>
      <c r="GD120" s="267"/>
      <c r="GE120" s="312" t="str">
        <f t="shared" si="151"/>
        <v/>
      </c>
      <c r="GF120" s="313"/>
      <c r="GG120" s="338"/>
      <c r="GH120" s="312" t="str">
        <f t="shared" si="152"/>
        <v/>
      </c>
      <c r="GI120" s="313"/>
      <c r="GJ120" s="338" t="s">
        <v>56</v>
      </c>
      <c r="GK120" s="475" t="str">
        <f t="shared" si="153"/>
        <v/>
      </c>
      <c r="GL120" s="313"/>
      <c r="GM120" s="313"/>
      <c r="GN120" s="338"/>
      <c r="GO120" s="429" t="str">
        <f t="shared" si="154"/>
        <v/>
      </c>
      <c r="GP120" s="430" t="str">
        <f t="shared" si="155"/>
        <v/>
      </c>
      <c r="GQ120" s="431" t="str">
        <f t="shared" si="156"/>
        <v/>
      </c>
      <c r="GR120" s="432" t="str">
        <f t="shared" si="157"/>
        <v/>
      </c>
      <c r="GS120" s="430" t="str">
        <f t="shared" si="158"/>
        <v/>
      </c>
      <c r="GT120" s="433" t="str">
        <f t="shared" si="159"/>
        <v/>
      </c>
      <c r="GU120" s="331" t="str">
        <f t="shared" si="160"/>
        <v/>
      </c>
      <c r="GV120" s="333" t="str">
        <f t="shared" si="161"/>
        <v/>
      </c>
      <c r="GW120" s="439" t="str">
        <f t="shared" si="162"/>
        <v/>
      </c>
      <c r="GX120" s="433" t="str">
        <f t="shared" si="163"/>
        <v/>
      </c>
      <c r="GY120" s="331" t="str">
        <f t="shared" si="164"/>
        <v/>
      </c>
      <c r="GZ120" s="331" t="str">
        <f t="shared" si="165"/>
        <v/>
      </c>
      <c r="HA120" s="328" t="str">
        <f t="shared" si="166"/>
        <v/>
      </c>
      <c r="HB120" s="331" t="str">
        <f t="shared" si="167"/>
        <v/>
      </c>
      <c r="HC120" s="331" t="str">
        <f t="shared" si="168"/>
        <v/>
      </c>
      <c r="HD120" s="333" t="str">
        <f t="shared" si="169"/>
        <v/>
      </c>
      <c r="HE120" s="332" t="str">
        <f t="shared" si="170"/>
        <v/>
      </c>
      <c r="HF120" s="331" t="str">
        <f t="shared" si="171"/>
        <v/>
      </c>
      <c r="HG120" s="333" t="str">
        <f t="shared" si="172"/>
        <v/>
      </c>
      <c r="HH120" s="419" t="str">
        <f t="shared" si="173"/>
        <v/>
      </c>
      <c r="HI120" s="358" t="str">
        <f t="shared" si="174"/>
        <v/>
      </c>
      <c r="HJ120" s="331" t="str">
        <f t="shared" si="175"/>
        <v/>
      </c>
      <c r="HK120" s="331" t="str">
        <f t="shared" si="176"/>
        <v/>
      </c>
      <c r="HL120" s="358" t="str">
        <f t="shared" si="177"/>
        <v/>
      </c>
      <c r="HM120" s="331" t="str">
        <f t="shared" si="178"/>
        <v/>
      </c>
      <c r="HN120" s="331" t="str">
        <f t="shared" si="179"/>
        <v/>
      </c>
      <c r="HO120" s="358" t="str">
        <f t="shared" si="180"/>
        <v/>
      </c>
      <c r="HP120" s="331" t="str">
        <f t="shared" si="181"/>
        <v/>
      </c>
      <c r="HQ120" s="331" t="str">
        <f t="shared" si="182"/>
        <v/>
      </c>
      <c r="HR120" s="361" t="str">
        <f t="shared" si="183"/>
        <v/>
      </c>
      <c r="HS120" s="348" t="str">
        <f t="shared" si="184"/>
        <v/>
      </c>
      <c r="HT120" s="333" t="str">
        <f t="shared" si="185"/>
        <v/>
      </c>
      <c r="HU120" s="428" t="str">
        <f t="shared" si="186"/>
        <v/>
      </c>
      <c r="HV120" s="328" t="str">
        <f t="shared" si="187"/>
        <v/>
      </c>
      <c r="HW120" s="330" t="str">
        <f t="shared" si="188"/>
        <v/>
      </c>
      <c r="HX120" s="418" t="str">
        <f t="shared" si="189"/>
        <v/>
      </c>
      <c r="HY120" s="331" t="str">
        <f t="shared" si="190"/>
        <v/>
      </c>
      <c r="HZ120" s="331" t="str">
        <f t="shared" si="191"/>
        <v/>
      </c>
      <c r="IA120" s="331" t="str">
        <f t="shared" si="192"/>
        <v/>
      </c>
      <c r="IB120" s="331" t="str">
        <f t="shared" si="193"/>
        <v/>
      </c>
      <c r="IC120" s="333" t="str">
        <f t="shared" si="194"/>
        <v/>
      </c>
      <c r="ID120" s="419" t="str">
        <f t="shared" si="195"/>
        <v/>
      </c>
      <c r="IE120" s="331" t="str">
        <f t="shared" si="196"/>
        <v/>
      </c>
      <c r="IF120" s="331" t="str">
        <f t="shared" si="197"/>
        <v/>
      </c>
      <c r="IG120" s="331" t="str">
        <f t="shared" si="198"/>
        <v/>
      </c>
      <c r="IH120" s="331" t="str">
        <f t="shared" si="199"/>
        <v/>
      </c>
      <c r="II120" s="333" t="str">
        <f t="shared" si="200"/>
        <v/>
      </c>
      <c r="IJ120" s="419" t="str">
        <f t="shared" si="201"/>
        <v/>
      </c>
      <c r="IK120" s="331" t="str">
        <f t="shared" si="202"/>
        <v/>
      </c>
      <c r="IL120" s="331" t="str">
        <f t="shared" si="203"/>
        <v/>
      </c>
      <c r="IM120" s="331" t="str">
        <f t="shared" si="204"/>
        <v/>
      </c>
      <c r="IN120" s="331" t="str">
        <f t="shared" si="205"/>
        <v/>
      </c>
      <c r="IO120" s="333" t="str">
        <f t="shared" si="206"/>
        <v/>
      </c>
      <c r="IP120" s="433" t="str">
        <f t="shared" si="207"/>
        <v/>
      </c>
      <c r="IQ120" s="331" t="str">
        <f t="shared" si="208"/>
        <v/>
      </c>
      <c r="IR120" s="348" t="str">
        <f t="shared" si="209"/>
        <v/>
      </c>
      <c r="IS120" s="433" t="str">
        <f t="shared" si="210"/>
        <v/>
      </c>
      <c r="IT120" s="331" t="str">
        <f t="shared" si="211"/>
        <v/>
      </c>
      <c r="IU120" s="333" t="str">
        <f t="shared" si="212"/>
        <v/>
      </c>
      <c r="IV120" s="449" t="str">
        <f t="shared" si="213"/>
        <v/>
      </c>
      <c r="IW120" s="331" t="str">
        <f t="shared" si="214"/>
        <v/>
      </c>
      <c r="IX120" s="331" t="str">
        <f t="shared" si="215"/>
        <v/>
      </c>
      <c r="IY120" s="348" t="str">
        <f t="shared" si="216"/>
        <v/>
      </c>
      <c r="IZ120" s="365" t="str">
        <f t="shared" si="217"/>
        <v/>
      </c>
      <c r="JA120" s="340"/>
      <c r="JB120" s="100"/>
      <c r="JC120" s="370" t="str">
        <f t="shared" si="218"/>
        <v/>
      </c>
      <c r="JD120" s="101" t="str">
        <f t="shared" si="219"/>
        <v/>
      </c>
      <c r="JE120" s="367" t="str">
        <f t="shared" si="220"/>
        <v/>
      </c>
      <c r="JF120" s="368" t="str">
        <f t="shared" si="221"/>
        <v/>
      </c>
      <c r="JG120" s="368" t="str">
        <f t="shared" si="222"/>
        <v/>
      </c>
      <c r="JH120" s="368" t="str">
        <f t="shared" si="223"/>
        <v/>
      </c>
      <c r="JI120" s="368">
        <f t="shared" si="224"/>
        <v>0</v>
      </c>
      <c r="JJ120" s="369" t="str">
        <f t="shared" si="225"/>
        <v/>
      </c>
      <c r="JK120" s="367" t="str">
        <f t="shared" si="226"/>
        <v/>
      </c>
      <c r="JL120" s="369" t="str">
        <f t="shared" si="227"/>
        <v/>
      </c>
      <c r="JM120" s="368" t="str">
        <f t="shared" si="228"/>
        <v/>
      </c>
      <c r="JN120" s="368" t="str">
        <f t="shared" si="229"/>
        <v/>
      </c>
      <c r="JO120" s="368" t="str">
        <f t="shared" si="230"/>
        <v/>
      </c>
      <c r="JP120" s="371" t="str">
        <f t="shared" si="231"/>
        <v/>
      </c>
      <c r="JR120" s="115" t="str">
        <f t="shared" si="232"/>
        <v/>
      </c>
      <c r="JS120" s="28" t="str">
        <f t="shared" si="233"/>
        <v/>
      </c>
      <c r="JT120" s="28" t="str">
        <f t="shared" si="234"/>
        <v/>
      </c>
      <c r="JU120" s="28" t="str">
        <f t="shared" si="235"/>
        <v/>
      </c>
      <c r="JV120" s="28" t="str">
        <f t="shared" si="236"/>
        <v/>
      </c>
      <c r="JW120" s="251"/>
      <c r="JX120" s="122" t="str">
        <f t="shared" si="237"/>
        <v/>
      </c>
      <c r="JZ120" s="115" t="str">
        <f t="shared" si="238"/>
        <v/>
      </c>
      <c r="KA120" s="398" t="str">
        <f t="shared" si="239"/>
        <v/>
      </c>
      <c r="KB120" s="398" t="str">
        <f t="shared" si="240"/>
        <v/>
      </c>
      <c r="KC120" s="28" t="str">
        <f t="shared" si="241"/>
        <v/>
      </c>
      <c r="KD120" s="28" t="str">
        <f t="shared" si="242"/>
        <v/>
      </c>
      <c r="KE120" s="28" t="str">
        <f t="shared" si="243"/>
        <v/>
      </c>
      <c r="KF120" s="28" t="str">
        <f t="shared" si="244"/>
        <v/>
      </c>
      <c r="KG120" s="28" t="str">
        <f t="shared" si="245"/>
        <v/>
      </c>
      <c r="KH120" s="28" t="str">
        <f t="shared" si="246"/>
        <v/>
      </c>
      <c r="KI120" s="28" t="str">
        <f t="shared" si="247"/>
        <v/>
      </c>
      <c r="KJ120" s="28" t="str">
        <f t="shared" si="248"/>
        <v/>
      </c>
      <c r="KK120" s="122" t="str">
        <f t="shared" si="249"/>
        <v/>
      </c>
    </row>
    <row r="121" spans="2:297" s="26" customFormat="1" ht="26.25" customHeight="1" x14ac:dyDescent="0.2">
      <c r="B121" s="27">
        <f t="shared" si="128"/>
        <v>0</v>
      </c>
      <c r="C121" s="27">
        <f t="shared" si="129"/>
        <v>0</v>
      </c>
      <c r="D121" s="27">
        <f t="shared" si="130"/>
        <v>0</v>
      </c>
      <c r="E121" s="27">
        <f t="shared" si="131"/>
        <v>0</v>
      </c>
      <c r="F121" s="27">
        <f t="shared" si="132"/>
        <v>0</v>
      </c>
      <c r="G121" s="27">
        <f t="shared" si="133"/>
        <v>0</v>
      </c>
      <c r="H121" s="27">
        <f t="shared" si="134"/>
        <v>0</v>
      </c>
      <c r="I121" s="27">
        <f t="shared" si="135"/>
        <v>0</v>
      </c>
      <c r="J121" s="27"/>
      <c r="K121" s="27"/>
      <c r="L121" s="27"/>
      <c r="N121" s="131" t="str">
        <f t="shared" si="136"/>
        <v/>
      </c>
      <c r="O121" s="59"/>
      <c r="P121" s="59"/>
      <c r="Q121" s="241"/>
      <c r="R121" s="483"/>
      <c r="S121" s="243" t="str">
        <f>IFERROR(VLOOKUP($R121,整理番号!$B$4:$C$5,2,FALSE),"")</f>
        <v/>
      </c>
      <c r="T121" s="59"/>
      <c r="U121" s="250"/>
      <c r="V121" s="121"/>
      <c r="W121" s="218" t="str">
        <f t="shared" si="137"/>
        <v/>
      </c>
      <c r="X121" s="111"/>
      <c r="Y121" s="115"/>
      <c r="Z121" s="146" t="str">
        <f>IFERROR(VLOOKUP($Y121,整理番号!$B$8:$C$10,2,FALSE),"")</f>
        <v/>
      </c>
      <c r="AA121" s="251"/>
      <c r="AB121" s="28"/>
      <c r="AC121" s="62" t="str">
        <f>IFERROR(VLOOKUP($AB121,整理番号!$B$22:$C$23,2,FALSE),"")</f>
        <v/>
      </c>
      <c r="AD121" s="28"/>
      <c r="AE121" s="116" t="str">
        <f>IFERROR(VLOOKUP(AD121,整理番号!$B$14:$C$16,2,FALSE),"")</f>
        <v/>
      </c>
      <c r="AF121" s="115"/>
      <c r="AG121" s="30" t="str">
        <f>IFERROR(VLOOKUP(AF121,整理番号!$B$18:$C$19,2,FALSE),"")</f>
        <v/>
      </c>
      <c r="AH121" s="28"/>
      <c r="AI121" s="254"/>
      <c r="AJ121" s="254"/>
      <c r="AK121" s="122"/>
      <c r="AL121" s="141"/>
      <c r="AM121" s="28"/>
      <c r="AN121" s="141"/>
      <c r="AO121" s="115"/>
      <c r="AP121" s="116" t="str">
        <f>IFERROR(VLOOKUP(AO121,整理番号!$B$38:$C$43,2,FALSE),"")</f>
        <v/>
      </c>
      <c r="AQ121" s="104" t="str">
        <f t="shared" si="138"/>
        <v/>
      </c>
      <c r="AR121" s="27"/>
      <c r="AS121" s="28"/>
      <c r="AT121" s="27"/>
      <c r="AU121" s="27"/>
      <c r="AV121" s="122"/>
      <c r="AW121" s="115"/>
      <c r="AX121" s="31"/>
      <c r="AY121" s="64" t="str">
        <f t="shared" si="139"/>
        <v/>
      </c>
      <c r="AZ121" s="31"/>
      <c r="BA121" s="31"/>
      <c r="BB121" s="64">
        <f t="shared" si="140"/>
        <v>0</v>
      </c>
      <c r="BC121" s="64" t="str">
        <f t="shared" si="141"/>
        <v/>
      </c>
      <c r="BD121" s="64" t="str">
        <f t="shared" si="142"/>
        <v/>
      </c>
      <c r="BE121" s="33"/>
      <c r="BF121" s="34" t="str">
        <f t="shared" si="143"/>
        <v/>
      </c>
      <c r="BG121" s="125" t="str">
        <f t="shared" si="144"/>
        <v/>
      </c>
      <c r="BH121" s="262"/>
      <c r="BI121" s="263"/>
      <c r="BJ121" s="31"/>
      <c r="BK121" s="31"/>
      <c r="BL121" s="31"/>
      <c r="BM121" s="31"/>
      <c r="BN121" s="148"/>
      <c r="BO121" s="270"/>
      <c r="BP121" s="267"/>
      <c r="BQ121" s="262"/>
      <c r="BR121" s="263"/>
      <c r="BS121" s="31"/>
      <c r="BT121" s="31"/>
      <c r="BU121" s="31"/>
      <c r="BV121" s="31"/>
      <c r="BW121" s="148"/>
      <c r="BX121" s="270"/>
      <c r="BY121" s="267"/>
      <c r="BZ121" s="262"/>
      <c r="CA121" s="263"/>
      <c r="CB121" s="31"/>
      <c r="CC121" s="31"/>
      <c r="CD121" s="31"/>
      <c r="CE121" s="31"/>
      <c r="CF121" s="148"/>
      <c r="CG121" s="270"/>
      <c r="CH121" s="267"/>
      <c r="CI121" s="262"/>
      <c r="CJ121" s="263"/>
      <c r="CK121" s="323"/>
      <c r="CL121" s="323"/>
      <c r="CM121" s="323"/>
      <c r="CN121" s="323"/>
      <c r="CO121" s="35" t="s">
        <v>306</v>
      </c>
      <c r="CP121" s="342" t="str">
        <f t="shared" si="145"/>
        <v/>
      </c>
      <c r="CQ121" s="267"/>
      <c r="CR121" s="258"/>
      <c r="CS121" s="93"/>
      <c r="CT121" s="275"/>
      <c r="CU121" s="275"/>
      <c r="CV121" s="275"/>
      <c r="CW121" s="275"/>
      <c r="CX121" s="36" t="s">
        <v>307</v>
      </c>
      <c r="CY121" s="273"/>
      <c r="CZ121" s="258"/>
      <c r="DA121" s="263"/>
      <c r="DB121" s="296"/>
      <c r="DC121" s="296"/>
      <c r="DD121" s="296"/>
      <c r="DE121" s="296"/>
      <c r="DF121" s="36" t="s">
        <v>308</v>
      </c>
      <c r="DG121" s="344" t="str">
        <f t="shared" si="146"/>
        <v/>
      </c>
      <c r="DH121" s="273"/>
      <c r="DI121" s="258"/>
      <c r="DJ121" s="263"/>
      <c r="DK121" s="278"/>
      <c r="DL121" s="278"/>
      <c r="DM121" s="278"/>
      <c r="DN121" s="278"/>
      <c r="DO121" s="36" t="s">
        <v>309</v>
      </c>
      <c r="DP121" s="281"/>
      <c r="DQ121" s="284" t="str">
        <f t="shared" si="147"/>
        <v/>
      </c>
      <c r="DR121" s="273"/>
      <c r="DS121" s="43"/>
      <c r="DT121" s="93"/>
      <c r="DU121" s="37"/>
      <c r="DV121" s="37"/>
      <c r="DW121" s="37"/>
      <c r="DX121" s="37"/>
      <c r="DY121" s="46" t="s">
        <v>310</v>
      </c>
      <c r="DZ121" s="478"/>
      <c r="EA121" s="38"/>
      <c r="EB121" s="37"/>
      <c r="EC121" s="37"/>
      <c r="ED121" s="37"/>
      <c r="EE121" s="37"/>
      <c r="EF121" s="49" t="s">
        <v>307</v>
      </c>
      <c r="EG121" s="54"/>
      <c r="EH121" s="290"/>
      <c r="EI121" s="37"/>
      <c r="EJ121" s="37"/>
      <c r="EK121" s="37"/>
      <c r="EL121" s="37"/>
      <c r="EM121" s="52" t="s">
        <v>307</v>
      </c>
      <c r="EN121" s="57"/>
      <c r="EO121" s="290"/>
      <c r="EP121" s="37"/>
      <c r="EQ121" s="37"/>
      <c r="ER121" s="37"/>
      <c r="ES121" s="37"/>
      <c r="ET121" s="39" t="s">
        <v>307</v>
      </c>
      <c r="EU121" s="287"/>
      <c r="EV121" s="292"/>
      <c r="EW121" s="290"/>
      <c r="EX121" s="37"/>
      <c r="EY121" s="37"/>
      <c r="EZ121" s="37"/>
      <c r="FA121" s="37"/>
      <c r="FB121" s="39" t="s">
        <v>307</v>
      </c>
      <c r="FC121" s="287"/>
      <c r="FD121" s="292"/>
      <c r="FE121" s="290"/>
      <c r="FF121" s="296"/>
      <c r="FG121" s="296"/>
      <c r="FH121" s="296"/>
      <c r="FI121" s="296"/>
      <c r="FJ121" s="40" t="s">
        <v>311</v>
      </c>
      <c r="FK121" s="302" t="str">
        <f t="shared" si="148"/>
        <v/>
      </c>
      <c r="FL121" s="299"/>
      <c r="FM121" s="292"/>
      <c r="FN121" s="290"/>
      <c r="FO121" s="305"/>
      <c r="FP121" s="296"/>
      <c r="FQ121" s="296"/>
      <c r="FR121" s="296"/>
      <c r="FS121" s="40" t="s">
        <v>311</v>
      </c>
      <c r="FT121" s="352" t="str">
        <f t="shared" si="149"/>
        <v/>
      </c>
      <c r="FU121" s="267"/>
      <c r="FV121" s="292"/>
      <c r="FW121" s="290"/>
      <c r="FX121" s="326"/>
      <c r="FY121" s="326"/>
      <c r="FZ121" s="326"/>
      <c r="GA121" s="326"/>
      <c r="GB121" s="36" t="s">
        <v>312</v>
      </c>
      <c r="GC121" s="308" t="str">
        <f t="shared" si="150"/>
        <v/>
      </c>
      <c r="GD121" s="267"/>
      <c r="GE121" s="312" t="str">
        <f t="shared" si="151"/>
        <v/>
      </c>
      <c r="GF121" s="313"/>
      <c r="GG121" s="338"/>
      <c r="GH121" s="312" t="str">
        <f t="shared" si="152"/>
        <v/>
      </c>
      <c r="GI121" s="313"/>
      <c r="GJ121" s="338" t="s">
        <v>56</v>
      </c>
      <c r="GK121" s="475" t="str">
        <f t="shared" si="153"/>
        <v/>
      </c>
      <c r="GL121" s="313"/>
      <c r="GM121" s="313"/>
      <c r="GN121" s="338"/>
      <c r="GO121" s="429" t="str">
        <f t="shared" si="154"/>
        <v/>
      </c>
      <c r="GP121" s="430" t="str">
        <f t="shared" si="155"/>
        <v/>
      </c>
      <c r="GQ121" s="431" t="str">
        <f t="shared" si="156"/>
        <v/>
      </c>
      <c r="GR121" s="432" t="str">
        <f t="shared" si="157"/>
        <v/>
      </c>
      <c r="GS121" s="430" t="str">
        <f t="shared" si="158"/>
        <v/>
      </c>
      <c r="GT121" s="433" t="str">
        <f t="shared" si="159"/>
        <v/>
      </c>
      <c r="GU121" s="331" t="str">
        <f t="shared" si="160"/>
        <v/>
      </c>
      <c r="GV121" s="333" t="str">
        <f t="shared" si="161"/>
        <v/>
      </c>
      <c r="GW121" s="439" t="str">
        <f t="shared" si="162"/>
        <v/>
      </c>
      <c r="GX121" s="433" t="str">
        <f t="shared" si="163"/>
        <v/>
      </c>
      <c r="GY121" s="331" t="str">
        <f t="shared" si="164"/>
        <v/>
      </c>
      <c r="GZ121" s="331" t="str">
        <f t="shared" si="165"/>
        <v/>
      </c>
      <c r="HA121" s="328" t="str">
        <f t="shared" si="166"/>
        <v/>
      </c>
      <c r="HB121" s="331" t="str">
        <f t="shared" si="167"/>
        <v/>
      </c>
      <c r="HC121" s="331" t="str">
        <f t="shared" si="168"/>
        <v/>
      </c>
      <c r="HD121" s="333" t="str">
        <f t="shared" si="169"/>
        <v/>
      </c>
      <c r="HE121" s="332" t="str">
        <f t="shared" si="170"/>
        <v/>
      </c>
      <c r="HF121" s="331" t="str">
        <f t="shared" si="171"/>
        <v/>
      </c>
      <c r="HG121" s="333" t="str">
        <f t="shared" si="172"/>
        <v/>
      </c>
      <c r="HH121" s="419" t="str">
        <f t="shared" si="173"/>
        <v/>
      </c>
      <c r="HI121" s="358" t="str">
        <f t="shared" si="174"/>
        <v/>
      </c>
      <c r="HJ121" s="331" t="str">
        <f t="shared" si="175"/>
        <v/>
      </c>
      <c r="HK121" s="331" t="str">
        <f t="shared" si="176"/>
        <v/>
      </c>
      <c r="HL121" s="358" t="str">
        <f t="shared" si="177"/>
        <v/>
      </c>
      <c r="HM121" s="331" t="str">
        <f t="shared" si="178"/>
        <v/>
      </c>
      <c r="HN121" s="331" t="str">
        <f t="shared" si="179"/>
        <v/>
      </c>
      <c r="HO121" s="358" t="str">
        <f t="shared" si="180"/>
        <v/>
      </c>
      <c r="HP121" s="331" t="str">
        <f t="shared" si="181"/>
        <v/>
      </c>
      <c r="HQ121" s="331" t="str">
        <f t="shared" si="182"/>
        <v/>
      </c>
      <c r="HR121" s="361" t="str">
        <f t="shared" si="183"/>
        <v/>
      </c>
      <c r="HS121" s="348" t="str">
        <f t="shared" si="184"/>
        <v/>
      </c>
      <c r="HT121" s="333" t="str">
        <f t="shared" si="185"/>
        <v/>
      </c>
      <c r="HU121" s="428" t="str">
        <f t="shared" si="186"/>
        <v/>
      </c>
      <c r="HV121" s="328" t="str">
        <f t="shared" si="187"/>
        <v/>
      </c>
      <c r="HW121" s="330" t="str">
        <f t="shared" si="188"/>
        <v/>
      </c>
      <c r="HX121" s="418" t="str">
        <f t="shared" si="189"/>
        <v/>
      </c>
      <c r="HY121" s="331" t="str">
        <f t="shared" si="190"/>
        <v/>
      </c>
      <c r="HZ121" s="331" t="str">
        <f t="shared" si="191"/>
        <v/>
      </c>
      <c r="IA121" s="331" t="str">
        <f t="shared" si="192"/>
        <v/>
      </c>
      <c r="IB121" s="331" t="str">
        <f t="shared" si="193"/>
        <v/>
      </c>
      <c r="IC121" s="333" t="str">
        <f t="shared" si="194"/>
        <v/>
      </c>
      <c r="ID121" s="419" t="str">
        <f t="shared" si="195"/>
        <v/>
      </c>
      <c r="IE121" s="331" t="str">
        <f t="shared" si="196"/>
        <v/>
      </c>
      <c r="IF121" s="331" t="str">
        <f t="shared" si="197"/>
        <v/>
      </c>
      <c r="IG121" s="331" t="str">
        <f t="shared" si="198"/>
        <v/>
      </c>
      <c r="IH121" s="331" t="str">
        <f t="shared" si="199"/>
        <v/>
      </c>
      <c r="II121" s="333" t="str">
        <f t="shared" si="200"/>
        <v/>
      </c>
      <c r="IJ121" s="419" t="str">
        <f t="shared" si="201"/>
        <v/>
      </c>
      <c r="IK121" s="331" t="str">
        <f t="shared" si="202"/>
        <v/>
      </c>
      <c r="IL121" s="331" t="str">
        <f t="shared" si="203"/>
        <v/>
      </c>
      <c r="IM121" s="331" t="str">
        <f t="shared" si="204"/>
        <v/>
      </c>
      <c r="IN121" s="331" t="str">
        <f t="shared" si="205"/>
        <v/>
      </c>
      <c r="IO121" s="333" t="str">
        <f t="shared" si="206"/>
        <v/>
      </c>
      <c r="IP121" s="433" t="str">
        <f t="shared" si="207"/>
        <v/>
      </c>
      <c r="IQ121" s="331" t="str">
        <f t="shared" si="208"/>
        <v/>
      </c>
      <c r="IR121" s="348" t="str">
        <f t="shared" si="209"/>
        <v/>
      </c>
      <c r="IS121" s="433" t="str">
        <f t="shared" si="210"/>
        <v/>
      </c>
      <c r="IT121" s="331" t="str">
        <f t="shared" si="211"/>
        <v/>
      </c>
      <c r="IU121" s="333" t="str">
        <f t="shared" si="212"/>
        <v/>
      </c>
      <c r="IV121" s="449" t="str">
        <f t="shared" si="213"/>
        <v/>
      </c>
      <c r="IW121" s="331" t="str">
        <f t="shared" si="214"/>
        <v/>
      </c>
      <c r="IX121" s="331" t="str">
        <f t="shared" si="215"/>
        <v/>
      </c>
      <c r="IY121" s="348" t="str">
        <f t="shared" si="216"/>
        <v/>
      </c>
      <c r="IZ121" s="365" t="str">
        <f t="shared" si="217"/>
        <v/>
      </c>
      <c r="JA121" s="340"/>
      <c r="JB121" s="100"/>
      <c r="JC121" s="370" t="str">
        <f t="shared" si="218"/>
        <v/>
      </c>
      <c r="JD121" s="101" t="str">
        <f t="shared" si="219"/>
        <v/>
      </c>
      <c r="JE121" s="367" t="str">
        <f t="shared" si="220"/>
        <v/>
      </c>
      <c r="JF121" s="368" t="str">
        <f t="shared" si="221"/>
        <v/>
      </c>
      <c r="JG121" s="368" t="str">
        <f t="shared" si="222"/>
        <v/>
      </c>
      <c r="JH121" s="368" t="str">
        <f t="shared" si="223"/>
        <v/>
      </c>
      <c r="JI121" s="368">
        <f t="shared" si="224"/>
        <v>0</v>
      </c>
      <c r="JJ121" s="369" t="str">
        <f t="shared" si="225"/>
        <v/>
      </c>
      <c r="JK121" s="367" t="str">
        <f t="shared" si="226"/>
        <v/>
      </c>
      <c r="JL121" s="369" t="str">
        <f t="shared" si="227"/>
        <v/>
      </c>
      <c r="JM121" s="368" t="str">
        <f t="shared" si="228"/>
        <v/>
      </c>
      <c r="JN121" s="368" t="str">
        <f t="shared" si="229"/>
        <v/>
      </c>
      <c r="JO121" s="368" t="str">
        <f t="shared" si="230"/>
        <v/>
      </c>
      <c r="JP121" s="371" t="str">
        <f t="shared" si="231"/>
        <v/>
      </c>
      <c r="JR121" s="115" t="str">
        <f t="shared" si="232"/>
        <v/>
      </c>
      <c r="JS121" s="28" t="str">
        <f t="shared" si="233"/>
        <v/>
      </c>
      <c r="JT121" s="28" t="str">
        <f t="shared" si="234"/>
        <v/>
      </c>
      <c r="JU121" s="28" t="str">
        <f t="shared" si="235"/>
        <v/>
      </c>
      <c r="JV121" s="28" t="str">
        <f t="shared" si="236"/>
        <v/>
      </c>
      <c r="JW121" s="251"/>
      <c r="JX121" s="122" t="str">
        <f t="shared" si="237"/>
        <v/>
      </c>
      <c r="JZ121" s="115" t="str">
        <f t="shared" si="238"/>
        <v/>
      </c>
      <c r="KA121" s="398" t="str">
        <f t="shared" si="239"/>
        <v/>
      </c>
      <c r="KB121" s="398" t="str">
        <f t="shared" si="240"/>
        <v/>
      </c>
      <c r="KC121" s="28" t="str">
        <f t="shared" si="241"/>
        <v/>
      </c>
      <c r="KD121" s="28" t="str">
        <f t="shared" si="242"/>
        <v/>
      </c>
      <c r="KE121" s="28" t="str">
        <f t="shared" si="243"/>
        <v/>
      </c>
      <c r="KF121" s="28" t="str">
        <f t="shared" si="244"/>
        <v/>
      </c>
      <c r="KG121" s="28" t="str">
        <f t="shared" si="245"/>
        <v/>
      </c>
      <c r="KH121" s="28" t="str">
        <f t="shared" si="246"/>
        <v/>
      </c>
      <c r="KI121" s="28" t="str">
        <f t="shared" si="247"/>
        <v/>
      </c>
      <c r="KJ121" s="28" t="str">
        <f t="shared" si="248"/>
        <v/>
      </c>
      <c r="KK121" s="122" t="str">
        <f t="shared" si="249"/>
        <v/>
      </c>
    </row>
    <row r="122" spans="2:297" s="26" customFormat="1" ht="26.25" customHeight="1" x14ac:dyDescent="0.2">
      <c r="B122" s="27">
        <f t="shared" si="128"/>
        <v>0</v>
      </c>
      <c r="C122" s="27">
        <f t="shared" si="129"/>
        <v>0</v>
      </c>
      <c r="D122" s="27">
        <f t="shared" si="130"/>
        <v>0</v>
      </c>
      <c r="E122" s="27">
        <f t="shared" si="131"/>
        <v>0</v>
      </c>
      <c r="F122" s="27">
        <f t="shared" si="132"/>
        <v>0</v>
      </c>
      <c r="G122" s="27">
        <f t="shared" si="133"/>
        <v>0</v>
      </c>
      <c r="H122" s="27">
        <f t="shared" si="134"/>
        <v>0</v>
      </c>
      <c r="I122" s="27">
        <f t="shared" si="135"/>
        <v>0</v>
      </c>
      <c r="J122" s="27"/>
      <c r="K122" s="27"/>
      <c r="L122" s="27"/>
      <c r="N122" s="131" t="str">
        <f t="shared" si="136"/>
        <v/>
      </c>
      <c r="O122" s="59"/>
      <c r="P122" s="59"/>
      <c r="Q122" s="241"/>
      <c r="R122" s="483"/>
      <c r="S122" s="243" t="str">
        <f>IFERROR(VLOOKUP($R122,整理番号!$B$4:$C$5,2,FALSE),"")</f>
        <v/>
      </c>
      <c r="T122" s="59"/>
      <c r="U122" s="250"/>
      <c r="V122" s="121"/>
      <c r="W122" s="218" t="str">
        <f t="shared" si="137"/>
        <v/>
      </c>
      <c r="X122" s="111"/>
      <c r="Y122" s="115"/>
      <c r="Z122" s="146" t="str">
        <f>IFERROR(VLOOKUP($Y122,整理番号!$B$8:$C$10,2,FALSE),"")</f>
        <v/>
      </c>
      <c r="AA122" s="251"/>
      <c r="AB122" s="28"/>
      <c r="AC122" s="62" t="str">
        <f>IFERROR(VLOOKUP($AB122,整理番号!$B$22:$C$23,2,FALSE),"")</f>
        <v/>
      </c>
      <c r="AD122" s="28"/>
      <c r="AE122" s="116" t="str">
        <f>IFERROR(VLOOKUP(AD122,整理番号!$B$14:$C$16,2,FALSE),"")</f>
        <v/>
      </c>
      <c r="AF122" s="115"/>
      <c r="AG122" s="30" t="str">
        <f>IFERROR(VLOOKUP(AF122,整理番号!$B$18:$C$19,2,FALSE),"")</f>
        <v/>
      </c>
      <c r="AH122" s="28"/>
      <c r="AI122" s="254"/>
      <c r="AJ122" s="254"/>
      <c r="AK122" s="122"/>
      <c r="AL122" s="141"/>
      <c r="AM122" s="28"/>
      <c r="AN122" s="141"/>
      <c r="AO122" s="115"/>
      <c r="AP122" s="116" t="str">
        <f>IFERROR(VLOOKUP(AO122,整理番号!$B$38:$C$43,2,FALSE),"")</f>
        <v/>
      </c>
      <c r="AQ122" s="104" t="str">
        <f t="shared" si="138"/>
        <v/>
      </c>
      <c r="AR122" s="27"/>
      <c r="AS122" s="28"/>
      <c r="AT122" s="27"/>
      <c r="AU122" s="27"/>
      <c r="AV122" s="122"/>
      <c r="AW122" s="115"/>
      <c r="AX122" s="31"/>
      <c r="AY122" s="64" t="str">
        <f t="shared" si="139"/>
        <v/>
      </c>
      <c r="AZ122" s="31"/>
      <c r="BA122" s="31"/>
      <c r="BB122" s="64">
        <f t="shared" si="140"/>
        <v>0</v>
      </c>
      <c r="BC122" s="64" t="str">
        <f t="shared" si="141"/>
        <v/>
      </c>
      <c r="BD122" s="64" t="str">
        <f t="shared" si="142"/>
        <v/>
      </c>
      <c r="BE122" s="33"/>
      <c r="BF122" s="34" t="str">
        <f t="shared" si="143"/>
        <v/>
      </c>
      <c r="BG122" s="125" t="str">
        <f t="shared" si="144"/>
        <v/>
      </c>
      <c r="BH122" s="262"/>
      <c r="BI122" s="263"/>
      <c r="BJ122" s="31"/>
      <c r="BK122" s="31"/>
      <c r="BL122" s="31"/>
      <c r="BM122" s="31"/>
      <c r="BN122" s="148"/>
      <c r="BO122" s="270"/>
      <c r="BP122" s="267"/>
      <c r="BQ122" s="262"/>
      <c r="BR122" s="263"/>
      <c r="BS122" s="31"/>
      <c r="BT122" s="31"/>
      <c r="BU122" s="31"/>
      <c r="BV122" s="31"/>
      <c r="BW122" s="148"/>
      <c r="BX122" s="270"/>
      <c r="BY122" s="267"/>
      <c r="BZ122" s="262"/>
      <c r="CA122" s="263"/>
      <c r="CB122" s="31"/>
      <c r="CC122" s="31"/>
      <c r="CD122" s="31"/>
      <c r="CE122" s="31"/>
      <c r="CF122" s="148"/>
      <c r="CG122" s="270"/>
      <c r="CH122" s="267"/>
      <c r="CI122" s="262"/>
      <c r="CJ122" s="263"/>
      <c r="CK122" s="323"/>
      <c r="CL122" s="323"/>
      <c r="CM122" s="323"/>
      <c r="CN122" s="323"/>
      <c r="CO122" s="35" t="s">
        <v>306</v>
      </c>
      <c r="CP122" s="342" t="str">
        <f t="shared" si="145"/>
        <v/>
      </c>
      <c r="CQ122" s="267"/>
      <c r="CR122" s="258"/>
      <c r="CS122" s="93"/>
      <c r="CT122" s="275"/>
      <c r="CU122" s="275"/>
      <c r="CV122" s="275"/>
      <c r="CW122" s="275"/>
      <c r="CX122" s="36" t="s">
        <v>307</v>
      </c>
      <c r="CY122" s="273"/>
      <c r="CZ122" s="258"/>
      <c r="DA122" s="263"/>
      <c r="DB122" s="296"/>
      <c r="DC122" s="296"/>
      <c r="DD122" s="296"/>
      <c r="DE122" s="296"/>
      <c r="DF122" s="36" t="s">
        <v>308</v>
      </c>
      <c r="DG122" s="344" t="str">
        <f t="shared" si="146"/>
        <v/>
      </c>
      <c r="DH122" s="273"/>
      <c r="DI122" s="258"/>
      <c r="DJ122" s="263"/>
      <c r="DK122" s="278"/>
      <c r="DL122" s="278"/>
      <c r="DM122" s="278"/>
      <c r="DN122" s="278"/>
      <c r="DO122" s="36" t="s">
        <v>309</v>
      </c>
      <c r="DP122" s="281"/>
      <c r="DQ122" s="284" t="str">
        <f t="shared" si="147"/>
        <v/>
      </c>
      <c r="DR122" s="273"/>
      <c r="DS122" s="43"/>
      <c r="DT122" s="93"/>
      <c r="DU122" s="37"/>
      <c r="DV122" s="37"/>
      <c r="DW122" s="37"/>
      <c r="DX122" s="37"/>
      <c r="DY122" s="46" t="s">
        <v>310</v>
      </c>
      <c r="DZ122" s="478"/>
      <c r="EA122" s="38"/>
      <c r="EB122" s="37"/>
      <c r="EC122" s="37"/>
      <c r="ED122" s="37"/>
      <c r="EE122" s="37"/>
      <c r="EF122" s="49" t="s">
        <v>307</v>
      </c>
      <c r="EG122" s="54"/>
      <c r="EH122" s="290"/>
      <c r="EI122" s="37"/>
      <c r="EJ122" s="37"/>
      <c r="EK122" s="37"/>
      <c r="EL122" s="37"/>
      <c r="EM122" s="52" t="s">
        <v>307</v>
      </c>
      <c r="EN122" s="57"/>
      <c r="EO122" s="290"/>
      <c r="EP122" s="37"/>
      <c r="EQ122" s="37"/>
      <c r="ER122" s="37"/>
      <c r="ES122" s="37"/>
      <c r="ET122" s="39" t="s">
        <v>307</v>
      </c>
      <c r="EU122" s="287"/>
      <c r="EV122" s="292"/>
      <c r="EW122" s="290"/>
      <c r="EX122" s="37"/>
      <c r="EY122" s="37"/>
      <c r="EZ122" s="37"/>
      <c r="FA122" s="37"/>
      <c r="FB122" s="39" t="s">
        <v>307</v>
      </c>
      <c r="FC122" s="287"/>
      <c r="FD122" s="292"/>
      <c r="FE122" s="290"/>
      <c r="FF122" s="296"/>
      <c r="FG122" s="296"/>
      <c r="FH122" s="296"/>
      <c r="FI122" s="296"/>
      <c r="FJ122" s="40" t="s">
        <v>311</v>
      </c>
      <c r="FK122" s="302" t="str">
        <f t="shared" si="148"/>
        <v/>
      </c>
      <c r="FL122" s="299"/>
      <c r="FM122" s="292"/>
      <c r="FN122" s="290"/>
      <c r="FO122" s="305"/>
      <c r="FP122" s="296"/>
      <c r="FQ122" s="296"/>
      <c r="FR122" s="296"/>
      <c r="FS122" s="40" t="s">
        <v>311</v>
      </c>
      <c r="FT122" s="352" t="str">
        <f t="shared" si="149"/>
        <v/>
      </c>
      <c r="FU122" s="267"/>
      <c r="FV122" s="292"/>
      <c r="FW122" s="290"/>
      <c r="FX122" s="326"/>
      <c r="FY122" s="326"/>
      <c r="FZ122" s="326"/>
      <c r="GA122" s="326"/>
      <c r="GB122" s="36" t="s">
        <v>312</v>
      </c>
      <c r="GC122" s="308" t="str">
        <f t="shared" si="150"/>
        <v/>
      </c>
      <c r="GD122" s="267"/>
      <c r="GE122" s="312" t="str">
        <f t="shared" si="151"/>
        <v/>
      </c>
      <c r="GF122" s="313"/>
      <c r="GG122" s="338"/>
      <c r="GH122" s="312" t="str">
        <f t="shared" si="152"/>
        <v/>
      </c>
      <c r="GI122" s="313"/>
      <c r="GJ122" s="338" t="s">
        <v>56</v>
      </c>
      <c r="GK122" s="475" t="str">
        <f t="shared" si="153"/>
        <v/>
      </c>
      <c r="GL122" s="313"/>
      <c r="GM122" s="313"/>
      <c r="GN122" s="338"/>
      <c r="GO122" s="429" t="str">
        <f t="shared" si="154"/>
        <v/>
      </c>
      <c r="GP122" s="430" t="str">
        <f t="shared" si="155"/>
        <v/>
      </c>
      <c r="GQ122" s="431" t="str">
        <f t="shared" si="156"/>
        <v/>
      </c>
      <c r="GR122" s="432" t="str">
        <f t="shared" si="157"/>
        <v/>
      </c>
      <c r="GS122" s="430" t="str">
        <f t="shared" si="158"/>
        <v/>
      </c>
      <c r="GT122" s="433" t="str">
        <f t="shared" si="159"/>
        <v/>
      </c>
      <c r="GU122" s="331" t="str">
        <f t="shared" si="160"/>
        <v/>
      </c>
      <c r="GV122" s="333" t="str">
        <f t="shared" si="161"/>
        <v/>
      </c>
      <c r="GW122" s="439" t="str">
        <f t="shared" si="162"/>
        <v/>
      </c>
      <c r="GX122" s="433" t="str">
        <f t="shared" si="163"/>
        <v/>
      </c>
      <c r="GY122" s="331" t="str">
        <f t="shared" si="164"/>
        <v/>
      </c>
      <c r="GZ122" s="331" t="str">
        <f t="shared" si="165"/>
        <v/>
      </c>
      <c r="HA122" s="328" t="str">
        <f t="shared" si="166"/>
        <v/>
      </c>
      <c r="HB122" s="331" t="str">
        <f t="shared" si="167"/>
        <v/>
      </c>
      <c r="HC122" s="331" t="str">
        <f t="shared" si="168"/>
        <v/>
      </c>
      <c r="HD122" s="333" t="str">
        <f t="shared" si="169"/>
        <v/>
      </c>
      <c r="HE122" s="332" t="str">
        <f t="shared" si="170"/>
        <v/>
      </c>
      <c r="HF122" s="331" t="str">
        <f t="shared" si="171"/>
        <v/>
      </c>
      <c r="HG122" s="333" t="str">
        <f t="shared" si="172"/>
        <v/>
      </c>
      <c r="HH122" s="419" t="str">
        <f t="shared" si="173"/>
        <v/>
      </c>
      <c r="HI122" s="358" t="str">
        <f t="shared" si="174"/>
        <v/>
      </c>
      <c r="HJ122" s="331" t="str">
        <f t="shared" si="175"/>
        <v/>
      </c>
      <c r="HK122" s="331" t="str">
        <f t="shared" si="176"/>
        <v/>
      </c>
      <c r="HL122" s="358" t="str">
        <f t="shared" si="177"/>
        <v/>
      </c>
      <c r="HM122" s="331" t="str">
        <f t="shared" si="178"/>
        <v/>
      </c>
      <c r="HN122" s="331" t="str">
        <f t="shared" si="179"/>
        <v/>
      </c>
      <c r="HO122" s="358" t="str">
        <f t="shared" si="180"/>
        <v/>
      </c>
      <c r="HP122" s="331" t="str">
        <f t="shared" si="181"/>
        <v/>
      </c>
      <c r="HQ122" s="331" t="str">
        <f t="shared" si="182"/>
        <v/>
      </c>
      <c r="HR122" s="361" t="str">
        <f t="shared" si="183"/>
        <v/>
      </c>
      <c r="HS122" s="348" t="str">
        <f t="shared" si="184"/>
        <v/>
      </c>
      <c r="HT122" s="333" t="str">
        <f t="shared" si="185"/>
        <v/>
      </c>
      <c r="HU122" s="428" t="str">
        <f t="shared" si="186"/>
        <v/>
      </c>
      <c r="HV122" s="328" t="str">
        <f t="shared" si="187"/>
        <v/>
      </c>
      <c r="HW122" s="330" t="str">
        <f t="shared" si="188"/>
        <v/>
      </c>
      <c r="HX122" s="418" t="str">
        <f t="shared" si="189"/>
        <v/>
      </c>
      <c r="HY122" s="331" t="str">
        <f t="shared" si="190"/>
        <v/>
      </c>
      <c r="HZ122" s="331" t="str">
        <f t="shared" si="191"/>
        <v/>
      </c>
      <c r="IA122" s="331" t="str">
        <f t="shared" si="192"/>
        <v/>
      </c>
      <c r="IB122" s="331" t="str">
        <f t="shared" si="193"/>
        <v/>
      </c>
      <c r="IC122" s="333" t="str">
        <f t="shared" si="194"/>
        <v/>
      </c>
      <c r="ID122" s="419" t="str">
        <f t="shared" si="195"/>
        <v/>
      </c>
      <c r="IE122" s="331" t="str">
        <f t="shared" si="196"/>
        <v/>
      </c>
      <c r="IF122" s="331" t="str">
        <f t="shared" si="197"/>
        <v/>
      </c>
      <c r="IG122" s="331" t="str">
        <f t="shared" si="198"/>
        <v/>
      </c>
      <c r="IH122" s="331" t="str">
        <f t="shared" si="199"/>
        <v/>
      </c>
      <c r="II122" s="333" t="str">
        <f t="shared" si="200"/>
        <v/>
      </c>
      <c r="IJ122" s="419" t="str">
        <f t="shared" si="201"/>
        <v/>
      </c>
      <c r="IK122" s="331" t="str">
        <f t="shared" si="202"/>
        <v/>
      </c>
      <c r="IL122" s="331" t="str">
        <f t="shared" si="203"/>
        <v/>
      </c>
      <c r="IM122" s="331" t="str">
        <f t="shared" si="204"/>
        <v/>
      </c>
      <c r="IN122" s="331" t="str">
        <f t="shared" si="205"/>
        <v/>
      </c>
      <c r="IO122" s="333" t="str">
        <f t="shared" si="206"/>
        <v/>
      </c>
      <c r="IP122" s="433" t="str">
        <f t="shared" si="207"/>
        <v/>
      </c>
      <c r="IQ122" s="331" t="str">
        <f t="shared" si="208"/>
        <v/>
      </c>
      <c r="IR122" s="348" t="str">
        <f t="shared" si="209"/>
        <v/>
      </c>
      <c r="IS122" s="433" t="str">
        <f t="shared" si="210"/>
        <v/>
      </c>
      <c r="IT122" s="331" t="str">
        <f t="shared" si="211"/>
        <v/>
      </c>
      <c r="IU122" s="333" t="str">
        <f t="shared" si="212"/>
        <v/>
      </c>
      <c r="IV122" s="449" t="str">
        <f t="shared" si="213"/>
        <v/>
      </c>
      <c r="IW122" s="331" t="str">
        <f t="shared" si="214"/>
        <v/>
      </c>
      <c r="IX122" s="331" t="str">
        <f t="shared" si="215"/>
        <v/>
      </c>
      <c r="IY122" s="348" t="str">
        <f t="shared" si="216"/>
        <v/>
      </c>
      <c r="IZ122" s="365" t="str">
        <f t="shared" si="217"/>
        <v/>
      </c>
      <c r="JA122" s="340"/>
      <c r="JB122" s="100"/>
      <c r="JC122" s="370" t="str">
        <f t="shared" si="218"/>
        <v/>
      </c>
      <c r="JD122" s="101" t="str">
        <f t="shared" si="219"/>
        <v/>
      </c>
      <c r="JE122" s="367" t="str">
        <f t="shared" si="220"/>
        <v/>
      </c>
      <c r="JF122" s="368" t="str">
        <f t="shared" si="221"/>
        <v/>
      </c>
      <c r="JG122" s="368" t="str">
        <f t="shared" si="222"/>
        <v/>
      </c>
      <c r="JH122" s="368" t="str">
        <f t="shared" si="223"/>
        <v/>
      </c>
      <c r="JI122" s="368">
        <f t="shared" si="224"/>
        <v>0</v>
      </c>
      <c r="JJ122" s="369" t="str">
        <f t="shared" si="225"/>
        <v/>
      </c>
      <c r="JK122" s="367" t="str">
        <f t="shared" si="226"/>
        <v/>
      </c>
      <c r="JL122" s="369" t="str">
        <f t="shared" si="227"/>
        <v/>
      </c>
      <c r="JM122" s="368" t="str">
        <f t="shared" si="228"/>
        <v/>
      </c>
      <c r="JN122" s="368" t="str">
        <f t="shared" si="229"/>
        <v/>
      </c>
      <c r="JO122" s="368" t="str">
        <f t="shared" si="230"/>
        <v/>
      </c>
      <c r="JP122" s="371" t="str">
        <f t="shared" si="231"/>
        <v/>
      </c>
      <c r="JR122" s="115" t="str">
        <f t="shared" si="232"/>
        <v/>
      </c>
      <c r="JS122" s="28" t="str">
        <f t="shared" si="233"/>
        <v/>
      </c>
      <c r="JT122" s="28" t="str">
        <f t="shared" si="234"/>
        <v/>
      </c>
      <c r="JU122" s="28" t="str">
        <f t="shared" si="235"/>
        <v/>
      </c>
      <c r="JV122" s="28" t="str">
        <f t="shared" si="236"/>
        <v/>
      </c>
      <c r="JW122" s="251"/>
      <c r="JX122" s="122" t="str">
        <f t="shared" si="237"/>
        <v/>
      </c>
      <c r="JZ122" s="115" t="str">
        <f t="shared" si="238"/>
        <v/>
      </c>
      <c r="KA122" s="398" t="str">
        <f t="shared" si="239"/>
        <v/>
      </c>
      <c r="KB122" s="398" t="str">
        <f t="shared" si="240"/>
        <v/>
      </c>
      <c r="KC122" s="28" t="str">
        <f t="shared" si="241"/>
        <v/>
      </c>
      <c r="KD122" s="28" t="str">
        <f t="shared" si="242"/>
        <v/>
      </c>
      <c r="KE122" s="28" t="str">
        <f t="shared" si="243"/>
        <v/>
      </c>
      <c r="KF122" s="28" t="str">
        <f t="shared" si="244"/>
        <v/>
      </c>
      <c r="KG122" s="28" t="str">
        <f t="shared" si="245"/>
        <v/>
      </c>
      <c r="KH122" s="28" t="str">
        <f t="shared" si="246"/>
        <v/>
      </c>
      <c r="KI122" s="28" t="str">
        <f t="shared" si="247"/>
        <v/>
      </c>
      <c r="KJ122" s="28" t="str">
        <f t="shared" si="248"/>
        <v/>
      </c>
      <c r="KK122" s="122" t="str">
        <f t="shared" si="249"/>
        <v/>
      </c>
    </row>
    <row r="123" spans="2:297" s="26" customFormat="1" ht="26.25" customHeight="1" x14ac:dyDescent="0.2">
      <c r="B123" s="27">
        <f t="shared" si="128"/>
        <v>0</v>
      </c>
      <c r="C123" s="27">
        <f t="shared" si="129"/>
        <v>0</v>
      </c>
      <c r="D123" s="27">
        <f t="shared" si="130"/>
        <v>0</v>
      </c>
      <c r="E123" s="27">
        <f t="shared" si="131"/>
        <v>0</v>
      </c>
      <c r="F123" s="27">
        <f t="shared" si="132"/>
        <v>0</v>
      </c>
      <c r="G123" s="27">
        <f t="shared" si="133"/>
        <v>0</v>
      </c>
      <c r="H123" s="27">
        <f t="shared" si="134"/>
        <v>0</v>
      </c>
      <c r="I123" s="27">
        <f t="shared" si="135"/>
        <v>0</v>
      </c>
      <c r="J123" s="27"/>
      <c r="K123" s="27"/>
      <c r="L123" s="27"/>
      <c r="N123" s="131" t="str">
        <f t="shared" si="136"/>
        <v/>
      </c>
      <c r="O123" s="59"/>
      <c r="P123" s="59"/>
      <c r="Q123" s="241"/>
      <c r="R123" s="483"/>
      <c r="S123" s="243" t="str">
        <f>IFERROR(VLOOKUP($R123,整理番号!$B$4:$C$5,2,FALSE),"")</f>
        <v/>
      </c>
      <c r="T123" s="59"/>
      <c r="U123" s="250"/>
      <c r="V123" s="121"/>
      <c r="W123" s="218" t="str">
        <f t="shared" si="137"/>
        <v/>
      </c>
      <c r="X123" s="111"/>
      <c r="Y123" s="115"/>
      <c r="Z123" s="146" t="str">
        <f>IFERROR(VLOOKUP($Y123,整理番号!$B$8:$C$10,2,FALSE),"")</f>
        <v/>
      </c>
      <c r="AA123" s="251"/>
      <c r="AB123" s="28"/>
      <c r="AC123" s="62" t="str">
        <f>IFERROR(VLOOKUP($AB123,整理番号!$B$22:$C$23,2,FALSE),"")</f>
        <v/>
      </c>
      <c r="AD123" s="28"/>
      <c r="AE123" s="116" t="str">
        <f>IFERROR(VLOOKUP(AD123,整理番号!$B$14:$C$16,2,FALSE),"")</f>
        <v/>
      </c>
      <c r="AF123" s="115"/>
      <c r="AG123" s="30" t="str">
        <f>IFERROR(VLOOKUP(AF123,整理番号!$B$18:$C$19,2,FALSE),"")</f>
        <v/>
      </c>
      <c r="AH123" s="28"/>
      <c r="AI123" s="254"/>
      <c r="AJ123" s="254"/>
      <c r="AK123" s="122"/>
      <c r="AL123" s="141"/>
      <c r="AM123" s="28"/>
      <c r="AN123" s="141"/>
      <c r="AO123" s="115"/>
      <c r="AP123" s="116" t="str">
        <f>IFERROR(VLOOKUP(AO123,整理番号!$B$38:$C$43,2,FALSE),"")</f>
        <v/>
      </c>
      <c r="AQ123" s="104" t="str">
        <f t="shared" si="138"/>
        <v/>
      </c>
      <c r="AR123" s="27"/>
      <c r="AS123" s="28"/>
      <c r="AT123" s="27"/>
      <c r="AU123" s="27"/>
      <c r="AV123" s="122"/>
      <c r="AW123" s="115"/>
      <c r="AX123" s="31"/>
      <c r="AY123" s="64" t="str">
        <f t="shared" si="139"/>
        <v/>
      </c>
      <c r="AZ123" s="31"/>
      <c r="BA123" s="31"/>
      <c r="BB123" s="64">
        <f t="shared" si="140"/>
        <v>0</v>
      </c>
      <c r="BC123" s="64" t="str">
        <f t="shared" si="141"/>
        <v/>
      </c>
      <c r="BD123" s="64" t="str">
        <f t="shared" si="142"/>
        <v/>
      </c>
      <c r="BE123" s="33"/>
      <c r="BF123" s="34" t="str">
        <f t="shared" si="143"/>
        <v/>
      </c>
      <c r="BG123" s="125" t="str">
        <f t="shared" si="144"/>
        <v/>
      </c>
      <c r="BH123" s="262"/>
      <c r="BI123" s="263"/>
      <c r="BJ123" s="31"/>
      <c r="BK123" s="31"/>
      <c r="BL123" s="31"/>
      <c r="BM123" s="31"/>
      <c r="BN123" s="148"/>
      <c r="BO123" s="270"/>
      <c r="BP123" s="267"/>
      <c r="BQ123" s="262"/>
      <c r="BR123" s="263"/>
      <c r="BS123" s="31"/>
      <c r="BT123" s="31"/>
      <c r="BU123" s="31"/>
      <c r="BV123" s="31"/>
      <c r="BW123" s="148"/>
      <c r="BX123" s="270"/>
      <c r="BY123" s="267"/>
      <c r="BZ123" s="262"/>
      <c r="CA123" s="263"/>
      <c r="CB123" s="31"/>
      <c r="CC123" s="31"/>
      <c r="CD123" s="31"/>
      <c r="CE123" s="31"/>
      <c r="CF123" s="148"/>
      <c r="CG123" s="270"/>
      <c r="CH123" s="267"/>
      <c r="CI123" s="262"/>
      <c r="CJ123" s="263"/>
      <c r="CK123" s="323"/>
      <c r="CL123" s="323"/>
      <c r="CM123" s="323"/>
      <c r="CN123" s="323"/>
      <c r="CO123" s="35" t="s">
        <v>306</v>
      </c>
      <c r="CP123" s="342" t="str">
        <f t="shared" si="145"/>
        <v/>
      </c>
      <c r="CQ123" s="267"/>
      <c r="CR123" s="258"/>
      <c r="CS123" s="93"/>
      <c r="CT123" s="275"/>
      <c r="CU123" s="275"/>
      <c r="CV123" s="275"/>
      <c r="CW123" s="275"/>
      <c r="CX123" s="36" t="s">
        <v>307</v>
      </c>
      <c r="CY123" s="273"/>
      <c r="CZ123" s="258"/>
      <c r="DA123" s="263"/>
      <c r="DB123" s="296"/>
      <c r="DC123" s="296"/>
      <c r="DD123" s="296"/>
      <c r="DE123" s="296"/>
      <c r="DF123" s="36" t="s">
        <v>308</v>
      </c>
      <c r="DG123" s="344" t="str">
        <f t="shared" si="146"/>
        <v/>
      </c>
      <c r="DH123" s="273"/>
      <c r="DI123" s="258"/>
      <c r="DJ123" s="263"/>
      <c r="DK123" s="278"/>
      <c r="DL123" s="278"/>
      <c r="DM123" s="278"/>
      <c r="DN123" s="278"/>
      <c r="DO123" s="36" t="s">
        <v>309</v>
      </c>
      <c r="DP123" s="281"/>
      <c r="DQ123" s="284" t="str">
        <f t="shared" si="147"/>
        <v/>
      </c>
      <c r="DR123" s="273"/>
      <c r="DS123" s="43"/>
      <c r="DT123" s="93"/>
      <c r="DU123" s="37"/>
      <c r="DV123" s="37"/>
      <c r="DW123" s="37"/>
      <c r="DX123" s="37"/>
      <c r="DY123" s="46" t="s">
        <v>310</v>
      </c>
      <c r="DZ123" s="478"/>
      <c r="EA123" s="38"/>
      <c r="EB123" s="37"/>
      <c r="EC123" s="37"/>
      <c r="ED123" s="37"/>
      <c r="EE123" s="37"/>
      <c r="EF123" s="49" t="s">
        <v>307</v>
      </c>
      <c r="EG123" s="54"/>
      <c r="EH123" s="290"/>
      <c r="EI123" s="37"/>
      <c r="EJ123" s="37"/>
      <c r="EK123" s="37"/>
      <c r="EL123" s="37"/>
      <c r="EM123" s="52" t="s">
        <v>307</v>
      </c>
      <c r="EN123" s="57"/>
      <c r="EO123" s="290"/>
      <c r="EP123" s="37"/>
      <c r="EQ123" s="37"/>
      <c r="ER123" s="37"/>
      <c r="ES123" s="37"/>
      <c r="ET123" s="39" t="s">
        <v>307</v>
      </c>
      <c r="EU123" s="287"/>
      <c r="EV123" s="292"/>
      <c r="EW123" s="290"/>
      <c r="EX123" s="37"/>
      <c r="EY123" s="37"/>
      <c r="EZ123" s="37"/>
      <c r="FA123" s="37"/>
      <c r="FB123" s="39" t="s">
        <v>307</v>
      </c>
      <c r="FC123" s="287"/>
      <c r="FD123" s="292"/>
      <c r="FE123" s="290"/>
      <c r="FF123" s="296"/>
      <c r="FG123" s="296"/>
      <c r="FH123" s="296"/>
      <c r="FI123" s="296"/>
      <c r="FJ123" s="40" t="s">
        <v>311</v>
      </c>
      <c r="FK123" s="302" t="str">
        <f t="shared" si="148"/>
        <v/>
      </c>
      <c r="FL123" s="299"/>
      <c r="FM123" s="292"/>
      <c r="FN123" s="290"/>
      <c r="FO123" s="305"/>
      <c r="FP123" s="296"/>
      <c r="FQ123" s="296"/>
      <c r="FR123" s="296"/>
      <c r="FS123" s="40" t="s">
        <v>311</v>
      </c>
      <c r="FT123" s="352" t="str">
        <f t="shared" si="149"/>
        <v/>
      </c>
      <c r="FU123" s="267"/>
      <c r="FV123" s="292"/>
      <c r="FW123" s="290"/>
      <c r="FX123" s="326"/>
      <c r="FY123" s="326"/>
      <c r="FZ123" s="326"/>
      <c r="GA123" s="326"/>
      <c r="GB123" s="36" t="s">
        <v>312</v>
      </c>
      <c r="GC123" s="308" t="str">
        <f t="shared" si="150"/>
        <v/>
      </c>
      <c r="GD123" s="267"/>
      <c r="GE123" s="312" t="str">
        <f t="shared" si="151"/>
        <v/>
      </c>
      <c r="GF123" s="313"/>
      <c r="GG123" s="338"/>
      <c r="GH123" s="312" t="str">
        <f t="shared" si="152"/>
        <v/>
      </c>
      <c r="GI123" s="313"/>
      <c r="GJ123" s="338" t="s">
        <v>56</v>
      </c>
      <c r="GK123" s="475" t="str">
        <f t="shared" si="153"/>
        <v/>
      </c>
      <c r="GL123" s="313"/>
      <c r="GM123" s="313"/>
      <c r="GN123" s="338"/>
      <c r="GO123" s="429" t="str">
        <f t="shared" si="154"/>
        <v/>
      </c>
      <c r="GP123" s="430" t="str">
        <f t="shared" si="155"/>
        <v/>
      </c>
      <c r="GQ123" s="431" t="str">
        <f t="shared" si="156"/>
        <v/>
      </c>
      <c r="GR123" s="432" t="str">
        <f t="shared" si="157"/>
        <v/>
      </c>
      <c r="GS123" s="430" t="str">
        <f t="shared" si="158"/>
        <v/>
      </c>
      <c r="GT123" s="433" t="str">
        <f t="shared" si="159"/>
        <v/>
      </c>
      <c r="GU123" s="331" t="str">
        <f t="shared" si="160"/>
        <v/>
      </c>
      <c r="GV123" s="333" t="str">
        <f t="shared" si="161"/>
        <v/>
      </c>
      <c r="GW123" s="439" t="str">
        <f t="shared" si="162"/>
        <v/>
      </c>
      <c r="GX123" s="433" t="str">
        <f t="shared" si="163"/>
        <v/>
      </c>
      <c r="GY123" s="331" t="str">
        <f t="shared" si="164"/>
        <v/>
      </c>
      <c r="GZ123" s="331" t="str">
        <f t="shared" si="165"/>
        <v/>
      </c>
      <c r="HA123" s="328" t="str">
        <f t="shared" si="166"/>
        <v/>
      </c>
      <c r="HB123" s="331" t="str">
        <f t="shared" si="167"/>
        <v/>
      </c>
      <c r="HC123" s="331" t="str">
        <f t="shared" si="168"/>
        <v/>
      </c>
      <c r="HD123" s="333" t="str">
        <f t="shared" si="169"/>
        <v/>
      </c>
      <c r="HE123" s="332" t="str">
        <f t="shared" si="170"/>
        <v/>
      </c>
      <c r="HF123" s="331" t="str">
        <f t="shared" si="171"/>
        <v/>
      </c>
      <c r="HG123" s="333" t="str">
        <f t="shared" si="172"/>
        <v/>
      </c>
      <c r="HH123" s="419" t="str">
        <f t="shared" si="173"/>
        <v/>
      </c>
      <c r="HI123" s="358" t="str">
        <f t="shared" si="174"/>
        <v/>
      </c>
      <c r="HJ123" s="331" t="str">
        <f t="shared" si="175"/>
        <v/>
      </c>
      <c r="HK123" s="331" t="str">
        <f t="shared" si="176"/>
        <v/>
      </c>
      <c r="HL123" s="358" t="str">
        <f t="shared" si="177"/>
        <v/>
      </c>
      <c r="HM123" s="331" t="str">
        <f t="shared" si="178"/>
        <v/>
      </c>
      <c r="HN123" s="331" t="str">
        <f t="shared" si="179"/>
        <v/>
      </c>
      <c r="HO123" s="358" t="str">
        <f t="shared" si="180"/>
        <v/>
      </c>
      <c r="HP123" s="331" t="str">
        <f t="shared" si="181"/>
        <v/>
      </c>
      <c r="HQ123" s="331" t="str">
        <f t="shared" si="182"/>
        <v/>
      </c>
      <c r="HR123" s="361" t="str">
        <f t="shared" si="183"/>
        <v/>
      </c>
      <c r="HS123" s="348" t="str">
        <f t="shared" si="184"/>
        <v/>
      </c>
      <c r="HT123" s="333" t="str">
        <f t="shared" si="185"/>
        <v/>
      </c>
      <c r="HU123" s="428" t="str">
        <f t="shared" si="186"/>
        <v/>
      </c>
      <c r="HV123" s="328" t="str">
        <f t="shared" si="187"/>
        <v/>
      </c>
      <c r="HW123" s="330" t="str">
        <f t="shared" si="188"/>
        <v/>
      </c>
      <c r="HX123" s="418" t="str">
        <f t="shared" si="189"/>
        <v/>
      </c>
      <c r="HY123" s="331" t="str">
        <f t="shared" si="190"/>
        <v/>
      </c>
      <c r="HZ123" s="331" t="str">
        <f t="shared" si="191"/>
        <v/>
      </c>
      <c r="IA123" s="331" t="str">
        <f t="shared" si="192"/>
        <v/>
      </c>
      <c r="IB123" s="331" t="str">
        <f t="shared" si="193"/>
        <v/>
      </c>
      <c r="IC123" s="333" t="str">
        <f t="shared" si="194"/>
        <v/>
      </c>
      <c r="ID123" s="419" t="str">
        <f t="shared" si="195"/>
        <v/>
      </c>
      <c r="IE123" s="331" t="str">
        <f t="shared" si="196"/>
        <v/>
      </c>
      <c r="IF123" s="331" t="str">
        <f t="shared" si="197"/>
        <v/>
      </c>
      <c r="IG123" s="331" t="str">
        <f t="shared" si="198"/>
        <v/>
      </c>
      <c r="IH123" s="331" t="str">
        <f t="shared" si="199"/>
        <v/>
      </c>
      <c r="II123" s="333" t="str">
        <f t="shared" si="200"/>
        <v/>
      </c>
      <c r="IJ123" s="419" t="str">
        <f t="shared" si="201"/>
        <v/>
      </c>
      <c r="IK123" s="331" t="str">
        <f t="shared" si="202"/>
        <v/>
      </c>
      <c r="IL123" s="331" t="str">
        <f t="shared" si="203"/>
        <v/>
      </c>
      <c r="IM123" s="331" t="str">
        <f t="shared" si="204"/>
        <v/>
      </c>
      <c r="IN123" s="331" t="str">
        <f t="shared" si="205"/>
        <v/>
      </c>
      <c r="IO123" s="333" t="str">
        <f t="shared" si="206"/>
        <v/>
      </c>
      <c r="IP123" s="433" t="str">
        <f t="shared" si="207"/>
        <v/>
      </c>
      <c r="IQ123" s="331" t="str">
        <f t="shared" si="208"/>
        <v/>
      </c>
      <c r="IR123" s="348" t="str">
        <f t="shared" si="209"/>
        <v/>
      </c>
      <c r="IS123" s="433" t="str">
        <f t="shared" si="210"/>
        <v/>
      </c>
      <c r="IT123" s="331" t="str">
        <f t="shared" si="211"/>
        <v/>
      </c>
      <c r="IU123" s="333" t="str">
        <f t="shared" si="212"/>
        <v/>
      </c>
      <c r="IV123" s="449" t="str">
        <f t="shared" si="213"/>
        <v/>
      </c>
      <c r="IW123" s="331" t="str">
        <f t="shared" si="214"/>
        <v/>
      </c>
      <c r="IX123" s="331" t="str">
        <f t="shared" si="215"/>
        <v/>
      </c>
      <c r="IY123" s="348" t="str">
        <f t="shared" si="216"/>
        <v/>
      </c>
      <c r="IZ123" s="365" t="str">
        <f t="shared" si="217"/>
        <v/>
      </c>
      <c r="JA123" s="340"/>
      <c r="JB123" s="100"/>
      <c r="JC123" s="370" t="str">
        <f t="shared" si="218"/>
        <v/>
      </c>
      <c r="JD123" s="101" t="str">
        <f t="shared" si="219"/>
        <v/>
      </c>
      <c r="JE123" s="367" t="str">
        <f t="shared" si="220"/>
        <v/>
      </c>
      <c r="JF123" s="368" t="str">
        <f t="shared" si="221"/>
        <v/>
      </c>
      <c r="JG123" s="368" t="str">
        <f t="shared" si="222"/>
        <v/>
      </c>
      <c r="JH123" s="368" t="str">
        <f t="shared" si="223"/>
        <v/>
      </c>
      <c r="JI123" s="368">
        <f t="shared" si="224"/>
        <v>0</v>
      </c>
      <c r="JJ123" s="369" t="str">
        <f t="shared" si="225"/>
        <v/>
      </c>
      <c r="JK123" s="367" t="str">
        <f t="shared" si="226"/>
        <v/>
      </c>
      <c r="JL123" s="369" t="str">
        <f t="shared" si="227"/>
        <v/>
      </c>
      <c r="JM123" s="368" t="str">
        <f t="shared" si="228"/>
        <v/>
      </c>
      <c r="JN123" s="368" t="str">
        <f t="shared" si="229"/>
        <v/>
      </c>
      <c r="JO123" s="368" t="str">
        <f t="shared" si="230"/>
        <v/>
      </c>
      <c r="JP123" s="371" t="str">
        <f t="shared" si="231"/>
        <v/>
      </c>
      <c r="JR123" s="115" t="str">
        <f t="shared" si="232"/>
        <v/>
      </c>
      <c r="JS123" s="28" t="str">
        <f t="shared" si="233"/>
        <v/>
      </c>
      <c r="JT123" s="28" t="str">
        <f t="shared" si="234"/>
        <v/>
      </c>
      <c r="JU123" s="28" t="str">
        <f t="shared" si="235"/>
        <v/>
      </c>
      <c r="JV123" s="28" t="str">
        <f t="shared" si="236"/>
        <v/>
      </c>
      <c r="JW123" s="251"/>
      <c r="JX123" s="122" t="str">
        <f t="shared" si="237"/>
        <v/>
      </c>
      <c r="JZ123" s="115" t="str">
        <f t="shared" si="238"/>
        <v/>
      </c>
      <c r="KA123" s="398" t="str">
        <f t="shared" si="239"/>
        <v/>
      </c>
      <c r="KB123" s="398" t="str">
        <f t="shared" si="240"/>
        <v/>
      </c>
      <c r="KC123" s="28" t="str">
        <f t="shared" si="241"/>
        <v/>
      </c>
      <c r="KD123" s="28" t="str">
        <f t="shared" si="242"/>
        <v/>
      </c>
      <c r="KE123" s="28" t="str">
        <f t="shared" si="243"/>
        <v/>
      </c>
      <c r="KF123" s="28" t="str">
        <f t="shared" si="244"/>
        <v/>
      </c>
      <c r="KG123" s="28" t="str">
        <f t="shared" si="245"/>
        <v/>
      </c>
      <c r="KH123" s="28" t="str">
        <f t="shared" si="246"/>
        <v/>
      </c>
      <c r="KI123" s="28" t="str">
        <f t="shared" si="247"/>
        <v/>
      </c>
      <c r="KJ123" s="28" t="str">
        <f t="shared" si="248"/>
        <v/>
      </c>
      <c r="KK123" s="122" t="str">
        <f t="shared" si="249"/>
        <v/>
      </c>
    </row>
    <row r="124" spans="2:297" s="26" customFormat="1" ht="26.25" customHeight="1" x14ac:dyDescent="0.2">
      <c r="B124" s="27">
        <f t="shared" si="128"/>
        <v>0</v>
      </c>
      <c r="C124" s="27">
        <f t="shared" si="129"/>
        <v>0</v>
      </c>
      <c r="D124" s="27">
        <f t="shared" si="130"/>
        <v>0</v>
      </c>
      <c r="E124" s="27">
        <f t="shared" si="131"/>
        <v>0</v>
      </c>
      <c r="F124" s="27">
        <f t="shared" si="132"/>
        <v>0</v>
      </c>
      <c r="G124" s="27">
        <f t="shared" si="133"/>
        <v>0</v>
      </c>
      <c r="H124" s="27">
        <f t="shared" si="134"/>
        <v>0</v>
      </c>
      <c r="I124" s="27">
        <f t="shared" si="135"/>
        <v>0</v>
      </c>
      <c r="J124" s="27"/>
      <c r="K124" s="27"/>
      <c r="L124" s="27"/>
      <c r="N124" s="131" t="str">
        <f t="shared" si="136"/>
        <v/>
      </c>
      <c r="O124" s="59"/>
      <c r="P124" s="59"/>
      <c r="Q124" s="241"/>
      <c r="R124" s="483"/>
      <c r="S124" s="243" t="str">
        <f>IFERROR(VLOOKUP($R124,整理番号!$B$4:$C$5,2,FALSE),"")</f>
        <v/>
      </c>
      <c r="T124" s="59"/>
      <c r="U124" s="250"/>
      <c r="V124" s="121"/>
      <c r="W124" s="218" t="str">
        <f t="shared" si="137"/>
        <v/>
      </c>
      <c r="X124" s="111"/>
      <c r="Y124" s="115"/>
      <c r="Z124" s="146" t="str">
        <f>IFERROR(VLOOKUP($Y124,整理番号!$B$8:$C$10,2,FALSE),"")</f>
        <v/>
      </c>
      <c r="AA124" s="251"/>
      <c r="AB124" s="28"/>
      <c r="AC124" s="62" t="str">
        <f>IFERROR(VLOOKUP($AB124,整理番号!$B$22:$C$23,2,FALSE),"")</f>
        <v/>
      </c>
      <c r="AD124" s="28"/>
      <c r="AE124" s="116" t="str">
        <f>IFERROR(VLOOKUP(AD124,整理番号!$B$14:$C$16,2,FALSE),"")</f>
        <v/>
      </c>
      <c r="AF124" s="115"/>
      <c r="AG124" s="30" t="str">
        <f>IFERROR(VLOOKUP(AF124,整理番号!$B$18:$C$19,2,FALSE),"")</f>
        <v/>
      </c>
      <c r="AH124" s="28"/>
      <c r="AI124" s="254"/>
      <c r="AJ124" s="254"/>
      <c r="AK124" s="122"/>
      <c r="AL124" s="141"/>
      <c r="AM124" s="28"/>
      <c r="AN124" s="141"/>
      <c r="AO124" s="115"/>
      <c r="AP124" s="116" t="str">
        <f>IFERROR(VLOOKUP(AO124,整理番号!$B$38:$C$43,2,FALSE),"")</f>
        <v/>
      </c>
      <c r="AQ124" s="104" t="str">
        <f t="shared" si="138"/>
        <v/>
      </c>
      <c r="AR124" s="27"/>
      <c r="AS124" s="28"/>
      <c r="AT124" s="27"/>
      <c r="AU124" s="27"/>
      <c r="AV124" s="122"/>
      <c r="AW124" s="115"/>
      <c r="AX124" s="31"/>
      <c r="AY124" s="64" t="str">
        <f t="shared" si="139"/>
        <v/>
      </c>
      <c r="AZ124" s="31"/>
      <c r="BA124" s="31"/>
      <c r="BB124" s="64">
        <f t="shared" si="140"/>
        <v>0</v>
      </c>
      <c r="BC124" s="64" t="str">
        <f t="shared" si="141"/>
        <v/>
      </c>
      <c r="BD124" s="64" t="str">
        <f t="shared" si="142"/>
        <v/>
      </c>
      <c r="BE124" s="33"/>
      <c r="BF124" s="34" t="str">
        <f t="shared" si="143"/>
        <v/>
      </c>
      <c r="BG124" s="125" t="str">
        <f t="shared" si="144"/>
        <v/>
      </c>
      <c r="BH124" s="262"/>
      <c r="BI124" s="263"/>
      <c r="BJ124" s="31"/>
      <c r="BK124" s="31"/>
      <c r="BL124" s="31"/>
      <c r="BM124" s="31"/>
      <c r="BN124" s="148"/>
      <c r="BO124" s="270"/>
      <c r="BP124" s="267"/>
      <c r="BQ124" s="262"/>
      <c r="BR124" s="263"/>
      <c r="BS124" s="31"/>
      <c r="BT124" s="31"/>
      <c r="BU124" s="31"/>
      <c r="BV124" s="31"/>
      <c r="BW124" s="148"/>
      <c r="BX124" s="270"/>
      <c r="BY124" s="267"/>
      <c r="BZ124" s="262"/>
      <c r="CA124" s="263"/>
      <c r="CB124" s="31"/>
      <c r="CC124" s="31"/>
      <c r="CD124" s="31"/>
      <c r="CE124" s="31"/>
      <c r="CF124" s="148"/>
      <c r="CG124" s="270"/>
      <c r="CH124" s="267"/>
      <c r="CI124" s="262"/>
      <c r="CJ124" s="263"/>
      <c r="CK124" s="323"/>
      <c r="CL124" s="323"/>
      <c r="CM124" s="323"/>
      <c r="CN124" s="323"/>
      <c r="CO124" s="35" t="s">
        <v>306</v>
      </c>
      <c r="CP124" s="342" t="str">
        <f t="shared" si="145"/>
        <v/>
      </c>
      <c r="CQ124" s="267"/>
      <c r="CR124" s="258"/>
      <c r="CS124" s="93"/>
      <c r="CT124" s="275"/>
      <c r="CU124" s="275"/>
      <c r="CV124" s="275"/>
      <c r="CW124" s="275"/>
      <c r="CX124" s="36" t="s">
        <v>307</v>
      </c>
      <c r="CY124" s="273"/>
      <c r="CZ124" s="258"/>
      <c r="DA124" s="263"/>
      <c r="DB124" s="296"/>
      <c r="DC124" s="296"/>
      <c r="DD124" s="296"/>
      <c r="DE124" s="296"/>
      <c r="DF124" s="36" t="s">
        <v>308</v>
      </c>
      <c r="DG124" s="344" t="str">
        <f t="shared" si="146"/>
        <v/>
      </c>
      <c r="DH124" s="273"/>
      <c r="DI124" s="258"/>
      <c r="DJ124" s="263"/>
      <c r="DK124" s="278"/>
      <c r="DL124" s="278"/>
      <c r="DM124" s="278"/>
      <c r="DN124" s="278"/>
      <c r="DO124" s="36" t="s">
        <v>309</v>
      </c>
      <c r="DP124" s="281"/>
      <c r="DQ124" s="284" t="str">
        <f t="shared" si="147"/>
        <v/>
      </c>
      <c r="DR124" s="273"/>
      <c r="DS124" s="43"/>
      <c r="DT124" s="93"/>
      <c r="DU124" s="37"/>
      <c r="DV124" s="37"/>
      <c r="DW124" s="37"/>
      <c r="DX124" s="37"/>
      <c r="DY124" s="46" t="s">
        <v>310</v>
      </c>
      <c r="DZ124" s="478"/>
      <c r="EA124" s="38"/>
      <c r="EB124" s="37"/>
      <c r="EC124" s="37"/>
      <c r="ED124" s="37"/>
      <c r="EE124" s="37"/>
      <c r="EF124" s="49" t="s">
        <v>307</v>
      </c>
      <c r="EG124" s="54"/>
      <c r="EH124" s="290"/>
      <c r="EI124" s="37"/>
      <c r="EJ124" s="37"/>
      <c r="EK124" s="37"/>
      <c r="EL124" s="37"/>
      <c r="EM124" s="52" t="s">
        <v>307</v>
      </c>
      <c r="EN124" s="57"/>
      <c r="EO124" s="290"/>
      <c r="EP124" s="37"/>
      <c r="EQ124" s="37"/>
      <c r="ER124" s="37"/>
      <c r="ES124" s="37"/>
      <c r="ET124" s="39" t="s">
        <v>307</v>
      </c>
      <c r="EU124" s="287"/>
      <c r="EV124" s="292"/>
      <c r="EW124" s="290"/>
      <c r="EX124" s="37"/>
      <c r="EY124" s="37"/>
      <c r="EZ124" s="37"/>
      <c r="FA124" s="37"/>
      <c r="FB124" s="39" t="s">
        <v>307</v>
      </c>
      <c r="FC124" s="287"/>
      <c r="FD124" s="292"/>
      <c r="FE124" s="290"/>
      <c r="FF124" s="296"/>
      <c r="FG124" s="296"/>
      <c r="FH124" s="296"/>
      <c r="FI124" s="296"/>
      <c r="FJ124" s="40" t="s">
        <v>311</v>
      </c>
      <c r="FK124" s="302" t="str">
        <f t="shared" si="148"/>
        <v/>
      </c>
      <c r="FL124" s="299"/>
      <c r="FM124" s="292"/>
      <c r="FN124" s="290"/>
      <c r="FO124" s="305"/>
      <c r="FP124" s="296"/>
      <c r="FQ124" s="296"/>
      <c r="FR124" s="296"/>
      <c r="FS124" s="40" t="s">
        <v>311</v>
      </c>
      <c r="FT124" s="352" t="str">
        <f t="shared" si="149"/>
        <v/>
      </c>
      <c r="FU124" s="267"/>
      <c r="FV124" s="292"/>
      <c r="FW124" s="290"/>
      <c r="FX124" s="326"/>
      <c r="FY124" s="326"/>
      <c r="FZ124" s="326"/>
      <c r="GA124" s="326"/>
      <c r="GB124" s="36" t="s">
        <v>312</v>
      </c>
      <c r="GC124" s="308" t="str">
        <f t="shared" si="150"/>
        <v/>
      </c>
      <c r="GD124" s="267"/>
      <c r="GE124" s="312" t="str">
        <f t="shared" si="151"/>
        <v/>
      </c>
      <c r="GF124" s="313"/>
      <c r="GG124" s="338"/>
      <c r="GH124" s="312" t="str">
        <f t="shared" si="152"/>
        <v/>
      </c>
      <c r="GI124" s="313"/>
      <c r="GJ124" s="338" t="s">
        <v>56</v>
      </c>
      <c r="GK124" s="475" t="str">
        <f t="shared" si="153"/>
        <v/>
      </c>
      <c r="GL124" s="313"/>
      <c r="GM124" s="313"/>
      <c r="GN124" s="338"/>
      <c r="GO124" s="429" t="str">
        <f t="shared" si="154"/>
        <v/>
      </c>
      <c r="GP124" s="430" t="str">
        <f t="shared" si="155"/>
        <v/>
      </c>
      <c r="GQ124" s="431" t="str">
        <f t="shared" si="156"/>
        <v/>
      </c>
      <c r="GR124" s="432" t="str">
        <f t="shared" si="157"/>
        <v/>
      </c>
      <c r="GS124" s="430" t="str">
        <f t="shared" si="158"/>
        <v/>
      </c>
      <c r="GT124" s="433" t="str">
        <f t="shared" si="159"/>
        <v/>
      </c>
      <c r="GU124" s="331" t="str">
        <f t="shared" si="160"/>
        <v/>
      </c>
      <c r="GV124" s="333" t="str">
        <f t="shared" si="161"/>
        <v/>
      </c>
      <c r="GW124" s="439" t="str">
        <f t="shared" si="162"/>
        <v/>
      </c>
      <c r="GX124" s="433" t="str">
        <f t="shared" si="163"/>
        <v/>
      </c>
      <c r="GY124" s="331" t="str">
        <f t="shared" si="164"/>
        <v/>
      </c>
      <c r="GZ124" s="331" t="str">
        <f t="shared" si="165"/>
        <v/>
      </c>
      <c r="HA124" s="328" t="str">
        <f t="shared" si="166"/>
        <v/>
      </c>
      <c r="HB124" s="331" t="str">
        <f t="shared" si="167"/>
        <v/>
      </c>
      <c r="HC124" s="331" t="str">
        <f t="shared" si="168"/>
        <v/>
      </c>
      <c r="HD124" s="333" t="str">
        <f t="shared" si="169"/>
        <v/>
      </c>
      <c r="HE124" s="332" t="str">
        <f t="shared" si="170"/>
        <v/>
      </c>
      <c r="HF124" s="331" t="str">
        <f t="shared" si="171"/>
        <v/>
      </c>
      <c r="HG124" s="333" t="str">
        <f t="shared" si="172"/>
        <v/>
      </c>
      <c r="HH124" s="419" t="str">
        <f t="shared" si="173"/>
        <v/>
      </c>
      <c r="HI124" s="358" t="str">
        <f t="shared" si="174"/>
        <v/>
      </c>
      <c r="HJ124" s="331" t="str">
        <f t="shared" si="175"/>
        <v/>
      </c>
      <c r="HK124" s="331" t="str">
        <f t="shared" si="176"/>
        <v/>
      </c>
      <c r="HL124" s="358" t="str">
        <f t="shared" si="177"/>
        <v/>
      </c>
      <c r="HM124" s="331" t="str">
        <f t="shared" si="178"/>
        <v/>
      </c>
      <c r="HN124" s="331" t="str">
        <f t="shared" si="179"/>
        <v/>
      </c>
      <c r="HO124" s="358" t="str">
        <f t="shared" si="180"/>
        <v/>
      </c>
      <c r="HP124" s="331" t="str">
        <f t="shared" si="181"/>
        <v/>
      </c>
      <c r="HQ124" s="331" t="str">
        <f t="shared" si="182"/>
        <v/>
      </c>
      <c r="HR124" s="361" t="str">
        <f t="shared" si="183"/>
        <v/>
      </c>
      <c r="HS124" s="348" t="str">
        <f t="shared" si="184"/>
        <v/>
      </c>
      <c r="HT124" s="333" t="str">
        <f t="shared" si="185"/>
        <v/>
      </c>
      <c r="HU124" s="428" t="str">
        <f t="shared" si="186"/>
        <v/>
      </c>
      <c r="HV124" s="328" t="str">
        <f t="shared" si="187"/>
        <v/>
      </c>
      <c r="HW124" s="330" t="str">
        <f t="shared" si="188"/>
        <v/>
      </c>
      <c r="HX124" s="418" t="str">
        <f t="shared" si="189"/>
        <v/>
      </c>
      <c r="HY124" s="331" t="str">
        <f t="shared" si="190"/>
        <v/>
      </c>
      <c r="HZ124" s="331" t="str">
        <f t="shared" si="191"/>
        <v/>
      </c>
      <c r="IA124" s="331" t="str">
        <f t="shared" si="192"/>
        <v/>
      </c>
      <c r="IB124" s="331" t="str">
        <f t="shared" si="193"/>
        <v/>
      </c>
      <c r="IC124" s="333" t="str">
        <f t="shared" si="194"/>
        <v/>
      </c>
      <c r="ID124" s="419" t="str">
        <f t="shared" si="195"/>
        <v/>
      </c>
      <c r="IE124" s="331" t="str">
        <f t="shared" si="196"/>
        <v/>
      </c>
      <c r="IF124" s="331" t="str">
        <f t="shared" si="197"/>
        <v/>
      </c>
      <c r="IG124" s="331" t="str">
        <f t="shared" si="198"/>
        <v/>
      </c>
      <c r="IH124" s="331" t="str">
        <f t="shared" si="199"/>
        <v/>
      </c>
      <c r="II124" s="333" t="str">
        <f t="shared" si="200"/>
        <v/>
      </c>
      <c r="IJ124" s="419" t="str">
        <f t="shared" si="201"/>
        <v/>
      </c>
      <c r="IK124" s="331" t="str">
        <f t="shared" si="202"/>
        <v/>
      </c>
      <c r="IL124" s="331" t="str">
        <f t="shared" si="203"/>
        <v/>
      </c>
      <c r="IM124" s="331" t="str">
        <f t="shared" si="204"/>
        <v/>
      </c>
      <c r="IN124" s="331" t="str">
        <f t="shared" si="205"/>
        <v/>
      </c>
      <c r="IO124" s="333" t="str">
        <f t="shared" si="206"/>
        <v/>
      </c>
      <c r="IP124" s="433" t="str">
        <f t="shared" si="207"/>
        <v/>
      </c>
      <c r="IQ124" s="331" t="str">
        <f t="shared" si="208"/>
        <v/>
      </c>
      <c r="IR124" s="348" t="str">
        <f t="shared" si="209"/>
        <v/>
      </c>
      <c r="IS124" s="433" t="str">
        <f t="shared" si="210"/>
        <v/>
      </c>
      <c r="IT124" s="331" t="str">
        <f t="shared" si="211"/>
        <v/>
      </c>
      <c r="IU124" s="333" t="str">
        <f t="shared" si="212"/>
        <v/>
      </c>
      <c r="IV124" s="449" t="str">
        <f t="shared" si="213"/>
        <v/>
      </c>
      <c r="IW124" s="331" t="str">
        <f t="shared" si="214"/>
        <v/>
      </c>
      <c r="IX124" s="331" t="str">
        <f t="shared" si="215"/>
        <v/>
      </c>
      <c r="IY124" s="348" t="str">
        <f t="shared" si="216"/>
        <v/>
      </c>
      <c r="IZ124" s="365" t="str">
        <f t="shared" si="217"/>
        <v/>
      </c>
      <c r="JA124" s="340"/>
      <c r="JB124" s="100"/>
      <c r="JC124" s="370" t="str">
        <f t="shared" si="218"/>
        <v/>
      </c>
      <c r="JD124" s="101" t="str">
        <f t="shared" si="219"/>
        <v/>
      </c>
      <c r="JE124" s="367" t="str">
        <f t="shared" si="220"/>
        <v/>
      </c>
      <c r="JF124" s="368" t="str">
        <f t="shared" si="221"/>
        <v/>
      </c>
      <c r="JG124" s="368" t="str">
        <f t="shared" si="222"/>
        <v/>
      </c>
      <c r="JH124" s="368" t="str">
        <f t="shared" si="223"/>
        <v/>
      </c>
      <c r="JI124" s="368">
        <f t="shared" si="224"/>
        <v>0</v>
      </c>
      <c r="JJ124" s="369" t="str">
        <f t="shared" si="225"/>
        <v/>
      </c>
      <c r="JK124" s="367" t="str">
        <f t="shared" si="226"/>
        <v/>
      </c>
      <c r="JL124" s="369" t="str">
        <f t="shared" si="227"/>
        <v/>
      </c>
      <c r="JM124" s="368" t="str">
        <f t="shared" si="228"/>
        <v/>
      </c>
      <c r="JN124" s="368" t="str">
        <f t="shared" si="229"/>
        <v/>
      </c>
      <c r="JO124" s="368" t="str">
        <f t="shared" si="230"/>
        <v/>
      </c>
      <c r="JP124" s="371" t="str">
        <f t="shared" si="231"/>
        <v/>
      </c>
      <c r="JR124" s="115" t="str">
        <f t="shared" si="232"/>
        <v/>
      </c>
      <c r="JS124" s="28" t="str">
        <f t="shared" si="233"/>
        <v/>
      </c>
      <c r="JT124" s="28" t="str">
        <f t="shared" si="234"/>
        <v/>
      </c>
      <c r="JU124" s="28" t="str">
        <f t="shared" si="235"/>
        <v/>
      </c>
      <c r="JV124" s="28" t="str">
        <f t="shared" si="236"/>
        <v/>
      </c>
      <c r="JW124" s="251"/>
      <c r="JX124" s="122" t="str">
        <f t="shared" si="237"/>
        <v/>
      </c>
      <c r="JZ124" s="115" t="str">
        <f t="shared" si="238"/>
        <v/>
      </c>
      <c r="KA124" s="398" t="str">
        <f t="shared" si="239"/>
        <v/>
      </c>
      <c r="KB124" s="398" t="str">
        <f t="shared" si="240"/>
        <v/>
      </c>
      <c r="KC124" s="28" t="str">
        <f t="shared" si="241"/>
        <v/>
      </c>
      <c r="KD124" s="28" t="str">
        <f t="shared" si="242"/>
        <v/>
      </c>
      <c r="KE124" s="28" t="str">
        <f t="shared" si="243"/>
        <v/>
      </c>
      <c r="KF124" s="28" t="str">
        <f t="shared" si="244"/>
        <v/>
      </c>
      <c r="KG124" s="28" t="str">
        <f t="shared" si="245"/>
        <v/>
      </c>
      <c r="KH124" s="28" t="str">
        <f t="shared" si="246"/>
        <v/>
      </c>
      <c r="KI124" s="28" t="str">
        <f t="shared" si="247"/>
        <v/>
      </c>
      <c r="KJ124" s="28" t="str">
        <f t="shared" si="248"/>
        <v/>
      </c>
      <c r="KK124" s="122" t="str">
        <f t="shared" si="249"/>
        <v/>
      </c>
    </row>
    <row r="125" spans="2:297" s="26" customFormat="1" ht="26.25" customHeight="1" x14ac:dyDescent="0.2">
      <c r="B125" s="27">
        <f t="shared" si="128"/>
        <v>0</v>
      </c>
      <c r="C125" s="27">
        <f t="shared" si="129"/>
        <v>0</v>
      </c>
      <c r="D125" s="27">
        <f t="shared" si="130"/>
        <v>0</v>
      </c>
      <c r="E125" s="27">
        <f t="shared" si="131"/>
        <v>0</v>
      </c>
      <c r="F125" s="27">
        <f t="shared" si="132"/>
        <v>0</v>
      </c>
      <c r="G125" s="27">
        <f t="shared" si="133"/>
        <v>0</v>
      </c>
      <c r="H125" s="27">
        <f t="shared" si="134"/>
        <v>0</v>
      </c>
      <c r="I125" s="27">
        <f t="shared" si="135"/>
        <v>0</v>
      </c>
      <c r="J125" s="27"/>
      <c r="K125" s="27"/>
      <c r="L125" s="27"/>
      <c r="N125" s="131" t="str">
        <f t="shared" si="136"/>
        <v/>
      </c>
      <c r="O125" s="59"/>
      <c r="P125" s="59"/>
      <c r="Q125" s="241"/>
      <c r="R125" s="483"/>
      <c r="S125" s="243" t="str">
        <f>IFERROR(VLOOKUP($R125,整理番号!$B$4:$C$5,2,FALSE),"")</f>
        <v/>
      </c>
      <c r="T125" s="59"/>
      <c r="U125" s="250"/>
      <c r="V125" s="121"/>
      <c r="W125" s="218" t="str">
        <f t="shared" si="137"/>
        <v/>
      </c>
      <c r="X125" s="111"/>
      <c r="Y125" s="115"/>
      <c r="Z125" s="146" t="str">
        <f>IFERROR(VLOOKUP($Y125,整理番号!$B$8:$C$10,2,FALSE),"")</f>
        <v/>
      </c>
      <c r="AA125" s="251"/>
      <c r="AB125" s="28"/>
      <c r="AC125" s="62" t="str">
        <f>IFERROR(VLOOKUP($AB125,整理番号!$B$22:$C$23,2,FALSE),"")</f>
        <v/>
      </c>
      <c r="AD125" s="28"/>
      <c r="AE125" s="116" t="str">
        <f>IFERROR(VLOOKUP(AD125,整理番号!$B$14:$C$16,2,FALSE),"")</f>
        <v/>
      </c>
      <c r="AF125" s="115"/>
      <c r="AG125" s="30" t="str">
        <f>IFERROR(VLOOKUP(AF125,整理番号!$B$18:$C$19,2,FALSE),"")</f>
        <v/>
      </c>
      <c r="AH125" s="28"/>
      <c r="AI125" s="254"/>
      <c r="AJ125" s="254"/>
      <c r="AK125" s="122"/>
      <c r="AL125" s="141"/>
      <c r="AM125" s="28"/>
      <c r="AN125" s="141"/>
      <c r="AO125" s="115"/>
      <c r="AP125" s="116" t="str">
        <f>IFERROR(VLOOKUP(AO125,整理番号!$B$38:$C$43,2,FALSE),"")</f>
        <v/>
      </c>
      <c r="AQ125" s="104" t="str">
        <f t="shared" si="138"/>
        <v/>
      </c>
      <c r="AR125" s="27"/>
      <c r="AS125" s="28"/>
      <c r="AT125" s="27"/>
      <c r="AU125" s="27"/>
      <c r="AV125" s="122"/>
      <c r="AW125" s="115"/>
      <c r="AX125" s="31"/>
      <c r="AY125" s="64" t="str">
        <f t="shared" si="139"/>
        <v/>
      </c>
      <c r="AZ125" s="31"/>
      <c r="BA125" s="31"/>
      <c r="BB125" s="64">
        <f t="shared" si="140"/>
        <v>0</v>
      </c>
      <c r="BC125" s="64" t="str">
        <f t="shared" si="141"/>
        <v/>
      </c>
      <c r="BD125" s="64" t="str">
        <f t="shared" si="142"/>
        <v/>
      </c>
      <c r="BE125" s="33"/>
      <c r="BF125" s="34" t="str">
        <f t="shared" si="143"/>
        <v/>
      </c>
      <c r="BG125" s="125" t="str">
        <f t="shared" si="144"/>
        <v/>
      </c>
      <c r="BH125" s="262"/>
      <c r="BI125" s="263"/>
      <c r="BJ125" s="31"/>
      <c r="BK125" s="31"/>
      <c r="BL125" s="31"/>
      <c r="BM125" s="31"/>
      <c r="BN125" s="148"/>
      <c r="BO125" s="270"/>
      <c r="BP125" s="267"/>
      <c r="BQ125" s="262"/>
      <c r="BR125" s="263"/>
      <c r="BS125" s="31"/>
      <c r="BT125" s="31"/>
      <c r="BU125" s="31"/>
      <c r="BV125" s="31"/>
      <c r="BW125" s="148"/>
      <c r="BX125" s="270"/>
      <c r="BY125" s="267"/>
      <c r="BZ125" s="262"/>
      <c r="CA125" s="263"/>
      <c r="CB125" s="31"/>
      <c r="CC125" s="31"/>
      <c r="CD125" s="31"/>
      <c r="CE125" s="31"/>
      <c r="CF125" s="148"/>
      <c r="CG125" s="270"/>
      <c r="CH125" s="267"/>
      <c r="CI125" s="262"/>
      <c r="CJ125" s="263"/>
      <c r="CK125" s="323"/>
      <c r="CL125" s="323"/>
      <c r="CM125" s="323"/>
      <c r="CN125" s="323"/>
      <c r="CO125" s="35" t="s">
        <v>306</v>
      </c>
      <c r="CP125" s="342" t="str">
        <f t="shared" si="145"/>
        <v/>
      </c>
      <c r="CQ125" s="267"/>
      <c r="CR125" s="258"/>
      <c r="CS125" s="93"/>
      <c r="CT125" s="275"/>
      <c r="CU125" s="275"/>
      <c r="CV125" s="275"/>
      <c r="CW125" s="275"/>
      <c r="CX125" s="36" t="s">
        <v>307</v>
      </c>
      <c r="CY125" s="273"/>
      <c r="CZ125" s="258"/>
      <c r="DA125" s="263"/>
      <c r="DB125" s="296"/>
      <c r="DC125" s="296"/>
      <c r="DD125" s="296"/>
      <c r="DE125" s="296"/>
      <c r="DF125" s="36" t="s">
        <v>308</v>
      </c>
      <c r="DG125" s="344" t="str">
        <f t="shared" si="146"/>
        <v/>
      </c>
      <c r="DH125" s="273"/>
      <c r="DI125" s="258"/>
      <c r="DJ125" s="263"/>
      <c r="DK125" s="278"/>
      <c r="DL125" s="278"/>
      <c r="DM125" s="278"/>
      <c r="DN125" s="278"/>
      <c r="DO125" s="36" t="s">
        <v>309</v>
      </c>
      <c r="DP125" s="281"/>
      <c r="DQ125" s="284" t="str">
        <f t="shared" si="147"/>
        <v/>
      </c>
      <c r="DR125" s="273"/>
      <c r="DS125" s="43"/>
      <c r="DT125" s="93"/>
      <c r="DU125" s="37"/>
      <c r="DV125" s="37"/>
      <c r="DW125" s="37"/>
      <c r="DX125" s="37"/>
      <c r="DY125" s="46" t="s">
        <v>310</v>
      </c>
      <c r="DZ125" s="478"/>
      <c r="EA125" s="38"/>
      <c r="EB125" s="37"/>
      <c r="EC125" s="37"/>
      <c r="ED125" s="37"/>
      <c r="EE125" s="37"/>
      <c r="EF125" s="49" t="s">
        <v>307</v>
      </c>
      <c r="EG125" s="54"/>
      <c r="EH125" s="290"/>
      <c r="EI125" s="37"/>
      <c r="EJ125" s="37"/>
      <c r="EK125" s="37"/>
      <c r="EL125" s="37"/>
      <c r="EM125" s="52" t="s">
        <v>307</v>
      </c>
      <c r="EN125" s="57"/>
      <c r="EO125" s="290"/>
      <c r="EP125" s="37"/>
      <c r="EQ125" s="37"/>
      <c r="ER125" s="37"/>
      <c r="ES125" s="37"/>
      <c r="ET125" s="39" t="s">
        <v>307</v>
      </c>
      <c r="EU125" s="287"/>
      <c r="EV125" s="292"/>
      <c r="EW125" s="290"/>
      <c r="EX125" s="37"/>
      <c r="EY125" s="37"/>
      <c r="EZ125" s="37"/>
      <c r="FA125" s="37"/>
      <c r="FB125" s="39" t="s">
        <v>307</v>
      </c>
      <c r="FC125" s="287"/>
      <c r="FD125" s="292"/>
      <c r="FE125" s="290"/>
      <c r="FF125" s="296"/>
      <c r="FG125" s="296"/>
      <c r="FH125" s="296"/>
      <c r="FI125" s="296"/>
      <c r="FJ125" s="40" t="s">
        <v>311</v>
      </c>
      <c r="FK125" s="302" t="str">
        <f t="shared" si="148"/>
        <v/>
      </c>
      <c r="FL125" s="299"/>
      <c r="FM125" s="292"/>
      <c r="FN125" s="290"/>
      <c r="FO125" s="305"/>
      <c r="FP125" s="296"/>
      <c r="FQ125" s="296"/>
      <c r="FR125" s="296"/>
      <c r="FS125" s="40" t="s">
        <v>311</v>
      </c>
      <c r="FT125" s="352" t="str">
        <f t="shared" si="149"/>
        <v/>
      </c>
      <c r="FU125" s="267"/>
      <c r="FV125" s="292"/>
      <c r="FW125" s="290"/>
      <c r="FX125" s="326"/>
      <c r="FY125" s="326"/>
      <c r="FZ125" s="326"/>
      <c r="GA125" s="326"/>
      <c r="GB125" s="36" t="s">
        <v>312</v>
      </c>
      <c r="GC125" s="308" t="str">
        <f t="shared" si="150"/>
        <v/>
      </c>
      <c r="GD125" s="267"/>
      <c r="GE125" s="312" t="str">
        <f t="shared" si="151"/>
        <v/>
      </c>
      <c r="GF125" s="313"/>
      <c r="GG125" s="338"/>
      <c r="GH125" s="312" t="str">
        <f t="shared" si="152"/>
        <v/>
      </c>
      <c r="GI125" s="313"/>
      <c r="GJ125" s="338" t="s">
        <v>56</v>
      </c>
      <c r="GK125" s="475" t="str">
        <f t="shared" si="153"/>
        <v/>
      </c>
      <c r="GL125" s="313"/>
      <c r="GM125" s="313"/>
      <c r="GN125" s="338"/>
      <c r="GO125" s="429" t="str">
        <f t="shared" si="154"/>
        <v/>
      </c>
      <c r="GP125" s="430" t="str">
        <f t="shared" si="155"/>
        <v/>
      </c>
      <c r="GQ125" s="431" t="str">
        <f t="shared" si="156"/>
        <v/>
      </c>
      <c r="GR125" s="432" t="str">
        <f t="shared" si="157"/>
        <v/>
      </c>
      <c r="GS125" s="430" t="str">
        <f t="shared" si="158"/>
        <v/>
      </c>
      <c r="GT125" s="433" t="str">
        <f t="shared" si="159"/>
        <v/>
      </c>
      <c r="GU125" s="331" t="str">
        <f t="shared" si="160"/>
        <v/>
      </c>
      <c r="GV125" s="333" t="str">
        <f t="shared" si="161"/>
        <v/>
      </c>
      <c r="GW125" s="439" t="str">
        <f t="shared" si="162"/>
        <v/>
      </c>
      <c r="GX125" s="433" t="str">
        <f t="shared" si="163"/>
        <v/>
      </c>
      <c r="GY125" s="331" t="str">
        <f t="shared" si="164"/>
        <v/>
      </c>
      <c r="GZ125" s="331" t="str">
        <f t="shared" si="165"/>
        <v/>
      </c>
      <c r="HA125" s="328" t="str">
        <f t="shared" si="166"/>
        <v/>
      </c>
      <c r="HB125" s="331" t="str">
        <f t="shared" si="167"/>
        <v/>
      </c>
      <c r="HC125" s="331" t="str">
        <f t="shared" si="168"/>
        <v/>
      </c>
      <c r="HD125" s="333" t="str">
        <f t="shared" si="169"/>
        <v/>
      </c>
      <c r="HE125" s="332" t="str">
        <f t="shared" si="170"/>
        <v/>
      </c>
      <c r="HF125" s="331" t="str">
        <f t="shared" si="171"/>
        <v/>
      </c>
      <c r="HG125" s="333" t="str">
        <f t="shared" si="172"/>
        <v/>
      </c>
      <c r="HH125" s="419" t="str">
        <f t="shared" si="173"/>
        <v/>
      </c>
      <c r="HI125" s="358" t="str">
        <f t="shared" si="174"/>
        <v/>
      </c>
      <c r="HJ125" s="331" t="str">
        <f t="shared" si="175"/>
        <v/>
      </c>
      <c r="HK125" s="331" t="str">
        <f t="shared" si="176"/>
        <v/>
      </c>
      <c r="HL125" s="358" t="str">
        <f t="shared" si="177"/>
        <v/>
      </c>
      <c r="HM125" s="331" t="str">
        <f t="shared" si="178"/>
        <v/>
      </c>
      <c r="HN125" s="331" t="str">
        <f t="shared" si="179"/>
        <v/>
      </c>
      <c r="HO125" s="358" t="str">
        <f t="shared" si="180"/>
        <v/>
      </c>
      <c r="HP125" s="331" t="str">
        <f t="shared" si="181"/>
        <v/>
      </c>
      <c r="HQ125" s="331" t="str">
        <f t="shared" si="182"/>
        <v/>
      </c>
      <c r="HR125" s="361" t="str">
        <f t="shared" si="183"/>
        <v/>
      </c>
      <c r="HS125" s="348" t="str">
        <f t="shared" si="184"/>
        <v/>
      </c>
      <c r="HT125" s="333" t="str">
        <f t="shared" si="185"/>
        <v/>
      </c>
      <c r="HU125" s="428" t="str">
        <f t="shared" si="186"/>
        <v/>
      </c>
      <c r="HV125" s="328" t="str">
        <f t="shared" si="187"/>
        <v/>
      </c>
      <c r="HW125" s="330" t="str">
        <f t="shared" si="188"/>
        <v/>
      </c>
      <c r="HX125" s="418" t="str">
        <f t="shared" si="189"/>
        <v/>
      </c>
      <c r="HY125" s="331" t="str">
        <f t="shared" si="190"/>
        <v/>
      </c>
      <c r="HZ125" s="331" t="str">
        <f t="shared" si="191"/>
        <v/>
      </c>
      <c r="IA125" s="331" t="str">
        <f t="shared" si="192"/>
        <v/>
      </c>
      <c r="IB125" s="331" t="str">
        <f t="shared" si="193"/>
        <v/>
      </c>
      <c r="IC125" s="333" t="str">
        <f t="shared" si="194"/>
        <v/>
      </c>
      <c r="ID125" s="419" t="str">
        <f t="shared" si="195"/>
        <v/>
      </c>
      <c r="IE125" s="331" t="str">
        <f t="shared" si="196"/>
        <v/>
      </c>
      <c r="IF125" s="331" t="str">
        <f t="shared" si="197"/>
        <v/>
      </c>
      <c r="IG125" s="331" t="str">
        <f t="shared" si="198"/>
        <v/>
      </c>
      <c r="IH125" s="331" t="str">
        <f t="shared" si="199"/>
        <v/>
      </c>
      <c r="II125" s="333" t="str">
        <f t="shared" si="200"/>
        <v/>
      </c>
      <c r="IJ125" s="419" t="str">
        <f t="shared" si="201"/>
        <v/>
      </c>
      <c r="IK125" s="331" t="str">
        <f t="shared" si="202"/>
        <v/>
      </c>
      <c r="IL125" s="331" t="str">
        <f t="shared" si="203"/>
        <v/>
      </c>
      <c r="IM125" s="331" t="str">
        <f t="shared" si="204"/>
        <v/>
      </c>
      <c r="IN125" s="331" t="str">
        <f t="shared" si="205"/>
        <v/>
      </c>
      <c r="IO125" s="333" t="str">
        <f t="shared" si="206"/>
        <v/>
      </c>
      <c r="IP125" s="433" t="str">
        <f t="shared" si="207"/>
        <v/>
      </c>
      <c r="IQ125" s="331" t="str">
        <f t="shared" si="208"/>
        <v/>
      </c>
      <c r="IR125" s="348" t="str">
        <f t="shared" si="209"/>
        <v/>
      </c>
      <c r="IS125" s="433" t="str">
        <f t="shared" si="210"/>
        <v/>
      </c>
      <c r="IT125" s="331" t="str">
        <f t="shared" si="211"/>
        <v/>
      </c>
      <c r="IU125" s="333" t="str">
        <f t="shared" si="212"/>
        <v/>
      </c>
      <c r="IV125" s="449" t="str">
        <f t="shared" si="213"/>
        <v/>
      </c>
      <c r="IW125" s="331" t="str">
        <f t="shared" si="214"/>
        <v/>
      </c>
      <c r="IX125" s="331" t="str">
        <f t="shared" si="215"/>
        <v/>
      </c>
      <c r="IY125" s="348" t="str">
        <f t="shared" si="216"/>
        <v/>
      </c>
      <c r="IZ125" s="365" t="str">
        <f t="shared" si="217"/>
        <v/>
      </c>
      <c r="JA125" s="340"/>
      <c r="JB125" s="100"/>
      <c r="JC125" s="370" t="str">
        <f t="shared" si="218"/>
        <v/>
      </c>
      <c r="JD125" s="101" t="str">
        <f t="shared" si="219"/>
        <v/>
      </c>
      <c r="JE125" s="367" t="str">
        <f t="shared" si="220"/>
        <v/>
      </c>
      <c r="JF125" s="368" t="str">
        <f t="shared" si="221"/>
        <v/>
      </c>
      <c r="JG125" s="368" t="str">
        <f t="shared" si="222"/>
        <v/>
      </c>
      <c r="JH125" s="368" t="str">
        <f t="shared" si="223"/>
        <v/>
      </c>
      <c r="JI125" s="368">
        <f t="shared" si="224"/>
        <v>0</v>
      </c>
      <c r="JJ125" s="369" t="str">
        <f t="shared" si="225"/>
        <v/>
      </c>
      <c r="JK125" s="367" t="str">
        <f t="shared" si="226"/>
        <v/>
      </c>
      <c r="JL125" s="369" t="str">
        <f t="shared" si="227"/>
        <v/>
      </c>
      <c r="JM125" s="368" t="str">
        <f t="shared" si="228"/>
        <v/>
      </c>
      <c r="JN125" s="368" t="str">
        <f t="shared" si="229"/>
        <v/>
      </c>
      <c r="JO125" s="368" t="str">
        <f t="shared" si="230"/>
        <v/>
      </c>
      <c r="JP125" s="371" t="str">
        <f t="shared" si="231"/>
        <v/>
      </c>
      <c r="JR125" s="115" t="str">
        <f t="shared" si="232"/>
        <v/>
      </c>
      <c r="JS125" s="28" t="str">
        <f t="shared" si="233"/>
        <v/>
      </c>
      <c r="JT125" s="28" t="str">
        <f t="shared" si="234"/>
        <v/>
      </c>
      <c r="JU125" s="28" t="str">
        <f t="shared" si="235"/>
        <v/>
      </c>
      <c r="JV125" s="28" t="str">
        <f t="shared" si="236"/>
        <v/>
      </c>
      <c r="JW125" s="251"/>
      <c r="JX125" s="122" t="str">
        <f t="shared" si="237"/>
        <v/>
      </c>
      <c r="JZ125" s="115" t="str">
        <f t="shared" si="238"/>
        <v/>
      </c>
      <c r="KA125" s="398" t="str">
        <f t="shared" si="239"/>
        <v/>
      </c>
      <c r="KB125" s="398" t="str">
        <f t="shared" si="240"/>
        <v/>
      </c>
      <c r="KC125" s="28" t="str">
        <f t="shared" si="241"/>
        <v/>
      </c>
      <c r="KD125" s="28" t="str">
        <f t="shared" si="242"/>
        <v/>
      </c>
      <c r="KE125" s="28" t="str">
        <f t="shared" si="243"/>
        <v/>
      </c>
      <c r="KF125" s="28" t="str">
        <f t="shared" si="244"/>
        <v/>
      </c>
      <c r="KG125" s="28" t="str">
        <f t="shared" si="245"/>
        <v/>
      </c>
      <c r="KH125" s="28" t="str">
        <f t="shared" si="246"/>
        <v/>
      </c>
      <c r="KI125" s="28" t="str">
        <f t="shared" si="247"/>
        <v/>
      </c>
      <c r="KJ125" s="28" t="str">
        <f t="shared" si="248"/>
        <v/>
      </c>
      <c r="KK125" s="122" t="str">
        <f t="shared" si="249"/>
        <v/>
      </c>
    </row>
    <row r="126" spans="2:297" s="26" customFormat="1" ht="26.25" customHeight="1" x14ac:dyDescent="0.2">
      <c r="B126" s="27">
        <f t="shared" si="128"/>
        <v>0</v>
      </c>
      <c r="C126" s="27">
        <f t="shared" si="129"/>
        <v>0</v>
      </c>
      <c r="D126" s="27">
        <f t="shared" si="130"/>
        <v>0</v>
      </c>
      <c r="E126" s="27">
        <f t="shared" si="131"/>
        <v>0</v>
      </c>
      <c r="F126" s="27">
        <f t="shared" si="132"/>
        <v>0</v>
      </c>
      <c r="G126" s="27">
        <f t="shared" si="133"/>
        <v>0</v>
      </c>
      <c r="H126" s="27">
        <f t="shared" si="134"/>
        <v>0</v>
      </c>
      <c r="I126" s="27">
        <f t="shared" si="135"/>
        <v>0</v>
      </c>
      <c r="J126" s="27"/>
      <c r="K126" s="27"/>
      <c r="L126" s="27"/>
      <c r="N126" s="131" t="str">
        <f t="shared" si="136"/>
        <v/>
      </c>
      <c r="O126" s="59"/>
      <c r="P126" s="59"/>
      <c r="Q126" s="241"/>
      <c r="R126" s="483"/>
      <c r="S126" s="243" t="str">
        <f>IFERROR(VLOOKUP($R126,整理番号!$B$4:$C$5,2,FALSE),"")</f>
        <v/>
      </c>
      <c r="T126" s="59"/>
      <c r="U126" s="250"/>
      <c r="V126" s="121"/>
      <c r="W126" s="218" t="str">
        <f t="shared" si="137"/>
        <v/>
      </c>
      <c r="X126" s="111"/>
      <c r="Y126" s="115"/>
      <c r="Z126" s="146" t="str">
        <f>IFERROR(VLOOKUP($Y126,整理番号!$B$8:$C$10,2,FALSE),"")</f>
        <v/>
      </c>
      <c r="AA126" s="251"/>
      <c r="AB126" s="28"/>
      <c r="AC126" s="62" t="str">
        <f>IFERROR(VLOOKUP($AB126,整理番号!$B$22:$C$23,2,FALSE),"")</f>
        <v/>
      </c>
      <c r="AD126" s="28"/>
      <c r="AE126" s="116" t="str">
        <f>IFERROR(VLOOKUP(AD126,整理番号!$B$14:$C$16,2,FALSE),"")</f>
        <v/>
      </c>
      <c r="AF126" s="115"/>
      <c r="AG126" s="30" t="str">
        <f>IFERROR(VLOOKUP(AF126,整理番号!$B$18:$C$19,2,FALSE),"")</f>
        <v/>
      </c>
      <c r="AH126" s="28"/>
      <c r="AI126" s="254"/>
      <c r="AJ126" s="254"/>
      <c r="AK126" s="122"/>
      <c r="AL126" s="141"/>
      <c r="AM126" s="28"/>
      <c r="AN126" s="141"/>
      <c r="AO126" s="115"/>
      <c r="AP126" s="116" t="str">
        <f>IFERROR(VLOOKUP(AO126,整理番号!$B$38:$C$43,2,FALSE),"")</f>
        <v/>
      </c>
      <c r="AQ126" s="104" t="str">
        <f t="shared" si="138"/>
        <v/>
      </c>
      <c r="AR126" s="27"/>
      <c r="AS126" s="28"/>
      <c r="AT126" s="27"/>
      <c r="AU126" s="27"/>
      <c r="AV126" s="122"/>
      <c r="AW126" s="115"/>
      <c r="AX126" s="31"/>
      <c r="AY126" s="64" t="str">
        <f t="shared" si="139"/>
        <v/>
      </c>
      <c r="AZ126" s="31"/>
      <c r="BA126" s="31"/>
      <c r="BB126" s="64">
        <f t="shared" si="140"/>
        <v>0</v>
      </c>
      <c r="BC126" s="64" t="str">
        <f t="shared" si="141"/>
        <v/>
      </c>
      <c r="BD126" s="64" t="str">
        <f t="shared" si="142"/>
        <v/>
      </c>
      <c r="BE126" s="33"/>
      <c r="BF126" s="34" t="str">
        <f t="shared" si="143"/>
        <v/>
      </c>
      <c r="BG126" s="125" t="str">
        <f t="shared" si="144"/>
        <v/>
      </c>
      <c r="BH126" s="262"/>
      <c r="BI126" s="263"/>
      <c r="BJ126" s="31"/>
      <c r="BK126" s="31"/>
      <c r="BL126" s="31"/>
      <c r="BM126" s="31"/>
      <c r="BN126" s="148"/>
      <c r="BO126" s="270"/>
      <c r="BP126" s="267"/>
      <c r="BQ126" s="262"/>
      <c r="BR126" s="263"/>
      <c r="BS126" s="31"/>
      <c r="BT126" s="31"/>
      <c r="BU126" s="31"/>
      <c r="BV126" s="31"/>
      <c r="BW126" s="148"/>
      <c r="BX126" s="270"/>
      <c r="BY126" s="267"/>
      <c r="BZ126" s="262"/>
      <c r="CA126" s="263"/>
      <c r="CB126" s="31"/>
      <c r="CC126" s="31"/>
      <c r="CD126" s="31"/>
      <c r="CE126" s="31"/>
      <c r="CF126" s="148"/>
      <c r="CG126" s="270"/>
      <c r="CH126" s="267"/>
      <c r="CI126" s="262"/>
      <c r="CJ126" s="263"/>
      <c r="CK126" s="323"/>
      <c r="CL126" s="323"/>
      <c r="CM126" s="323"/>
      <c r="CN126" s="323"/>
      <c r="CO126" s="35" t="s">
        <v>306</v>
      </c>
      <c r="CP126" s="342" t="str">
        <f t="shared" si="145"/>
        <v/>
      </c>
      <c r="CQ126" s="267"/>
      <c r="CR126" s="258"/>
      <c r="CS126" s="93"/>
      <c r="CT126" s="275"/>
      <c r="CU126" s="275"/>
      <c r="CV126" s="275"/>
      <c r="CW126" s="275"/>
      <c r="CX126" s="36" t="s">
        <v>307</v>
      </c>
      <c r="CY126" s="273"/>
      <c r="CZ126" s="258"/>
      <c r="DA126" s="263"/>
      <c r="DB126" s="296"/>
      <c r="DC126" s="296"/>
      <c r="DD126" s="296"/>
      <c r="DE126" s="296"/>
      <c r="DF126" s="36" t="s">
        <v>308</v>
      </c>
      <c r="DG126" s="344" t="str">
        <f t="shared" si="146"/>
        <v/>
      </c>
      <c r="DH126" s="273"/>
      <c r="DI126" s="258"/>
      <c r="DJ126" s="263"/>
      <c r="DK126" s="278"/>
      <c r="DL126" s="278"/>
      <c r="DM126" s="278"/>
      <c r="DN126" s="278"/>
      <c r="DO126" s="36" t="s">
        <v>309</v>
      </c>
      <c r="DP126" s="281"/>
      <c r="DQ126" s="284" t="str">
        <f t="shared" si="147"/>
        <v/>
      </c>
      <c r="DR126" s="273"/>
      <c r="DS126" s="43"/>
      <c r="DT126" s="93"/>
      <c r="DU126" s="37"/>
      <c r="DV126" s="37"/>
      <c r="DW126" s="37"/>
      <c r="DX126" s="37"/>
      <c r="DY126" s="46" t="s">
        <v>310</v>
      </c>
      <c r="DZ126" s="478"/>
      <c r="EA126" s="38"/>
      <c r="EB126" s="37"/>
      <c r="EC126" s="37"/>
      <c r="ED126" s="37"/>
      <c r="EE126" s="37"/>
      <c r="EF126" s="49" t="s">
        <v>307</v>
      </c>
      <c r="EG126" s="54"/>
      <c r="EH126" s="290"/>
      <c r="EI126" s="37"/>
      <c r="EJ126" s="37"/>
      <c r="EK126" s="37"/>
      <c r="EL126" s="37"/>
      <c r="EM126" s="52" t="s">
        <v>307</v>
      </c>
      <c r="EN126" s="57"/>
      <c r="EO126" s="290"/>
      <c r="EP126" s="37"/>
      <c r="EQ126" s="37"/>
      <c r="ER126" s="37"/>
      <c r="ES126" s="37"/>
      <c r="ET126" s="39" t="s">
        <v>307</v>
      </c>
      <c r="EU126" s="287"/>
      <c r="EV126" s="292"/>
      <c r="EW126" s="290"/>
      <c r="EX126" s="37"/>
      <c r="EY126" s="37"/>
      <c r="EZ126" s="37"/>
      <c r="FA126" s="37"/>
      <c r="FB126" s="39" t="s">
        <v>307</v>
      </c>
      <c r="FC126" s="287"/>
      <c r="FD126" s="292"/>
      <c r="FE126" s="290"/>
      <c r="FF126" s="296"/>
      <c r="FG126" s="296"/>
      <c r="FH126" s="296"/>
      <c r="FI126" s="296"/>
      <c r="FJ126" s="40" t="s">
        <v>311</v>
      </c>
      <c r="FK126" s="302" t="str">
        <f t="shared" si="148"/>
        <v/>
      </c>
      <c r="FL126" s="299"/>
      <c r="FM126" s="292"/>
      <c r="FN126" s="290"/>
      <c r="FO126" s="305"/>
      <c r="FP126" s="296"/>
      <c r="FQ126" s="296"/>
      <c r="FR126" s="296"/>
      <c r="FS126" s="40" t="s">
        <v>311</v>
      </c>
      <c r="FT126" s="352" t="str">
        <f t="shared" si="149"/>
        <v/>
      </c>
      <c r="FU126" s="267"/>
      <c r="FV126" s="292"/>
      <c r="FW126" s="290"/>
      <c r="FX126" s="326"/>
      <c r="FY126" s="326"/>
      <c r="FZ126" s="326"/>
      <c r="GA126" s="326"/>
      <c r="GB126" s="36" t="s">
        <v>312</v>
      </c>
      <c r="GC126" s="308" t="str">
        <f t="shared" si="150"/>
        <v/>
      </c>
      <c r="GD126" s="267"/>
      <c r="GE126" s="312" t="str">
        <f t="shared" si="151"/>
        <v/>
      </c>
      <c r="GF126" s="313"/>
      <c r="GG126" s="338"/>
      <c r="GH126" s="312" t="str">
        <f t="shared" si="152"/>
        <v/>
      </c>
      <c r="GI126" s="313"/>
      <c r="GJ126" s="338" t="s">
        <v>56</v>
      </c>
      <c r="GK126" s="475" t="str">
        <f t="shared" si="153"/>
        <v/>
      </c>
      <c r="GL126" s="313"/>
      <c r="GM126" s="313"/>
      <c r="GN126" s="338"/>
      <c r="GO126" s="429" t="str">
        <f t="shared" si="154"/>
        <v/>
      </c>
      <c r="GP126" s="430" t="str">
        <f t="shared" si="155"/>
        <v/>
      </c>
      <c r="GQ126" s="431" t="str">
        <f t="shared" si="156"/>
        <v/>
      </c>
      <c r="GR126" s="432" t="str">
        <f t="shared" si="157"/>
        <v/>
      </c>
      <c r="GS126" s="430" t="str">
        <f t="shared" si="158"/>
        <v/>
      </c>
      <c r="GT126" s="433" t="str">
        <f t="shared" si="159"/>
        <v/>
      </c>
      <c r="GU126" s="331" t="str">
        <f t="shared" si="160"/>
        <v/>
      </c>
      <c r="GV126" s="333" t="str">
        <f t="shared" si="161"/>
        <v/>
      </c>
      <c r="GW126" s="439" t="str">
        <f t="shared" si="162"/>
        <v/>
      </c>
      <c r="GX126" s="433" t="str">
        <f t="shared" si="163"/>
        <v/>
      </c>
      <c r="GY126" s="331" t="str">
        <f t="shared" si="164"/>
        <v/>
      </c>
      <c r="GZ126" s="331" t="str">
        <f t="shared" si="165"/>
        <v/>
      </c>
      <c r="HA126" s="328" t="str">
        <f t="shared" si="166"/>
        <v/>
      </c>
      <c r="HB126" s="331" t="str">
        <f t="shared" si="167"/>
        <v/>
      </c>
      <c r="HC126" s="331" t="str">
        <f t="shared" si="168"/>
        <v/>
      </c>
      <c r="HD126" s="333" t="str">
        <f t="shared" si="169"/>
        <v/>
      </c>
      <c r="HE126" s="332" t="str">
        <f t="shared" si="170"/>
        <v/>
      </c>
      <c r="HF126" s="331" t="str">
        <f t="shared" si="171"/>
        <v/>
      </c>
      <c r="HG126" s="333" t="str">
        <f t="shared" si="172"/>
        <v/>
      </c>
      <c r="HH126" s="419" t="str">
        <f t="shared" si="173"/>
        <v/>
      </c>
      <c r="HI126" s="358" t="str">
        <f t="shared" si="174"/>
        <v/>
      </c>
      <c r="HJ126" s="331" t="str">
        <f t="shared" si="175"/>
        <v/>
      </c>
      <c r="HK126" s="331" t="str">
        <f t="shared" si="176"/>
        <v/>
      </c>
      <c r="HL126" s="358" t="str">
        <f t="shared" si="177"/>
        <v/>
      </c>
      <c r="HM126" s="331" t="str">
        <f t="shared" si="178"/>
        <v/>
      </c>
      <c r="HN126" s="331" t="str">
        <f t="shared" si="179"/>
        <v/>
      </c>
      <c r="HO126" s="358" t="str">
        <f t="shared" si="180"/>
        <v/>
      </c>
      <c r="HP126" s="331" t="str">
        <f t="shared" si="181"/>
        <v/>
      </c>
      <c r="HQ126" s="331" t="str">
        <f t="shared" si="182"/>
        <v/>
      </c>
      <c r="HR126" s="361" t="str">
        <f t="shared" si="183"/>
        <v/>
      </c>
      <c r="HS126" s="348" t="str">
        <f t="shared" si="184"/>
        <v/>
      </c>
      <c r="HT126" s="333" t="str">
        <f t="shared" si="185"/>
        <v/>
      </c>
      <c r="HU126" s="428" t="str">
        <f t="shared" si="186"/>
        <v/>
      </c>
      <c r="HV126" s="328" t="str">
        <f t="shared" si="187"/>
        <v/>
      </c>
      <c r="HW126" s="330" t="str">
        <f t="shared" si="188"/>
        <v/>
      </c>
      <c r="HX126" s="418" t="str">
        <f t="shared" si="189"/>
        <v/>
      </c>
      <c r="HY126" s="331" t="str">
        <f t="shared" si="190"/>
        <v/>
      </c>
      <c r="HZ126" s="331" t="str">
        <f t="shared" si="191"/>
        <v/>
      </c>
      <c r="IA126" s="331" t="str">
        <f t="shared" si="192"/>
        <v/>
      </c>
      <c r="IB126" s="331" t="str">
        <f t="shared" si="193"/>
        <v/>
      </c>
      <c r="IC126" s="333" t="str">
        <f t="shared" si="194"/>
        <v/>
      </c>
      <c r="ID126" s="419" t="str">
        <f t="shared" si="195"/>
        <v/>
      </c>
      <c r="IE126" s="331" t="str">
        <f t="shared" si="196"/>
        <v/>
      </c>
      <c r="IF126" s="331" t="str">
        <f t="shared" si="197"/>
        <v/>
      </c>
      <c r="IG126" s="331" t="str">
        <f t="shared" si="198"/>
        <v/>
      </c>
      <c r="IH126" s="331" t="str">
        <f t="shared" si="199"/>
        <v/>
      </c>
      <c r="II126" s="333" t="str">
        <f t="shared" si="200"/>
        <v/>
      </c>
      <c r="IJ126" s="419" t="str">
        <f t="shared" si="201"/>
        <v/>
      </c>
      <c r="IK126" s="331" t="str">
        <f t="shared" si="202"/>
        <v/>
      </c>
      <c r="IL126" s="331" t="str">
        <f t="shared" si="203"/>
        <v/>
      </c>
      <c r="IM126" s="331" t="str">
        <f t="shared" si="204"/>
        <v/>
      </c>
      <c r="IN126" s="331" t="str">
        <f t="shared" si="205"/>
        <v/>
      </c>
      <c r="IO126" s="333" t="str">
        <f t="shared" si="206"/>
        <v/>
      </c>
      <c r="IP126" s="433" t="str">
        <f t="shared" si="207"/>
        <v/>
      </c>
      <c r="IQ126" s="331" t="str">
        <f t="shared" si="208"/>
        <v/>
      </c>
      <c r="IR126" s="348" t="str">
        <f t="shared" si="209"/>
        <v/>
      </c>
      <c r="IS126" s="433" t="str">
        <f t="shared" si="210"/>
        <v/>
      </c>
      <c r="IT126" s="331" t="str">
        <f t="shared" si="211"/>
        <v/>
      </c>
      <c r="IU126" s="333" t="str">
        <f t="shared" si="212"/>
        <v/>
      </c>
      <c r="IV126" s="449" t="str">
        <f t="shared" si="213"/>
        <v/>
      </c>
      <c r="IW126" s="331" t="str">
        <f t="shared" si="214"/>
        <v/>
      </c>
      <c r="IX126" s="331" t="str">
        <f t="shared" si="215"/>
        <v/>
      </c>
      <c r="IY126" s="348" t="str">
        <f t="shared" si="216"/>
        <v/>
      </c>
      <c r="IZ126" s="365" t="str">
        <f t="shared" si="217"/>
        <v/>
      </c>
      <c r="JA126" s="340"/>
      <c r="JB126" s="100"/>
      <c r="JC126" s="370" t="str">
        <f t="shared" si="218"/>
        <v/>
      </c>
      <c r="JD126" s="101" t="str">
        <f t="shared" si="219"/>
        <v/>
      </c>
      <c r="JE126" s="367" t="str">
        <f t="shared" si="220"/>
        <v/>
      </c>
      <c r="JF126" s="368" t="str">
        <f t="shared" si="221"/>
        <v/>
      </c>
      <c r="JG126" s="368" t="str">
        <f t="shared" si="222"/>
        <v/>
      </c>
      <c r="JH126" s="368" t="str">
        <f t="shared" si="223"/>
        <v/>
      </c>
      <c r="JI126" s="368">
        <f t="shared" si="224"/>
        <v>0</v>
      </c>
      <c r="JJ126" s="369" t="str">
        <f t="shared" si="225"/>
        <v/>
      </c>
      <c r="JK126" s="367" t="str">
        <f t="shared" si="226"/>
        <v/>
      </c>
      <c r="JL126" s="369" t="str">
        <f t="shared" si="227"/>
        <v/>
      </c>
      <c r="JM126" s="368" t="str">
        <f t="shared" si="228"/>
        <v/>
      </c>
      <c r="JN126" s="368" t="str">
        <f t="shared" si="229"/>
        <v/>
      </c>
      <c r="JO126" s="368" t="str">
        <f t="shared" si="230"/>
        <v/>
      </c>
      <c r="JP126" s="371" t="str">
        <f t="shared" si="231"/>
        <v/>
      </c>
      <c r="JR126" s="115" t="str">
        <f t="shared" si="232"/>
        <v/>
      </c>
      <c r="JS126" s="28" t="str">
        <f t="shared" si="233"/>
        <v/>
      </c>
      <c r="JT126" s="28" t="str">
        <f t="shared" si="234"/>
        <v/>
      </c>
      <c r="JU126" s="28" t="str">
        <f t="shared" si="235"/>
        <v/>
      </c>
      <c r="JV126" s="28" t="str">
        <f t="shared" si="236"/>
        <v/>
      </c>
      <c r="JW126" s="251"/>
      <c r="JX126" s="122" t="str">
        <f t="shared" si="237"/>
        <v/>
      </c>
      <c r="JZ126" s="115" t="str">
        <f t="shared" si="238"/>
        <v/>
      </c>
      <c r="KA126" s="398" t="str">
        <f t="shared" si="239"/>
        <v/>
      </c>
      <c r="KB126" s="398" t="str">
        <f t="shared" si="240"/>
        <v/>
      </c>
      <c r="KC126" s="28" t="str">
        <f t="shared" si="241"/>
        <v/>
      </c>
      <c r="KD126" s="28" t="str">
        <f t="shared" si="242"/>
        <v/>
      </c>
      <c r="KE126" s="28" t="str">
        <f t="shared" si="243"/>
        <v/>
      </c>
      <c r="KF126" s="28" t="str">
        <f t="shared" si="244"/>
        <v/>
      </c>
      <c r="KG126" s="28" t="str">
        <f t="shared" si="245"/>
        <v/>
      </c>
      <c r="KH126" s="28" t="str">
        <f t="shared" si="246"/>
        <v/>
      </c>
      <c r="KI126" s="28" t="str">
        <f t="shared" si="247"/>
        <v/>
      </c>
      <c r="KJ126" s="28" t="str">
        <f t="shared" si="248"/>
        <v/>
      </c>
      <c r="KK126" s="122" t="str">
        <f t="shared" si="249"/>
        <v/>
      </c>
    </row>
    <row r="127" spans="2:297" s="26" customFormat="1" ht="26.25" customHeight="1" x14ac:dyDescent="0.2">
      <c r="B127" s="27">
        <f t="shared" si="128"/>
        <v>0</v>
      </c>
      <c r="C127" s="27">
        <f t="shared" si="129"/>
        <v>0</v>
      </c>
      <c r="D127" s="27">
        <f t="shared" si="130"/>
        <v>0</v>
      </c>
      <c r="E127" s="27">
        <f t="shared" si="131"/>
        <v>0</v>
      </c>
      <c r="F127" s="27">
        <f t="shared" si="132"/>
        <v>0</v>
      </c>
      <c r="G127" s="27">
        <f t="shared" si="133"/>
        <v>0</v>
      </c>
      <c r="H127" s="27">
        <f t="shared" si="134"/>
        <v>0</v>
      </c>
      <c r="I127" s="27">
        <f t="shared" si="135"/>
        <v>0</v>
      </c>
      <c r="J127" s="27"/>
      <c r="K127" s="27"/>
      <c r="L127" s="27"/>
      <c r="N127" s="131" t="str">
        <f t="shared" si="136"/>
        <v/>
      </c>
      <c r="O127" s="59"/>
      <c r="P127" s="59"/>
      <c r="Q127" s="241"/>
      <c r="R127" s="483"/>
      <c r="S127" s="243" t="str">
        <f>IFERROR(VLOOKUP($R127,整理番号!$B$4:$C$5,2,FALSE),"")</f>
        <v/>
      </c>
      <c r="T127" s="59"/>
      <c r="U127" s="250"/>
      <c r="V127" s="121"/>
      <c r="W127" s="218" t="str">
        <f t="shared" si="137"/>
        <v/>
      </c>
      <c r="X127" s="111"/>
      <c r="Y127" s="115"/>
      <c r="Z127" s="146" t="str">
        <f>IFERROR(VLOOKUP($Y127,整理番号!$B$8:$C$10,2,FALSE),"")</f>
        <v/>
      </c>
      <c r="AA127" s="251"/>
      <c r="AB127" s="28"/>
      <c r="AC127" s="62" t="str">
        <f>IFERROR(VLOOKUP($AB127,整理番号!$B$22:$C$23,2,FALSE),"")</f>
        <v/>
      </c>
      <c r="AD127" s="28"/>
      <c r="AE127" s="116" t="str">
        <f>IFERROR(VLOOKUP(AD127,整理番号!$B$14:$C$16,2,FALSE),"")</f>
        <v/>
      </c>
      <c r="AF127" s="115"/>
      <c r="AG127" s="30" t="str">
        <f>IFERROR(VLOOKUP(AF127,整理番号!$B$18:$C$19,2,FALSE),"")</f>
        <v/>
      </c>
      <c r="AH127" s="28"/>
      <c r="AI127" s="254"/>
      <c r="AJ127" s="254"/>
      <c r="AK127" s="122"/>
      <c r="AL127" s="141"/>
      <c r="AM127" s="28"/>
      <c r="AN127" s="141"/>
      <c r="AO127" s="115"/>
      <c r="AP127" s="116" t="str">
        <f>IFERROR(VLOOKUP(AO127,整理番号!$B$38:$C$43,2,FALSE),"")</f>
        <v/>
      </c>
      <c r="AQ127" s="104" t="str">
        <f t="shared" si="138"/>
        <v/>
      </c>
      <c r="AR127" s="27"/>
      <c r="AS127" s="28"/>
      <c r="AT127" s="27"/>
      <c r="AU127" s="27"/>
      <c r="AV127" s="122"/>
      <c r="AW127" s="115"/>
      <c r="AX127" s="31"/>
      <c r="AY127" s="64" t="str">
        <f t="shared" si="139"/>
        <v/>
      </c>
      <c r="AZ127" s="31"/>
      <c r="BA127" s="31"/>
      <c r="BB127" s="64">
        <f t="shared" si="140"/>
        <v>0</v>
      </c>
      <c r="BC127" s="64" t="str">
        <f t="shared" si="141"/>
        <v/>
      </c>
      <c r="BD127" s="64" t="str">
        <f t="shared" si="142"/>
        <v/>
      </c>
      <c r="BE127" s="33"/>
      <c r="BF127" s="34" t="str">
        <f t="shared" si="143"/>
        <v/>
      </c>
      <c r="BG127" s="125" t="str">
        <f t="shared" si="144"/>
        <v/>
      </c>
      <c r="BH127" s="262"/>
      <c r="BI127" s="263"/>
      <c r="BJ127" s="31"/>
      <c r="BK127" s="31"/>
      <c r="BL127" s="31"/>
      <c r="BM127" s="31"/>
      <c r="BN127" s="148"/>
      <c r="BO127" s="270"/>
      <c r="BP127" s="267"/>
      <c r="BQ127" s="262"/>
      <c r="BR127" s="263"/>
      <c r="BS127" s="31"/>
      <c r="BT127" s="31"/>
      <c r="BU127" s="31"/>
      <c r="BV127" s="31"/>
      <c r="BW127" s="148"/>
      <c r="BX127" s="270"/>
      <c r="BY127" s="267"/>
      <c r="BZ127" s="262"/>
      <c r="CA127" s="263"/>
      <c r="CB127" s="31"/>
      <c r="CC127" s="31"/>
      <c r="CD127" s="31"/>
      <c r="CE127" s="31"/>
      <c r="CF127" s="148"/>
      <c r="CG127" s="270"/>
      <c r="CH127" s="267"/>
      <c r="CI127" s="262"/>
      <c r="CJ127" s="263"/>
      <c r="CK127" s="323"/>
      <c r="CL127" s="323"/>
      <c r="CM127" s="323"/>
      <c r="CN127" s="323"/>
      <c r="CO127" s="35" t="s">
        <v>306</v>
      </c>
      <c r="CP127" s="342" t="str">
        <f t="shared" si="145"/>
        <v/>
      </c>
      <c r="CQ127" s="267"/>
      <c r="CR127" s="258"/>
      <c r="CS127" s="93"/>
      <c r="CT127" s="275"/>
      <c r="CU127" s="275"/>
      <c r="CV127" s="275"/>
      <c r="CW127" s="275"/>
      <c r="CX127" s="36" t="s">
        <v>307</v>
      </c>
      <c r="CY127" s="273"/>
      <c r="CZ127" s="258"/>
      <c r="DA127" s="263"/>
      <c r="DB127" s="296"/>
      <c r="DC127" s="296"/>
      <c r="DD127" s="296"/>
      <c r="DE127" s="296"/>
      <c r="DF127" s="36" t="s">
        <v>308</v>
      </c>
      <c r="DG127" s="344" t="str">
        <f t="shared" si="146"/>
        <v/>
      </c>
      <c r="DH127" s="273"/>
      <c r="DI127" s="258"/>
      <c r="DJ127" s="263"/>
      <c r="DK127" s="278"/>
      <c r="DL127" s="278"/>
      <c r="DM127" s="278"/>
      <c r="DN127" s="278"/>
      <c r="DO127" s="36" t="s">
        <v>309</v>
      </c>
      <c r="DP127" s="281"/>
      <c r="DQ127" s="284" t="str">
        <f t="shared" si="147"/>
        <v/>
      </c>
      <c r="DR127" s="273"/>
      <c r="DS127" s="43"/>
      <c r="DT127" s="93"/>
      <c r="DU127" s="37"/>
      <c r="DV127" s="37"/>
      <c r="DW127" s="37"/>
      <c r="DX127" s="37"/>
      <c r="DY127" s="46" t="s">
        <v>310</v>
      </c>
      <c r="DZ127" s="478"/>
      <c r="EA127" s="38"/>
      <c r="EB127" s="37"/>
      <c r="EC127" s="37"/>
      <c r="ED127" s="37"/>
      <c r="EE127" s="37"/>
      <c r="EF127" s="49" t="s">
        <v>307</v>
      </c>
      <c r="EG127" s="54"/>
      <c r="EH127" s="290"/>
      <c r="EI127" s="37"/>
      <c r="EJ127" s="37"/>
      <c r="EK127" s="37"/>
      <c r="EL127" s="37"/>
      <c r="EM127" s="52" t="s">
        <v>307</v>
      </c>
      <c r="EN127" s="57"/>
      <c r="EO127" s="290"/>
      <c r="EP127" s="37"/>
      <c r="EQ127" s="37"/>
      <c r="ER127" s="37"/>
      <c r="ES127" s="37"/>
      <c r="ET127" s="39" t="s">
        <v>307</v>
      </c>
      <c r="EU127" s="287"/>
      <c r="EV127" s="292"/>
      <c r="EW127" s="290"/>
      <c r="EX127" s="37"/>
      <c r="EY127" s="37"/>
      <c r="EZ127" s="37"/>
      <c r="FA127" s="37"/>
      <c r="FB127" s="39" t="s">
        <v>307</v>
      </c>
      <c r="FC127" s="287"/>
      <c r="FD127" s="292"/>
      <c r="FE127" s="290"/>
      <c r="FF127" s="296"/>
      <c r="FG127" s="296"/>
      <c r="FH127" s="296"/>
      <c r="FI127" s="296"/>
      <c r="FJ127" s="40" t="s">
        <v>311</v>
      </c>
      <c r="FK127" s="302" t="str">
        <f t="shared" si="148"/>
        <v/>
      </c>
      <c r="FL127" s="299"/>
      <c r="FM127" s="292"/>
      <c r="FN127" s="290"/>
      <c r="FO127" s="305"/>
      <c r="FP127" s="296"/>
      <c r="FQ127" s="296"/>
      <c r="FR127" s="296"/>
      <c r="FS127" s="40" t="s">
        <v>311</v>
      </c>
      <c r="FT127" s="352" t="str">
        <f t="shared" si="149"/>
        <v/>
      </c>
      <c r="FU127" s="267"/>
      <c r="FV127" s="292"/>
      <c r="FW127" s="290"/>
      <c r="FX127" s="326"/>
      <c r="FY127" s="326"/>
      <c r="FZ127" s="326"/>
      <c r="GA127" s="326"/>
      <c r="GB127" s="36" t="s">
        <v>312</v>
      </c>
      <c r="GC127" s="308" t="str">
        <f t="shared" si="150"/>
        <v/>
      </c>
      <c r="GD127" s="267"/>
      <c r="GE127" s="312" t="str">
        <f t="shared" si="151"/>
        <v/>
      </c>
      <c r="GF127" s="313"/>
      <c r="GG127" s="338"/>
      <c r="GH127" s="312" t="str">
        <f t="shared" si="152"/>
        <v/>
      </c>
      <c r="GI127" s="313"/>
      <c r="GJ127" s="338" t="s">
        <v>56</v>
      </c>
      <c r="GK127" s="475" t="str">
        <f t="shared" si="153"/>
        <v/>
      </c>
      <c r="GL127" s="313"/>
      <c r="GM127" s="313"/>
      <c r="GN127" s="338"/>
      <c r="GO127" s="429" t="str">
        <f t="shared" si="154"/>
        <v/>
      </c>
      <c r="GP127" s="430" t="str">
        <f t="shared" si="155"/>
        <v/>
      </c>
      <c r="GQ127" s="431" t="str">
        <f t="shared" si="156"/>
        <v/>
      </c>
      <c r="GR127" s="432" t="str">
        <f t="shared" si="157"/>
        <v/>
      </c>
      <c r="GS127" s="430" t="str">
        <f t="shared" si="158"/>
        <v/>
      </c>
      <c r="GT127" s="433" t="str">
        <f t="shared" si="159"/>
        <v/>
      </c>
      <c r="GU127" s="331" t="str">
        <f t="shared" si="160"/>
        <v/>
      </c>
      <c r="GV127" s="333" t="str">
        <f t="shared" si="161"/>
        <v/>
      </c>
      <c r="GW127" s="439" t="str">
        <f t="shared" si="162"/>
        <v/>
      </c>
      <c r="GX127" s="433" t="str">
        <f t="shared" si="163"/>
        <v/>
      </c>
      <c r="GY127" s="331" t="str">
        <f t="shared" si="164"/>
        <v/>
      </c>
      <c r="GZ127" s="331" t="str">
        <f t="shared" si="165"/>
        <v/>
      </c>
      <c r="HA127" s="328" t="str">
        <f t="shared" si="166"/>
        <v/>
      </c>
      <c r="HB127" s="331" t="str">
        <f t="shared" si="167"/>
        <v/>
      </c>
      <c r="HC127" s="331" t="str">
        <f t="shared" si="168"/>
        <v/>
      </c>
      <c r="HD127" s="333" t="str">
        <f t="shared" si="169"/>
        <v/>
      </c>
      <c r="HE127" s="332" t="str">
        <f t="shared" si="170"/>
        <v/>
      </c>
      <c r="HF127" s="331" t="str">
        <f t="shared" si="171"/>
        <v/>
      </c>
      <c r="HG127" s="333" t="str">
        <f t="shared" si="172"/>
        <v/>
      </c>
      <c r="HH127" s="419" t="str">
        <f t="shared" si="173"/>
        <v/>
      </c>
      <c r="HI127" s="358" t="str">
        <f t="shared" si="174"/>
        <v/>
      </c>
      <c r="HJ127" s="331" t="str">
        <f t="shared" si="175"/>
        <v/>
      </c>
      <c r="HK127" s="331" t="str">
        <f t="shared" si="176"/>
        <v/>
      </c>
      <c r="HL127" s="358" t="str">
        <f t="shared" si="177"/>
        <v/>
      </c>
      <c r="HM127" s="331" t="str">
        <f t="shared" si="178"/>
        <v/>
      </c>
      <c r="HN127" s="331" t="str">
        <f t="shared" si="179"/>
        <v/>
      </c>
      <c r="HO127" s="358" t="str">
        <f t="shared" si="180"/>
        <v/>
      </c>
      <c r="HP127" s="331" t="str">
        <f t="shared" si="181"/>
        <v/>
      </c>
      <c r="HQ127" s="331" t="str">
        <f t="shared" si="182"/>
        <v/>
      </c>
      <c r="HR127" s="361" t="str">
        <f t="shared" si="183"/>
        <v/>
      </c>
      <c r="HS127" s="348" t="str">
        <f t="shared" si="184"/>
        <v/>
      </c>
      <c r="HT127" s="333" t="str">
        <f t="shared" si="185"/>
        <v/>
      </c>
      <c r="HU127" s="428" t="str">
        <f t="shared" si="186"/>
        <v/>
      </c>
      <c r="HV127" s="328" t="str">
        <f t="shared" si="187"/>
        <v/>
      </c>
      <c r="HW127" s="330" t="str">
        <f t="shared" si="188"/>
        <v/>
      </c>
      <c r="HX127" s="418" t="str">
        <f t="shared" si="189"/>
        <v/>
      </c>
      <c r="HY127" s="331" t="str">
        <f t="shared" si="190"/>
        <v/>
      </c>
      <c r="HZ127" s="331" t="str">
        <f t="shared" si="191"/>
        <v/>
      </c>
      <c r="IA127" s="331" t="str">
        <f t="shared" si="192"/>
        <v/>
      </c>
      <c r="IB127" s="331" t="str">
        <f t="shared" si="193"/>
        <v/>
      </c>
      <c r="IC127" s="333" t="str">
        <f t="shared" si="194"/>
        <v/>
      </c>
      <c r="ID127" s="419" t="str">
        <f t="shared" si="195"/>
        <v/>
      </c>
      <c r="IE127" s="331" t="str">
        <f t="shared" si="196"/>
        <v/>
      </c>
      <c r="IF127" s="331" t="str">
        <f t="shared" si="197"/>
        <v/>
      </c>
      <c r="IG127" s="331" t="str">
        <f t="shared" si="198"/>
        <v/>
      </c>
      <c r="IH127" s="331" t="str">
        <f t="shared" si="199"/>
        <v/>
      </c>
      <c r="II127" s="333" t="str">
        <f t="shared" si="200"/>
        <v/>
      </c>
      <c r="IJ127" s="419" t="str">
        <f t="shared" si="201"/>
        <v/>
      </c>
      <c r="IK127" s="331" t="str">
        <f t="shared" si="202"/>
        <v/>
      </c>
      <c r="IL127" s="331" t="str">
        <f t="shared" si="203"/>
        <v/>
      </c>
      <c r="IM127" s="331" t="str">
        <f t="shared" si="204"/>
        <v/>
      </c>
      <c r="IN127" s="331" t="str">
        <f t="shared" si="205"/>
        <v/>
      </c>
      <c r="IO127" s="333" t="str">
        <f t="shared" si="206"/>
        <v/>
      </c>
      <c r="IP127" s="433" t="str">
        <f t="shared" si="207"/>
        <v/>
      </c>
      <c r="IQ127" s="331" t="str">
        <f t="shared" si="208"/>
        <v/>
      </c>
      <c r="IR127" s="348" t="str">
        <f t="shared" si="209"/>
        <v/>
      </c>
      <c r="IS127" s="433" t="str">
        <f t="shared" si="210"/>
        <v/>
      </c>
      <c r="IT127" s="331" t="str">
        <f t="shared" si="211"/>
        <v/>
      </c>
      <c r="IU127" s="333" t="str">
        <f t="shared" si="212"/>
        <v/>
      </c>
      <c r="IV127" s="449" t="str">
        <f t="shared" si="213"/>
        <v/>
      </c>
      <c r="IW127" s="331" t="str">
        <f t="shared" si="214"/>
        <v/>
      </c>
      <c r="IX127" s="331" t="str">
        <f t="shared" si="215"/>
        <v/>
      </c>
      <c r="IY127" s="348" t="str">
        <f t="shared" si="216"/>
        <v/>
      </c>
      <c r="IZ127" s="365" t="str">
        <f t="shared" si="217"/>
        <v/>
      </c>
      <c r="JA127" s="340"/>
      <c r="JB127" s="100"/>
      <c r="JC127" s="370" t="str">
        <f t="shared" si="218"/>
        <v/>
      </c>
      <c r="JD127" s="101" t="str">
        <f t="shared" si="219"/>
        <v/>
      </c>
      <c r="JE127" s="367" t="str">
        <f t="shared" si="220"/>
        <v/>
      </c>
      <c r="JF127" s="368" t="str">
        <f t="shared" si="221"/>
        <v/>
      </c>
      <c r="JG127" s="368" t="str">
        <f t="shared" si="222"/>
        <v/>
      </c>
      <c r="JH127" s="368" t="str">
        <f t="shared" si="223"/>
        <v/>
      </c>
      <c r="JI127" s="368">
        <f t="shared" si="224"/>
        <v>0</v>
      </c>
      <c r="JJ127" s="369" t="str">
        <f t="shared" si="225"/>
        <v/>
      </c>
      <c r="JK127" s="367" t="str">
        <f t="shared" si="226"/>
        <v/>
      </c>
      <c r="JL127" s="369" t="str">
        <f t="shared" si="227"/>
        <v/>
      </c>
      <c r="JM127" s="368" t="str">
        <f t="shared" si="228"/>
        <v/>
      </c>
      <c r="JN127" s="368" t="str">
        <f t="shared" si="229"/>
        <v/>
      </c>
      <c r="JO127" s="368" t="str">
        <f t="shared" si="230"/>
        <v/>
      </c>
      <c r="JP127" s="371" t="str">
        <f t="shared" si="231"/>
        <v/>
      </c>
      <c r="JR127" s="115" t="str">
        <f t="shared" si="232"/>
        <v/>
      </c>
      <c r="JS127" s="28" t="str">
        <f t="shared" si="233"/>
        <v/>
      </c>
      <c r="JT127" s="28" t="str">
        <f t="shared" si="234"/>
        <v/>
      </c>
      <c r="JU127" s="28" t="str">
        <f t="shared" si="235"/>
        <v/>
      </c>
      <c r="JV127" s="28" t="str">
        <f t="shared" si="236"/>
        <v/>
      </c>
      <c r="JW127" s="251"/>
      <c r="JX127" s="122" t="str">
        <f t="shared" si="237"/>
        <v/>
      </c>
      <c r="JZ127" s="115" t="str">
        <f t="shared" si="238"/>
        <v/>
      </c>
      <c r="KA127" s="398" t="str">
        <f t="shared" si="239"/>
        <v/>
      </c>
      <c r="KB127" s="398" t="str">
        <f t="shared" si="240"/>
        <v/>
      </c>
      <c r="KC127" s="28" t="str">
        <f t="shared" si="241"/>
        <v/>
      </c>
      <c r="KD127" s="28" t="str">
        <f t="shared" si="242"/>
        <v/>
      </c>
      <c r="KE127" s="28" t="str">
        <f t="shared" si="243"/>
        <v/>
      </c>
      <c r="KF127" s="28" t="str">
        <f t="shared" si="244"/>
        <v/>
      </c>
      <c r="KG127" s="28" t="str">
        <f t="shared" si="245"/>
        <v/>
      </c>
      <c r="KH127" s="28" t="str">
        <f t="shared" si="246"/>
        <v/>
      </c>
      <c r="KI127" s="28" t="str">
        <f t="shared" si="247"/>
        <v/>
      </c>
      <c r="KJ127" s="28" t="str">
        <f t="shared" si="248"/>
        <v/>
      </c>
      <c r="KK127" s="122" t="str">
        <f t="shared" si="249"/>
        <v/>
      </c>
    </row>
    <row r="128" spans="2:297" s="26" customFormat="1" ht="26.25" customHeight="1" x14ac:dyDescent="0.2">
      <c r="B128" s="27">
        <f t="shared" si="128"/>
        <v>0</v>
      </c>
      <c r="C128" s="27">
        <f t="shared" si="129"/>
        <v>0</v>
      </c>
      <c r="D128" s="27">
        <f t="shared" si="130"/>
        <v>0</v>
      </c>
      <c r="E128" s="27">
        <f t="shared" si="131"/>
        <v>0</v>
      </c>
      <c r="F128" s="27">
        <f t="shared" si="132"/>
        <v>0</v>
      </c>
      <c r="G128" s="27">
        <f t="shared" si="133"/>
        <v>0</v>
      </c>
      <c r="H128" s="27">
        <f t="shared" si="134"/>
        <v>0</v>
      </c>
      <c r="I128" s="27">
        <f t="shared" si="135"/>
        <v>0</v>
      </c>
      <c r="J128" s="27"/>
      <c r="K128" s="27"/>
      <c r="L128" s="27"/>
      <c r="N128" s="131" t="str">
        <f t="shared" si="136"/>
        <v/>
      </c>
      <c r="O128" s="59"/>
      <c r="P128" s="59"/>
      <c r="Q128" s="241"/>
      <c r="R128" s="483"/>
      <c r="S128" s="243" t="str">
        <f>IFERROR(VLOOKUP($R128,整理番号!$B$4:$C$5,2,FALSE),"")</f>
        <v/>
      </c>
      <c r="T128" s="59"/>
      <c r="U128" s="250"/>
      <c r="V128" s="121"/>
      <c r="W128" s="218" t="str">
        <f t="shared" si="137"/>
        <v/>
      </c>
      <c r="X128" s="111"/>
      <c r="Y128" s="115"/>
      <c r="Z128" s="146" t="str">
        <f>IFERROR(VLOOKUP($Y128,整理番号!$B$8:$C$10,2,FALSE),"")</f>
        <v/>
      </c>
      <c r="AA128" s="251"/>
      <c r="AB128" s="28"/>
      <c r="AC128" s="62" t="str">
        <f>IFERROR(VLOOKUP($AB128,整理番号!$B$22:$C$23,2,FALSE),"")</f>
        <v/>
      </c>
      <c r="AD128" s="28"/>
      <c r="AE128" s="116" t="str">
        <f>IFERROR(VLOOKUP(AD128,整理番号!$B$14:$C$16,2,FALSE),"")</f>
        <v/>
      </c>
      <c r="AF128" s="115"/>
      <c r="AG128" s="30" t="str">
        <f>IFERROR(VLOOKUP(AF128,整理番号!$B$18:$C$19,2,FALSE),"")</f>
        <v/>
      </c>
      <c r="AH128" s="28"/>
      <c r="AI128" s="254"/>
      <c r="AJ128" s="254"/>
      <c r="AK128" s="122"/>
      <c r="AL128" s="141"/>
      <c r="AM128" s="28"/>
      <c r="AN128" s="141"/>
      <c r="AO128" s="115"/>
      <c r="AP128" s="116" t="str">
        <f>IFERROR(VLOOKUP(AO128,整理番号!$B$38:$C$43,2,FALSE),"")</f>
        <v/>
      </c>
      <c r="AQ128" s="104" t="str">
        <f t="shared" si="138"/>
        <v/>
      </c>
      <c r="AR128" s="27"/>
      <c r="AS128" s="28"/>
      <c r="AT128" s="27"/>
      <c r="AU128" s="27"/>
      <c r="AV128" s="122"/>
      <c r="AW128" s="115"/>
      <c r="AX128" s="31"/>
      <c r="AY128" s="64" t="str">
        <f t="shared" si="139"/>
        <v/>
      </c>
      <c r="AZ128" s="31"/>
      <c r="BA128" s="31"/>
      <c r="BB128" s="64">
        <f t="shared" si="140"/>
        <v>0</v>
      </c>
      <c r="BC128" s="64" t="str">
        <f t="shared" si="141"/>
        <v/>
      </c>
      <c r="BD128" s="64" t="str">
        <f t="shared" si="142"/>
        <v/>
      </c>
      <c r="BE128" s="33"/>
      <c r="BF128" s="34" t="str">
        <f t="shared" si="143"/>
        <v/>
      </c>
      <c r="BG128" s="125" t="str">
        <f t="shared" si="144"/>
        <v/>
      </c>
      <c r="BH128" s="262"/>
      <c r="BI128" s="263"/>
      <c r="BJ128" s="31"/>
      <c r="BK128" s="31"/>
      <c r="BL128" s="31"/>
      <c r="BM128" s="31"/>
      <c r="BN128" s="148"/>
      <c r="BO128" s="270"/>
      <c r="BP128" s="267"/>
      <c r="BQ128" s="262"/>
      <c r="BR128" s="263"/>
      <c r="BS128" s="31"/>
      <c r="BT128" s="31"/>
      <c r="BU128" s="31"/>
      <c r="BV128" s="31"/>
      <c r="BW128" s="148"/>
      <c r="BX128" s="270"/>
      <c r="BY128" s="267"/>
      <c r="BZ128" s="262"/>
      <c r="CA128" s="263"/>
      <c r="CB128" s="31"/>
      <c r="CC128" s="31"/>
      <c r="CD128" s="31"/>
      <c r="CE128" s="31"/>
      <c r="CF128" s="148"/>
      <c r="CG128" s="270"/>
      <c r="CH128" s="267"/>
      <c r="CI128" s="262"/>
      <c r="CJ128" s="263"/>
      <c r="CK128" s="323"/>
      <c r="CL128" s="323"/>
      <c r="CM128" s="323"/>
      <c r="CN128" s="323"/>
      <c r="CO128" s="35" t="s">
        <v>306</v>
      </c>
      <c r="CP128" s="342" t="str">
        <f t="shared" si="145"/>
        <v/>
      </c>
      <c r="CQ128" s="267"/>
      <c r="CR128" s="258"/>
      <c r="CS128" s="93"/>
      <c r="CT128" s="275"/>
      <c r="CU128" s="275"/>
      <c r="CV128" s="275"/>
      <c r="CW128" s="275"/>
      <c r="CX128" s="36" t="s">
        <v>307</v>
      </c>
      <c r="CY128" s="273"/>
      <c r="CZ128" s="258"/>
      <c r="DA128" s="263"/>
      <c r="DB128" s="296"/>
      <c r="DC128" s="296"/>
      <c r="DD128" s="296"/>
      <c r="DE128" s="296"/>
      <c r="DF128" s="36" t="s">
        <v>308</v>
      </c>
      <c r="DG128" s="344" t="str">
        <f t="shared" si="146"/>
        <v/>
      </c>
      <c r="DH128" s="273"/>
      <c r="DI128" s="258"/>
      <c r="DJ128" s="263"/>
      <c r="DK128" s="278"/>
      <c r="DL128" s="278"/>
      <c r="DM128" s="278"/>
      <c r="DN128" s="278"/>
      <c r="DO128" s="36" t="s">
        <v>309</v>
      </c>
      <c r="DP128" s="281"/>
      <c r="DQ128" s="284" t="str">
        <f t="shared" si="147"/>
        <v/>
      </c>
      <c r="DR128" s="273"/>
      <c r="DS128" s="43"/>
      <c r="DT128" s="93"/>
      <c r="DU128" s="37"/>
      <c r="DV128" s="37"/>
      <c r="DW128" s="37"/>
      <c r="DX128" s="37"/>
      <c r="DY128" s="46" t="s">
        <v>310</v>
      </c>
      <c r="DZ128" s="478"/>
      <c r="EA128" s="38"/>
      <c r="EB128" s="37"/>
      <c r="EC128" s="37"/>
      <c r="ED128" s="37"/>
      <c r="EE128" s="37"/>
      <c r="EF128" s="49" t="s">
        <v>307</v>
      </c>
      <c r="EG128" s="54"/>
      <c r="EH128" s="290"/>
      <c r="EI128" s="37"/>
      <c r="EJ128" s="37"/>
      <c r="EK128" s="37"/>
      <c r="EL128" s="37"/>
      <c r="EM128" s="52" t="s">
        <v>307</v>
      </c>
      <c r="EN128" s="57"/>
      <c r="EO128" s="290"/>
      <c r="EP128" s="37"/>
      <c r="EQ128" s="37"/>
      <c r="ER128" s="37"/>
      <c r="ES128" s="37"/>
      <c r="ET128" s="39" t="s">
        <v>307</v>
      </c>
      <c r="EU128" s="287"/>
      <c r="EV128" s="292"/>
      <c r="EW128" s="290"/>
      <c r="EX128" s="37"/>
      <c r="EY128" s="37"/>
      <c r="EZ128" s="37"/>
      <c r="FA128" s="37"/>
      <c r="FB128" s="39" t="s">
        <v>307</v>
      </c>
      <c r="FC128" s="287"/>
      <c r="FD128" s="292"/>
      <c r="FE128" s="290"/>
      <c r="FF128" s="296"/>
      <c r="FG128" s="296"/>
      <c r="FH128" s="296"/>
      <c r="FI128" s="296"/>
      <c r="FJ128" s="40" t="s">
        <v>311</v>
      </c>
      <c r="FK128" s="302" t="str">
        <f t="shared" si="148"/>
        <v/>
      </c>
      <c r="FL128" s="299"/>
      <c r="FM128" s="292"/>
      <c r="FN128" s="290"/>
      <c r="FO128" s="305"/>
      <c r="FP128" s="296"/>
      <c r="FQ128" s="296"/>
      <c r="FR128" s="296"/>
      <c r="FS128" s="40" t="s">
        <v>311</v>
      </c>
      <c r="FT128" s="352" t="str">
        <f t="shared" si="149"/>
        <v/>
      </c>
      <c r="FU128" s="267"/>
      <c r="FV128" s="292"/>
      <c r="FW128" s="290"/>
      <c r="FX128" s="326"/>
      <c r="FY128" s="326"/>
      <c r="FZ128" s="326"/>
      <c r="GA128" s="326"/>
      <c r="GB128" s="36" t="s">
        <v>312</v>
      </c>
      <c r="GC128" s="308" t="str">
        <f t="shared" si="150"/>
        <v/>
      </c>
      <c r="GD128" s="267"/>
      <c r="GE128" s="312" t="str">
        <f t="shared" si="151"/>
        <v/>
      </c>
      <c r="GF128" s="313"/>
      <c r="GG128" s="338"/>
      <c r="GH128" s="312" t="str">
        <f t="shared" si="152"/>
        <v/>
      </c>
      <c r="GI128" s="313"/>
      <c r="GJ128" s="338" t="s">
        <v>56</v>
      </c>
      <c r="GK128" s="475" t="str">
        <f t="shared" si="153"/>
        <v/>
      </c>
      <c r="GL128" s="313"/>
      <c r="GM128" s="313"/>
      <c r="GN128" s="338"/>
      <c r="GO128" s="429" t="str">
        <f t="shared" si="154"/>
        <v/>
      </c>
      <c r="GP128" s="430" t="str">
        <f t="shared" si="155"/>
        <v/>
      </c>
      <c r="GQ128" s="431" t="str">
        <f t="shared" si="156"/>
        <v/>
      </c>
      <c r="GR128" s="432" t="str">
        <f t="shared" si="157"/>
        <v/>
      </c>
      <c r="GS128" s="430" t="str">
        <f t="shared" si="158"/>
        <v/>
      </c>
      <c r="GT128" s="433" t="str">
        <f t="shared" si="159"/>
        <v/>
      </c>
      <c r="GU128" s="331" t="str">
        <f t="shared" si="160"/>
        <v/>
      </c>
      <c r="GV128" s="333" t="str">
        <f t="shared" si="161"/>
        <v/>
      </c>
      <c r="GW128" s="439" t="str">
        <f t="shared" si="162"/>
        <v/>
      </c>
      <c r="GX128" s="433" t="str">
        <f t="shared" si="163"/>
        <v/>
      </c>
      <c r="GY128" s="331" t="str">
        <f t="shared" si="164"/>
        <v/>
      </c>
      <c r="GZ128" s="331" t="str">
        <f t="shared" si="165"/>
        <v/>
      </c>
      <c r="HA128" s="328" t="str">
        <f t="shared" si="166"/>
        <v/>
      </c>
      <c r="HB128" s="331" t="str">
        <f t="shared" si="167"/>
        <v/>
      </c>
      <c r="HC128" s="331" t="str">
        <f t="shared" si="168"/>
        <v/>
      </c>
      <c r="HD128" s="333" t="str">
        <f t="shared" si="169"/>
        <v/>
      </c>
      <c r="HE128" s="332" t="str">
        <f t="shared" si="170"/>
        <v/>
      </c>
      <c r="HF128" s="331" t="str">
        <f t="shared" si="171"/>
        <v/>
      </c>
      <c r="HG128" s="333" t="str">
        <f t="shared" si="172"/>
        <v/>
      </c>
      <c r="HH128" s="419" t="str">
        <f t="shared" si="173"/>
        <v/>
      </c>
      <c r="HI128" s="358" t="str">
        <f t="shared" si="174"/>
        <v/>
      </c>
      <c r="HJ128" s="331" t="str">
        <f t="shared" si="175"/>
        <v/>
      </c>
      <c r="HK128" s="331" t="str">
        <f t="shared" si="176"/>
        <v/>
      </c>
      <c r="HL128" s="358" t="str">
        <f t="shared" si="177"/>
        <v/>
      </c>
      <c r="HM128" s="331" t="str">
        <f t="shared" si="178"/>
        <v/>
      </c>
      <c r="HN128" s="331" t="str">
        <f t="shared" si="179"/>
        <v/>
      </c>
      <c r="HO128" s="358" t="str">
        <f t="shared" si="180"/>
        <v/>
      </c>
      <c r="HP128" s="331" t="str">
        <f t="shared" si="181"/>
        <v/>
      </c>
      <c r="HQ128" s="331" t="str">
        <f t="shared" si="182"/>
        <v/>
      </c>
      <c r="HR128" s="361" t="str">
        <f t="shared" si="183"/>
        <v/>
      </c>
      <c r="HS128" s="348" t="str">
        <f t="shared" si="184"/>
        <v/>
      </c>
      <c r="HT128" s="333" t="str">
        <f t="shared" si="185"/>
        <v/>
      </c>
      <c r="HU128" s="428" t="str">
        <f t="shared" si="186"/>
        <v/>
      </c>
      <c r="HV128" s="328" t="str">
        <f t="shared" si="187"/>
        <v/>
      </c>
      <c r="HW128" s="330" t="str">
        <f t="shared" si="188"/>
        <v/>
      </c>
      <c r="HX128" s="418" t="str">
        <f t="shared" si="189"/>
        <v/>
      </c>
      <c r="HY128" s="331" t="str">
        <f t="shared" si="190"/>
        <v/>
      </c>
      <c r="HZ128" s="331" t="str">
        <f t="shared" si="191"/>
        <v/>
      </c>
      <c r="IA128" s="331" t="str">
        <f t="shared" si="192"/>
        <v/>
      </c>
      <c r="IB128" s="331" t="str">
        <f t="shared" si="193"/>
        <v/>
      </c>
      <c r="IC128" s="333" t="str">
        <f t="shared" si="194"/>
        <v/>
      </c>
      <c r="ID128" s="419" t="str">
        <f t="shared" si="195"/>
        <v/>
      </c>
      <c r="IE128" s="331" t="str">
        <f t="shared" si="196"/>
        <v/>
      </c>
      <c r="IF128" s="331" t="str">
        <f t="shared" si="197"/>
        <v/>
      </c>
      <c r="IG128" s="331" t="str">
        <f t="shared" si="198"/>
        <v/>
      </c>
      <c r="IH128" s="331" t="str">
        <f t="shared" si="199"/>
        <v/>
      </c>
      <c r="II128" s="333" t="str">
        <f t="shared" si="200"/>
        <v/>
      </c>
      <c r="IJ128" s="419" t="str">
        <f t="shared" si="201"/>
        <v/>
      </c>
      <c r="IK128" s="331" t="str">
        <f t="shared" si="202"/>
        <v/>
      </c>
      <c r="IL128" s="331" t="str">
        <f t="shared" si="203"/>
        <v/>
      </c>
      <c r="IM128" s="331" t="str">
        <f t="shared" si="204"/>
        <v/>
      </c>
      <c r="IN128" s="331" t="str">
        <f t="shared" si="205"/>
        <v/>
      </c>
      <c r="IO128" s="333" t="str">
        <f t="shared" si="206"/>
        <v/>
      </c>
      <c r="IP128" s="433" t="str">
        <f t="shared" si="207"/>
        <v/>
      </c>
      <c r="IQ128" s="331" t="str">
        <f t="shared" si="208"/>
        <v/>
      </c>
      <c r="IR128" s="348" t="str">
        <f t="shared" si="209"/>
        <v/>
      </c>
      <c r="IS128" s="433" t="str">
        <f t="shared" si="210"/>
        <v/>
      </c>
      <c r="IT128" s="331" t="str">
        <f t="shared" si="211"/>
        <v/>
      </c>
      <c r="IU128" s="333" t="str">
        <f t="shared" si="212"/>
        <v/>
      </c>
      <c r="IV128" s="449" t="str">
        <f t="shared" si="213"/>
        <v/>
      </c>
      <c r="IW128" s="331" t="str">
        <f t="shared" si="214"/>
        <v/>
      </c>
      <c r="IX128" s="331" t="str">
        <f t="shared" si="215"/>
        <v/>
      </c>
      <c r="IY128" s="348" t="str">
        <f t="shared" si="216"/>
        <v/>
      </c>
      <c r="IZ128" s="365" t="str">
        <f t="shared" si="217"/>
        <v/>
      </c>
      <c r="JA128" s="340"/>
      <c r="JB128" s="100"/>
      <c r="JC128" s="370" t="str">
        <f t="shared" si="218"/>
        <v/>
      </c>
      <c r="JD128" s="101" t="str">
        <f t="shared" si="219"/>
        <v/>
      </c>
      <c r="JE128" s="367" t="str">
        <f t="shared" si="220"/>
        <v/>
      </c>
      <c r="JF128" s="368" t="str">
        <f t="shared" si="221"/>
        <v/>
      </c>
      <c r="JG128" s="368" t="str">
        <f t="shared" si="222"/>
        <v/>
      </c>
      <c r="JH128" s="368" t="str">
        <f t="shared" si="223"/>
        <v/>
      </c>
      <c r="JI128" s="368">
        <f t="shared" si="224"/>
        <v>0</v>
      </c>
      <c r="JJ128" s="369" t="str">
        <f t="shared" si="225"/>
        <v/>
      </c>
      <c r="JK128" s="367" t="str">
        <f t="shared" si="226"/>
        <v/>
      </c>
      <c r="JL128" s="369" t="str">
        <f t="shared" si="227"/>
        <v/>
      </c>
      <c r="JM128" s="368" t="str">
        <f t="shared" si="228"/>
        <v/>
      </c>
      <c r="JN128" s="368" t="str">
        <f t="shared" si="229"/>
        <v/>
      </c>
      <c r="JO128" s="368" t="str">
        <f t="shared" si="230"/>
        <v/>
      </c>
      <c r="JP128" s="371" t="str">
        <f t="shared" si="231"/>
        <v/>
      </c>
      <c r="JR128" s="115" t="str">
        <f t="shared" si="232"/>
        <v/>
      </c>
      <c r="JS128" s="28" t="str">
        <f t="shared" si="233"/>
        <v/>
      </c>
      <c r="JT128" s="28" t="str">
        <f t="shared" si="234"/>
        <v/>
      </c>
      <c r="JU128" s="28" t="str">
        <f t="shared" si="235"/>
        <v/>
      </c>
      <c r="JV128" s="28" t="str">
        <f t="shared" si="236"/>
        <v/>
      </c>
      <c r="JW128" s="251"/>
      <c r="JX128" s="122" t="str">
        <f t="shared" si="237"/>
        <v/>
      </c>
      <c r="JZ128" s="115" t="str">
        <f t="shared" si="238"/>
        <v/>
      </c>
      <c r="KA128" s="398" t="str">
        <f t="shared" si="239"/>
        <v/>
      </c>
      <c r="KB128" s="398" t="str">
        <f t="shared" si="240"/>
        <v/>
      </c>
      <c r="KC128" s="28" t="str">
        <f t="shared" si="241"/>
        <v/>
      </c>
      <c r="KD128" s="28" t="str">
        <f t="shared" si="242"/>
        <v/>
      </c>
      <c r="KE128" s="28" t="str">
        <f t="shared" si="243"/>
        <v/>
      </c>
      <c r="KF128" s="28" t="str">
        <f t="shared" si="244"/>
        <v/>
      </c>
      <c r="KG128" s="28" t="str">
        <f t="shared" si="245"/>
        <v/>
      </c>
      <c r="KH128" s="28" t="str">
        <f t="shared" si="246"/>
        <v/>
      </c>
      <c r="KI128" s="28" t="str">
        <f t="shared" si="247"/>
        <v/>
      </c>
      <c r="KJ128" s="28" t="str">
        <f t="shared" si="248"/>
        <v/>
      </c>
      <c r="KK128" s="122" t="str">
        <f t="shared" si="249"/>
        <v/>
      </c>
    </row>
    <row r="129" spans="2:297" s="26" customFormat="1" ht="26.25" customHeight="1" x14ac:dyDescent="0.2">
      <c r="B129" s="27">
        <f t="shared" si="128"/>
        <v>0</v>
      </c>
      <c r="C129" s="27">
        <f t="shared" si="129"/>
        <v>0</v>
      </c>
      <c r="D129" s="27">
        <f t="shared" si="130"/>
        <v>0</v>
      </c>
      <c r="E129" s="27">
        <f t="shared" si="131"/>
        <v>0</v>
      </c>
      <c r="F129" s="27">
        <f t="shared" si="132"/>
        <v>0</v>
      </c>
      <c r="G129" s="27">
        <f t="shared" si="133"/>
        <v>0</v>
      </c>
      <c r="H129" s="27">
        <f t="shared" si="134"/>
        <v>0</v>
      </c>
      <c r="I129" s="27">
        <f t="shared" si="135"/>
        <v>0</v>
      </c>
      <c r="J129" s="27"/>
      <c r="K129" s="27"/>
      <c r="L129" s="27"/>
      <c r="N129" s="131" t="str">
        <f t="shared" si="136"/>
        <v/>
      </c>
      <c r="O129" s="59"/>
      <c r="P129" s="59"/>
      <c r="Q129" s="241"/>
      <c r="R129" s="483"/>
      <c r="S129" s="243" t="str">
        <f>IFERROR(VLOOKUP($R129,整理番号!$B$4:$C$5,2,FALSE),"")</f>
        <v/>
      </c>
      <c r="T129" s="59"/>
      <c r="U129" s="250"/>
      <c r="V129" s="121"/>
      <c r="W129" s="218" t="str">
        <f t="shared" si="137"/>
        <v/>
      </c>
      <c r="X129" s="111"/>
      <c r="Y129" s="115"/>
      <c r="Z129" s="146" t="str">
        <f>IFERROR(VLOOKUP($Y129,整理番号!$B$8:$C$10,2,FALSE),"")</f>
        <v/>
      </c>
      <c r="AA129" s="251"/>
      <c r="AB129" s="28"/>
      <c r="AC129" s="62" t="str">
        <f>IFERROR(VLOOKUP($AB129,整理番号!$B$22:$C$23,2,FALSE),"")</f>
        <v/>
      </c>
      <c r="AD129" s="28"/>
      <c r="AE129" s="116" t="str">
        <f>IFERROR(VLOOKUP(AD129,整理番号!$B$14:$C$16,2,FALSE),"")</f>
        <v/>
      </c>
      <c r="AF129" s="115"/>
      <c r="AG129" s="30" t="str">
        <f>IFERROR(VLOOKUP(AF129,整理番号!$B$18:$C$19,2,FALSE),"")</f>
        <v/>
      </c>
      <c r="AH129" s="28"/>
      <c r="AI129" s="254"/>
      <c r="AJ129" s="254"/>
      <c r="AK129" s="122"/>
      <c r="AL129" s="141"/>
      <c r="AM129" s="28"/>
      <c r="AN129" s="141"/>
      <c r="AO129" s="115"/>
      <c r="AP129" s="116" t="str">
        <f>IFERROR(VLOOKUP(AO129,整理番号!$B$38:$C$43,2,FALSE),"")</f>
        <v/>
      </c>
      <c r="AQ129" s="104" t="str">
        <f t="shared" si="138"/>
        <v/>
      </c>
      <c r="AR129" s="27"/>
      <c r="AS129" s="28"/>
      <c r="AT129" s="27"/>
      <c r="AU129" s="27"/>
      <c r="AV129" s="122"/>
      <c r="AW129" s="115"/>
      <c r="AX129" s="31"/>
      <c r="AY129" s="64" t="str">
        <f t="shared" si="139"/>
        <v/>
      </c>
      <c r="AZ129" s="31"/>
      <c r="BA129" s="31"/>
      <c r="BB129" s="64">
        <f t="shared" si="140"/>
        <v>0</v>
      </c>
      <c r="BC129" s="64" t="str">
        <f t="shared" si="141"/>
        <v/>
      </c>
      <c r="BD129" s="64" t="str">
        <f t="shared" si="142"/>
        <v/>
      </c>
      <c r="BE129" s="33"/>
      <c r="BF129" s="34" t="str">
        <f t="shared" si="143"/>
        <v/>
      </c>
      <c r="BG129" s="125" t="str">
        <f t="shared" si="144"/>
        <v/>
      </c>
      <c r="BH129" s="262"/>
      <c r="BI129" s="263"/>
      <c r="BJ129" s="31"/>
      <c r="BK129" s="31"/>
      <c r="BL129" s="31"/>
      <c r="BM129" s="31"/>
      <c r="BN129" s="148"/>
      <c r="BO129" s="270"/>
      <c r="BP129" s="267"/>
      <c r="BQ129" s="262"/>
      <c r="BR129" s="263"/>
      <c r="BS129" s="31"/>
      <c r="BT129" s="31"/>
      <c r="BU129" s="31"/>
      <c r="BV129" s="31"/>
      <c r="BW129" s="148"/>
      <c r="BX129" s="270"/>
      <c r="BY129" s="267"/>
      <c r="BZ129" s="262"/>
      <c r="CA129" s="263"/>
      <c r="CB129" s="31"/>
      <c r="CC129" s="31"/>
      <c r="CD129" s="31"/>
      <c r="CE129" s="31"/>
      <c r="CF129" s="148"/>
      <c r="CG129" s="270"/>
      <c r="CH129" s="267"/>
      <c r="CI129" s="262"/>
      <c r="CJ129" s="263"/>
      <c r="CK129" s="323"/>
      <c r="CL129" s="323"/>
      <c r="CM129" s="323"/>
      <c r="CN129" s="323"/>
      <c r="CO129" s="35" t="s">
        <v>306</v>
      </c>
      <c r="CP129" s="342" t="str">
        <f t="shared" si="145"/>
        <v/>
      </c>
      <c r="CQ129" s="267"/>
      <c r="CR129" s="258"/>
      <c r="CS129" s="93"/>
      <c r="CT129" s="275"/>
      <c r="CU129" s="275"/>
      <c r="CV129" s="275"/>
      <c r="CW129" s="275"/>
      <c r="CX129" s="36" t="s">
        <v>307</v>
      </c>
      <c r="CY129" s="273"/>
      <c r="CZ129" s="258"/>
      <c r="DA129" s="263"/>
      <c r="DB129" s="296"/>
      <c r="DC129" s="296"/>
      <c r="DD129" s="296"/>
      <c r="DE129" s="296"/>
      <c r="DF129" s="36" t="s">
        <v>308</v>
      </c>
      <c r="DG129" s="344" t="str">
        <f t="shared" si="146"/>
        <v/>
      </c>
      <c r="DH129" s="273"/>
      <c r="DI129" s="258"/>
      <c r="DJ129" s="263"/>
      <c r="DK129" s="278"/>
      <c r="DL129" s="278"/>
      <c r="DM129" s="278"/>
      <c r="DN129" s="278"/>
      <c r="DO129" s="36" t="s">
        <v>309</v>
      </c>
      <c r="DP129" s="281"/>
      <c r="DQ129" s="284" t="str">
        <f t="shared" si="147"/>
        <v/>
      </c>
      <c r="DR129" s="273"/>
      <c r="DS129" s="43"/>
      <c r="DT129" s="93"/>
      <c r="DU129" s="37"/>
      <c r="DV129" s="37"/>
      <c r="DW129" s="37"/>
      <c r="DX129" s="37"/>
      <c r="DY129" s="46" t="s">
        <v>310</v>
      </c>
      <c r="DZ129" s="478"/>
      <c r="EA129" s="38"/>
      <c r="EB129" s="37"/>
      <c r="EC129" s="37"/>
      <c r="ED129" s="37"/>
      <c r="EE129" s="37"/>
      <c r="EF129" s="49" t="s">
        <v>307</v>
      </c>
      <c r="EG129" s="54"/>
      <c r="EH129" s="290"/>
      <c r="EI129" s="37"/>
      <c r="EJ129" s="37"/>
      <c r="EK129" s="37"/>
      <c r="EL129" s="37"/>
      <c r="EM129" s="52" t="s">
        <v>307</v>
      </c>
      <c r="EN129" s="57"/>
      <c r="EO129" s="290"/>
      <c r="EP129" s="37"/>
      <c r="EQ129" s="37"/>
      <c r="ER129" s="37"/>
      <c r="ES129" s="37"/>
      <c r="ET129" s="39" t="s">
        <v>307</v>
      </c>
      <c r="EU129" s="287"/>
      <c r="EV129" s="292"/>
      <c r="EW129" s="290"/>
      <c r="EX129" s="37"/>
      <c r="EY129" s="37"/>
      <c r="EZ129" s="37"/>
      <c r="FA129" s="37"/>
      <c r="FB129" s="39" t="s">
        <v>307</v>
      </c>
      <c r="FC129" s="287"/>
      <c r="FD129" s="292"/>
      <c r="FE129" s="290"/>
      <c r="FF129" s="296"/>
      <c r="FG129" s="296"/>
      <c r="FH129" s="296"/>
      <c r="FI129" s="296"/>
      <c r="FJ129" s="40" t="s">
        <v>311</v>
      </c>
      <c r="FK129" s="302" t="str">
        <f t="shared" si="148"/>
        <v/>
      </c>
      <c r="FL129" s="299"/>
      <c r="FM129" s="292"/>
      <c r="FN129" s="290"/>
      <c r="FO129" s="305"/>
      <c r="FP129" s="296"/>
      <c r="FQ129" s="296"/>
      <c r="FR129" s="296"/>
      <c r="FS129" s="40" t="s">
        <v>311</v>
      </c>
      <c r="FT129" s="352" t="str">
        <f t="shared" si="149"/>
        <v/>
      </c>
      <c r="FU129" s="267"/>
      <c r="FV129" s="292"/>
      <c r="FW129" s="290"/>
      <c r="FX129" s="326"/>
      <c r="FY129" s="326"/>
      <c r="FZ129" s="326"/>
      <c r="GA129" s="326"/>
      <c r="GB129" s="36" t="s">
        <v>312</v>
      </c>
      <c r="GC129" s="308" t="str">
        <f t="shared" si="150"/>
        <v/>
      </c>
      <c r="GD129" s="267"/>
      <c r="GE129" s="312" t="str">
        <f t="shared" si="151"/>
        <v/>
      </c>
      <c r="GF129" s="313"/>
      <c r="GG129" s="338"/>
      <c r="GH129" s="312" t="str">
        <f t="shared" si="152"/>
        <v/>
      </c>
      <c r="GI129" s="313"/>
      <c r="GJ129" s="338" t="s">
        <v>56</v>
      </c>
      <c r="GK129" s="475" t="str">
        <f t="shared" si="153"/>
        <v/>
      </c>
      <c r="GL129" s="313"/>
      <c r="GM129" s="313"/>
      <c r="GN129" s="338"/>
      <c r="GO129" s="429" t="str">
        <f t="shared" si="154"/>
        <v/>
      </c>
      <c r="GP129" s="430" t="str">
        <f t="shared" si="155"/>
        <v/>
      </c>
      <c r="GQ129" s="431" t="str">
        <f t="shared" si="156"/>
        <v/>
      </c>
      <c r="GR129" s="432" t="str">
        <f t="shared" si="157"/>
        <v/>
      </c>
      <c r="GS129" s="430" t="str">
        <f t="shared" si="158"/>
        <v/>
      </c>
      <c r="GT129" s="433" t="str">
        <f t="shared" si="159"/>
        <v/>
      </c>
      <c r="GU129" s="331" t="str">
        <f t="shared" si="160"/>
        <v/>
      </c>
      <c r="GV129" s="333" t="str">
        <f t="shared" si="161"/>
        <v/>
      </c>
      <c r="GW129" s="439" t="str">
        <f t="shared" si="162"/>
        <v/>
      </c>
      <c r="GX129" s="433" t="str">
        <f t="shared" si="163"/>
        <v/>
      </c>
      <c r="GY129" s="331" t="str">
        <f t="shared" si="164"/>
        <v/>
      </c>
      <c r="GZ129" s="331" t="str">
        <f t="shared" si="165"/>
        <v/>
      </c>
      <c r="HA129" s="328" t="str">
        <f t="shared" si="166"/>
        <v/>
      </c>
      <c r="HB129" s="331" t="str">
        <f t="shared" si="167"/>
        <v/>
      </c>
      <c r="HC129" s="331" t="str">
        <f t="shared" si="168"/>
        <v/>
      </c>
      <c r="HD129" s="333" t="str">
        <f t="shared" si="169"/>
        <v/>
      </c>
      <c r="HE129" s="332" t="str">
        <f t="shared" si="170"/>
        <v/>
      </c>
      <c r="HF129" s="331" t="str">
        <f t="shared" si="171"/>
        <v/>
      </c>
      <c r="HG129" s="333" t="str">
        <f t="shared" si="172"/>
        <v/>
      </c>
      <c r="HH129" s="419" t="str">
        <f t="shared" si="173"/>
        <v/>
      </c>
      <c r="HI129" s="358" t="str">
        <f t="shared" si="174"/>
        <v/>
      </c>
      <c r="HJ129" s="331" t="str">
        <f t="shared" si="175"/>
        <v/>
      </c>
      <c r="HK129" s="331" t="str">
        <f t="shared" si="176"/>
        <v/>
      </c>
      <c r="HL129" s="358" t="str">
        <f t="shared" si="177"/>
        <v/>
      </c>
      <c r="HM129" s="331" t="str">
        <f t="shared" si="178"/>
        <v/>
      </c>
      <c r="HN129" s="331" t="str">
        <f t="shared" si="179"/>
        <v/>
      </c>
      <c r="HO129" s="358" t="str">
        <f t="shared" si="180"/>
        <v/>
      </c>
      <c r="HP129" s="331" t="str">
        <f t="shared" si="181"/>
        <v/>
      </c>
      <c r="HQ129" s="331" t="str">
        <f t="shared" si="182"/>
        <v/>
      </c>
      <c r="HR129" s="361" t="str">
        <f t="shared" si="183"/>
        <v/>
      </c>
      <c r="HS129" s="348" t="str">
        <f t="shared" si="184"/>
        <v/>
      </c>
      <c r="HT129" s="333" t="str">
        <f t="shared" si="185"/>
        <v/>
      </c>
      <c r="HU129" s="428" t="str">
        <f t="shared" si="186"/>
        <v/>
      </c>
      <c r="HV129" s="328" t="str">
        <f t="shared" si="187"/>
        <v/>
      </c>
      <c r="HW129" s="330" t="str">
        <f t="shared" si="188"/>
        <v/>
      </c>
      <c r="HX129" s="418" t="str">
        <f t="shared" si="189"/>
        <v/>
      </c>
      <c r="HY129" s="331" t="str">
        <f t="shared" si="190"/>
        <v/>
      </c>
      <c r="HZ129" s="331" t="str">
        <f t="shared" si="191"/>
        <v/>
      </c>
      <c r="IA129" s="331" t="str">
        <f t="shared" si="192"/>
        <v/>
      </c>
      <c r="IB129" s="331" t="str">
        <f t="shared" si="193"/>
        <v/>
      </c>
      <c r="IC129" s="333" t="str">
        <f t="shared" si="194"/>
        <v/>
      </c>
      <c r="ID129" s="419" t="str">
        <f t="shared" si="195"/>
        <v/>
      </c>
      <c r="IE129" s="331" t="str">
        <f t="shared" si="196"/>
        <v/>
      </c>
      <c r="IF129" s="331" t="str">
        <f t="shared" si="197"/>
        <v/>
      </c>
      <c r="IG129" s="331" t="str">
        <f t="shared" si="198"/>
        <v/>
      </c>
      <c r="IH129" s="331" t="str">
        <f t="shared" si="199"/>
        <v/>
      </c>
      <c r="II129" s="333" t="str">
        <f t="shared" si="200"/>
        <v/>
      </c>
      <c r="IJ129" s="419" t="str">
        <f t="shared" si="201"/>
        <v/>
      </c>
      <c r="IK129" s="331" t="str">
        <f t="shared" si="202"/>
        <v/>
      </c>
      <c r="IL129" s="331" t="str">
        <f t="shared" si="203"/>
        <v/>
      </c>
      <c r="IM129" s="331" t="str">
        <f t="shared" si="204"/>
        <v/>
      </c>
      <c r="IN129" s="331" t="str">
        <f t="shared" si="205"/>
        <v/>
      </c>
      <c r="IO129" s="333" t="str">
        <f t="shared" si="206"/>
        <v/>
      </c>
      <c r="IP129" s="433" t="str">
        <f t="shared" si="207"/>
        <v/>
      </c>
      <c r="IQ129" s="331" t="str">
        <f t="shared" si="208"/>
        <v/>
      </c>
      <c r="IR129" s="348" t="str">
        <f t="shared" si="209"/>
        <v/>
      </c>
      <c r="IS129" s="433" t="str">
        <f t="shared" si="210"/>
        <v/>
      </c>
      <c r="IT129" s="331" t="str">
        <f t="shared" si="211"/>
        <v/>
      </c>
      <c r="IU129" s="333" t="str">
        <f t="shared" si="212"/>
        <v/>
      </c>
      <c r="IV129" s="449" t="str">
        <f t="shared" si="213"/>
        <v/>
      </c>
      <c r="IW129" s="331" t="str">
        <f t="shared" si="214"/>
        <v/>
      </c>
      <c r="IX129" s="331" t="str">
        <f t="shared" si="215"/>
        <v/>
      </c>
      <c r="IY129" s="348" t="str">
        <f t="shared" si="216"/>
        <v/>
      </c>
      <c r="IZ129" s="365" t="str">
        <f t="shared" si="217"/>
        <v/>
      </c>
      <c r="JA129" s="340"/>
      <c r="JB129" s="100"/>
      <c r="JC129" s="370" t="str">
        <f t="shared" si="218"/>
        <v/>
      </c>
      <c r="JD129" s="101" t="str">
        <f t="shared" si="219"/>
        <v/>
      </c>
      <c r="JE129" s="367" t="str">
        <f t="shared" si="220"/>
        <v/>
      </c>
      <c r="JF129" s="368" t="str">
        <f t="shared" si="221"/>
        <v/>
      </c>
      <c r="JG129" s="368" t="str">
        <f t="shared" si="222"/>
        <v/>
      </c>
      <c r="JH129" s="368" t="str">
        <f t="shared" si="223"/>
        <v/>
      </c>
      <c r="JI129" s="368">
        <f t="shared" si="224"/>
        <v>0</v>
      </c>
      <c r="JJ129" s="369" t="str">
        <f t="shared" si="225"/>
        <v/>
      </c>
      <c r="JK129" s="367" t="str">
        <f t="shared" si="226"/>
        <v/>
      </c>
      <c r="JL129" s="369" t="str">
        <f t="shared" si="227"/>
        <v/>
      </c>
      <c r="JM129" s="368" t="str">
        <f t="shared" si="228"/>
        <v/>
      </c>
      <c r="JN129" s="368" t="str">
        <f t="shared" si="229"/>
        <v/>
      </c>
      <c r="JO129" s="368" t="str">
        <f t="shared" si="230"/>
        <v/>
      </c>
      <c r="JP129" s="371" t="str">
        <f t="shared" si="231"/>
        <v/>
      </c>
      <c r="JR129" s="115" t="str">
        <f t="shared" si="232"/>
        <v/>
      </c>
      <c r="JS129" s="28" t="str">
        <f t="shared" si="233"/>
        <v/>
      </c>
      <c r="JT129" s="28" t="str">
        <f t="shared" si="234"/>
        <v/>
      </c>
      <c r="JU129" s="28" t="str">
        <f t="shared" si="235"/>
        <v/>
      </c>
      <c r="JV129" s="28" t="str">
        <f t="shared" si="236"/>
        <v/>
      </c>
      <c r="JW129" s="251"/>
      <c r="JX129" s="122" t="str">
        <f t="shared" si="237"/>
        <v/>
      </c>
      <c r="JZ129" s="115" t="str">
        <f t="shared" si="238"/>
        <v/>
      </c>
      <c r="KA129" s="398" t="str">
        <f t="shared" si="239"/>
        <v/>
      </c>
      <c r="KB129" s="398" t="str">
        <f t="shared" si="240"/>
        <v/>
      </c>
      <c r="KC129" s="28" t="str">
        <f t="shared" si="241"/>
        <v/>
      </c>
      <c r="KD129" s="28" t="str">
        <f t="shared" si="242"/>
        <v/>
      </c>
      <c r="KE129" s="28" t="str">
        <f t="shared" si="243"/>
        <v/>
      </c>
      <c r="KF129" s="28" t="str">
        <f t="shared" si="244"/>
        <v/>
      </c>
      <c r="KG129" s="28" t="str">
        <f t="shared" si="245"/>
        <v/>
      </c>
      <c r="KH129" s="28" t="str">
        <f t="shared" si="246"/>
        <v/>
      </c>
      <c r="KI129" s="28" t="str">
        <f t="shared" si="247"/>
        <v/>
      </c>
      <c r="KJ129" s="28" t="str">
        <f t="shared" si="248"/>
        <v/>
      </c>
      <c r="KK129" s="122" t="str">
        <f t="shared" si="249"/>
        <v/>
      </c>
    </row>
    <row r="130" spans="2:297" s="26" customFormat="1" ht="26.25" customHeight="1" x14ac:dyDescent="0.2">
      <c r="B130" s="27">
        <f t="shared" si="128"/>
        <v>0</v>
      </c>
      <c r="C130" s="27">
        <f t="shared" si="129"/>
        <v>0</v>
      </c>
      <c r="D130" s="27">
        <f t="shared" si="130"/>
        <v>0</v>
      </c>
      <c r="E130" s="27">
        <f t="shared" si="131"/>
        <v>0</v>
      </c>
      <c r="F130" s="27">
        <f t="shared" si="132"/>
        <v>0</v>
      </c>
      <c r="G130" s="27">
        <f t="shared" si="133"/>
        <v>0</v>
      </c>
      <c r="H130" s="27">
        <f t="shared" si="134"/>
        <v>0</v>
      </c>
      <c r="I130" s="27">
        <f t="shared" si="135"/>
        <v>0</v>
      </c>
      <c r="J130" s="27"/>
      <c r="K130" s="27"/>
      <c r="L130" s="27"/>
      <c r="N130" s="131" t="str">
        <f t="shared" si="136"/>
        <v/>
      </c>
      <c r="O130" s="59"/>
      <c r="P130" s="59"/>
      <c r="Q130" s="241"/>
      <c r="R130" s="483"/>
      <c r="S130" s="243" t="str">
        <f>IFERROR(VLOOKUP($R130,整理番号!$B$4:$C$5,2,FALSE),"")</f>
        <v/>
      </c>
      <c r="T130" s="59"/>
      <c r="U130" s="250"/>
      <c r="V130" s="121"/>
      <c r="W130" s="218" t="str">
        <f t="shared" si="137"/>
        <v/>
      </c>
      <c r="X130" s="111"/>
      <c r="Y130" s="115"/>
      <c r="Z130" s="146" t="str">
        <f>IFERROR(VLOOKUP($Y130,整理番号!$B$8:$C$10,2,FALSE),"")</f>
        <v/>
      </c>
      <c r="AA130" s="251"/>
      <c r="AB130" s="28"/>
      <c r="AC130" s="62" t="str">
        <f>IFERROR(VLOOKUP($AB130,整理番号!$B$22:$C$23,2,FALSE),"")</f>
        <v/>
      </c>
      <c r="AD130" s="28"/>
      <c r="AE130" s="116" t="str">
        <f>IFERROR(VLOOKUP(AD130,整理番号!$B$14:$C$16,2,FALSE),"")</f>
        <v/>
      </c>
      <c r="AF130" s="115"/>
      <c r="AG130" s="30" t="str">
        <f>IFERROR(VLOOKUP(AF130,整理番号!$B$18:$C$19,2,FALSE),"")</f>
        <v/>
      </c>
      <c r="AH130" s="28"/>
      <c r="AI130" s="254"/>
      <c r="AJ130" s="254"/>
      <c r="AK130" s="122"/>
      <c r="AL130" s="141"/>
      <c r="AM130" s="28"/>
      <c r="AN130" s="141"/>
      <c r="AO130" s="115"/>
      <c r="AP130" s="116" t="str">
        <f>IFERROR(VLOOKUP(AO130,整理番号!$B$38:$C$43,2,FALSE),"")</f>
        <v/>
      </c>
      <c r="AQ130" s="104" t="str">
        <f t="shared" si="138"/>
        <v/>
      </c>
      <c r="AR130" s="27"/>
      <c r="AS130" s="28"/>
      <c r="AT130" s="27"/>
      <c r="AU130" s="27"/>
      <c r="AV130" s="122"/>
      <c r="AW130" s="115"/>
      <c r="AX130" s="31"/>
      <c r="AY130" s="64" t="str">
        <f t="shared" si="139"/>
        <v/>
      </c>
      <c r="AZ130" s="31"/>
      <c r="BA130" s="31"/>
      <c r="BB130" s="64">
        <f t="shared" si="140"/>
        <v>0</v>
      </c>
      <c r="BC130" s="64" t="str">
        <f t="shared" si="141"/>
        <v/>
      </c>
      <c r="BD130" s="64" t="str">
        <f t="shared" si="142"/>
        <v/>
      </c>
      <c r="BE130" s="33"/>
      <c r="BF130" s="34" t="str">
        <f t="shared" si="143"/>
        <v/>
      </c>
      <c r="BG130" s="125" t="str">
        <f t="shared" si="144"/>
        <v/>
      </c>
      <c r="BH130" s="262"/>
      <c r="BI130" s="263"/>
      <c r="BJ130" s="31"/>
      <c r="BK130" s="31"/>
      <c r="BL130" s="31"/>
      <c r="BM130" s="31"/>
      <c r="BN130" s="148"/>
      <c r="BO130" s="270"/>
      <c r="BP130" s="267"/>
      <c r="BQ130" s="262"/>
      <c r="BR130" s="263"/>
      <c r="BS130" s="31"/>
      <c r="BT130" s="31"/>
      <c r="BU130" s="31"/>
      <c r="BV130" s="31"/>
      <c r="BW130" s="148"/>
      <c r="BX130" s="270"/>
      <c r="BY130" s="267"/>
      <c r="BZ130" s="262"/>
      <c r="CA130" s="263"/>
      <c r="CB130" s="31"/>
      <c r="CC130" s="31"/>
      <c r="CD130" s="31"/>
      <c r="CE130" s="31"/>
      <c r="CF130" s="148"/>
      <c r="CG130" s="270"/>
      <c r="CH130" s="267"/>
      <c r="CI130" s="262"/>
      <c r="CJ130" s="263"/>
      <c r="CK130" s="323"/>
      <c r="CL130" s="323"/>
      <c r="CM130" s="323"/>
      <c r="CN130" s="323"/>
      <c r="CO130" s="35" t="s">
        <v>306</v>
      </c>
      <c r="CP130" s="342" t="str">
        <f t="shared" si="145"/>
        <v/>
      </c>
      <c r="CQ130" s="267"/>
      <c r="CR130" s="258"/>
      <c r="CS130" s="93"/>
      <c r="CT130" s="275"/>
      <c r="CU130" s="275"/>
      <c r="CV130" s="275"/>
      <c r="CW130" s="275"/>
      <c r="CX130" s="36" t="s">
        <v>307</v>
      </c>
      <c r="CY130" s="273"/>
      <c r="CZ130" s="258"/>
      <c r="DA130" s="263"/>
      <c r="DB130" s="296"/>
      <c r="DC130" s="296"/>
      <c r="DD130" s="296"/>
      <c r="DE130" s="296"/>
      <c r="DF130" s="36" t="s">
        <v>308</v>
      </c>
      <c r="DG130" s="344" t="str">
        <f t="shared" si="146"/>
        <v/>
      </c>
      <c r="DH130" s="273"/>
      <c r="DI130" s="258"/>
      <c r="DJ130" s="263"/>
      <c r="DK130" s="278"/>
      <c r="DL130" s="278"/>
      <c r="DM130" s="278"/>
      <c r="DN130" s="278"/>
      <c r="DO130" s="36" t="s">
        <v>309</v>
      </c>
      <c r="DP130" s="281"/>
      <c r="DQ130" s="284" t="str">
        <f t="shared" si="147"/>
        <v/>
      </c>
      <c r="DR130" s="273"/>
      <c r="DS130" s="43"/>
      <c r="DT130" s="93"/>
      <c r="DU130" s="37"/>
      <c r="DV130" s="37"/>
      <c r="DW130" s="37"/>
      <c r="DX130" s="37"/>
      <c r="DY130" s="46" t="s">
        <v>310</v>
      </c>
      <c r="DZ130" s="478"/>
      <c r="EA130" s="38"/>
      <c r="EB130" s="37"/>
      <c r="EC130" s="37"/>
      <c r="ED130" s="37"/>
      <c r="EE130" s="37"/>
      <c r="EF130" s="49" t="s">
        <v>307</v>
      </c>
      <c r="EG130" s="54"/>
      <c r="EH130" s="290"/>
      <c r="EI130" s="37"/>
      <c r="EJ130" s="37"/>
      <c r="EK130" s="37"/>
      <c r="EL130" s="37"/>
      <c r="EM130" s="52" t="s">
        <v>307</v>
      </c>
      <c r="EN130" s="57"/>
      <c r="EO130" s="290"/>
      <c r="EP130" s="37"/>
      <c r="EQ130" s="37"/>
      <c r="ER130" s="37"/>
      <c r="ES130" s="37"/>
      <c r="ET130" s="39" t="s">
        <v>307</v>
      </c>
      <c r="EU130" s="287"/>
      <c r="EV130" s="292"/>
      <c r="EW130" s="290"/>
      <c r="EX130" s="37"/>
      <c r="EY130" s="37"/>
      <c r="EZ130" s="37"/>
      <c r="FA130" s="37"/>
      <c r="FB130" s="39" t="s">
        <v>307</v>
      </c>
      <c r="FC130" s="287"/>
      <c r="FD130" s="292"/>
      <c r="FE130" s="290"/>
      <c r="FF130" s="296"/>
      <c r="FG130" s="296"/>
      <c r="FH130" s="296"/>
      <c r="FI130" s="296"/>
      <c r="FJ130" s="40" t="s">
        <v>311</v>
      </c>
      <c r="FK130" s="302" t="str">
        <f t="shared" si="148"/>
        <v/>
      </c>
      <c r="FL130" s="299"/>
      <c r="FM130" s="292"/>
      <c r="FN130" s="290"/>
      <c r="FO130" s="305"/>
      <c r="FP130" s="296"/>
      <c r="FQ130" s="296"/>
      <c r="FR130" s="296"/>
      <c r="FS130" s="40" t="s">
        <v>311</v>
      </c>
      <c r="FT130" s="352" t="str">
        <f t="shared" si="149"/>
        <v/>
      </c>
      <c r="FU130" s="267"/>
      <c r="FV130" s="292"/>
      <c r="FW130" s="290"/>
      <c r="FX130" s="326"/>
      <c r="FY130" s="326"/>
      <c r="FZ130" s="326"/>
      <c r="GA130" s="326"/>
      <c r="GB130" s="36" t="s">
        <v>312</v>
      </c>
      <c r="GC130" s="308" t="str">
        <f t="shared" si="150"/>
        <v/>
      </c>
      <c r="GD130" s="267"/>
      <c r="GE130" s="312" t="str">
        <f t="shared" si="151"/>
        <v/>
      </c>
      <c r="GF130" s="313"/>
      <c r="GG130" s="338"/>
      <c r="GH130" s="312" t="str">
        <f t="shared" si="152"/>
        <v/>
      </c>
      <c r="GI130" s="313"/>
      <c r="GJ130" s="338" t="s">
        <v>56</v>
      </c>
      <c r="GK130" s="475" t="str">
        <f t="shared" si="153"/>
        <v/>
      </c>
      <c r="GL130" s="313"/>
      <c r="GM130" s="313"/>
      <c r="GN130" s="338"/>
      <c r="GO130" s="429" t="str">
        <f t="shared" si="154"/>
        <v/>
      </c>
      <c r="GP130" s="430" t="str">
        <f t="shared" si="155"/>
        <v/>
      </c>
      <c r="GQ130" s="431" t="str">
        <f t="shared" si="156"/>
        <v/>
      </c>
      <c r="GR130" s="432" t="str">
        <f t="shared" si="157"/>
        <v/>
      </c>
      <c r="GS130" s="430" t="str">
        <f t="shared" si="158"/>
        <v/>
      </c>
      <c r="GT130" s="433" t="str">
        <f t="shared" si="159"/>
        <v/>
      </c>
      <c r="GU130" s="331" t="str">
        <f t="shared" si="160"/>
        <v/>
      </c>
      <c r="GV130" s="333" t="str">
        <f t="shared" si="161"/>
        <v/>
      </c>
      <c r="GW130" s="439" t="str">
        <f t="shared" si="162"/>
        <v/>
      </c>
      <c r="GX130" s="433" t="str">
        <f t="shared" si="163"/>
        <v/>
      </c>
      <c r="GY130" s="331" t="str">
        <f t="shared" si="164"/>
        <v/>
      </c>
      <c r="GZ130" s="331" t="str">
        <f t="shared" si="165"/>
        <v/>
      </c>
      <c r="HA130" s="328" t="str">
        <f t="shared" si="166"/>
        <v/>
      </c>
      <c r="HB130" s="331" t="str">
        <f t="shared" si="167"/>
        <v/>
      </c>
      <c r="HC130" s="331" t="str">
        <f t="shared" si="168"/>
        <v/>
      </c>
      <c r="HD130" s="333" t="str">
        <f t="shared" si="169"/>
        <v/>
      </c>
      <c r="HE130" s="332" t="str">
        <f t="shared" si="170"/>
        <v/>
      </c>
      <c r="HF130" s="331" t="str">
        <f t="shared" si="171"/>
        <v/>
      </c>
      <c r="HG130" s="333" t="str">
        <f t="shared" si="172"/>
        <v/>
      </c>
      <c r="HH130" s="419" t="str">
        <f t="shared" si="173"/>
        <v/>
      </c>
      <c r="HI130" s="358" t="str">
        <f t="shared" si="174"/>
        <v/>
      </c>
      <c r="HJ130" s="331" t="str">
        <f t="shared" si="175"/>
        <v/>
      </c>
      <c r="HK130" s="331" t="str">
        <f t="shared" si="176"/>
        <v/>
      </c>
      <c r="HL130" s="358" t="str">
        <f t="shared" si="177"/>
        <v/>
      </c>
      <c r="HM130" s="331" t="str">
        <f t="shared" si="178"/>
        <v/>
      </c>
      <c r="HN130" s="331" t="str">
        <f t="shared" si="179"/>
        <v/>
      </c>
      <c r="HO130" s="358" t="str">
        <f t="shared" si="180"/>
        <v/>
      </c>
      <c r="HP130" s="331" t="str">
        <f t="shared" si="181"/>
        <v/>
      </c>
      <c r="HQ130" s="331" t="str">
        <f t="shared" si="182"/>
        <v/>
      </c>
      <c r="HR130" s="361" t="str">
        <f t="shared" si="183"/>
        <v/>
      </c>
      <c r="HS130" s="348" t="str">
        <f t="shared" si="184"/>
        <v/>
      </c>
      <c r="HT130" s="333" t="str">
        <f t="shared" si="185"/>
        <v/>
      </c>
      <c r="HU130" s="428" t="str">
        <f t="shared" si="186"/>
        <v/>
      </c>
      <c r="HV130" s="328" t="str">
        <f t="shared" si="187"/>
        <v/>
      </c>
      <c r="HW130" s="330" t="str">
        <f t="shared" si="188"/>
        <v/>
      </c>
      <c r="HX130" s="418" t="str">
        <f t="shared" si="189"/>
        <v/>
      </c>
      <c r="HY130" s="331" t="str">
        <f t="shared" si="190"/>
        <v/>
      </c>
      <c r="HZ130" s="331" t="str">
        <f t="shared" si="191"/>
        <v/>
      </c>
      <c r="IA130" s="331" t="str">
        <f t="shared" si="192"/>
        <v/>
      </c>
      <c r="IB130" s="331" t="str">
        <f t="shared" si="193"/>
        <v/>
      </c>
      <c r="IC130" s="333" t="str">
        <f t="shared" si="194"/>
        <v/>
      </c>
      <c r="ID130" s="419" t="str">
        <f t="shared" si="195"/>
        <v/>
      </c>
      <c r="IE130" s="331" t="str">
        <f t="shared" si="196"/>
        <v/>
      </c>
      <c r="IF130" s="331" t="str">
        <f t="shared" si="197"/>
        <v/>
      </c>
      <c r="IG130" s="331" t="str">
        <f t="shared" si="198"/>
        <v/>
      </c>
      <c r="IH130" s="331" t="str">
        <f t="shared" si="199"/>
        <v/>
      </c>
      <c r="II130" s="333" t="str">
        <f t="shared" si="200"/>
        <v/>
      </c>
      <c r="IJ130" s="419" t="str">
        <f t="shared" si="201"/>
        <v/>
      </c>
      <c r="IK130" s="331" t="str">
        <f t="shared" si="202"/>
        <v/>
      </c>
      <c r="IL130" s="331" t="str">
        <f t="shared" si="203"/>
        <v/>
      </c>
      <c r="IM130" s="331" t="str">
        <f t="shared" si="204"/>
        <v/>
      </c>
      <c r="IN130" s="331" t="str">
        <f t="shared" si="205"/>
        <v/>
      </c>
      <c r="IO130" s="333" t="str">
        <f t="shared" si="206"/>
        <v/>
      </c>
      <c r="IP130" s="433" t="str">
        <f t="shared" si="207"/>
        <v/>
      </c>
      <c r="IQ130" s="331" t="str">
        <f t="shared" si="208"/>
        <v/>
      </c>
      <c r="IR130" s="348" t="str">
        <f t="shared" si="209"/>
        <v/>
      </c>
      <c r="IS130" s="433" t="str">
        <f t="shared" si="210"/>
        <v/>
      </c>
      <c r="IT130" s="331" t="str">
        <f t="shared" si="211"/>
        <v/>
      </c>
      <c r="IU130" s="333" t="str">
        <f t="shared" si="212"/>
        <v/>
      </c>
      <c r="IV130" s="449" t="str">
        <f t="shared" si="213"/>
        <v/>
      </c>
      <c r="IW130" s="331" t="str">
        <f t="shared" si="214"/>
        <v/>
      </c>
      <c r="IX130" s="331" t="str">
        <f t="shared" si="215"/>
        <v/>
      </c>
      <c r="IY130" s="348" t="str">
        <f t="shared" si="216"/>
        <v/>
      </c>
      <c r="IZ130" s="365" t="str">
        <f t="shared" si="217"/>
        <v/>
      </c>
      <c r="JA130" s="340"/>
      <c r="JB130" s="100"/>
      <c r="JC130" s="370" t="str">
        <f t="shared" si="218"/>
        <v/>
      </c>
      <c r="JD130" s="101" t="str">
        <f t="shared" si="219"/>
        <v/>
      </c>
      <c r="JE130" s="367" t="str">
        <f t="shared" si="220"/>
        <v/>
      </c>
      <c r="JF130" s="368" t="str">
        <f t="shared" si="221"/>
        <v/>
      </c>
      <c r="JG130" s="368" t="str">
        <f t="shared" si="222"/>
        <v/>
      </c>
      <c r="JH130" s="368" t="str">
        <f t="shared" si="223"/>
        <v/>
      </c>
      <c r="JI130" s="368">
        <f t="shared" si="224"/>
        <v>0</v>
      </c>
      <c r="JJ130" s="369" t="str">
        <f t="shared" si="225"/>
        <v/>
      </c>
      <c r="JK130" s="367" t="str">
        <f t="shared" si="226"/>
        <v/>
      </c>
      <c r="JL130" s="369" t="str">
        <f t="shared" si="227"/>
        <v/>
      </c>
      <c r="JM130" s="368" t="str">
        <f t="shared" si="228"/>
        <v/>
      </c>
      <c r="JN130" s="368" t="str">
        <f t="shared" si="229"/>
        <v/>
      </c>
      <c r="JO130" s="368" t="str">
        <f t="shared" si="230"/>
        <v/>
      </c>
      <c r="JP130" s="371" t="str">
        <f t="shared" si="231"/>
        <v/>
      </c>
      <c r="JR130" s="115" t="str">
        <f t="shared" si="232"/>
        <v/>
      </c>
      <c r="JS130" s="28" t="str">
        <f t="shared" si="233"/>
        <v/>
      </c>
      <c r="JT130" s="28" t="str">
        <f t="shared" si="234"/>
        <v/>
      </c>
      <c r="JU130" s="28" t="str">
        <f t="shared" si="235"/>
        <v/>
      </c>
      <c r="JV130" s="28" t="str">
        <f t="shared" si="236"/>
        <v/>
      </c>
      <c r="JW130" s="251"/>
      <c r="JX130" s="122" t="str">
        <f t="shared" si="237"/>
        <v/>
      </c>
      <c r="JZ130" s="115" t="str">
        <f t="shared" si="238"/>
        <v/>
      </c>
      <c r="KA130" s="398" t="str">
        <f t="shared" si="239"/>
        <v/>
      </c>
      <c r="KB130" s="398" t="str">
        <f t="shared" si="240"/>
        <v/>
      </c>
      <c r="KC130" s="28" t="str">
        <f t="shared" si="241"/>
        <v/>
      </c>
      <c r="KD130" s="28" t="str">
        <f t="shared" si="242"/>
        <v/>
      </c>
      <c r="KE130" s="28" t="str">
        <f t="shared" si="243"/>
        <v/>
      </c>
      <c r="KF130" s="28" t="str">
        <f t="shared" si="244"/>
        <v/>
      </c>
      <c r="KG130" s="28" t="str">
        <f t="shared" si="245"/>
        <v/>
      </c>
      <c r="KH130" s="28" t="str">
        <f t="shared" si="246"/>
        <v/>
      </c>
      <c r="KI130" s="28" t="str">
        <f t="shared" si="247"/>
        <v/>
      </c>
      <c r="KJ130" s="28" t="str">
        <f t="shared" si="248"/>
        <v/>
      </c>
      <c r="KK130" s="122" t="str">
        <f t="shared" si="249"/>
        <v/>
      </c>
    </row>
    <row r="131" spans="2:297" s="26" customFormat="1" ht="26.25" customHeight="1" x14ac:dyDescent="0.2">
      <c r="B131" s="27">
        <f t="shared" si="128"/>
        <v>0</v>
      </c>
      <c r="C131" s="27">
        <f t="shared" si="129"/>
        <v>0</v>
      </c>
      <c r="D131" s="27">
        <f t="shared" si="130"/>
        <v>0</v>
      </c>
      <c r="E131" s="27">
        <f t="shared" si="131"/>
        <v>0</v>
      </c>
      <c r="F131" s="27">
        <f t="shared" si="132"/>
        <v>0</v>
      </c>
      <c r="G131" s="27">
        <f t="shared" si="133"/>
        <v>0</v>
      </c>
      <c r="H131" s="27">
        <f t="shared" si="134"/>
        <v>0</v>
      </c>
      <c r="I131" s="27">
        <f t="shared" si="135"/>
        <v>0</v>
      </c>
      <c r="J131" s="27"/>
      <c r="K131" s="27"/>
      <c r="L131" s="27"/>
      <c r="N131" s="131" t="str">
        <f t="shared" si="136"/>
        <v/>
      </c>
      <c r="O131" s="59"/>
      <c r="P131" s="59"/>
      <c r="Q131" s="241"/>
      <c r="R131" s="483"/>
      <c r="S131" s="243" t="str">
        <f>IFERROR(VLOOKUP($R131,整理番号!$B$4:$C$5,2,FALSE),"")</f>
        <v/>
      </c>
      <c r="T131" s="59"/>
      <c r="U131" s="250"/>
      <c r="V131" s="121"/>
      <c r="W131" s="218" t="str">
        <f t="shared" si="137"/>
        <v/>
      </c>
      <c r="X131" s="111"/>
      <c r="Y131" s="115"/>
      <c r="Z131" s="146" t="str">
        <f>IFERROR(VLOOKUP($Y131,整理番号!$B$8:$C$10,2,FALSE),"")</f>
        <v/>
      </c>
      <c r="AA131" s="251"/>
      <c r="AB131" s="28"/>
      <c r="AC131" s="62" t="str">
        <f>IFERROR(VLOOKUP($AB131,整理番号!$B$22:$C$23,2,FALSE),"")</f>
        <v/>
      </c>
      <c r="AD131" s="28"/>
      <c r="AE131" s="116" t="str">
        <f>IFERROR(VLOOKUP(AD131,整理番号!$B$14:$C$16,2,FALSE),"")</f>
        <v/>
      </c>
      <c r="AF131" s="115"/>
      <c r="AG131" s="30" t="str">
        <f>IFERROR(VLOOKUP(AF131,整理番号!$B$18:$C$19,2,FALSE),"")</f>
        <v/>
      </c>
      <c r="AH131" s="28"/>
      <c r="AI131" s="254"/>
      <c r="AJ131" s="254"/>
      <c r="AK131" s="122"/>
      <c r="AL131" s="141"/>
      <c r="AM131" s="28"/>
      <c r="AN131" s="141"/>
      <c r="AO131" s="115"/>
      <c r="AP131" s="116" t="str">
        <f>IFERROR(VLOOKUP(AO131,整理番号!$B$38:$C$43,2,FALSE),"")</f>
        <v/>
      </c>
      <c r="AQ131" s="104" t="str">
        <f t="shared" si="138"/>
        <v/>
      </c>
      <c r="AR131" s="27"/>
      <c r="AS131" s="28"/>
      <c r="AT131" s="27"/>
      <c r="AU131" s="27"/>
      <c r="AV131" s="122"/>
      <c r="AW131" s="115"/>
      <c r="AX131" s="31"/>
      <c r="AY131" s="64" t="str">
        <f t="shared" si="139"/>
        <v/>
      </c>
      <c r="AZ131" s="31"/>
      <c r="BA131" s="31"/>
      <c r="BB131" s="64">
        <f t="shared" si="140"/>
        <v>0</v>
      </c>
      <c r="BC131" s="64" t="str">
        <f t="shared" si="141"/>
        <v/>
      </c>
      <c r="BD131" s="64" t="str">
        <f t="shared" si="142"/>
        <v/>
      </c>
      <c r="BE131" s="33"/>
      <c r="BF131" s="34" t="str">
        <f t="shared" si="143"/>
        <v/>
      </c>
      <c r="BG131" s="125" t="str">
        <f t="shared" si="144"/>
        <v/>
      </c>
      <c r="BH131" s="262"/>
      <c r="BI131" s="263"/>
      <c r="BJ131" s="31"/>
      <c r="BK131" s="31"/>
      <c r="BL131" s="31"/>
      <c r="BM131" s="31"/>
      <c r="BN131" s="148"/>
      <c r="BO131" s="270"/>
      <c r="BP131" s="267"/>
      <c r="BQ131" s="262"/>
      <c r="BR131" s="263"/>
      <c r="BS131" s="31"/>
      <c r="BT131" s="31"/>
      <c r="BU131" s="31"/>
      <c r="BV131" s="31"/>
      <c r="BW131" s="148"/>
      <c r="BX131" s="270"/>
      <c r="BY131" s="267"/>
      <c r="BZ131" s="262"/>
      <c r="CA131" s="263"/>
      <c r="CB131" s="31"/>
      <c r="CC131" s="31"/>
      <c r="CD131" s="31"/>
      <c r="CE131" s="31"/>
      <c r="CF131" s="148"/>
      <c r="CG131" s="270"/>
      <c r="CH131" s="267"/>
      <c r="CI131" s="262"/>
      <c r="CJ131" s="263"/>
      <c r="CK131" s="323"/>
      <c r="CL131" s="323"/>
      <c r="CM131" s="323"/>
      <c r="CN131" s="323"/>
      <c r="CO131" s="35" t="s">
        <v>306</v>
      </c>
      <c r="CP131" s="342" t="str">
        <f t="shared" si="145"/>
        <v/>
      </c>
      <c r="CQ131" s="267"/>
      <c r="CR131" s="258"/>
      <c r="CS131" s="93"/>
      <c r="CT131" s="275"/>
      <c r="CU131" s="275"/>
      <c r="CV131" s="275"/>
      <c r="CW131" s="275"/>
      <c r="CX131" s="36" t="s">
        <v>307</v>
      </c>
      <c r="CY131" s="273"/>
      <c r="CZ131" s="258"/>
      <c r="DA131" s="263"/>
      <c r="DB131" s="296"/>
      <c r="DC131" s="296"/>
      <c r="DD131" s="296"/>
      <c r="DE131" s="296"/>
      <c r="DF131" s="36" t="s">
        <v>308</v>
      </c>
      <c r="DG131" s="344" t="str">
        <f t="shared" si="146"/>
        <v/>
      </c>
      <c r="DH131" s="273"/>
      <c r="DI131" s="258"/>
      <c r="DJ131" s="263"/>
      <c r="DK131" s="278"/>
      <c r="DL131" s="278"/>
      <c r="DM131" s="278"/>
      <c r="DN131" s="278"/>
      <c r="DO131" s="36" t="s">
        <v>309</v>
      </c>
      <c r="DP131" s="281"/>
      <c r="DQ131" s="284" t="str">
        <f t="shared" si="147"/>
        <v/>
      </c>
      <c r="DR131" s="273"/>
      <c r="DS131" s="43"/>
      <c r="DT131" s="93"/>
      <c r="DU131" s="37"/>
      <c r="DV131" s="37"/>
      <c r="DW131" s="37"/>
      <c r="DX131" s="37"/>
      <c r="DY131" s="46" t="s">
        <v>310</v>
      </c>
      <c r="DZ131" s="478"/>
      <c r="EA131" s="38"/>
      <c r="EB131" s="37"/>
      <c r="EC131" s="37"/>
      <c r="ED131" s="37"/>
      <c r="EE131" s="37"/>
      <c r="EF131" s="49" t="s">
        <v>307</v>
      </c>
      <c r="EG131" s="54"/>
      <c r="EH131" s="290"/>
      <c r="EI131" s="37"/>
      <c r="EJ131" s="37"/>
      <c r="EK131" s="37"/>
      <c r="EL131" s="37"/>
      <c r="EM131" s="52" t="s">
        <v>307</v>
      </c>
      <c r="EN131" s="57"/>
      <c r="EO131" s="290"/>
      <c r="EP131" s="37"/>
      <c r="EQ131" s="37"/>
      <c r="ER131" s="37"/>
      <c r="ES131" s="37"/>
      <c r="ET131" s="39" t="s">
        <v>307</v>
      </c>
      <c r="EU131" s="287"/>
      <c r="EV131" s="292"/>
      <c r="EW131" s="290"/>
      <c r="EX131" s="37"/>
      <c r="EY131" s="37"/>
      <c r="EZ131" s="37"/>
      <c r="FA131" s="37"/>
      <c r="FB131" s="39" t="s">
        <v>307</v>
      </c>
      <c r="FC131" s="287"/>
      <c r="FD131" s="292"/>
      <c r="FE131" s="290"/>
      <c r="FF131" s="296"/>
      <c r="FG131" s="296"/>
      <c r="FH131" s="296"/>
      <c r="FI131" s="296"/>
      <c r="FJ131" s="40" t="s">
        <v>311</v>
      </c>
      <c r="FK131" s="302" t="str">
        <f t="shared" si="148"/>
        <v/>
      </c>
      <c r="FL131" s="299"/>
      <c r="FM131" s="292"/>
      <c r="FN131" s="290"/>
      <c r="FO131" s="305"/>
      <c r="FP131" s="296"/>
      <c r="FQ131" s="296"/>
      <c r="FR131" s="296"/>
      <c r="FS131" s="40" t="s">
        <v>311</v>
      </c>
      <c r="FT131" s="352" t="str">
        <f t="shared" si="149"/>
        <v/>
      </c>
      <c r="FU131" s="267"/>
      <c r="FV131" s="292"/>
      <c r="FW131" s="290"/>
      <c r="FX131" s="326"/>
      <c r="FY131" s="326"/>
      <c r="FZ131" s="326"/>
      <c r="GA131" s="326"/>
      <c r="GB131" s="36" t="s">
        <v>312</v>
      </c>
      <c r="GC131" s="308" t="str">
        <f t="shared" si="150"/>
        <v/>
      </c>
      <c r="GD131" s="267"/>
      <c r="GE131" s="312" t="str">
        <f t="shared" si="151"/>
        <v/>
      </c>
      <c r="GF131" s="313"/>
      <c r="GG131" s="338"/>
      <c r="GH131" s="312" t="str">
        <f t="shared" si="152"/>
        <v/>
      </c>
      <c r="GI131" s="313"/>
      <c r="GJ131" s="338" t="s">
        <v>56</v>
      </c>
      <c r="GK131" s="475" t="str">
        <f t="shared" si="153"/>
        <v/>
      </c>
      <c r="GL131" s="313"/>
      <c r="GM131" s="313"/>
      <c r="GN131" s="338"/>
      <c r="GO131" s="429" t="str">
        <f t="shared" si="154"/>
        <v/>
      </c>
      <c r="GP131" s="430" t="str">
        <f t="shared" si="155"/>
        <v/>
      </c>
      <c r="GQ131" s="431" t="str">
        <f t="shared" si="156"/>
        <v/>
      </c>
      <c r="GR131" s="432" t="str">
        <f t="shared" si="157"/>
        <v/>
      </c>
      <c r="GS131" s="430" t="str">
        <f t="shared" si="158"/>
        <v/>
      </c>
      <c r="GT131" s="433" t="str">
        <f t="shared" si="159"/>
        <v/>
      </c>
      <c r="GU131" s="331" t="str">
        <f t="shared" si="160"/>
        <v/>
      </c>
      <c r="GV131" s="333" t="str">
        <f t="shared" si="161"/>
        <v/>
      </c>
      <c r="GW131" s="439" t="str">
        <f t="shared" si="162"/>
        <v/>
      </c>
      <c r="GX131" s="433" t="str">
        <f t="shared" si="163"/>
        <v/>
      </c>
      <c r="GY131" s="331" t="str">
        <f t="shared" si="164"/>
        <v/>
      </c>
      <c r="GZ131" s="331" t="str">
        <f t="shared" si="165"/>
        <v/>
      </c>
      <c r="HA131" s="328" t="str">
        <f t="shared" si="166"/>
        <v/>
      </c>
      <c r="HB131" s="331" t="str">
        <f t="shared" si="167"/>
        <v/>
      </c>
      <c r="HC131" s="331" t="str">
        <f t="shared" si="168"/>
        <v/>
      </c>
      <c r="HD131" s="333" t="str">
        <f t="shared" si="169"/>
        <v/>
      </c>
      <c r="HE131" s="332" t="str">
        <f t="shared" si="170"/>
        <v/>
      </c>
      <c r="HF131" s="331" t="str">
        <f t="shared" si="171"/>
        <v/>
      </c>
      <c r="HG131" s="333" t="str">
        <f t="shared" si="172"/>
        <v/>
      </c>
      <c r="HH131" s="419" t="str">
        <f t="shared" si="173"/>
        <v/>
      </c>
      <c r="HI131" s="358" t="str">
        <f t="shared" si="174"/>
        <v/>
      </c>
      <c r="HJ131" s="331" t="str">
        <f t="shared" si="175"/>
        <v/>
      </c>
      <c r="HK131" s="331" t="str">
        <f t="shared" si="176"/>
        <v/>
      </c>
      <c r="HL131" s="358" t="str">
        <f t="shared" si="177"/>
        <v/>
      </c>
      <c r="HM131" s="331" t="str">
        <f t="shared" si="178"/>
        <v/>
      </c>
      <c r="HN131" s="331" t="str">
        <f t="shared" si="179"/>
        <v/>
      </c>
      <c r="HO131" s="358" t="str">
        <f t="shared" si="180"/>
        <v/>
      </c>
      <c r="HP131" s="331" t="str">
        <f t="shared" si="181"/>
        <v/>
      </c>
      <c r="HQ131" s="331" t="str">
        <f t="shared" si="182"/>
        <v/>
      </c>
      <c r="HR131" s="361" t="str">
        <f t="shared" si="183"/>
        <v/>
      </c>
      <c r="HS131" s="348" t="str">
        <f t="shared" si="184"/>
        <v/>
      </c>
      <c r="HT131" s="333" t="str">
        <f t="shared" si="185"/>
        <v/>
      </c>
      <c r="HU131" s="428" t="str">
        <f t="shared" si="186"/>
        <v/>
      </c>
      <c r="HV131" s="328" t="str">
        <f t="shared" si="187"/>
        <v/>
      </c>
      <c r="HW131" s="330" t="str">
        <f t="shared" si="188"/>
        <v/>
      </c>
      <c r="HX131" s="418" t="str">
        <f t="shared" si="189"/>
        <v/>
      </c>
      <c r="HY131" s="331" t="str">
        <f t="shared" si="190"/>
        <v/>
      </c>
      <c r="HZ131" s="331" t="str">
        <f t="shared" si="191"/>
        <v/>
      </c>
      <c r="IA131" s="331" t="str">
        <f t="shared" si="192"/>
        <v/>
      </c>
      <c r="IB131" s="331" t="str">
        <f t="shared" si="193"/>
        <v/>
      </c>
      <c r="IC131" s="333" t="str">
        <f t="shared" si="194"/>
        <v/>
      </c>
      <c r="ID131" s="419" t="str">
        <f t="shared" si="195"/>
        <v/>
      </c>
      <c r="IE131" s="331" t="str">
        <f t="shared" si="196"/>
        <v/>
      </c>
      <c r="IF131" s="331" t="str">
        <f t="shared" si="197"/>
        <v/>
      </c>
      <c r="IG131" s="331" t="str">
        <f t="shared" si="198"/>
        <v/>
      </c>
      <c r="IH131" s="331" t="str">
        <f t="shared" si="199"/>
        <v/>
      </c>
      <c r="II131" s="333" t="str">
        <f t="shared" si="200"/>
        <v/>
      </c>
      <c r="IJ131" s="419" t="str">
        <f t="shared" si="201"/>
        <v/>
      </c>
      <c r="IK131" s="331" t="str">
        <f t="shared" si="202"/>
        <v/>
      </c>
      <c r="IL131" s="331" t="str">
        <f t="shared" si="203"/>
        <v/>
      </c>
      <c r="IM131" s="331" t="str">
        <f t="shared" si="204"/>
        <v/>
      </c>
      <c r="IN131" s="331" t="str">
        <f t="shared" si="205"/>
        <v/>
      </c>
      <c r="IO131" s="333" t="str">
        <f t="shared" si="206"/>
        <v/>
      </c>
      <c r="IP131" s="433" t="str">
        <f t="shared" si="207"/>
        <v/>
      </c>
      <c r="IQ131" s="331" t="str">
        <f t="shared" si="208"/>
        <v/>
      </c>
      <c r="IR131" s="348" t="str">
        <f t="shared" si="209"/>
        <v/>
      </c>
      <c r="IS131" s="433" t="str">
        <f t="shared" si="210"/>
        <v/>
      </c>
      <c r="IT131" s="331" t="str">
        <f t="shared" si="211"/>
        <v/>
      </c>
      <c r="IU131" s="333" t="str">
        <f t="shared" si="212"/>
        <v/>
      </c>
      <c r="IV131" s="449" t="str">
        <f t="shared" si="213"/>
        <v/>
      </c>
      <c r="IW131" s="331" t="str">
        <f t="shared" si="214"/>
        <v/>
      </c>
      <c r="IX131" s="331" t="str">
        <f t="shared" si="215"/>
        <v/>
      </c>
      <c r="IY131" s="348" t="str">
        <f t="shared" si="216"/>
        <v/>
      </c>
      <c r="IZ131" s="365" t="str">
        <f t="shared" si="217"/>
        <v/>
      </c>
      <c r="JA131" s="340"/>
      <c r="JB131" s="100"/>
      <c r="JC131" s="370" t="str">
        <f t="shared" si="218"/>
        <v/>
      </c>
      <c r="JD131" s="101" t="str">
        <f t="shared" si="219"/>
        <v/>
      </c>
      <c r="JE131" s="367" t="str">
        <f t="shared" si="220"/>
        <v/>
      </c>
      <c r="JF131" s="368" t="str">
        <f t="shared" si="221"/>
        <v/>
      </c>
      <c r="JG131" s="368" t="str">
        <f t="shared" si="222"/>
        <v/>
      </c>
      <c r="JH131" s="368" t="str">
        <f t="shared" si="223"/>
        <v/>
      </c>
      <c r="JI131" s="368">
        <f t="shared" si="224"/>
        <v>0</v>
      </c>
      <c r="JJ131" s="369" t="str">
        <f t="shared" si="225"/>
        <v/>
      </c>
      <c r="JK131" s="367" t="str">
        <f t="shared" si="226"/>
        <v/>
      </c>
      <c r="JL131" s="369" t="str">
        <f t="shared" si="227"/>
        <v/>
      </c>
      <c r="JM131" s="368" t="str">
        <f t="shared" si="228"/>
        <v/>
      </c>
      <c r="JN131" s="368" t="str">
        <f t="shared" si="229"/>
        <v/>
      </c>
      <c r="JO131" s="368" t="str">
        <f t="shared" si="230"/>
        <v/>
      </c>
      <c r="JP131" s="371" t="str">
        <f t="shared" si="231"/>
        <v/>
      </c>
      <c r="JR131" s="115" t="str">
        <f t="shared" si="232"/>
        <v/>
      </c>
      <c r="JS131" s="28" t="str">
        <f t="shared" si="233"/>
        <v/>
      </c>
      <c r="JT131" s="28" t="str">
        <f t="shared" si="234"/>
        <v/>
      </c>
      <c r="JU131" s="28" t="str">
        <f t="shared" si="235"/>
        <v/>
      </c>
      <c r="JV131" s="28" t="str">
        <f t="shared" si="236"/>
        <v/>
      </c>
      <c r="JW131" s="251"/>
      <c r="JX131" s="122" t="str">
        <f t="shared" si="237"/>
        <v/>
      </c>
      <c r="JZ131" s="115" t="str">
        <f t="shared" si="238"/>
        <v/>
      </c>
      <c r="KA131" s="398" t="str">
        <f t="shared" si="239"/>
        <v/>
      </c>
      <c r="KB131" s="398" t="str">
        <f t="shared" si="240"/>
        <v/>
      </c>
      <c r="KC131" s="28" t="str">
        <f t="shared" si="241"/>
        <v/>
      </c>
      <c r="KD131" s="28" t="str">
        <f t="shared" si="242"/>
        <v/>
      </c>
      <c r="KE131" s="28" t="str">
        <f t="shared" si="243"/>
        <v/>
      </c>
      <c r="KF131" s="28" t="str">
        <f t="shared" si="244"/>
        <v/>
      </c>
      <c r="KG131" s="28" t="str">
        <f t="shared" si="245"/>
        <v/>
      </c>
      <c r="KH131" s="28" t="str">
        <f t="shared" si="246"/>
        <v/>
      </c>
      <c r="KI131" s="28" t="str">
        <f t="shared" si="247"/>
        <v/>
      </c>
      <c r="KJ131" s="28" t="str">
        <f t="shared" si="248"/>
        <v/>
      </c>
      <c r="KK131" s="122" t="str">
        <f t="shared" si="249"/>
        <v/>
      </c>
    </row>
    <row r="132" spans="2:297" s="26" customFormat="1" ht="26.25" customHeight="1" x14ac:dyDescent="0.2">
      <c r="B132" s="27">
        <f t="shared" si="128"/>
        <v>0</v>
      </c>
      <c r="C132" s="27">
        <f t="shared" si="129"/>
        <v>0</v>
      </c>
      <c r="D132" s="27">
        <f t="shared" si="130"/>
        <v>0</v>
      </c>
      <c r="E132" s="27">
        <f t="shared" si="131"/>
        <v>0</v>
      </c>
      <c r="F132" s="27">
        <f t="shared" si="132"/>
        <v>0</v>
      </c>
      <c r="G132" s="27">
        <f t="shared" si="133"/>
        <v>0</v>
      </c>
      <c r="H132" s="27">
        <f t="shared" si="134"/>
        <v>0</v>
      </c>
      <c r="I132" s="27">
        <f t="shared" si="135"/>
        <v>0</v>
      </c>
      <c r="J132" s="27"/>
      <c r="K132" s="27"/>
      <c r="L132" s="27"/>
      <c r="N132" s="131" t="str">
        <f t="shared" si="136"/>
        <v/>
      </c>
      <c r="O132" s="59"/>
      <c r="P132" s="59"/>
      <c r="Q132" s="241"/>
      <c r="R132" s="483"/>
      <c r="S132" s="243" t="str">
        <f>IFERROR(VLOOKUP($R132,整理番号!$B$4:$C$5,2,FALSE),"")</f>
        <v/>
      </c>
      <c r="T132" s="59"/>
      <c r="U132" s="250"/>
      <c r="V132" s="121"/>
      <c r="W132" s="218" t="str">
        <f t="shared" si="137"/>
        <v/>
      </c>
      <c r="X132" s="111"/>
      <c r="Y132" s="115"/>
      <c r="Z132" s="146" t="str">
        <f>IFERROR(VLOOKUP($Y132,整理番号!$B$8:$C$10,2,FALSE),"")</f>
        <v/>
      </c>
      <c r="AA132" s="251"/>
      <c r="AB132" s="28"/>
      <c r="AC132" s="62" t="str">
        <f>IFERROR(VLOOKUP($AB132,整理番号!$B$22:$C$23,2,FALSE),"")</f>
        <v/>
      </c>
      <c r="AD132" s="28"/>
      <c r="AE132" s="116" t="str">
        <f>IFERROR(VLOOKUP(AD132,整理番号!$B$14:$C$16,2,FALSE),"")</f>
        <v/>
      </c>
      <c r="AF132" s="115"/>
      <c r="AG132" s="30" t="str">
        <f>IFERROR(VLOOKUP(AF132,整理番号!$B$18:$C$19,2,FALSE),"")</f>
        <v/>
      </c>
      <c r="AH132" s="28"/>
      <c r="AI132" s="254"/>
      <c r="AJ132" s="254"/>
      <c r="AK132" s="122"/>
      <c r="AL132" s="141"/>
      <c r="AM132" s="28"/>
      <c r="AN132" s="141"/>
      <c r="AO132" s="115"/>
      <c r="AP132" s="116" t="str">
        <f>IFERROR(VLOOKUP(AO132,整理番号!$B$38:$C$43,2,FALSE),"")</f>
        <v/>
      </c>
      <c r="AQ132" s="104" t="str">
        <f t="shared" si="138"/>
        <v/>
      </c>
      <c r="AR132" s="27"/>
      <c r="AS132" s="28"/>
      <c r="AT132" s="27"/>
      <c r="AU132" s="27"/>
      <c r="AV132" s="122"/>
      <c r="AW132" s="115"/>
      <c r="AX132" s="31"/>
      <c r="AY132" s="64" t="str">
        <f t="shared" si="139"/>
        <v/>
      </c>
      <c r="AZ132" s="31"/>
      <c r="BA132" s="31"/>
      <c r="BB132" s="64">
        <f t="shared" si="140"/>
        <v>0</v>
      </c>
      <c r="BC132" s="64" t="str">
        <f t="shared" si="141"/>
        <v/>
      </c>
      <c r="BD132" s="64" t="str">
        <f t="shared" si="142"/>
        <v/>
      </c>
      <c r="BE132" s="33"/>
      <c r="BF132" s="34" t="str">
        <f t="shared" si="143"/>
        <v/>
      </c>
      <c r="BG132" s="125" t="str">
        <f t="shared" si="144"/>
        <v/>
      </c>
      <c r="BH132" s="262"/>
      <c r="BI132" s="263"/>
      <c r="BJ132" s="31"/>
      <c r="BK132" s="31"/>
      <c r="BL132" s="31"/>
      <c r="BM132" s="31"/>
      <c r="BN132" s="148"/>
      <c r="BO132" s="270"/>
      <c r="BP132" s="267"/>
      <c r="BQ132" s="262"/>
      <c r="BR132" s="263"/>
      <c r="BS132" s="31"/>
      <c r="BT132" s="31"/>
      <c r="BU132" s="31"/>
      <c r="BV132" s="31"/>
      <c r="BW132" s="148"/>
      <c r="BX132" s="270"/>
      <c r="BY132" s="267"/>
      <c r="BZ132" s="262"/>
      <c r="CA132" s="263"/>
      <c r="CB132" s="31"/>
      <c r="CC132" s="31"/>
      <c r="CD132" s="31"/>
      <c r="CE132" s="31"/>
      <c r="CF132" s="148"/>
      <c r="CG132" s="270"/>
      <c r="CH132" s="267"/>
      <c r="CI132" s="262"/>
      <c r="CJ132" s="263"/>
      <c r="CK132" s="323"/>
      <c r="CL132" s="323"/>
      <c r="CM132" s="323"/>
      <c r="CN132" s="323"/>
      <c r="CO132" s="35" t="s">
        <v>306</v>
      </c>
      <c r="CP132" s="342" t="str">
        <f t="shared" si="145"/>
        <v/>
      </c>
      <c r="CQ132" s="267"/>
      <c r="CR132" s="258"/>
      <c r="CS132" s="93"/>
      <c r="CT132" s="275"/>
      <c r="CU132" s="275"/>
      <c r="CV132" s="275"/>
      <c r="CW132" s="275"/>
      <c r="CX132" s="36" t="s">
        <v>307</v>
      </c>
      <c r="CY132" s="273"/>
      <c r="CZ132" s="258"/>
      <c r="DA132" s="263"/>
      <c r="DB132" s="296"/>
      <c r="DC132" s="296"/>
      <c r="DD132" s="296"/>
      <c r="DE132" s="296"/>
      <c r="DF132" s="36" t="s">
        <v>308</v>
      </c>
      <c r="DG132" s="344" t="str">
        <f t="shared" si="146"/>
        <v/>
      </c>
      <c r="DH132" s="273"/>
      <c r="DI132" s="258"/>
      <c r="DJ132" s="263"/>
      <c r="DK132" s="278"/>
      <c r="DL132" s="278"/>
      <c r="DM132" s="278"/>
      <c r="DN132" s="278"/>
      <c r="DO132" s="36" t="s">
        <v>309</v>
      </c>
      <c r="DP132" s="281"/>
      <c r="DQ132" s="284" t="str">
        <f t="shared" si="147"/>
        <v/>
      </c>
      <c r="DR132" s="273"/>
      <c r="DS132" s="43"/>
      <c r="DT132" s="93"/>
      <c r="DU132" s="37"/>
      <c r="DV132" s="37"/>
      <c r="DW132" s="37"/>
      <c r="DX132" s="37"/>
      <c r="DY132" s="46" t="s">
        <v>310</v>
      </c>
      <c r="DZ132" s="478"/>
      <c r="EA132" s="38"/>
      <c r="EB132" s="37"/>
      <c r="EC132" s="37"/>
      <c r="ED132" s="37"/>
      <c r="EE132" s="37"/>
      <c r="EF132" s="49" t="s">
        <v>307</v>
      </c>
      <c r="EG132" s="54"/>
      <c r="EH132" s="290"/>
      <c r="EI132" s="37"/>
      <c r="EJ132" s="37"/>
      <c r="EK132" s="37"/>
      <c r="EL132" s="37"/>
      <c r="EM132" s="52" t="s">
        <v>307</v>
      </c>
      <c r="EN132" s="57"/>
      <c r="EO132" s="290"/>
      <c r="EP132" s="37"/>
      <c r="EQ132" s="37"/>
      <c r="ER132" s="37"/>
      <c r="ES132" s="37"/>
      <c r="ET132" s="39" t="s">
        <v>307</v>
      </c>
      <c r="EU132" s="287"/>
      <c r="EV132" s="292"/>
      <c r="EW132" s="290"/>
      <c r="EX132" s="37"/>
      <c r="EY132" s="37"/>
      <c r="EZ132" s="37"/>
      <c r="FA132" s="37"/>
      <c r="FB132" s="39" t="s">
        <v>307</v>
      </c>
      <c r="FC132" s="287"/>
      <c r="FD132" s="292"/>
      <c r="FE132" s="290"/>
      <c r="FF132" s="296"/>
      <c r="FG132" s="296"/>
      <c r="FH132" s="296"/>
      <c r="FI132" s="296"/>
      <c r="FJ132" s="40" t="s">
        <v>311</v>
      </c>
      <c r="FK132" s="302" t="str">
        <f t="shared" si="148"/>
        <v/>
      </c>
      <c r="FL132" s="299"/>
      <c r="FM132" s="292"/>
      <c r="FN132" s="290"/>
      <c r="FO132" s="305"/>
      <c r="FP132" s="296"/>
      <c r="FQ132" s="296"/>
      <c r="FR132" s="296"/>
      <c r="FS132" s="40" t="s">
        <v>311</v>
      </c>
      <c r="FT132" s="352" t="str">
        <f t="shared" si="149"/>
        <v/>
      </c>
      <c r="FU132" s="267"/>
      <c r="FV132" s="292"/>
      <c r="FW132" s="290"/>
      <c r="FX132" s="326"/>
      <c r="FY132" s="326"/>
      <c r="FZ132" s="326"/>
      <c r="GA132" s="326"/>
      <c r="GB132" s="36" t="s">
        <v>312</v>
      </c>
      <c r="GC132" s="308" t="str">
        <f t="shared" si="150"/>
        <v/>
      </c>
      <c r="GD132" s="267"/>
      <c r="GE132" s="312" t="str">
        <f t="shared" si="151"/>
        <v/>
      </c>
      <c r="GF132" s="313"/>
      <c r="GG132" s="338"/>
      <c r="GH132" s="312" t="str">
        <f t="shared" si="152"/>
        <v/>
      </c>
      <c r="GI132" s="313"/>
      <c r="GJ132" s="338" t="s">
        <v>56</v>
      </c>
      <c r="GK132" s="475" t="str">
        <f t="shared" si="153"/>
        <v/>
      </c>
      <c r="GL132" s="313"/>
      <c r="GM132" s="313"/>
      <c r="GN132" s="338"/>
      <c r="GO132" s="429" t="str">
        <f t="shared" si="154"/>
        <v/>
      </c>
      <c r="GP132" s="430" t="str">
        <f t="shared" si="155"/>
        <v/>
      </c>
      <c r="GQ132" s="431" t="str">
        <f t="shared" si="156"/>
        <v/>
      </c>
      <c r="GR132" s="432" t="str">
        <f t="shared" si="157"/>
        <v/>
      </c>
      <c r="GS132" s="430" t="str">
        <f t="shared" si="158"/>
        <v/>
      </c>
      <c r="GT132" s="433" t="str">
        <f t="shared" si="159"/>
        <v/>
      </c>
      <c r="GU132" s="331" t="str">
        <f t="shared" si="160"/>
        <v/>
      </c>
      <c r="GV132" s="333" t="str">
        <f t="shared" si="161"/>
        <v/>
      </c>
      <c r="GW132" s="439" t="str">
        <f t="shared" si="162"/>
        <v/>
      </c>
      <c r="GX132" s="433" t="str">
        <f t="shared" si="163"/>
        <v/>
      </c>
      <c r="GY132" s="331" t="str">
        <f t="shared" si="164"/>
        <v/>
      </c>
      <c r="GZ132" s="331" t="str">
        <f t="shared" si="165"/>
        <v/>
      </c>
      <c r="HA132" s="328" t="str">
        <f t="shared" si="166"/>
        <v/>
      </c>
      <c r="HB132" s="331" t="str">
        <f t="shared" si="167"/>
        <v/>
      </c>
      <c r="HC132" s="331" t="str">
        <f t="shared" si="168"/>
        <v/>
      </c>
      <c r="HD132" s="333" t="str">
        <f t="shared" si="169"/>
        <v/>
      </c>
      <c r="HE132" s="332" t="str">
        <f t="shared" si="170"/>
        <v/>
      </c>
      <c r="HF132" s="331" t="str">
        <f t="shared" si="171"/>
        <v/>
      </c>
      <c r="HG132" s="333" t="str">
        <f t="shared" si="172"/>
        <v/>
      </c>
      <c r="HH132" s="419" t="str">
        <f t="shared" si="173"/>
        <v/>
      </c>
      <c r="HI132" s="358" t="str">
        <f t="shared" si="174"/>
        <v/>
      </c>
      <c r="HJ132" s="331" t="str">
        <f t="shared" si="175"/>
        <v/>
      </c>
      <c r="HK132" s="331" t="str">
        <f t="shared" si="176"/>
        <v/>
      </c>
      <c r="HL132" s="358" t="str">
        <f t="shared" si="177"/>
        <v/>
      </c>
      <c r="HM132" s="331" t="str">
        <f t="shared" si="178"/>
        <v/>
      </c>
      <c r="HN132" s="331" t="str">
        <f t="shared" si="179"/>
        <v/>
      </c>
      <c r="HO132" s="358" t="str">
        <f t="shared" si="180"/>
        <v/>
      </c>
      <c r="HP132" s="331" t="str">
        <f t="shared" si="181"/>
        <v/>
      </c>
      <c r="HQ132" s="331" t="str">
        <f t="shared" si="182"/>
        <v/>
      </c>
      <c r="HR132" s="361" t="str">
        <f t="shared" si="183"/>
        <v/>
      </c>
      <c r="HS132" s="348" t="str">
        <f t="shared" si="184"/>
        <v/>
      </c>
      <c r="HT132" s="333" t="str">
        <f t="shared" si="185"/>
        <v/>
      </c>
      <c r="HU132" s="428" t="str">
        <f t="shared" si="186"/>
        <v/>
      </c>
      <c r="HV132" s="328" t="str">
        <f t="shared" si="187"/>
        <v/>
      </c>
      <c r="HW132" s="330" t="str">
        <f t="shared" si="188"/>
        <v/>
      </c>
      <c r="HX132" s="418" t="str">
        <f t="shared" si="189"/>
        <v/>
      </c>
      <c r="HY132" s="331" t="str">
        <f t="shared" si="190"/>
        <v/>
      </c>
      <c r="HZ132" s="331" t="str">
        <f t="shared" si="191"/>
        <v/>
      </c>
      <c r="IA132" s="331" t="str">
        <f t="shared" si="192"/>
        <v/>
      </c>
      <c r="IB132" s="331" t="str">
        <f t="shared" si="193"/>
        <v/>
      </c>
      <c r="IC132" s="333" t="str">
        <f t="shared" si="194"/>
        <v/>
      </c>
      <c r="ID132" s="419" t="str">
        <f t="shared" si="195"/>
        <v/>
      </c>
      <c r="IE132" s="331" t="str">
        <f t="shared" si="196"/>
        <v/>
      </c>
      <c r="IF132" s="331" t="str">
        <f t="shared" si="197"/>
        <v/>
      </c>
      <c r="IG132" s="331" t="str">
        <f t="shared" si="198"/>
        <v/>
      </c>
      <c r="IH132" s="331" t="str">
        <f t="shared" si="199"/>
        <v/>
      </c>
      <c r="II132" s="333" t="str">
        <f t="shared" si="200"/>
        <v/>
      </c>
      <c r="IJ132" s="419" t="str">
        <f t="shared" si="201"/>
        <v/>
      </c>
      <c r="IK132" s="331" t="str">
        <f t="shared" si="202"/>
        <v/>
      </c>
      <c r="IL132" s="331" t="str">
        <f t="shared" si="203"/>
        <v/>
      </c>
      <c r="IM132" s="331" t="str">
        <f t="shared" si="204"/>
        <v/>
      </c>
      <c r="IN132" s="331" t="str">
        <f t="shared" si="205"/>
        <v/>
      </c>
      <c r="IO132" s="333" t="str">
        <f t="shared" si="206"/>
        <v/>
      </c>
      <c r="IP132" s="433" t="str">
        <f t="shared" si="207"/>
        <v/>
      </c>
      <c r="IQ132" s="331" t="str">
        <f t="shared" si="208"/>
        <v/>
      </c>
      <c r="IR132" s="348" t="str">
        <f t="shared" si="209"/>
        <v/>
      </c>
      <c r="IS132" s="433" t="str">
        <f t="shared" si="210"/>
        <v/>
      </c>
      <c r="IT132" s="331" t="str">
        <f t="shared" si="211"/>
        <v/>
      </c>
      <c r="IU132" s="333" t="str">
        <f t="shared" si="212"/>
        <v/>
      </c>
      <c r="IV132" s="449" t="str">
        <f t="shared" si="213"/>
        <v/>
      </c>
      <c r="IW132" s="331" t="str">
        <f t="shared" si="214"/>
        <v/>
      </c>
      <c r="IX132" s="331" t="str">
        <f t="shared" si="215"/>
        <v/>
      </c>
      <c r="IY132" s="348" t="str">
        <f t="shared" si="216"/>
        <v/>
      </c>
      <c r="IZ132" s="365" t="str">
        <f t="shared" si="217"/>
        <v/>
      </c>
      <c r="JA132" s="340"/>
      <c r="JB132" s="100"/>
      <c r="JC132" s="370" t="str">
        <f t="shared" si="218"/>
        <v/>
      </c>
      <c r="JD132" s="101" t="str">
        <f t="shared" si="219"/>
        <v/>
      </c>
      <c r="JE132" s="367" t="str">
        <f t="shared" si="220"/>
        <v/>
      </c>
      <c r="JF132" s="368" t="str">
        <f t="shared" si="221"/>
        <v/>
      </c>
      <c r="JG132" s="368" t="str">
        <f t="shared" si="222"/>
        <v/>
      </c>
      <c r="JH132" s="368" t="str">
        <f t="shared" si="223"/>
        <v/>
      </c>
      <c r="JI132" s="368">
        <f t="shared" si="224"/>
        <v>0</v>
      </c>
      <c r="JJ132" s="369" t="str">
        <f t="shared" si="225"/>
        <v/>
      </c>
      <c r="JK132" s="367" t="str">
        <f t="shared" si="226"/>
        <v/>
      </c>
      <c r="JL132" s="369" t="str">
        <f t="shared" si="227"/>
        <v/>
      </c>
      <c r="JM132" s="368" t="str">
        <f t="shared" si="228"/>
        <v/>
      </c>
      <c r="JN132" s="368" t="str">
        <f t="shared" si="229"/>
        <v/>
      </c>
      <c r="JO132" s="368" t="str">
        <f t="shared" si="230"/>
        <v/>
      </c>
      <c r="JP132" s="371" t="str">
        <f t="shared" si="231"/>
        <v/>
      </c>
      <c r="JR132" s="115" t="str">
        <f t="shared" si="232"/>
        <v/>
      </c>
      <c r="JS132" s="28" t="str">
        <f t="shared" si="233"/>
        <v/>
      </c>
      <c r="JT132" s="28" t="str">
        <f t="shared" si="234"/>
        <v/>
      </c>
      <c r="JU132" s="28" t="str">
        <f t="shared" si="235"/>
        <v/>
      </c>
      <c r="JV132" s="28" t="str">
        <f t="shared" si="236"/>
        <v/>
      </c>
      <c r="JW132" s="251"/>
      <c r="JX132" s="122" t="str">
        <f t="shared" si="237"/>
        <v/>
      </c>
      <c r="JZ132" s="115" t="str">
        <f t="shared" si="238"/>
        <v/>
      </c>
      <c r="KA132" s="398" t="str">
        <f t="shared" si="239"/>
        <v/>
      </c>
      <c r="KB132" s="398" t="str">
        <f t="shared" si="240"/>
        <v/>
      </c>
      <c r="KC132" s="28" t="str">
        <f t="shared" si="241"/>
        <v/>
      </c>
      <c r="KD132" s="28" t="str">
        <f t="shared" si="242"/>
        <v/>
      </c>
      <c r="KE132" s="28" t="str">
        <f t="shared" si="243"/>
        <v/>
      </c>
      <c r="KF132" s="28" t="str">
        <f t="shared" si="244"/>
        <v/>
      </c>
      <c r="KG132" s="28" t="str">
        <f t="shared" si="245"/>
        <v/>
      </c>
      <c r="KH132" s="28" t="str">
        <f t="shared" si="246"/>
        <v/>
      </c>
      <c r="KI132" s="28" t="str">
        <f t="shared" si="247"/>
        <v/>
      </c>
      <c r="KJ132" s="28" t="str">
        <f t="shared" si="248"/>
        <v/>
      </c>
      <c r="KK132" s="122" t="str">
        <f t="shared" si="249"/>
        <v/>
      </c>
    </row>
    <row r="133" spans="2:297" s="26" customFormat="1" ht="26.25" customHeight="1" x14ac:dyDescent="0.2">
      <c r="B133" s="27">
        <f t="shared" si="128"/>
        <v>0</v>
      </c>
      <c r="C133" s="27">
        <f t="shared" si="129"/>
        <v>0</v>
      </c>
      <c r="D133" s="27">
        <f t="shared" si="130"/>
        <v>0</v>
      </c>
      <c r="E133" s="27">
        <f t="shared" si="131"/>
        <v>0</v>
      </c>
      <c r="F133" s="27">
        <f t="shared" si="132"/>
        <v>0</v>
      </c>
      <c r="G133" s="27">
        <f t="shared" si="133"/>
        <v>0</v>
      </c>
      <c r="H133" s="27">
        <f t="shared" si="134"/>
        <v>0</v>
      </c>
      <c r="I133" s="27">
        <f t="shared" si="135"/>
        <v>0</v>
      </c>
      <c r="J133" s="27"/>
      <c r="K133" s="27"/>
      <c r="L133" s="27"/>
      <c r="N133" s="131" t="str">
        <f t="shared" si="136"/>
        <v/>
      </c>
      <c r="O133" s="59"/>
      <c r="P133" s="59"/>
      <c r="Q133" s="241"/>
      <c r="R133" s="483"/>
      <c r="S133" s="243" t="str">
        <f>IFERROR(VLOOKUP($R133,整理番号!$B$4:$C$5,2,FALSE),"")</f>
        <v/>
      </c>
      <c r="T133" s="59"/>
      <c r="U133" s="250"/>
      <c r="V133" s="121"/>
      <c r="W133" s="218" t="str">
        <f t="shared" si="137"/>
        <v/>
      </c>
      <c r="X133" s="111"/>
      <c r="Y133" s="115"/>
      <c r="Z133" s="146" t="str">
        <f>IFERROR(VLOOKUP($Y133,整理番号!$B$8:$C$10,2,FALSE),"")</f>
        <v/>
      </c>
      <c r="AA133" s="251"/>
      <c r="AB133" s="28"/>
      <c r="AC133" s="62" t="str">
        <f>IFERROR(VLOOKUP($AB133,整理番号!$B$22:$C$23,2,FALSE),"")</f>
        <v/>
      </c>
      <c r="AD133" s="28"/>
      <c r="AE133" s="116" t="str">
        <f>IFERROR(VLOOKUP(AD133,整理番号!$B$14:$C$16,2,FALSE),"")</f>
        <v/>
      </c>
      <c r="AF133" s="115"/>
      <c r="AG133" s="30" t="str">
        <f>IFERROR(VLOOKUP(AF133,整理番号!$B$18:$C$19,2,FALSE),"")</f>
        <v/>
      </c>
      <c r="AH133" s="28"/>
      <c r="AI133" s="254"/>
      <c r="AJ133" s="254"/>
      <c r="AK133" s="122"/>
      <c r="AL133" s="141"/>
      <c r="AM133" s="28"/>
      <c r="AN133" s="141"/>
      <c r="AO133" s="115"/>
      <c r="AP133" s="116" t="str">
        <f>IFERROR(VLOOKUP(AO133,整理番号!$B$38:$C$43,2,FALSE),"")</f>
        <v/>
      </c>
      <c r="AQ133" s="104" t="str">
        <f t="shared" si="138"/>
        <v/>
      </c>
      <c r="AR133" s="27"/>
      <c r="AS133" s="28"/>
      <c r="AT133" s="27"/>
      <c r="AU133" s="27"/>
      <c r="AV133" s="122"/>
      <c r="AW133" s="115"/>
      <c r="AX133" s="31"/>
      <c r="AY133" s="64" t="str">
        <f t="shared" si="139"/>
        <v/>
      </c>
      <c r="AZ133" s="31"/>
      <c r="BA133" s="31"/>
      <c r="BB133" s="64">
        <f t="shared" si="140"/>
        <v>0</v>
      </c>
      <c r="BC133" s="64" t="str">
        <f t="shared" si="141"/>
        <v/>
      </c>
      <c r="BD133" s="64" t="str">
        <f t="shared" si="142"/>
        <v/>
      </c>
      <c r="BE133" s="33"/>
      <c r="BF133" s="34" t="str">
        <f t="shared" si="143"/>
        <v/>
      </c>
      <c r="BG133" s="125" t="str">
        <f t="shared" si="144"/>
        <v/>
      </c>
      <c r="BH133" s="262"/>
      <c r="BI133" s="263"/>
      <c r="BJ133" s="31"/>
      <c r="BK133" s="31"/>
      <c r="BL133" s="31"/>
      <c r="BM133" s="31"/>
      <c r="BN133" s="148"/>
      <c r="BO133" s="270"/>
      <c r="BP133" s="267"/>
      <c r="BQ133" s="262"/>
      <c r="BR133" s="263"/>
      <c r="BS133" s="31"/>
      <c r="BT133" s="31"/>
      <c r="BU133" s="31"/>
      <c r="BV133" s="31"/>
      <c r="BW133" s="148"/>
      <c r="BX133" s="270"/>
      <c r="BY133" s="267"/>
      <c r="BZ133" s="262"/>
      <c r="CA133" s="263"/>
      <c r="CB133" s="31"/>
      <c r="CC133" s="31"/>
      <c r="CD133" s="31"/>
      <c r="CE133" s="31"/>
      <c r="CF133" s="148"/>
      <c r="CG133" s="270"/>
      <c r="CH133" s="267"/>
      <c r="CI133" s="262"/>
      <c r="CJ133" s="263"/>
      <c r="CK133" s="323"/>
      <c r="CL133" s="323"/>
      <c r="CM133" s="323"/>
      <c r="CN133" s="323"/>
      <c r="CO133" s="35" t="s">
        <v>306</v>
      </c>
      <c r="CP133" s="342" t="str">
        <f t="shared" si="145"/>
        <v/>
      </c>
      <c r="CQ133" s="267"/>
      <c r="CR133" s="258"/>
      <c r="CS133" s="93"/>
      <c r="CT133" s="275"/>
      <c r="CU133" s="275"/>
      <c r="CV133" s="275"/>
      <c r="CW133" s="275"/>
      <c r="CX133" s="36" t="s">
        <v>307</v>
      </c>
      <c r="CY133" s="273"/>
      <c r="CZ133" s="258"/>
      <c r="DA133" s="263"/>
      <c r="DB133" s="296"/>
      <c r="DC133" s="296"/>
      <c r="DD133" s="296"/>
      <c r="DE133" s="296"/>
      <c r="DF133" s="36" t="s">
        <v>308</v>
      </c>
      <c r="DG133" s="344" t="str">
        <f t="shared" si="146"/>
        <v/>
      </c>
      <c r="DH133" s="273"/>
      <c r="DI133" s="258"/>
      <c r="DJ133" s="263"/>
      <c r="DK133" s="278"/>
      <c r="DL133" s="278"/>
      <c r="DM133" s="278"/>
      <c r="DN133" s="278"/>
      <c r="DO133" s="36" t="s">
        <v>309</v>
      </c>
      <c r="DP133" s="281"/>
      <c r="DQ133" s="284" t="str">
        <f t="shared" si="147"/>
        <v/>
      </c>
      <c r="DR133" s="273"/>
      <c r="DS133" s="43"/>
      <c r="DT133" s="93"/>
      <c r="DU133" s="37"/>
      <c r="DV133" s="37"/>
      <c r="DW133" s="37"/>
      <c r="DX133" s="37"/>
      <c r="DY133" s="46" t="s">
        <v>310</v>
      </c>
      <c r="DZ133" s="478"/>
      <c r="EA133" s="38"/>
      <c r="EB133" s="37"/>
      <c r="EC133" s="37"/>
      <c r="ED133" s="37"/>
      <c r="EE133" s="37"/>
      <c r="EF133" s="49" t="s">
        <v>307</v>
      </c>
      <c r="EG133" s="54"/>
      <c r="EH133" s="290"/>
      <c r="EI133" s="37"/>
      <c r="EJ133" s="37"/>
      <c r="EK133" s="37"/>
      <c r="EL133" s="37"/>
      <c r="EM133" s="52" t="s">
        <v>307</v>
      </c>
      <c r="EN133" s="57"/>
      <c r="EO133" s="290"/>
      <c r="EP133" s="37"/>
      <c r="EQ133" s="37"/>
      <c r="ER133" s="37"/>
      <c r="ES133" s="37"/>
      <c r="ET133" s="39" t="s">
        <v>307</v>
      </c>
      <c r="EU133" s="287"/>
      <c r="EV133" s="292"/>
      <c r="EW133" s="290"/>
      <c r="EX133" s="37"/>
      <c r="EY133" s="37"/>
      <c r="EZ133" s="37"/>
      <c r="FA133" s="37"/>
      <c r="FB133" s="39" t="s">
        <v>307</v>
      </c>
      <c r="FC133" s="287"/>
      <c r="FD133" s="292"/>
      <c r="FE133" s="290"/>
      <c r="FF133" s="296"/>
      <c r="FG133" s="296"/>
      <c r="FH133" s="296"/>
      <c r="FI133" s="296"/>
      <c r="FJ133" s="40" t="s">
        <v>311</v>
      </c>
      <c r="FK133" s="302" t="str">
        <f t="shared" si="148"/>
        <v/>
      </c>
      <c r="FL133" s="299"/>
      <c r="FM133" s="292"/>
      <c r="FN133" s="290"/>
      <c r="FO133" s="305"/>
      <c r="FP133" s="296"/>
      <c r="FQ133" s="296"/>
      <c r="FR133" s="296"/>
      <c r="FS133" s="40" t="s">
        <v>311</v>
      </c>
      <c r="FT133" s="352" t="str">
        <f t="shared" si="149"/>
        <v/>
      </c>
      <c r="FU133" s="267"/>
      <c r="FV133" s="292"/>
      <c r="FW133" s="290"/>
      <c r="FX133" s="326"/>
      <c r="FY133" s="326"/>
      <c r="FZ133" s="326"/>
      <c r="GA133" s="326"/>
      <c r="GB133" s="36" t="s">
        <v>312</v>
      </c>
      <c r="GC133" s="308" t="str">
        <f t="shared" si="150"/>
        <v/>
      </c>
      <c r="GD133" s="267"/>
      <c r="GE133" s="312" t="str">
        <f t="shared" si="151"/>
        <v/>
      </c>
      <c r="GF133" s="313"/>
      <c r="GG133" s="338"/>
      <c r="GH133" s="312" t="str">
        <f t="shared" si="152"/>
        <v/>
      </c>
      <c r="GI133" s="313"/>
      <c r="GJ133" s="338" t="s">
        <v>56</v>
      </c>
      <c r="GK133" s="475" t="str">
        <f t="shared" si="153"/>
        <v/>
      </c>
      <c r="GL133" s="313"/>
      <c r="GM133" s="313"/>
      <c r="GN133" s="338"/>
      <c r="GO133" s="429" t="str">
        <f t="shared" si="154"/>
        <v/>
      </c>
      <c r="GP133" s="430" t="str">
        <f t="shared" si="155"/>
        <v/>
      </c>
      <c r="GQ133" s="431" t="str">
        <f t="shared" si="156"/>
        <v/>
      </c>
      <c r="GR133" s="432" t="str">
        <f t="shared" si="157"/>
        <v/>
      </c>
      <c r="GS133" s="430" t="str">
        <f t="shared" si="158"/>
        <v/>
      </c>
      <c r="GT133" s="433" t="str">
        <f t="shared" si="159"/>
        <v/>
      </c>
      <c r="GU133" s="331" t="str">
        <f t="shared" si="160"/>
        <v/>
      </c>
      <c r="GV133" s="333" t="str">
        <f t="shared" si="161"/>
        <v/>
      </c>
      <c r="GW133" s="439" t="str">
        <f t="shared" si="162"/>
        <v/>
      </c>
      <c r="GX133" s="433" t="str">
        <f t="shared" si="163"/>
        <v/>
      </c>
      <c r="GY133" s="331" t="str">
        <f t="shared" si="164"/>
        <v/>
      </c>
      <c r="GZ133" s="331" t="str">
        <f t="shared" si="165"/>
        <v/>
      </c>
      <c r="HA133" s="328" t="str">
        <f t="shared" si="166"/>
        <v/>
      </c>
      <c r="HB133" s="331" t="str">
        <f t="shared" si="167"/>
        <v/>
      </c>
      <c r="HC133" s="331" t="str">
        <f t="shared" si="168"/>
        <v/>
      </c>
      <c r="HD133" s="333" t="str">
        <f t="shared" si="169"/>
        <v/>
      </c>
      <c r="HE133" s="332" t="str">
        <f t="shared" si="170"/>
        <v/>
      </c>
      <c r="HF133" s="331" t="str">
        <f t="shared" si="171"/>
        <v/>
      </c>
      <c r="HG133" s="333" t="str">
        <f t="shared" si="172"/>
        <v/>
      </c>
      <c r="HH133" s="419" t="str">
        <f t="shared" si="173"/>
        <v/>
      </c>
      <c r="HI133" s="358" t="str">
        <f t="shared" si="174"/>
        <v/>
      </c>
      <c r="HJ133" s="331" t="str">
        <f t="shared" si="175"/>
        <v/>
      </c>
      <c r="HK133" s="331" t="str">
        <f t="shared" si="176"/>
        <v/>
      </c>
      <c r="HL133" s="358" t="str">
        <f t="shared" si="177"/>
        <v/>
      </c>
      <c r="HM133" s="331" t="str">
        <f t="shared" si="178"/>
        <v/>
      </c>
      <c r="HN133" s="331" t="str">
        <f t="shared" si="179"/>
        <v/>
      </c>
      <c r="HO133" s="358" t="str">
        <f t="shared" si="180"/>
        <v/>
      </c>
      <c r="HP133" s="331" t="str">
        <f t="shared" si="181"/>
        <v/>
      </c>
      <c r="HQ133" s="331" t="str">
        <f t="shared" si="182"/>
        <v/>
      </c>
      <c r="HR133" s="361" t="str">
        <f t="shared" si="183"/>
        <v/>
      </c>
      <c r="HS133" s="348" t="str">
        <f t="shared" si="184"/>
        <v/>
      </c>
      <c r="HT133" s="333" t="str">
        <f t="shared" si="185"/>
        <v/>
      </c>
      <c r="HU133" s="428" t="str">
        <f t="shared" si="186"/>
        <v/>
      </c>
      <c r="HV133" s="328" t="str">
        <f t="shared" si="187"/>
        <v/>
      </c>
      <c r="HW133" s="330" t="str">
        <f t="shared" si="188"/>
        <v/>
      </c>
      <c r="HX133" s="418" t="str">
        <f t="shared" si="189"/>
        <v/>
      </c>
      <c r="HY133" s="331" t="str">
        <f t="shared" si="190"/>
        <v/>
      </c>
      <c r="HZ133" s="331" t="str">
        <f t="shared" si="191"/>
        <v/>
      </c>
      <c r="IA133" s="331" t="str">
        <f t="shared" si="192"/>
        <v/>
      </c>
      <c r="IB133" s="331" t="str">
        <f t="shared" si="193"/>
        <v/>
      </c>
      <c r="IC133" s="333" t="str">
        <f t="shared" si="194"/>
        <v/>
      </c>
      <c r="ID133" s="419" t="str">
        <f t="shared" si="195"/>
        <v/>
      </c>
      <c r="IE133" s="331" t="str">
        <f t="shared" si="196"/>
        <v/>
      </c>
      <c r="IF133" s="331" t="str">
        <f t="shared" si="197"/>
        <v/>
      </c>
      <c r="IG133" s="331" t="str">
        <f t="shared" si="198"/>
        <v/>
      </c>
      <c r="IH133" s="331" t="str">
        <f t="shared" si="199"/>
        <v/>
      </c>
      <c r="II133" s="333" t="str">
        <f t="shared" si="200"/>
        <v/>
      </c>
      <c r="IJ133" s="419" t="str">
        <f t="shared" si="201"/>
        <v/>
      </c>
      <c r="IK133" s="331" t="str">
        <f t="shared" si="202"/>
        <v/>
      </c>
      <c r="IL133" s="331" t="str">
        <f t="shared" si="203"/>
        <v/>
      </c>
      <c r="IM133" s="331" t="str">
        <f t="shared" si="204"/>
        <v/>
      </c>
      <c r="IN133" s="331" t="str">
        <f t="shared" si="205"/>
        <v/>
      </c>
      <c r="IO133" s="333" t="str">
        <f t="shared" si="206"/>
        <v/>
      </c>
      <c r="IP133" s="433" t="str">
        <f t="shared" si="207"/>
        <v/>
      </c>
      <c r="IQ133" s="331" t="str">
        <f t="shared" si="208"/>
        <v/>
      </c>
      <c r="IR133" s="348" t="str">
        <f t="shared" si="209"/>
        <v/>
      </c>
      <c r="IS133" s="433" t="str">
        <f t="shared" si="210"/>
        <v/>
      </c>
      <c r="IT133" s="331" t="str">
        <f t="shared" si="211"/>
        <v/>
      </c>
      <c r="IU133" s="333" t="str">
        <f t="shared" si="212"/>
        <v/>
      </c>
      <c r="IV133" s="449" t="str">
        <f t="shared" si="213"/>
        <v/>
      </c>
      <c r="IW133" s="331" t="str">
        <f t="shared" si="214"/>
        <v/>
      </c>
      <c r="IX133" s="331" t="str">
        <f t="shared" si="215"/>
        <v/>
      </c>
      <c r="IY133" s="348" t="str">
        <f t="shared" si="216"/>
        <v/>
      </c>
      <c r="IZ133" s="365" t="str">
        <f t="shared" si="217"/>
        <v/>
      </c>
      <c r="JA133" s="340"/>
      <c r="JB133" s="100"/>
      <c r="JC133" s="370" t="str">
        <f t="shared" si="218"/>
        <v/>
      </c>
      <c r="JD133" s="101" t="str">
        <f t="shared" si="219"/>
        <v/>
      </c>
      <c r="JE133" s="367" t="str">
        <f t="shared" si="220"/>
        <v/>
      </c>
      <c r="JF133" s="368" t="str">
        <f t="shared" si="221"/>
        <v/>
      </c>
      <c r="JG133" s="368" t="str">
        <f t="shared" si="222"/>
        <v/>
      </c>
      <c r="JH133" s="368" t="str">
        <f t="shared" si="223"/>
        <v/>
      </c>
      <c r="JI133" s="368">
        <f t="shared" si="224"/>
        <v>0</v>
      </c>
      <c r="JJ133" s="369" t="str">
        <f t="shared" si="225"/>
        <v/>
      </c>
      <c r="JK133" s="367" t="str">
        <f t="shared" si="226"/>
        <v/>
      </c>
      <c r="JL133" s="369" t="str">
        <f t="shared" si="227"/>
        <v/>
      </c>
      <c r="JM133" s="368" t="str">
        <f t="shared" si="228"/>
        <v/>
      </c>
      <c r="JN133" s="368" t="str">
        <f t="shared" si="229"/>
        <v/>
      </c>
      <c r="JO133" s="368" t="str">
        <f t="shared" si="230"/>
        <v/>
      </c>
      <c r="JP133" s="371" t="str">
        <f t="shared" si="231"/>
        <v/>
      </c>
      <c r="JR133" s="115" t="str">
        <f t="shared" si="232"/>
        <v/>
      </c>
      <c r="JS133" s="28" t="str">
        <f t="shared" si="233"/>
        <v/>
      </c>
      <c r="JT133" s="28" t="str">
        <f t="shared" si="234"/>
        <v/>
      </c>
      <c r="JU133" s="28" t="str">
        <f t="shared" si="235"/>
        <v/>
      </c>
      <c r="JV133" s="28" t="str">
        <f t="shared" si="236"/>
        <v/>
      </c>
      <c r="JW133" s="251"/>
      <c r="JX133" s="122" t="str">
        <f t="shared" si="237"/>
        <v/>
      </c>
      <c r="JZ133" s="115" t="str">
        <f t="shared" si="238"/>
        <v/>
      </c>
      <c r="KA133" s="398" t="str">
        <f t="shared" si="239"/>
        <v/>
      </c>
      <c r="KB133" s="398" t="str">
        <f t="shared" si="240"/>
        <v/>
      </c>
      <c r="KC133" s="28" t="str">
        <f t="shared" si="241"/>
        <v/>
      </c>
      <c r="KD133" s="28" t="str">
        <f t="shared" si="242"/>
        <v/>
      </c>
      <c r="KE133" s="28" t="str">
        <f t="shared" si="243"/>
        <v/>
      </c>
      <c r="KF133" s="28" t="str">
        <f t="shared" si="244"/>
        <v/>
      </c>
      <c r="KG133" s="28" t="str">
        <f t="shared" si="245"/>
        <v/>
      </c>
      <c r="KH133" s="28" t="str">
        <f t="shared" si="246"/>
        <v/>
      </c>
      <c r="KI133" s="28" t="str">
        <f t="shared" si="247"/>
        <v/>
      </c>
      <c r="KJ133" s="28" t="str">
        <f t="shared" si="248"/>
        <v/>
      </c>
      <c r="KK133" s="122" t="str">
        <f t="shared" si="249"/>
        <v/>
      </c>
    </row>
    <row r="134" spans="2:297" s="26" customFormat="1" ht="26.25" customHeight="1" x14ac:dyDescent="0.2">
      <c r="B134" s="27">
        <f t="shared" si="128"/>
        <v>0</v>
      </c>
      <c r="C134" s="27">
        <f t="shared" si="129"/>
        <v>0</v>
      </c>
      <c r="D134" s="27">
        <f t="shared" si="130"/>
        <v>0</v>
      </c>
      <c r="E134" s="27">
        <f t="shared" si="131"/>
        <v>0</v>
      </c>
      <c r="F134" s="27">
        <f t="shared" si="132"/>
        <v>0</v>
      </c>
      <c r="G134" s="27">
        <f t="shared" si="133"/>
        <v>0</v>
      </c>
      <c r="H134" s="27">
        <f t="shared" si="134"/>
        <v>0</v>
      </c>
      <c r="I134" s="27">
        <f t="shared" si="135"/>
        <v>0</v>
      </c>
      <c r="J134" s="27"/>
      <c r="K134" s="27"/>
      <c r="L134" s="27"/>
      <c r="N134" s="131" t="str">
        <f t="shared" si="136"/>
        <v/>
      </c>
      <c r="O134" s="59"/>
      <c r="P134" s="59"/>
      <c r="Q134" s="241"/>
      <c r="R134" s="483"/>
      <c r="S134" s="243" t="str">
        <f>IFERROR(VLOOKUP($R134,整理番号!$B$4:$C$5,2,FALSE),"")</f>
        <v/>
      </c>
      <c r="T134" s="59"/>
      <c r="U134" s="250"/>
      <c r="V134" s="121"/>
      <c r="W134" s="218" t="str">
        <f t="shared" si="137"/>
        <v/>
      </c>
      <c r="X134" s="111"/>
      <c r="Y134" s="115"/>
      <c r="Z134" s="146" t="str">
        <f>IFERROR(VLOOKUP($Y134,整理番号!$B$8:$C$10,2,FALSE),"")</f>
        <v/>
      </c>
      <c r="AA134" s="251"/>
      <c r="AB134" s="28"/>
      <c r="AC134" s="62" t="str">
        <f>IFERROR(VLOOKUP($AB134,整理番号!$B$22:$C$23,2,FALSE),"")</f>
        <v/>
      </c>
      <c r="AD134" s="28"/>
      <c r="AE134" s="116" t="str">
        <f>IFERROR(VLOOKUP(AD134,整理番号!$B$14:$C$16,2,FALSE),"")</f>
        <v/>
      </c>
      <c r="AF134" s="115"/>
      <c r="AG134" s="30" t="str">
        <f>IFERROR(VLOOKUP(AF134,整理番号!$B$18:$C$19,2,FALSE),"")</f>
        <v/>
      </c>
      <c r="AH134" s="28"/>
      <c r="AI134" s="254"/>
      <c r="AJ134" s="254"/>
      <c r="AK134" s="122"/>
      <c r="AL134" s="141"/>
      <c r="AM134" s="28"/>
      <c r="AN134" s="141"/>
      <c r="AO134" s="115"/>
      <c r="AP134" s="116" t="str">
        <f>IFERROR(VLOOKUP(AO134,整理番号!$B$38:$C$43,2,FALSE),"")</f>
        <v/>
      </c>
      <c r="AQ134" s="104" t="str">
        <f t="shared" si="138"/>
        <v/>
      </c>
      <c r="AR134" s="27"/>
      <c r="AS134" s="28"/>
      <c r="AT134" s="27"/>
      <c r="AU134" s="27"/>
      <c r="AV134" s="122"/>
      <c r="AW134" s="115"/>
      <c r="AX134" s="31"/>
      <c r="AY134" s="64" t="str">
        <f t="shared" si="139"/>
        <v/>
      </c>
      <c r="AZ134" s="31"/>
      <c r="BA134" s="31"/>
      <c r="BB134" s="64">
        <f t="shared" si="140"/>
        <v>0</v>
      </c>
      <c r="BC134" s="64" t="str">
        <f t="shared" si="141"/>
        <v/>
      </c>
      <c r="BD134" s="64" t="str">
        <f t="shared" si="142"/>
        <v/>
      </c>
      <c r="BE134" s="33"/>
      <c r="BF134" s="34" t="str">
        <f t="shared" si="143"/>
        <v/>
      </c>
      <c r="BG134" s="125" t="str">
        <f t="shared" si="144"/>
        <v/>
      </c>
      <c r="BH134" s="262"/>
      <c r="BI134" s="263"/>
      <c r="BJ134" s="31"/>
      <c r="BK134" s="31"/>
      <c r="BL134" s="31"/>
      <c r="BM134" s="31"/>
      <c r="BN134" s="148"/>
      <c r="BO134" s="270"/>
      <c r="BP134" s="267"/>
      <c r="BQ134" s="262"/>
      <c r="BR134" s="263"/>
      <c r="BS134" s="31"/>
      <c r="BT134" s="31"/>
      <c r="BU134" s="31"/>
      <c r="BV134" s="31"/>
      <c r="BW134" s="148"/>
      <c r="BX134" s="270"/>
      <c r="BY134" s="267"/>
      <c r="BZ134" s="262"/>
      <c r="CA134" s="263"/>
      <c r="CB134" s="31"/>
      <c r="CC134" s="31"/>
      <c r="CD134" s="31"/>
      <c r="CE134" s="31"/>
      <c r="CF134" s="148"/>
      <c r="CG134" s="270"/>
      <c r="CH134" s="267"/>
      <c r="CI134" s="262"/>
      <c r="CJ134" s="263"/>
      <c r="CK134" s="323"/>
      <c r="CL134" s="323"/>
      <c r="CM134" s="323"/>
      <c r="CN134" s="323"/>
      <c r="CO134" s="35" t="s">
        <v>306</v>
      </c>
      <c r="CP134" s="342" t="str">
        <f t="shared" si="145"/>
        <v/>
      </c>
      <c r="CQ134" s="267"/>
      <c r="CR134" s="258"/>
      <c r="CS134" s="93"/>
      <c r="CT134" s="275"/>
      <c r="CU134" s="275"/>
      <c r="CV134" s="275"/>
      <c r="CW134" s="275"/>
      <c r="CX134" s="36" t="s">
        <v>307</v>
      </c>
      <c r="CY134" s="273"/>
      <c r="CZ134" s="258"/>
      <c r="DA134" s="263"/>
      <c r="DB134" s="296"/>
      <c r="DC134" s="296"/>
      <c r="DD134" s="296"/>
      <c r="DE134" s="296"/>
      <c r="DF134" s="36" t="s">
        <v>308</v>
      </c>
      <c r="DG134" s="344" t="str">
        <f t="shared" si="146"/>
        <v/>
      </c>
      <c r="DH134" s="273"/>
      <c r="DI134" s="258"/>
      <c r="DJ134" s="263"/>
      <c r="DK134" s="278"/>
      <c r="DL134" s="278"/>
      <c r="DM134" s="278"/>
      <c r="DN134" s="278"/>
      <c r="DO134" s="36" t="s">
        <v>309</v>
      </c>
      <c r="DP134" s="281"/>
      <c r="DQ134" s="284" t="str">
        <f t="shared" si="147"/>
        <v/>
      </c>
      <c r="DR134" s="273"/>
      <c r="DS134" s="43"/>
      <c r="DT134" s="93"/>
      <c r="DU134" s="37"/>
      <c r="DV134" s="37"/>
      <c r="DW134" s="37"/>
      <c r="DX134" s="37"/>
      <c r="DY134" s="46" t="s">
        <v>310</v>
      </c>
      <c r="DZ134" s="478"/>
      <c r="EA134" s="38"/>
      <c r="EB134" s="37"/>
      <c r="EC134" s="37"/>
      <c r="ED134" s="37"/>
      <c r="EE134" s="37"/>
      <c r="EF134" s="49" t="s">
        <v>307</v>
      </c>
      <c r="EG134" s="54"/>
      <c r="EH134" s="290"/>
      <c r="EI134" s="37"/>
      <c r="EJ134" s="37"/>
      <c r="EK134" s="37"/>
      <c r="EL134" s="37"/>
      <c r="EM134" s="52" t="s">
        <v>307</v>
      </c>
      <c r="EN134" s="57"/>
      <c r="EO134" s="290"/>
      <c r="EP134" s="37"/>
      <c r="EQ134" s="37"/>
      <c r="ER134" s="37"/>
      <c r="ES134" s="37"/>
      <c r="ET134" s="39" t="s">
        <v>307</v>
      </c>
      <c r="EU134" s="287"/>
      <c r="EV134" s="292"/>
      <c r="EW134" s="290"/>
      <c r="EX134" s="37"/>
      <c r="EY134" s="37"/>
      <c r="EZ134" s="37"/>
      <c r="FA134" s="37"/>
      <c r="FB134" s="39" t="s">
        <v>307</v>
      </c>
      <c r="FC134" s="287"/>
      <c r="FD134" s="292"/>
      <c r="FE134" s="290"/>
      <c r="FF134" s="296"/>
      <c r="FG134" s="296"/>
      <c r="FH134" s="296"/>
      <c r="FI134" s="296"/>
      <c r="FJ134" s="40" t="s">
        <v>311</v>
      </c>
      <c r="FK134" s="302" t="str">
        <f t="shared" si="148"/>
        <v/>
      </c>
      <c r="FL134" s="299"/>
      <c r="FM134" s="292"/>
      <c r="FN134" s="290"/>
      <c r="FO134" s="305"/>
      <c r="FP134" s="296"/>
      <c r="FQ134" s="296"/>
      <c r="FR134" s="296"/>
      <c r="FS134" s="40" t="s">
        <v>311</v>
      </c>
      <c r="FT134" s="352" t="str">
        <f t="shared" si="149"/>
        <v/>
      </c>
      <c r="FU134" s="267"/>
      <c r="FV134" s="292"/>
      <c r="FW134" s="290"/>
      <c r="FX134" s="326"/>
      <c r="FY134" s="326"/>
      <c r="FZ134" s="326"/>
      <c r="GA134" s="326"/>
      <c r="GB134" s="36" t="s">
        <v>312</v>
      </c>
      <c r="GC134" s="308" t="str">
        <f t="shared" si="150"/>
        <v/>
      </c>
      <c r="GD134" s="267"/>
      <c r="GE134" s="312" t="str">
        <f t="shared" si="151"/>
        <v/>
      </c>
      <c r="GF134" s="313"/>
      <c r="GG134" s="338"/>
      <c r="GH134" s="312" t="str">
        <f t="shared" si="152"/>
        <v/>
      </c>
      <c r="GI134" s="313"/>
      <c r="GJ134" s="338" t="s">
        <v>56</v>
      </c>
      <c r="GK134" s="475" t="str">
        <f t="shared" si="153"/>
        <v/>
      </c>
      <c r="GL134" s="313"/>
      <c r="GM134" s="313"/>
      <c r="GN134" s="338"/>
      <c r="GO134" s="429" t="str">
        <f t="shared" si="154"/>
        <v/>
      </c>
      <c r="GP134" s="430" t="str">
        <f t="shared" si="155"/>
        <v/>
      </c>
      <c r="GQ134" s="431" t="str">
        <f t="shared" si="156"/>
        <v/>
      </c>
      <c r="GR134" s="432" t="str">
        <f t="shared" si="157"/>
        <v/>
      </c>
      <c r="GS134" s="430" t="str">
        <f t="shared" si="158"/>
        <v/>
      </c>
      <c r="GT134" s="433" t="str">
        <f t="shared" si="159"/>
        <v/>
      </c>
      <c r="GU134" s="331" t="str">
        <f t="shared" si="160"/>
        <v/>
      </c>
      <c r="GV134" s="333" t="str">
        <f t="shared" si="161"/>
        <v/>
      </c>
      <c r="GW134" s="439" t="str">
        <f t="shared" si="162"/>
        <v/>
      </c>
      <c r="GX134" s="433" t="str">
        <f t="shared" si="163"/>
        <v/>
      </c>
      <c r="GY134" s="331" t="str">
        <f t="shared" si="164"/>
        <v/>
      </c>
      <c r="GZ134" s="331" t="str">
        <f t="shared" si="165"/>
        <v/>
      </c>
      <c r="HA134" s="328" t="str">
        <f t="shared" si="166"/>
        <v/>
      </c>
      <c r="HB134" s="331" t="str">
        <f t="shared" si="167"/>
        <v/>
      </c>
      <c r="HC134" s="331" t="str">
        <f t="shared" si="168"/>
        <v/>
      </c>
      <c r="HD134" s="333" t="str">
        <f t="shared" si="169"/>
        <v/>
      </c>
      <c r="HE134" s="332" t="str">
        <f t="shared" si="170"/>
        <v/>
      </c>
      <c r="HF134" s="331" t="str">
        <f t="shared" si="171"/>
        <v/>
      </c>
      <c r="HG134" s="333" t="str">
        <f t="shared" si="172"/>
        <v/>
      </c>
      <c r="HH134" s="419" t="str">
        <f t="shared" si="173"/>
        <v/>
      </c>
      <c r="HI134" s="358" t="str">
        <f t="shared" si="174"/>
        <v/>
      </c>
      <c r="HJ134" s="331" t="str">
        <f t="shared" si="175"/>
        <v/>
      </c>
      <c r="HK134" s="331" t="str">
        <f t="shared" si="176"/>
        <v/>
      </c>
      <c r="HL134" s="358" t="str">
        <f t="shared" si="177"/>
        <v/>
      </c>
      <c r="HM134" s="331" t="str">
        <f t="shared" si="178"/>
        <v/>
      </c>
      <c r="HN134" s="331" t="str">
        <f t="shared" si="179"/>
        <v/>
      </c>
      <c r="HO134" s="358" t="str">
        <f t="shared" si="180"/>
        <v/>
      </c>
      <c r="HP134" s="331" t="str">
        <f t="shared" si="181"/>
        <v/>
      </c>
      <c r="HQ134" s="331" t="str">
        <f t="shared" si="182"/>
        <v/>
      </c>
      <c r="HR134" s="361" t="str">
        <f t="shared" si="183"/>
        <v/>
      </c>
      <c r="HS134" s="348" t="str">
        <f t="shared" si="184"/>
        <v/>
      </c>
      <c r="HT134" s="333" t="str">
        <f t="shared" si="185"/>
        <v/>
      </c>
      <c r="HU134" s="428" t="str">
        <f t="shared" si="186"/>
        <v/>
      </c>
      <c r="HV134" s="328" t="str">
        <f t="shared" si="187"/>
        <v/>
      </c>
      <c r="HW134" s="330" t="str">
        <f t="shared" si="188"/>
        <v/>
      </c>
      <c r="HX134" s="418" t="str">
        <f t="shared" si="189"/>
        <v/>
      </c>
      <c r="HY134" s="331" t="str">
        <f t="shared" si="190"/>
        <v/>
      </c>
      <c r="HZ134" s="331" t="str">
        <f t="shared" si="191"/>
        <v/>
      </c>
      <c r="IA134" s="331" t="str">
        <f t="shared" si="192"/>
        <v/>
      </c>
      <c r="IB134" s="331" t="str">
        <f t="shared" si="193"/>
        <v/>
      </c>
      <c r="IC134" s="333" t="str">
        <f t="shared" si="194"/>
        <v/>
      </c>
      <c r="ID134" s="419" t="str">
        <f t="shared" si="195"/>
        <v/>
      </c>
      <c r="IE134" s="331" t="str">
        <f t="shared" si="196"/>
        <v/>
      </c>
      <c r="IF134" s="331" t="str">
        <f t="shared" si="197"/>
        <v/>
      </c>
      <c r="IG134" s="331" t="str">
        <f t="shared" si="198"/>
        <v/>
      </c>
      <c r="IH134" s="331" t="str">
        <f t="shared" si="199"/>
        <v/>
      </c>
      <c r="II134" s="333" t="str">
        <f t="shared" si="200"/>
        <v/>
      </c>
      <c r="IJ134" s="419" t="str">
        <f t="shared" si="201"/>
        <v/>
      </c>
      <c r="IK134" s="331" t="str">
        <f t="shared" si="202"/>
        <v/>
      </c>
      <c r="IL134" s="331" t="str">
        <f t="shared" si="203"/>
        <v/>
      </c>
      <c r="IM134" s="331" t="str">
        <f t="shared" si="204"/>
        <v/>
      </c>
      <c r="IN134" s="331" t="str">
        <f t="shared" si="205"/>
        <v/>
      </c>
      <c r="IO134" s="333" t="str">
        <f t="shared" si="206"/>
        <v/>
      </c>
      <c r="IP134" s="433" t="str">
        <f t="shared" si="207"/>
        <v/>
      </c>
      <c r="IQ134" s="331" t="str">
        <f t="shared" si="208"/>
        <v/>
      </c>
      <c r="IR134" s="348" t="str">
        <f t="shared" si="209"/>
        <v/>
      </c>
      <c r="IS134" s="433" t="str">
        <f t="shared" si="210"/>
        <v/>
      </c>
      <c r="IT134" s="331" t="str">
        <f t="shared" si="211"/>
        <v/>
      </c>
      <c r="IU134" s="333" t="str">
        <f t="shared" si="212"/>
        <v/>
      </c>
      <c r="IV134" s="449" t="str">
        <f t="shared" si="213"/>
        <v/>
      </c>
      <c r="IW134" s="331" t="str">
        <f t="shared" si="214"/>
        <v/>
      </c>
      <c r="IX134" s="331" t="str">
        <f t="shared" si="215"/>
        <v/>
      </c>
      <c r="IY134" s="348" t="str">
        <f t="shared" si="216"/>
        <v/>
      </c>
      <c r="IZ134" s="365" t="str">
        <f t="shared" si="217"/>
        <v/>
      </c>
      <c r="JA134" s="340"/>
      <c r="JB134" s="100"/>
      <c r="JC134" s="370" t="str">
        <f t="shared" si="218"/>
        <v/>
      </c>
      <c r="JD134" s="101" t="str">
        <f t="shared" si="219"/>
        <v/>
      </c>
      <c r="JE134" s="367" t="str">
        <f t="shared" si="220"/>
        <v/>
      </c>
      <c r="JF134" s="368" t="str">
        <f t="shared" si="221"/>
        <v/>
      </c>
      <c r="JG134" s="368" t="str">
        <f t="shared" si="222"/>
        <v/>
      </c>
      <c r="JH134" s="368" t="str">
        <f t="shared" si="223"/>
        <v/>
      </c>
      <c r="JI134" s="368">
        <f t="shared" si="224"/>
        <v>0</v>
      </c>
      <c r="JJ134" s="369" t="str">
        <f t="shared" si="225"/>
        <v/>
      </c>
      <c r="JK134" s="367" t="str">
        <f t="shared" si="226"/>
        <v/>
      </c>
      <c r="JL134" s="369" t="str">
        <f t="shared" si="227"/>
        <v/>
      </c>
      <c r="JM134" s="368" t="str">
        <f t="shared" si="228"/>
        <v/>
      </c>
      <c r="JN134" s="368" t="str">
        <f t="shared" si="229"/>
        <v/>
      </c>
      <c r="JO134" s="368" t="str">
        <f t="shared" si="230"/>
        <v/>
      </c>
      <c r="JP134" s="371" t="str">
        <f t="shared" si="231"/>
        <v/>
      </c>
      <c r="JR134" s="115" t="str">
        <f t="shared" si="232"/>
        <v/>
      </c>
      <c r="JS134" s="28" t="str">
        <f t="shared" si="233"/>
        <v/>
      </c>
      <c r="JT134" s="28" t="str">
        <f t="shared" si="234"/>
        <v/>
      </c>
      <c r="JU134" s="28" t="str">
        <f t="shared" si="235"/>
        <v/>
      </c>
      <c r="JV134" s="28" t="str">
        <f t="shared" si="236"/>
        <v/>
      </c>
      <c r="JW134" s="251"/>
      <c r="JX134" s="122" t="str">
        <f t="shared" si="237"/>
        <v/>
      </c>
      <c r="JZ134" s="115" t="str">
        <f t="shared" si="238"/>
        <v/>
      </c>
      <c r="KA134" s="398" t="str">
        <f t="shared" si="239"/>
        <v/>
      </c>
      <c r="KB134" s="398" t="str">
        <f t="shared" si="240"/>
        <v/>
      </c>
      <c r="KC134" s="28" t="str">
        <f t="shared" si="241"/>
        <v/>
      </c>
      <c r="KD134" s="28" t="str">
        <f t="shared" si="242"/>
        <v/>
      </c>
      <c r="KE134" s="28" t="str">
        <f t="shared" si="243"/>
        <v/>
      </c>
      <c r="KF134" s="28" t="str">
        <f t="shared" si="244"/>
        <v/>
      </c>
      <c r="KG134" s="28" t="str">
        <f t="shared" si="245"/>
        <v/>
      </c>
      <c r="KH134" s="28" t="str">
        <f t="shared" si="246"/>
        <v/>
      </c>
      <c r="KI134" s="28" t="str">
        <f t="shared" si="247"/>
        <v/>
      </c>
      <c r="KJ134" s="28" t="str">
        <f t="shared" si="248"/>
        <v/>
      </c>
      <c r="KK134" s="122" t="str">
        <f t="shared" si="249"/>
        <v/>
      </c>
    </row>
    <row r="135" spans="2:297" s="26" customFormat="1" ht="26.25" customHeight="1" x14ac:dyDescent="0.2">
      <c r="B135" s="27">
        <f t="shared" si="128"/>
        <v>0</v>
      </c>
      <c r="C135" s="27">
        <f t="shared" si="129"/>
        <v>0</v>
      </c>
      <c r="D135" s="27">
        <f t="shared" si="130"/>
        <v>0</v>
      </c>
      <c r="E135" s="27">
        <f t="shared" si="131"/>
        <v>0</v>
      </c>
      <c r="F135" s="27">
        <f t="shared" si="132"/>
        <v>0</v>
      </c>
      <c r="G135" s="27">
        <f t="shared" si="133"/>
        <v>0</v>
      </c>
      <c r="H135" s="27">
        <f t="shared" si="134"/>
        <v>0</v>
      </c>
      <c r="I135" s="27">
        <f t="shared" si="135"/>
        <v>0</v>
      </c>
      <c r="J135" s="27"/>
      <c r="K135" s="27"/>
      <c r="L135" s="27"/>
      <c r="N135" s="131" t="str">
        <f t="shared" si="136"/>
        <v/>
      </c>
      <c r="O135" s="59"/>
      <c r="P135" s="59"/>
      <c r="Q135" s="241"/>
      <c r="R135" s="483"/>
      <c r="S135" s="243" t="str">
        <f>IFERROR(VLOOKUP($R135,整理番号!$B$4:$C$5,2,FALSE),"")</f>
        <v/>
      </c>
      <c r="T135" s="59"/>
      <c r="U135" s="250"/>
      <c r="V135" s="121"/>
      <c r="W135" s="218" t="str">
        <f t="shared" si="137"/>
        <v/>
      </c>
      <c r="X135" s="111"/>
      <c r="Y135" s="115"/>
      <c r="Z135" s="146" t="str">
        <f>IFERROR(VLOOKUP($Y135,整理番号!$B$8:$C$10,2,FALSE),"")</f>
        <v/>
      </c>
      <c r="AA135" s="251"/>
      <c r="AB135" s="28"/>
      <c r="AC135" s="62" t="str">
        <f>IFERROR(VLOOKUP($AB135,整理番号!$B$22:$C$23,2,FALSE),"")</f>
        <v/>
      </c>
      <c r="AD135" s="28"/>
      <c r="AE135" s="116" t="str">
        <f>IFERROR(VLOOKUP(AD135,整理番号!$B$14:$C$16,2,FALSE),"")</f>
        <v/>
      </c>
      <c r="AF135" s="115"/>
      <c r="AG135" s="30" t="str">
        <f>IFERROR(VLOOKUP(AF135,整理番号!$B$18:$C$19,2,FALSE),"")</f>
        <v/>
      </c>
      <c r="AH135" s="28"/>
      <c r="AI135" s="254"/>
      <c r="AJ135" s="254"/>
      <c r="AK135" s="122"/>
      <c r="AL135" s="141"/>
      <c r="AM135" s="28"/>
      <c r="AN135" s="141"/>
      <c r="AO135" s="115"/>
      <c r="AP135" s="116" t="str">
        <f>IFERROR(VLOOKUP(AO135,整理番号!$B$38:$C$43,2,FALSE),"")</f>
        <v/>
      </c>
      <c r="AQ135" s="104" t="str">
        <f t="shared" si="138"/>
        <v/>
      </c>
      <c r="AR135" s="27"/>
      <c r="AS135" s="28"/>
      <c r="AT135" s="27"/>
      <c r="AU135" s="27"/>
      <c r="AV135" s="122"/>
      <c r="AW135" s="115"/>
      <c r="AX135" s="31"/>
      <c r="AY135" s="64" t="str">
        <f t="shared" si="139"/>
        <v/>
      </c>
      <c r="AZ135" s="31"/>
      <c r="BA135" s="31"/>
      <c r="BB135" s="64">
        <f t="shared" si="140"/>
        <v>0</v>
      </c>
      <c r="BC135" s="64" t="str">
        <f t="shared" si="141"/>
        <v/>
      </c>
      <c r="BD135" s="64" t="str">
        <f t="shared" si="142"/>
        <v/>
      </c>
      <c r="BE135" s="33"/>
      <c r="BF135" s="34" t="str">
        <f t="shared" si="143"/>
        <v/>
      </c>
      <c r="BG135" s="125" t="str">
        <f t="shared" si="144"/>
        <v/>
      </c>
      <c r="BH135" s="262"/>
      <c r="BI135" s="263"/>
      <c r="BJ135" s="31"/>
      <c r="BK135" s="31"/>
      <c r="BL135" s="31"/>
      <c r="BM135" s="31"/>
      <c r="BN135" s="148"/>
      <c r="BO135" s="270"/>
      <c r="BP135" s="267"/>
      <c r="BQ135" s="262"/>
      <c r="BR135" s="263"/>
      <c r="BS135" s="31"/>
      <c r="BT135" s="31"/>
      <c r="BU135" s="31"/>
      <c r="BV135" s="31"/>
      <c r="BW135" s="148"/>
      <c r="BX135" s="270"/>
      <c r="BY135" s="267"/>
      <c r="BZ135" s="262"/>
      <c r="CA135" s="263"/>
      <c r="CB135" s="31"/>
      <c r="CC135" s="31"/>
      <c r="CD135" s="31"/>
      <c r="CE135" s="31"/>
      <c r="CF135" s="148"/>
      <c r="CG135" s="270"/>
      <c r="CH135" s="267"/>
      <c r="CI135" s="262"/>
      <c r="CJ135" s="263"/>
      <c r="CK135" s="323"/>
      <c r="CL135" s="323"/>
      <c r="CM135" s="323"/>
      <c r="CN135" s="323"/>
      <c r="CO135" s="35" t="s">
        <v>306</v>
      </c>
      <c r="CP135" s="342" t="str">
        <f t="shared" si="145"/>
        <v/>
      </c>
      <c r="CQ135" s="267"/>
      <c r="CR135" s="258"/>
      <c r="CS135" s="93"/>
      <c r="CT135" s="275"/>
      <c r="CU135" s="275"/>
      <c r="CV135" s="275"/>
      <c r="CW135" s="275"/>
      <c r="CX135" s="36" t="s">
        <v>307</v>
      </c>
      <c r="CY135" s="273"/>
      <c r="CZ135" s="258"/>
      <c r="DA135" s="263"/>
      <c r="DB135" s="296"/>
      <c r="DC135" s="296"/>
      <c r="DD135" s="296"/>
      <c r="DE135" s="296"/>
      <c r="DF135" s="36" t="s">
        <v>308</v>
      </c>
      <c r="DG135" s="344" t="str">
        <f t="shared" si="146"/>
        <v/>
      </c>
      <c r="DH135" s="273"/>
      <c r="DI135" s="258"/>
      <c r="DJ135" s="263"/>
      <c r="DK135" s="278"/>
      <c r="DL135" s="278"/>
      <c r="DM135" s="278"/>
      <c r="DN135" s="278"/>
      <c r="DO135" s="36" t="s">
        <v>309</v>
      </c>
      <c r="DP135" s="281"/>
      <c r="DQ135" s="284" t="str">
        <f t="shared" si="147"/>
        <v/>
      </c>
      <c r="DR135" s="273"/>
      <c r="DS135" s="43"/>
      <c r="DT135" s="93"/>
      <c r="DU135" s="37"/>
      <c r="DV135" s="37"/>
      <c r="DW135" s="37"/>
      <c r="DX135" s="37"/>
      <c r="DY135" s="46" t="s">
        <v>310</v>
      </c>
      <c r="DZ135" s="478"/>
      <c r="EA135" s="38"/>
      <c r="EB135" s="37"/>
      <c r="EC135" s="37"/>
      <c r="ED135" s="37"/>
      <c r="EE135" s="37"/>
      <c r="EF135" s="49" t="s">
        <v>307</v>
      </c>
      <c r="EG135" s="54"/>
      <c r="EH135" s="290"/>
      <c r="EI135" s="37"/>
      <c r="EJ135" s="37"/>
      <c r="EK135" s="37"/>
      <c r="EL135" s="37"/>
      <c r="EM135" s="52" t="s">
        <v>307</v>
      </c>
      <c r="EN135" s="57"/>
      <c r="EO135" s="290"/>
      <c r="EP135" s="37"/>
      <c r="EQ135" s="37"/>
      <c r="ER135" s="37"/>
      <c r="ES135" s="37"/>
      <c r="ET135" s="39" t="s">
        <v>307</v>
      </c>
      <c r="EU135" s="287"/>
      <c r="EV135" s="292"/>
      <c r="EW135" s="290"/>
      <c r="EX135" s="37"/>
      <c r="EY135" s="37"/>
      <c r="EZ135" s="37"/>
      <c r="FA135" s="37"/>
      <c r="FB135" s="39" t="s">
        <v>307</v>
      </c>
      <c r="FC135" s="287"/>
      <c r="FD135" s="292"/>
      <c r="FE135" s="290"/>
      <c r="FF135" s="296"/>
      <c r="FG135" s="296"/>
      <c r="FH135" s="296"/>
      <c r="FI135" s="296"/>
      <c r="FJ135" s="40" t="s">
        <v>311</v>
      </c>
      <c r="FK135" s="302" t="str">
        <f t="shared" si="148"/>
        <v/>
      </c>
      <c r="FL135" s="299"/>
      <c r="FM135" s="292"/>
      <c r="FN135" s="290"/>
      <c r="FO135" s="305"/>
      <c r="FP135" s="296"/>
      <c r="FQ135" s="296"/>
      <c r="FR135" s="296"/>
      <c r="FS135" s="40" t="s">
        <v>311</v>
      </c>
      <c r="FT135" s="352" t="str">
        <f t="shared" si="149"/>
        <v/>
      </c>
      <c r="FU135" s="267"/>
      <c r="FV135" s="292"/>
      <c r="FW135" s="290"/>
      <c r="FX135" s="326"/>
      <c r="FY135" s="326"/>
      <c r="FZ135" s="326"/>
      <c r="GA135" s="326"/>
      <c r="GB135" s="36" t="s">
        <v>312</v>
      </c>
      <c r="GC135" s="308" t="str">
        <f t="shared" si="150"/>
        <v/>
      </c>
      <c r="GD135" s="267"/>
      <c r="GE135" s="312" t="str">
        <f t="shared" si="151"/>
        <v/>
      </c>
      <c r="GF135" s="313"/>
      <c r="GG135" s="338"/>
      <c r="GH135" s="312" t="str">
        <f t="shared" si="152"/>
        <v/>
      </c>
      <c r="GI135" s="313"/>
      <c r="GJ135" s="338" t="s">
        <v>56</v>
      </c>
      <c r="GK135" s="475" t="str">
        <f t="shared" si="153"/>
        <v/>
      </c>
      <c r="GL135" s="313"/>
      <c r="GM135" s="313"/>
      <c r="GN135" s="338"/>
      <c r="GO135" s="429" t="str">
        <f t="shared" si="154"/>
        <v/>
      </c>
      <c r="GP135" s="430" t="str">
        <f t="shared" si="155"/>
        <v/>
      </c>
      <c r="GQ135" s="431" t="str">
        <f t="shared" si="156"/>
        <v/>
      </c>
      <c r="GR135" s="432" t="str">
        <f t="shared" si="157"/>
        <v/>
      </c>
      <c r="GS135" s="430" t="str">
        <f t="shared" si="158"/>
        <v/>
      </c>
      <c r="GT135" s="433" t="str">
        <f t="shared" si="159"/>
        <v/>
      </c>
      <c r="GU135" s="331" t="str">
        <f t="shared" si="160"/>
        <v/>
      </c>
      <c r="GV135" s="333" t="str">
        <f t="shared" si="161"/>
        <v/>
      </c>
      <c r="GW135" s="439" t="str">
        <f t="shared" si="162"/>
        <v/>
      </c>
      <c r="GX135" s="433" t="str">
        <f t="shared" si="163"/>
        <v/>
      </c>
      <c r="GY135" s="331" t="str">
        <f t="shared" si="164"/>
        <v/>
      </c>
      <c r="GZ135" s="331" t="str">
        <f t="shared" si="165"/>
        <v/>
      </c>
      <c r="HA135" s="328" t="str">
        <f t="shared" si="166"/>
        <v/>
      </c>
      <c r="HB135" s="331" t="str">
        <f t="shared" si="167"/>
        <v/>
      </c>
      <c r="HC135" s="331" t="str">
        <f t="shared" si="168"/>
        <v/>
      </c>
      <c r="HD135" s="333" t="str">
        <f t="shared" si="169"/>
        <v/>
      </c>
      <c r="HE135" s="332" t="str">
        <f t="shared" si="170"/>
        <v/>
      </c>
      <c r="HF135" s="331" t="str">
        <f t="shared" si="171"/>
        <v/>
      </c>
      <c r="HG135" s="333" t="str">
        <f t="shared" si="172"/>
        <v/>
      </c>
      <c r="HH135" s="419" t="str">
        <f t="shared" si="173"/>
        <v/>
      </c>
      <c r="HI135" s="358" t="str">
        <f t="shared" si="174"/>
        <v/>
      </c>
      <c r="HJ135" s="331" t="str">
        <f t="shared" si="175"/>
        <v/>
      </c>
      <c r="HK135" s="331" t="str">
        <f t="shared" si="176"/>
        <v/>
      </c>
      <c r="HL135" s="358" t="str">
        <f t="shared" si="177"/>
        <v/>
      </c>
      <c r="HM135" s="331" t="str">
        <f t="shared" si="178"/>
        <v/>
      </c>
      <c r="HN135" s="331" t="str">
        <f t="shared" si="179"/>
        <v/>
      </c>
      <c r="HO135" s="358" t="str">
        <f t="shared" si="180"/>
        <v/>
      </c>
      <c r="HP135" s="331" t="str">
        <f t="shared" si="181"/>
        <v/>
      </c>
      <c r="HQ135" s="331" t="str">
        <f t="shared" si="182"/>
        <v/>
      </c>
      <c r="HR135" s="361" t="str">
        <f t="shared" si="183"/>
        <v/>
      </c>
      <c r="HS135" s="348" t="str">
        <f t="shared" si="184"/>
        <v/>
      </c>
      <c r="HT135" s="333" t="str">
        <f t="shared" si="185"/>
        <v/>
      </c>
      <c r="HU135" s="428" t="str">
        <f t="shared" si="186"/>
        <v/>
      </c>
      <c r="HV135" s="328" t="str">
        <f t="shared" si="187"/>
        <v/>
      </c>
      <c r="HW135" s="330" t="str">
        <f t="shared" si="188"/>
        <v/>
      </c>
      <c r="HX135" s="418" t="str">
        <f t="shared" si="189"/>
        <v/>
      </c>
      <c r="HY135" s="331" t="str">
        <f t="shared" si="190"/>
        <v/>
      </c>
      <c r="HZ135" s="331" t="str">
        <f t="shared" si="191"/>
        <v/>
      </c>
      <c r="IA135" s="331" t="str">
        <f t="shared" si="192"/>
        <v/>
      </c>
      <c r="IB135" s="331" t="str">
        <f t="shared" si="193"/>
        <v/>
      </c>
      <c r="IC135" s="333" t="str">
        <f t="shared" si="194"/>
        <v/>
      </c>
      <c r="ID135" s="419" t="str">
        <f t="shared" si="195"/>
        <v/>
      </c>
      <c r="IE135" s="331" t="str">
        <f t="shared" si="196"/>
        <v/>
      </c>
      <c r="IF135" s="331" t="str">
        <f t="shared" si="197"/>
        <v/>
      </c>
      <c r="IG135" s="331" t="str">
        <f t="shared" si="198"/>
        <v/>
      </c>
      <c r="IH135" s="331" t="str">
        <f t="shared" si="199"/>
        <v/>
      </c>
      <c r="II135" s="333" t="str">
        <f t="shared" si="200"/>
        <v/>
      </c>
      <c r="IJ135" s="419" t="str">
        <f t="shared" si="201"/>
        <v/>
      </c>
      <c r="IK135" s="331" t="str">
        <f t="shared" si="202"/>
        <v/>
      </c>
      <c r="IL135" s="331" t="str">
        <f t="shared" si="203"/>
        <v/>
      </c>
      <c r="IM135" s="331" t="str">
        <f t="shared" si="204"/>
        <v/>
      </c>
      <c r="IN135" s="331" t="str">
        <f t="shared" si="205"/>
        <v/>
      </c>
      <c r="IO135" s="333" t="str">
        <f t="shared" si="206"/>
        <v/>
      </c>
      <c r="IP135" s="433" t="str">
        <f t="shared" si="207"/>
        <v/>
      </c>
      <c r="IQ135" s="331" t="str">
        <f t="shared" si="208"/>
        <v/>
      </c>
      <c r="IR135" s="348" t="str">
        <f t="shared" si="209"/>
        <v/>
      </c>
      <c r="IS135" s="433" t="str">
        <f t="shared" si="210"/>
        <v/>
      </c>
      <c r="IT135" s="331" t="str">
        <f t="shared" si="211"/>
        <v/>
      </c>
      <c r="IU135" s="333" t="str">
        <f t="shared" si="212"/>
        <v/>
      </c>
      <c r="IV135" s="449" t="str">
        <f t="shared" si="213"/>
        <v/>
      </c>
      <c r="IW135" s="331" t="str">
        <f t="shared" si="214"/>
        <v/>
      </c>
      <c r="IX135" s="331" t="str">
        <f t="shared" si="215"/>
        <v/>
      </c>
      <c r="IY135" s="348" t="str">
        <f t="shared" si="216"/>
        <v/>
      </c>
      <c r="IZ135" s="365" t="str">
        <f t="shared" si="217"/>
        <v/>
      </c>
      <c r="JA135" s="340"/>
      <c r="JB135" s="100"/>
      <c r="JC135" s="370" t="str">
        <f t="shared" si="218"/>
        <v/>
      </c>
      <c r="JD135" s="101" t="str">
        <f t="shared" si="219"/>
        <v/>
      </c>
      <c r="JE135" s="367" t="str">
        <f t="shared" si="220"/>
        <v/>
      </c>
      <c r="JF135" s="368" t="str">
        <f t="shared" si="221"/>
        <v/>
      </c>
      <c r="JG135" s="368" t="str">
        <f t="shared" si="222"/>
        <v/>
      </c>
      <c r="JH135" s="368" t="str">
        <f t="shared" si="223"/>
        <v/>
      </c>
      <c r="JI135" s="368">
        <f t="shared" si="224"/>
        <v>0</v>
      </c>
      <c r="JJ135" s="369" t="str">
        <f t="shared" si="225"/>
        <v/>
      </c>
      <c r="JK135" s="367" t="str">
        <f t="shared" si="226"/>
        <v/>
      </c>
      <c r="JL135" s="369" t="str">
        <f t="shared" si="227"/>
        <v/>
      </c>
      <c r="JM135" s="368" t="str">
        <f t="shared" si="228"/>
        <v/>
      </c>
      <c r="JN135" s="368" t="str">
        <f t="shared" si="229"/>
        <v/>
      </c>
      <c r="JO135" s="368" t="str">
        <f t="shared" si="230"/>
        <v/>
      </c>
      <c r="JP135" s="371" t="str">
        <f t="shared" si="231"/>
        <v/>
      </c>
      <c r="JR135" s="115" t="str">
        <f t="shared" si="232"/>
        <v/>
      </c>
      <c r="JS135" s="28" t="str">
        <f t="shared" si="233"/>
        <v/>
      </c>
      <c r="JT135" s="28" t="str">
        <f t="shared" si="234"/>
        <v/>
      </c>
      <c r="JU135" s="28" t="str">
        <f t="shared" si="235"/>
        <v/>
      </c>
      <c r="JV135" s="28" t="str">
        <f t="shared" si="236"/>
        <v/>
      </c>
      <c r="JW135" s="251"/>
      <c r="JX135" s="122" t="str">
        <f t="shared" si="237"/>
        <v/>
      </c>
      <c r="JZ135" s="115" t="str">
        <f t="shared" si="238"/>
        <v/>
      </c>
      <c r="KA135" s="398" t="str">
        <f t="shared" si="239"/>
        <v/>
      </c>
      <c r="KB135" s="398" t="str">
        <f t="shared" si="240"/>
        <v/>
      </c>
      <c r="KC135" s="28" t="str">
        <f t="shared" si="241"/>
        <v/>
      </c>
      <c r="KD135" s="28" t="str">
        <f t="shared" si="242"/>
        <v/>
      </c>
      <c r="KE135" s="28" t="str">
        <f t="shared" si="243"/>
        <v/>
      </c>
      <c r="KF135" s="28" t="str">
        <f t="shared" si="244"/>
        <v/>
      </c>
      <c r="KG135" s="28" t="str">
        <f t="shared" si="245"/>
        <v/>
      </c>
      <c r="KH135" s="28" t="str">
        <f t="shared" si="246"/>
        <v/>
      </c>
      <c r="KI135" s="28" t="str">
        <f t="shared" si="247"/>
        <v/>
      </c>
      <c r="KJ135" s="28" t="str">
        <f t="shared" si="248"/>
        <v/>
      </c>
      <c r="KK135" s="122" t="str">
        <f t="shared" si="249"/>
        <v/>
      </c>
    </row>
    <row r="136" spans="2:297" s="26" customFormat="1" ht="26.25" customHeight="1" x14ac:dyDescent="0.2">
      <c r="B136" s="27">
        <f t="shared" si="128"/>
        <v>0</v>
      </c>
      <c r="C136" s="27">
        <f t="shared" si="129"/>
        <v>0</v>
      </c>
      <c r="D136" s="27">
        <f t="shared" si="130"/>
        <v>0</v>
      </c>
      <c r="E136" s="27">
        <f t="shared" si="131"/>
        <v>0</v>
      </c>
      <c r="F136" s="27">
        <f t="shared" si="132"/>
        <v>0</v>
      </c>
      <c r="G136" s="27">
        <f t="shared" si="133"/>
        <v>0</v>
      </c>
      <c r="H136" s="27">
        <f t="shared" si="134"/>
        <v>0</v>
      </c>
      <c r="I136" s="27">
        <f t="shared" si="135"/>
        <v>0</v>
      </c>
      <c r="J136" s="27"/>
      <c r="K136" s="27"/>
      <c r="L136" s="27"/>
      <c r="N136" s="131" t="str">
        <f t="shared" si="136"/>
        <v/>
      </c>
      <c r="O136" s="59"/>
      <c r="P136" s="59"/>
      <c r="Q136" s="241"/>
      <c r="R136" s="483"/>
      <c r="S136" s="243" t="str">
        <f>IFERROR(VLOOKUP($R136,整理番号!$B$4:$C$5,2,FALSE),"")</f>
        <v/>
      </c>
      <c r="T136" s="59"/>
      <c r="U136" s="250"/>
      <c r="V136" s="121"/>
      <c r="W136" s="218" t="str">
        <f t="shared" si="137"/>
        <v/>
      </c>
      <c r="X136" s="111"/>
      <c r="Y136" s="115"/>
      <c r="Z136" s="146" t="str">
        <f>IFERROR(VLOOKUP($Y136,整理番号!$B$8:$C$10,2,FALSE),"")</f>
        <v/>
      </c>
      <c r="AA136" s="251"/>
      <c r="AB136" s="28"/>
      <c r="AC136" s="62" t="str">
        <f>IFERROR(VLOOKUP($AB136,整理番号!$B$22:$C$23,2,FALSE),"")</f>
        <v/>
      </c>
      <c r="AD136" s="28"/>
      <c r="AE136" s="116" t="str">
        <f>IFERROR(VLOOKUP(AD136,整理番号!$B$14:$C$16,2,FALSE),"")</f>
        <v/>
      </c>
      <c r="AF136" s="115"/>
      <c r="AG136" s="30" t="str">
        <f>IFERROR(VLOOKUP(AF136,整理番号!$B$18:$C$19,2,FALSE),"")</f>
        <v/>
      </c>
      <c r="AH136" s="28"/>
      <c r="AI136" s="254"/>
      <c r="AJ136" s="254"/>
      <c r="AK136" s="122"/>
      <c r="AL136" s="141"/>
      <c r="AM136" s="28"/>
      <c r="AN136" s="141"/>
      <c r="AO136" s="115"/>
      <c r="AP136" s="116" t="str">
        <f>IFERROR(VLOOKUP(AO136,整理番号!$B$38:$C$43,2,FALSE),"")</f>
        <v/>
      </c>
      <c r="AQ136" s="104" t="str">
        <f t="shared" si="138"/>
        <v/>
      </c>
      <c r="AR136" s="27"/>
      <c r="AS136" s="28"/>
      <c r="AT136" s="27"/>
      <c r="AU136" s="27"/>
      <c r="AV136" s="122"/>
      <c r="AW136" s="115"/>
      <c r="AX136" s="31"/>
      <c r="AY136" s="64" t="str">
        <f t="shared" si="139"/>
        <v/>
      </c>
      <c r="AZ136" s="31"/>
      <c r="BA136" s="31"/>
      <c r="BB136" s="64">
        <f t="shared" si="140"/>
        <v>0</v>
      </c>
      <c r="BC136" s="64" t="str">
        <f t="shared" si="141"/>
        <v/>
      </c>
      <c r="BD136" s="64" t="str">
        <f t="shared" si="142"/>
        <v/>
      </c>
      <c r="BE136" s="33"/>
      <c r="BF136" s="34" t="str">
        <f t="shared" si="143"/>
        <v/>
      </c>
      <c r="BG136" s="125" t="str">
        <f t="shared" si="144"/>
        <v/>
      </c>
      <c r="BH136" s="262"/>
      <c r="BI136" s="263"/>
      <c r="BJ136" s="31"/>
      <c r="BK136" s="31"/>
      <c r="BL136" s="31"/>
      <c r="BM136" s="31"/>
      <c r="BN136" s="148"/>
      <c r="BO136" s="270"/>
      <c r="BP136" s="267"/>
      <c r="BQ136" s="262"/>
      <c r="BR136" s="263"/>
      <c r="BS136" s="31"/>
      <c r="BT136" s="31"/>
      <c r="BU136" s="31"/>
      <c r="BV136" s="31"/>
      <c r="BW136" s="148"/>
      <c r="BX136" s="270"/>
      <c r="BY136" s="267"/>
      <c r="BZ136" s="262"/>
      <c r="CA136" s="263"/>
      <c r="CB136" s="31"/>
      <c r="CC136" s="31"/>
      <c r="CD136" s="31"/>
      <c r="CE136" s="31"/>
      <c r="CF136" s="148"/>
      <c r="CG136" s="270"/>
      <c r="CH136" s="267"/>
      <c r="CI136" s="262"/>
      <c r="CJ136" s="263"/>
      <c r="CK136" s="323"/>
      <c r="CL136" s="323"/>
      <c r="CM136" s="323"/>
      <c r="CN136" s="323"/>
      <c r="CO136" s="35" t="s">
        <v>306</v>
      </c>
      <c r="CP136" s="342" t="str">
        <f t="shared" si="145"/>
        <v/>
      </c>
      <c r="CQ136" s="267"/>
      <c r="CR136" s="258"/>
      <c r="CS136" s="93"/>
      <c r="CT136" s="275"/>
      <c r="CU136" s="275"/>
      <c r="CV136" s="275"/>
      <c r="CW136" s="275"/>
      <c r="CX136" s="36" t="s">
        <v>307</v>
      </c>
      <c r="CY136" s="273"/>
      <c r="CZ136" s="258"/>
      <c r="DA136" s="263"/>
      <c r="DB136" s="296"/>
      <c r="DC136" s="296"/>
      <c r="DD136" s="296"/>
      <c r="DE136" s="296"/>
      <c r="DF136" s="36" t="s">
        <v>308</v>
      </c>
      <c r="DG136" s="344" t="str">
        <f t="shared" si="146"/>
        <v/>
      </c>
      <c r="DH136" s="273"/>
      <c r="DI136" s="258"/>
      <c r="DJ136" s="263"/>
      <c r="DK136" s="278"/>
      <c r="DL136" s="278"/>
      <c r="DM136" s="278"/>
      <c r="DN136" s="278"/>
      <c r="DO136" s="36" t="s">
        <v>309</v>
      </c>
      <c r="DP136" s="281"/>
      <c r="DQ136" s="284" t="str">
        <f t="shared" si="147"/>
        <v/>
      </c>
      <c r="DR136" s="273"/>
      <c r="DS136" s="43"/>
      <c r="DT136" s="93"/>
      <c r="DU136" s="37"/>
      <c r="DV136" s="37"/>
      <c r="DW136" s="37"/>
      <c r="DX136" s="37"/>
      <c r="DY136" s="46" t="s">
        <v>310</v>
      </c>
      <c r="DZ136" s="478"/>
      <c r="EA136" s="38"/>
      <c r="EB136" s="37"/>
      <c r="EC136" s="37"/>
      <c r="ED136" s="37"/>
      <c r="EE136" s="37"/>
      <c r="EF136" s="49" t="s">
        <v>307</v>
      </c>
      <c r="EG136" s="54"/>
      <c r="EH136" s="290"/>
      <c r="EI136" s="37"/>
      <c r="EJ136" s="37"/>
      <c r="EK136" s="37"/>
      <c r="EL136" s="37"/>
      <c r="EM136" s="52" t="s">
        <v>307</v>
      </c>
      <c r="EN136" s="57"/>
      <c r="EO136" s="290"/>
      <c r="EP136" s="37"/>
      <c r="EQ136" s="37"/>
      <c r="ER136" s="37"/>
      <c r="ES136" s="37"/>
      <c r="ET136" s="39" t="s">
        <v>307</v>
      </c>
      <c r="EU136" s="287"/>
      <c r="EV136" s="292"/>
      <c r="EW136" s="290"/>
      <c r="EX136" s="37"/>
      <c r="EY136" s="37"/>
      <c r="EZ136" s="37"/>
      <c r="FA136" s="37"/>
      <c r="FB136" s="39" t="s">
        <v>307</v>
      </c>
      <c r="FC136" s="287"/>
      <c r="FD136" s="292"/>
      <c r="FE136" s="290"/>
      <c r="FF136" s="296"/>
      <c r="FG136" s="296"/>
      <c r="FH136" s="296"/>
      <c r="FI136" s="296"/>
      <c r="FJ136" s="40" t="s">
        <v>311</v>
      </c>
      <c r="FK136" s="302" t="str">
        <f t="shared" si="148"/>
        <v/>
      </c>
      <c r="FL136" s="299"/>
      <c r="FM136" s="292"/>
      <c r="FN136" s="290"/>
      <c r="FO136" s="305"/>
      <c r="FP136" s="296"/>
      <c r="FQ136" s="296"/>
      <c r="FR136" s="296"/>
      <c r="FS136" s="40" t="s">
        <v>311</v>
      </c>
      <c r="FT136" s="352" t="str">
        <f t="shared" si="149"/>
        <v/>
      </c>
      <c r="FU136" s="267"/>
      <c r="FV136" s="292"/>
      <c r="FW136" s="290"/>
      <c r="FX136" s="326"/>
      <c r="FY136" s="326"/>
      <c r="FZ136" s="326"/>
      <c r="GA136" s="326"/>
      <c r="GB136" s="36" t="s">
        <v>312</v>
      </c>
      <c r="GC136" s="308" t="str">
        <f t="shared" si="150"/>
        <v/>
      </c>
      <c r="GD136" s="267"/>
      <c r="GE136" s="312" t="str">
        <f t="shared" si="151"/>
        <v/>
      </c>
      <c r="GF136" s="313"/>
      <c r="GG136" s="338"/>
      <c r="GH136" s="312" t="str">
        <f t="shared" si="152"/>
        <v/>
      </c>
      <c r="GI136" s="313"/>
      <c r="GJ136" s="338" t="s">
        <v>56</v>
      </c>
      <c r="GK136" s="475" t="str">
        <f t="shared" si="153"/>
        <v/>
      </c>
      <c r="GL136" s="313"/>
      <c r="GM136" s="313"/>
      <c r="GN136" s="338"/>
      <c r="GO136" s="429" t="str">
        <f t="shared" si="154"/>
        <v/>
      </c>
      <c r="GP136" s="430" t="str">
        <f t="shared" si="155"/>
        <v/>
      </c>
      <c r="GQ136" s="431" t="str">
        <f t="shared" si="156"/>
        <v/>
      </c>
      <c r="GR136" s="432" t="str">
        <f t="shared" si="157"/>
        <v/>
      </c>
      <c r="GS136" s="430" t="str">
        <f t="shared" si="158"/>
        <v/>
      </c>
      <c r="GT136" s="433" t="str">
        <f t="shared" si="159"/>
        <v/>
      </c>
      <c r="GU136" s="331" t="str">
        <f t="shared" si="160"/>
        <v/>
      </c>
      <c r="GV136" s="333" t="str">
        <f t="shared" si="161"/>
        <v/>
      </c>
      <c r="GW136" s="439" t="str">
        <f t="shared" si="162"/>
        <v/>
      </c>
      <c r="GX136" s="433" t="str">
        <f t="shared" si="163"/>
        <v/>
      </c>
      <c r="GY136" s="331" t="str">
        <f t="shared" si="164"/>
        <v/>
      </c>
      <c r="GZ136" s="331" t="str">
        <f t="shared" si="165"/>
        <v/>
      </c>
      <c r="HA136" s="328" t="str">
        <f t="shared" si="166"/>
        <v/>
      </c>
      <c r="HB136" s="331" t="str">
        <f t="shared" si="167"/>
        <v/>
      </c>
      <c r="HC136" s="331" t="str">
        <f t="shared" si="168"/>
        <v/>
      </c>
      <c r="HD136" s="333" t="str">
        <f t="shared" si="169"/>
        <v/>
      </c>
      <c r="HE136" s="332" t="str">
        <f t="shared" si="170"/>
        <v/>
      </c>
      <c r="HF136" s="331" t="str">
        <f t="shared" si="171"/>
        <v/>
      </c>
      <c r="HG136" s="333" t="str">
        <f t="shared" si="172"/>
        <v/>
      </c>
      <c r="HH136" s="419" t="str">
        <f t="shared" si="173"/>
        <v/>
      </c>
      <c r="HI136" s="358" t="str">
        <f t="shared" si="174"/>
        <v/>
      </c>
      <c r="HJ136" s="331" t="str">
        <f t="shared" si="175"/>
        <v/>
      </c>
      <c r="HK136" s="331" t="str">
        <f t="shared" si="176"/>
        <v/>
      </c>
      <c r="HL136" s="358" t="str">
        <f t="shared" si="177"/>
        <v/>
      </c>
      <c r="HM136" s="331" t="str">
        <f t="shared" si="178"/>
        <v/>
      </c>
      <c r="HN136" s="331" t="str">
        <f t="shared" si="179"/>
        <v/>
      </c>
      <c r="HO136" s="358" t="str">
        <f t="shared" si="180"/>
        <v/>
      </c>
      <c r="HP136" s="331" t="str">
        <f t="shared" si="181"/>
        <v/>
      </c>
      <c r="HQ136" s="331" t="str">
        <f t="shared" si="182"/>
        <v/>
      </c>
      <c r="HR136" s="361" t="str">
        <f t="shared" si="183"/>
        <v/>
      </c>
      <c r="HS136" s="348" t="str">
        <f t="shared" si="184"/>
        <v/>
      </c>
      <c r="HT136" s="333" t="str">
        <f t="shared" si="185"/>
        <v/>
      </c>
      <c r="HU136" s="428" t="str">
        <f t="shared" si="186"/>
        <v/>
      </c>
      <c r="HV136" s="328" t="str">
        <f t="shared" si="187"/>
        <v/>
      </c>
      <c r="HW136" s="330" t="str">
        <f t="shared" si="188"/>
        <v/>
      </c>
      <c r="HX136" s="418" t="str">
        <f t="shared" si="189"/>
        <v/>
      </c>
      <c r="HY136" s="331" t="str">
        <f t="shared" si="190"/>
        <v/>
      </c>
      <c r="HZ136" s="331" t="str">
        <f t="shared" si="191"/>
        <v/>
      </c>
      <c r="IA136" s="331" t="str">
        <f t="shared" si="192"/>
        <v/>
      </c>
      <c r="IB136" s="331" t="str">
        <f t="shared" si="193"/>
        <v/>
      </c>
      <c r="IC136" s="333" t="str">
        <f t="shared" si="194"/>
        <v/>
      </c>
      <c r="ID136" s="419" t="str">
        <f t="shared" si="195"/>
        <v/>
      </c>
      <c r="IE136" s="331" t="str">
        <f t="shared" si="196"/>
        <v/>
      </c>
      <c r="IF136" s="331" t="str">
        <f t="shared" si="197"/>
        <v/>
      </c>
      <c r="IG136" s="331" t="str">
        <f t="shared" si="198"/>
        <v/>
      </c>
      <c r="IH136" s="331" t="str">
        <f t="shared" si="199"/>
        <v/>
      </c>
      <c r="II136" s="333" t="str">
        <f t="shared" si="200"/>
        <v/>
      </c>
      <c r="IJ136" s="419" t="str">
        <f t="shared" si="201"/>
        <v/>
      </c>
      <c r="IK136" s="331" t="str">
        <f t="shared" si="202"/>
        <v/>
      </c>
      <c r="IL136" s="331" t="str">
        <f t="shared" si="203"/>
        <v/>
      </c>
      <c r="IM136" s="331" t="str">
        <f t="shared" si="204"/>
        <v/>
      </c>
      <c r="IN136" s="331" t="str">
        <f t="shared" si="205"/>
        <v/>
      </c>
      <c r="IO136" s="333" t="str">
        <f t="shared" si="206"/>
        <v/>
      </c>
      <c r="IP136" s="433" t="str">
        <f t="shared" si="207"/>
        <v/>
      </c>
      <c r="IQ136" s="331" t="str">
        <f t="shared" si="208"/>
        <v/>
      </c>
      <c r="IR136" s="348" t="str">
        <f t="shared" si="209"/>
        <v/>
      </c>
      <c r="IS136" s="433" t="str">
        <f t="shared" si="210"/>
        <v/>
      </c>
      <c r="IT136" s="331" t="str">
        <f t="shared" si="211"/>
        <v/>
      </c>
      <c r="IU136" s="333" t="str">
        <f t="shared" si="212"/>
        <v/>
      </c>
      <c r="IV136" s="449" t="str">
        <f t="shared" si="213"/>
        <v/>
      </c>
      <c r="IW136" s="331" t="str">
        <f t="shared" si="214"/>
        <v/>
      </c>
      <c r="IX136" s="331" t="str">
        <f t="shared" si="215"/>
        <v/>
      </c>
      <c r="IY136" s="348" t="str">
        <f t="shared" si="216"/>
        <v/>
      </c>
      <c r="IZ136" s="365" t="str">
        <f t="shared" si="217"/>
        <v/>
      </c>
      <c r="JA136" s="340"/>
      <c r="JB136" s="100"/>
      <c r="JC136" s="370" t="str">
        <f t="shared" si="218"/>
        <v/>
      </c>
      <c r="JD136" s="101" t="str">
        <f t="shared" si="219"/>
        <v/>
      </c>
      <c r="JE136" s="367" t="str">
        <f t="shared" si="220"/>
        <v/>
      </c>
      <c r="JF136" s="368" t="str">
        <f t="shared" si="221"/>
        <v/>
      </c>
      <c r="JG136" s="368" t="str">
        <f t="shared" si="222"/>
        <v/>
      </c>
      <c r="JH136" s="368" t="str">
        <f t="shared" si="223"/>
        <v/>
      </c>
      <c r="JI136" s="368">
        <f t="shared" si="224"/>
        <v>0</v>
      </c>
      <c r="JJ136" s="369" t="str">
        <f t="shared" si="225"/>
        <v/>
      </c>
      <c r="JK136" s="367" t="str">
        <f t="shared" si="226"/>
        <v/>
      </c>
      <c r="JL136" s="369" t="str">
        <f t="shared" si="227"/>
        <v/>
      </c>
      <c r="JM136" s="368" t="str">
        <f t="shared" si="228"/>
        <v/>
      </c>
      <c r="JN136" s="368" t="str">
        <f t="shared" si="229"/>
        <v/>
      </c>
      <c r="JO136" s="368" t="str">
        <f t="shared" si="230"/>
        <v/>
      </c>
      <c r="JP136" s="371" t="str">
        <f t="shared" si="231"/>
        <v/>
      </c>
      <c r="JR136" s="115" t="str">
        <f t="shared" si="232"/>
        <v/>
      </c>
      <c r="JS136" s="28" t="str">
        <f t="shared" si="233"/>
        <v/>
      </c>
      <c r="JT136" s="28" t="str">
        <f t="shared" si="234"/>
        <v/>
      </c>
      <c r="JU136" s="28" t="str">
        <f t="shared" si="235"/>
        <v/>
      </c>
      <c r="JV136" s="28" t="str">
        <f t="shared" si="236"/>
        <v/>
      </c>
      <c r="JW136" s="251"/>
      <c r="JX136" s="122" t="str">
        <f t="shared" si="237"/>
        <v/>
      </c>
      <c r="JZ136" s="115" t="str">
        <f t="shared" si="238"/>
        <v/>
      </c>
      <c r="KA136" s="398" t="str">
        <f t="shared" si="239"/>
        <v/>
      </c>
      <c r="KB136" s="398" t="str">
        <f t="shared" si="240"/>
        <v/>
      </c>
      <c r="KC136" s="28" t="str">
        <f t="shared" si="241"/>
        <v/>
      </c>
      <c r="KD136" s="28" t="str">
        <f t="shared" si="242"/>
        <v/>
      </c>
      <c r="KE136" s="28" t="str">
        <f t="shared" si="243"/>
        <v/>
      </c>
      <c r="KF136" s="28" t="str">
        <f t="shared" si="244"/>
        <v/>
      </c>
      <c r="KG136" s="28" t="str">
        <f t="shared" si="245"/>
        <v/>
      </c>
      <c r="KH136" s="28" t="str">
        <f t="shared" si="246"/>
        <v/>
      </c>
      <c r="KI136" s="28" t="str">
        <f t="shared" si="247"/>
        <v/>
      </c>
      <c r="KJ136" s="28" t="str">
        <f t="shared" si="248"/>
        <v/>
      </c>
      <c r="KK136" s="122" t="str">
        <f t="shared" si="249"/>
        <v/>
      </c>
    </row>
    <row r="137" spans="2:297" s="26" customFormat="1" ht="26.25" customHeight="1" x14ac:dyDescent="0.2">
      <c r="B137" s="27">
        <f t="shared" si="128"/>
        <v>0</v>
      </c>
      <c r="C137" s="27">
        <f t="shared" si="129"/>
        <v>0</v>
      </c>
      <c r="D137" s="27">
        <f t="shared" si="130"/>
        <v>0</v>
      </c>
      <c r="E137" s="27">
        <f t="shared" si="131"/>
        <v>0</v>
      </c>
      <c r="F137" s="27">
        <f t="shared" si="132"/>
        <v>0</v>
      </c>
      <c r="G137" s="27">
        <f t="shared" si="133"/>
        <v>0</v>
      </c>
      <c r="H137" s="27">
        <f t="shared" si="134"/>
        <v>0</v>
      </c>
      <c r="I137" s="27">
        <f t="shared" si="135"/>
        <v>0</v>
      </c>
      <c r="J137" s="27"/>
      <c r="K137" s="27"/>
      <c r="L137" s="27"/>
      <c r="N137" s="131" t="str">
        <f t="shared" si="136"/>
        <v/>
      </c>
      <c r="O137" s="59"/>
      <c r="P137" s="59"/>
      <c r="Q137" s="241"/>
      <c r="R137" s="483"/>
      <c r="S137" s="243" t="str">
        <f>IFERROR(VLOOKUP($R137,整理番号!$B$4:$C$5,2,FALSE),"")</f>
        <v/>
      </c>
      <c r="T137" s="59"/>
      <c r="U137" s="250"/>
      <c r="V137" s="121"/>
      <c r="W137" s="218" t="str">
        <f t="shared" si="137"/>
        <v/>
      </c>
      <c r="X137" s="111"/>
      <c r="Y137" s="115"/>
      <c r="Z137" s="146" t="str">
        <f>IFERROR(VLOOKUP($Y137,整理番号!$B$8:$C$10,2,FALSE),"")</f>
        <v/>
      </c>
      <c r="AA137" s="251"/>
      <c r="AB137" s="28"/>
      <c r="AC137" s="62" t="str">
        <f>IFERROR(VLOOKUP($AB137,整理番号!$B$22:$C$23,2,FALSE),"")</f>
        <v/>
      </c>
      <c r="AD137" s="28"/>
      <c r="AE137" s="116" t="str">
        <f>IFERROR(VLOOKUP(AD137,整理番号!$B$14:$C$16,2,FALSE),"")</f>
        <v/>
      </c>
      <c r="AF137" s="115"/>
      <c r="AG137" s="30" t="str">
        <f>IFERROR(VLOOKUP(AF137,整理番号!$B$18:$C$19,2,FALSE),"")</f>
        <v/>
      </c>
      <c r="AH137" s="28"/>
      <c r="AI137" s="254"/>
      <c r="AJ137" s="254"/>
      <c r="AK137" s="122"/>
      <c r="AL137" s="141"/>
      <c r="AM137" s="28"/>
      <c r="AN137" s="141"/>
      <c r="AO137" s="115"/>
      <c r="AP137" s="116" t="str">
        <f>IFERROR(VLOOKUP(AO137,整理番号!$B$38:$C$43,2,FALSE),"")</f>
        <v/>
      </c>
      <c r="AQ137" s="104" t="str">
        <f t="shared" si="138"/>
        <v/>
      </c>
      <c r="AR137" s="27"/>
      <c r="AS137" s="28"/>
      <c r="AT137" s="27"/>
      <c r="AU137" s="27"/>
      <c r="AV137" s="122"/>
      <c r="AW137" s="115"/>
      <c r="AX137" s="31"/>
      <c r="AY137" s="64" t="str">
        <f t="shared" si="139"/>
        <v/>
      </c>
      <c r="AZ137" s="31"/>
      <c r="BA137" s="31"/>
      <c r="BB137" s="64">
        <f t="shared" si="140"/>
        <v>0</v>
      </c>
      <c r="BC137" s="64" t="str">
        <f t="shared" si="141"/>
        <v/>
      </c>
      <c r="BD137" s="64" t="str">
        <f t="shared" si="142"/>
        <v/>
      </c>
      <c r="BE137" s="33"/>
      <c r="BF137" s="34" t="str">
        <f t="shared" si="143"/>
        <v/>
      </c>
      <c r="BG137" s="125" t="str">
        <f t="shared" si="144"/>
        <v/>
      </c>
      <c r="BH137" s="262"/>
      <c r="BI137" s="263"/>
      <c r="BJ137" s="31"/>
      <c r="BK137" s="31"/>
      <c r="BL137" s="31"/>
      <c r="BM137" s="31"/>
      <c r="BN137" s="148"/>
      <c r="BO137" s="270"/>
      <c r="BP137" s="267"/>
      <c r="BQ137" s="262"/>
      <c r="BR137" s="263"/>
      <c r="BS137" s="31"/>
      <c r="BT137" s="31"/>
      <c r="BU137" s="31"/>
      <c r="BV137" s="31"/>
      <c r="BW137" s="148"/>
      <c r="BX137" s="270"/>
      <c r="BY137" s="267"/>
      <c r="BZ137" s="262"/>
      <c r="CA137" s="263"/>
      <c r="CB137" s="31"/>
      <c r="CC137" s="31"/>
      <c r="CD137" s="31"/>
      <c r="CE137" s="31"/>
      <c r="CF137" s="148"/>
      <c r="CG137" s="270"/>
      <c r="CH137" s="267"/>
      <c r="CI137" s="262"/>
      <c r="CJ137" s="263"/>
      <c r="CK137" s="323"/>
      <c r="CL137" s="323"/>
      <c r="CM137" s="323"/>
      <c r="CN137" s="323"/>
      <c r="CO137" s="35" t="s">
        <v>306</v>
      </c>
      <c r="CP137" s="342" t="str">
        <f t="shared" si="145"/>
        <v/>
      </c>
      <c r="CQ137" s="267"/>
      <c r="CR137" s="258"/>
      <c r="CS137" s="93"/>
      <c r="CT137" s="275"/>
      <c r="CU137" s="275"/>
      <c r="CV137" s="275"/>
      <c r="CW137" s="275"/>
      <c r="CX137" s="36" t="s">
        <v>307</v>
      </c>
      <c r="CY137" s="273"/>
      <c r="CZ137" s="258"/>
      <c r="DA137" s="263"/>
      <c r="DB137" s="296"/>
      <c r="DC137" s="296"/>
      <c r="DD137" s="296"/>
      <c r="DE137" s="296"/>
      <c r="DF137" s="36" t="s">
        <v>308</v>
      </c>
      <c r="DG137" s="344" t="str">
        <f t="shared" si="146"/>
        <v/>
      </c>
      <c r="DH137" s="273"/>
      <c r="DI137" s="258"/>
      <c r="DJ137" s="263"/>
      <c r="DK137" s="278"/>
      <c r="DL137" s="278"/>
      <c r="DM137" s="278"/>
      <c r="DN137" s="278"/>
      <c r="DO137" s="36" t="s">
        <v>309</v>
      </c>
      <c r="DP137" s="281"/>
      <c r="DQ137" s="284" t="str">
        <f t="shared" si="147"/>
        <v/>
      </c>
      <c r="DR137" s="273"/>
      <c r="DS137" s="43"/>
      <c r="DT137" s="93"/>
      <c r="DU137" s="37"/>
      <c r="DV137" s="37"/>
      <c r="DW137" s="37"/>
      <c r="DX137" s="37"/>
      <c r="DY137" s="46" t="s">
        <v>310</v>
      </c>
      <c r="DZ137" s="478"/>
      <c r="EA137" s="38"/>
      <c r="EB137" s="37"/>
      <c r="EC137" s="37"/>
      <c r="ED137" s="37"/>
      <c r="EE137" s="37"/>
      <c r="EF137" s="49" t="s">
        <v>307</v>
      </c>
      <c r="EG137" s="54"/>
      <c r="EH137" s="290"/>
      <c r="EI137" s="37"/>
      <c r="EJ137" s="37"/>
      <c r="EK137" s="37"/>
      <c r="EL137" s="37"/>
      <c r="EM137" s="52" t="s">
        <v>307</v>
      </c>
      <c r="EN137" s="57"/>
      <c r="EO137" s="290"/>
      <c r="EP137" s="37"/>
      <c r="EQ137" s="37"/>
      <c r="ER137" s="37"/>
      <c r="ES137" s="37"/>
      <c r="ET137" s="39" t="s">
        <v>307</v>
      </c>
      <c r="EU137" s="287"/>
      <c r="EV137" s="292"/>
      <c r="EW137" s="290"/>
      <c r="EX137" s="37"/>
      <c r="EY137" s="37"/>
      <c r="EZ137" s="37"/>
      <c r="FA137" s="37"/>
      <c r="FB137" s="39" t="s">
        <v>307</v>
      </c>
      <c r="FC137" s="287"/>
      <c r="FD137" s="292"/>
      <c r="FE137" s="290"/>
      <c r="FF137" s="296"/>
      <c r="FG137" s="296"/>
      <c r="FH137" s="296"/>
      <c r="FI137" s="296"/>
      <c r="FJ137" s="40" t="s">
        <v>311</v>
      </c>
      <c r="FK137" s="302" t="str">
        <f t="shared" si="148"/>
        <v/>
      </c>
      <c r="FL137" s="299"/>
      <c r="FM137" s="292"/>
      <c r="FN137" s="290"/>
      <c r="FO137" s="305"/>
      <c r="FP137" s="296"/>
      <c r="FQ137" s="296"/>
      <c r="FR137" s="296"/>
      <c r="FS137" s="40" t="s">
        <v>311</v>
      </c>
      <c r="FT137" s="352" t="str">
        <f t="shared" si="149"/>
        <v/>
      </c>
      <c r="FU137" s="267"/>
      <c r="FV137" s="292"/>
      <c r="FW137" s="290"/>
      <c r="FX137" s="326"/>
      <c r="FY137" s="326"/>
      <c r="FZ137" s="326"/>
      <c r="GA137" s="326"/>
      <c r="GB137" s="36" t="s">
        <v>312</v>
      </c>
      <c r="GC137" s="308" t="str">
        <f t="shared" si="150"/>
        <v/>
      </c>
      <c r="GD137" s="267"/>
      <c r="GE137" s="312" t="str">
        <f t="shared" si="151"/>
        <v/>
      </c>
      <c r="GF137" s="313"/>
      <c r="GG137" s="338"/>
      <c r="GH137" s="312" t="str">
        <f t="shared" si="152"/>
        <v/>
      </c>
      <c r="GI137" s="313"/>
      <c r="GJ137" s="338" t="s">
        <v>56</v>
      </c>
      <c r="GK137" s="475" t="str">
        <f t="shared" si="153"/>
        <v/>
      </c>
      <c r="GL137" s="313"/>
      <c r="GM137" s="313"/>
      <c r="GN137" s="338"/>
      <c r="GO137" s="429" t="str">
        <f t="shared" si="154"/>
        <v/>
      </c>
      <c r="GP137" s="430" t="str">
        <f t="shared" si="155"/>
        <v/>
      </c>
      <c r="GQ137" s="431" t="str">
        <f t="shared" si="156"/>
        <v/>
      </c>
      <c r="GR137" s="432" t="str">
        <f t="shared" si="157"/>
        <v/>
      </c>
      <c r="GS137" s="430" t="str">
        <f t="shared" si="158"/>
        <v/>
      </c>
      <c r="GT137" s="433" t="str">
        <f t="shared" si="159"/>
        <v/>
      </c>
      <c r="GU137" s="331" t="str">
        <f t="shared" si="160"/>
        <v/>
      </c>
      <c r="GV137" s="333" t="str">
        <f t="shared" si="161"/>
        <v/>
      </c>
      <c r="GW137" s="439" t="str">
        <f t="shared" si="162"/>
        <v/>
      </c>
      <c r="GX137" s="433" t="str">
        <f t="shared" si="163"/>
        <v/>
      </c>
      <c r="GY137" s="331" t="str">
        <f t="shared" si="164"/>
        <v/>
      </c>
      <c r="GZ137" s="331" t="str">
        <f t="shared" si="165"/>
        <v/>
      </c>
      <c r="HA137" s="328" t="str">
        <f t="shared" si="166"/>
        <v/>
      </c>
      <c r="HB137" s="331" t="str">
        <f t="shared" si="167"/>
        <v/>
      </c>
      <c r="HC137" s="331" t="str">
        <f t="shared" si="168"/>
        <v/>
      </c>
      <c r="HD137" s="333" t="str">
        <f t="shared" si="169"/>
        <v/>
      </c>
      <c r="HE137" s="332" t="str">
        <f t="shared" si="170"/>
        <v/>
      </c>
      <c r="HF137" s="331" t="str">
        <f t="shared" si="171"/>
        <v/>
      </c>
      <c r="HG137" s="333" t="str">
        <f t="shared" si="172"/>
        <v/>
      </c>
      <c r="HH137" s="419" t="str">
        <f t="shared" si="173"/>
        <v/>
      </c>
      <c r="HI137" s="358" t="str">
        <f t="shared" si="174"/>
        <v/>
      </c>
      <c r="HJ137" s="331" t="str">
        <f t="shared" si="175"/>
        <v/>
      </c>
      <c r="HK137" s="331" t="str">
        <f t="shared" si="176"/>
        <v/>
      </c>
      <c r="HL137" s="358" t="str">
        <f t="shared" si="177"/>
        <v/>
      </c>
      <c r="HM137" s="331" t="str">
        <f t="shared" si="178"/>
        <v/>
      </c>
      <c r="HN137" s="331" t="str">
        <f t="shared" si="179"/>
        <v/>
      </c>
      <c r="HO137" s="358" t="str">
        <f t="shared" si="180"/>
        <v/>
      </c>
      <c r="HP137" s="331" t="str">
        <f t="shared" si="181"/>
        <v/>
      </c>
      <c r="HQ137" s="331" t="str">
        <f t="shared" si="182"/>
        <v/>
      </c>
      <c r="HR137" s="361" t="str">
        <f t="shared" si="183"/>
        <v/>
      </c>
      <c r="HS137" s="348" t="str">
        <f t="shared" si="184"/>
        <v/>
      </c>
      <c r="HT137" s="333" t="str">
        <f t="shared" si="185"/>
        <v/>
      </c>
      <c r="HU137" s="428" t="str">
        <f t="shared" si="186"/>
        <v/>
      </c>
      <c r="HV137" s="328" t="str">
        <f t="shared" si="187"/>
        <v/>
      </c>
      <c r="HW137" s="330" t="str">
        <f t="shared" si="188"/>
        <v/>
      </c>
      <c r="HX137" s="418" t="str">
        <f t="shared" si="189"/>
        <v/>
      </c>
      <c r="HY137" s="331" t="str">
        <f t="shared" si="190"/>
        <v/>
      </c>
      <c r="HZ137" s="331" t="str">
        <f t="shared" si="191"/>
        <v/>
      </c>
      <c r="IA137" s="331" t="str">
        <f t="shared" si="192"/>
        <v/>
      </c>
      <c r="IB137" s="331" t="str">
        <f t="shared" si="193"/>
        <v/>
      </c>
      <c r="IC137" s="333" t="str">
        <f t="shared" si="194"/>
        <v/>
      </c>
      <c r="ID137" s="419" t="str">
        <f t="shared" si="195"/>
        <v/>
      </c>
      <c r="IE137" s="331" t="str">
        <f t="shared" si="196"/>
        <v/>
      </c>
      <c r="IF137" s="331" t="str">
        <f t="shared" si="197"/>
        <v/>
      </c>
      <c r="IG137" s="331" t="str">
        <f t="shared" si="198"/>
        <v/>
      </c>
      <c r="IH137" s="331" t="str">
        <f t="shared" si="199"/>
        <v/>
      </c>
      <c r="II137" s="333" t="str">
        <f t="shared" si="200"/>
        <v/>
      </c>
      <c r="IJ137" s="419" t="str">
        <f t="shared" si="201"/>
        <v/>
      </c>
      <c r="IK137" s="331" t="str">
        <f t="shared" si="202"/>
        <v/>
      </c>
      <c r="IL137" s="331" t="str">
        <f t="shared" si="203"/>
        <v/>
      </c>
      <c r="IM137" s="331" t="str">
        <f t="shared" si="204"/>
        <v/>
      </c>
      <c r="IN137" s="331" t="str">
        <f t="shared" si="205"/>
        <v/>
      </c>
      <c r="IO137" s="333" t="str">
        <f t="shared" si="206"/>
        <v/>
      </c>
      <c r="IP137" s="433" t="str">
        <f t="shared" si="207"/>
        <v/>
      </c>
      <c r="IQ137" s="331" t="str">
        <f t="shared" si="208"/>
        <v/>
      </c>
      <c r="IR137" s="348" t="str">
        <f t="shared" si="209"/>
        <v/>
      </c>
      <c r="IS137" s="433" t="str">
        <f t="shared" si="210"/>
        <v/>
      </c>
      <c r="IT137" s="331" t="str">
        <f t="shared" si="211"/>
        <v/>
      </c>
      <c r="IU137" s="333" t="str">
        <f t="shared" si="212"/>
        <v/>
      </c>
      <c r="IV137" s="449" t="str">
        <f t="shared" si="213"/>
        <v/>
      </c>
      <c r="IW137" s="331" t="str">
        <f t="shared" si="214"/>
        <v/>
      </c>
      <c r="IX137" s="331" t="str">
        <f t="shared" si="215"/>
        <v/>
      </c>
      <c r="IY137" s="348" t="str">
        <f t="shared" si="216"/>
        <v/>
      </c>
      <c r="IZ137" s="365" t="str">
        <f t="shared" si="217"/>
        <v/>
      </c>
      <c r="JA137" s="340"/>
      <c r="JB137" s="100"/>
      <c r="JC137" s="370" t="str">
        <f t="shared" si="218"/>
        <v/>
      </c>
      <c r="JD137" s="101" t="str">
        <f t="shared" si="219"/>
        <v/>
      </c>
      <c r="JE137" s="367" t="str">
        <f t="shared" si="220"/>
        <v/>
      </c>
      <c r="JF137" s="368" t="str">
        <f t="shared" si="221"/>
        <v/>
      </c>
      <c r="JG137" s="368" t="str">
        <f t="shared" si="222"/>
        <v/>
      </c>
      <c r="JH137" s="368" t="str">
        <f t="shared" si="223"/>
        <v/>
      </c>
      <c r="JI137" s="368">
        <f t="shared" si="224"/>
        <v>0</v>
      </c>
      <c r="JJ137" s="369" t="str">
        <f t="shared" si="225"/>
        <v/>
      </c>
      <c r="JK137" s="367" t="str">
        <f t="shared" si="226"/>
        <v/>
      </c>
      <c r="JL137" s="369" t="str">
        <f t="shared" si="227"/>
        <v/>
      </c>
      <c r="JM137" s="368" t="str">
        <f t="shared" si="228"/>
        <v/>
      </c>
      <c r="JN137" s="368" t="str">
        <f t="shared" si="229"/>
        <v/>
      </c>
      <c r="JO137" s="368" t="str">
        <f t="shared" si="230"/>
        <v/>
      </c>
      <c r="JP137" s="371" t="str">
        <f t="shared" si="231"/>
        <v/>
      </c>
      <c r="JR137" s="115" t="str">
        <f t="shared" si="232"/>
        <v/>
      </c>
      <c r="JS137" s="28" t="str">
        <f t="shared" si="233"/>
        <v/>
      </c>
      <c r="JT137" s="28" t="str">
        <f t="shared" si="234"/>
        <v/>
      </c>
      <c r="JU137" s="28" t="str">
        <f t="shared" si="235"/>
        <v/>
      </c>
      <c r="JV137" s="28" t="str">
        <f t="shared" si="236"/>
        <v/>
      </c>
      <c r="JW137" s="251"/>
      <c r="JX137" s="122" t="str">
        <f t="shared" si="237"/>
        <v/>
      </c>
      <c r="JZ137" s="115" t="str">
        <f t="shared" si="238"/>
        <v/>
      </c>
      <c r="KA137" s="398" t="str">
        <f t="shared" si="239"/>
        <v/>
      </c>
      <c r="KB137" s="398" t="str">
        <f t="shared" si="240"/>
        <v/>
      </c>
      <c r="KC137" s="28" t="str">
        <f t="shared" si="241"/>
        <v/>
      </c>
      <c r="KD137" s="28" t="str">
        <f t="shared" si="242"/>
        <v/>
      </c>
      <c r="KE137" s="28" t="str">
        <f t="shared" si="243"/>
        <v/>
      </c>
      <c r="KF137" s="28" t="str">
        <f t="shared" si="244"/>
        <v/>
      </c>
      <c r="KG137" s="28" t="str">
        <f t="shared" si="245"/>
        <v/>
      </c>
      <c r="KH137" s="28" t="str">
        <f t="shared" si="246"/>
        <v/>
      </c>
      <c r="KI137" s="28" t="str">
        <f t="shared" si="247"/>
        <v/>
      </c>
      <c r="KJ137" s="28" t="str">
        <f t="shared" si="248"/>
        <v/>
      </c>
      <c r="KK137" s="122" t="str">
        <f t="shared" si="249"/>
        <v/>
      </c>
    </row>
    <row r="138" spans="2:297" s="26" customFormat="1" ht="26.25" customHeight="1" x14ac:dyDescent="0.2">
      <c r="B138" s="27">
        <f t="shared" si="128"/>
        <v>0</v>
      </c>
      <c r="C138" s="27">
        <f t="shared" si="129"/>
        <v>0</v>
      </c>
      <c r="D138" s="27">
        <f t="shared" si="130"/>
        <v>0</v>
      </c>
      <c r="E138" s="27">
        <f t="shared" si="131"/>
        <v>0</v>
      </c>
      <c r="F138" s="27">
        <f t="shared" si="132"/>
        <v>0</v>
      </c>
      <c r="G138" s="27">
        <f t="shared" si="133"/>
        <v>0</v>
      </c>
      <c r="H138" s="27">
        <f t="shared" si="134"/>
        <v>0</v>
      </c>
      <c r="I138" s="27">
        <f t="shared" si="135"/>
        <v>0</v>
      </c>
      <c r="J138" s="27"/>
      <c r="K138" s="27"/>
      <c r="L138" s="27"/>
      <c r="N138" s="131" t="str">
        <f t="shared" si="136"/>
        <v/>
      </c>
      <c r="O138" s="59"/>
      <c r="P138" s="59"/>
      <c r="Q138" s="241"/>
      <c r="R138" s="483"/>
      <c r="S138" s="243" t="str">
        <f>IFERROR(VLOOKUP($R138,整理番号!$B$4:$C$5,2,FALSE),"")</f>
        <v/>
      </c>
      <c r="T138" s="59"/>
      <c r="U138" s="250"/>
      <c r="V138" s="121"/>
      <c r="W138" s="218" t="str">
        <f t="shared" si="137"/>
        <v/>
      </c>
      <c r="X138" s="111"/>
      <c r="Y138" s="115"/>
      <c r="Z138" s="146" t="str">
        <f>IFERROR(VLOOKUP($Y138,整理番号!$B$8:$C$10,2,FALSE),"")</f>
        <v/>
      </c>
      <c r="AA138" s="251"/>
      <c r="AB138" s="28"/>
      <c r="AC138" s="62" t="str">
        <f>IFERROR(VLOOKUP($AB138,整理番号!$B$22:$C$23,2,FALSE),"")</f>
        <v/>
      </c>
      <c r="AD138" s="28"/>
      <c r="AE138" s="116" t="str">
        <f>IFERROR(VLOOKUP(AD138,整理番号!$B$14:$C$16,2,FALSE),"")</f>
        <v/>
      </c>
      <c r="AF138" s="115"/>
      <c r="AG138" s="30" t="str">
        <f>IFERROR(VLOOKUP(AF138,整理番号!$B$18:$C$19,2,FALSE),"")</f>
        <v/>
      </c>
      <c r="AH138" s="28"/>
      <c r="AI138" s="254"/>
      <c r="AJ138" s="254"/>
      <c r="AK138" s="122"/>
      <c r="AL138" s="141"/>
      <c r="AM138" s="28"/>
      <c r="AN138" s="141"/>
      <c r="AO138" s="115"/>
      <c r="AP138" s="116" t="str">
        <f>IFERROR(VLOOKUP(AO138,整理番号!$B$38:$C$43,2,FALSE),"")</f>
        <v/>
      </c>
      <c r="AQ138" s="104" t="str">
        <f t="shared" si="138"/>
        <v/>
      </c>
      <c r="AR138" s="27"/>
      <c r="AS138" s="28"/>
      <c r="AT138" s="27"/>
      <c r="AU138" s="27"/>
      <c r="AV138" s="122"/>
      <c r="AW138" s="115"/>
      <c r="AX138" s="31"/>
      <c r="AY138" s="64" t="str">
        <f t="shared" si="139"/>
        <v/>
      </c>
      <c r="AZ138" s="31"/>
      <c r="BA138" s="31"/>
      <c r="BB138" s="64">
        <f t="shared" si="140"/>
        <v>0</v>
      </c>
      <c r="BC138" s="64" t="str">
        <f t="shared" si="141"/>
        <v/>
      </c>
      <c r="BD138" s="64" t="str">
        <f t="shared" si="142"/>
        <v/>
      </c>
      <c r="BE138" s="33"/>
      <c r="BF138" s="34" t="str">
        <f t="shared" si="143"/>
        <v/>
      </c>
      <c r="BG138" s="125" t="str">
        <f t="shared" si="144"/>
        <v/>
      </c>
      <c r="BH138" s="262"/>
      <c r="BI138" s="263"/>
      <c r="BJ138" s="31"/>
      <c r="BK138" s="31"/>
      <c r="BL138" s="31"/>
      <c r="BM138" s="31"/>
      <c r="BN138" s="148"/>
      <c r="BO138" s="270"/>
      <c r="BP138" s="267"/>
      <c r="BQ138" s="262"/>
      <c r="BR138" s="263"/>
      <c r="BS138" s="31"/>
      <c r="BT138" s="31"/>
      <c r="BU138" s="31"/>
      <c r="BV138" s="31"/>
      <c r="BW138" s="148"/>
      <c r="BX138" s="270"/>
      <c r="BY138" s="267"/>
      <c r="BZ138" s="262"/>
      <c r="CA138" s="263"/>
      <c r="CB138" s="31"/>
      <c r="CC138" s="31"/>
      <c r="CD138" s="31"/>
      <c r="CE138" s="31"/>
      <c r="CF138" s="148"/>
      <c r="CG138" s="270"/>
      <c r="CH138" s="267"/>
      <c r="CI138" s="262"/>
      <c r="CJ138" s="263"/>
      <c r="CK138" s="323"/>
      <c r="CL138" s="323"/>
      <c r="CM138" s="323"/>
      <c r="CN138" s="323"/>
      <c r="CO138" s="35" t="s">
        <v>306</v>
      </c>
      <c r="CP138" s="342" t="str">
        <f t="shared" si="145"/>
        <v/>
      </c>
      <c r="CQ138" s="267"/>
      <c r="CR138" s="258"/>
      <c r="CS138" s="93"/>
      <c r="CT138" s="275"/>
      <c r="CU138" s="275"/>
      <c r="CV138" s="275"/>
      <c r="CW138" s="275"/>
      <c r="CX138" s="36" t="s">
        <v>307</v>
      </c>
      <c r="CY138" s="273"/>
      <c r="CZ138" s="258"/>
      <c r="DA138" s="263"/>
      <c r="DB138" s="296"/>
      <c r="DC138" s="296"/>
      <c r="DD138" s="296"/>
      <c r="DE138" s="296"/>
      <c r="DF138" s="36" t="s">
        <v>308</v>
      </c>
      <c r="DG138" s="344" t="str">
        <f t="shared" si="146"/>
        <v/>
      </c>
      <c r="DH138" s="273"/>
      <c r="DI138" s="258"/>
      <c r="DJ138" s="263"/>
      <c r="DK138" s="278"/>
      <c r="DL138" s="278"/>
      <c r="DM138" s="278"/>
      <c r="DN138" s="278"/>
      <c r="DO138" s="36" t="s">
        <v>309</v>
      </c>
      <c r="DP138" s="281"/>
      <c r="DQ138" s="284" t="str">
        <f t="shared" si="147"/>
        <v/>
      </c>
      <c r="DR138" s="273"/>
      <c r="DS138" s="43"/>
      <c r="DT138" s="93"/>
      <c r="DU138" s="37"/>
      <c r="DV138" s="37"/>
      <c r="DW138" s="37"/>
      <c r="DX138" s="37"/>
      <c r="DY138" s="46" t="s">
        <v>310</v>
      </c>
      <c r="DZ138" s="478"/>
      <c r="EA138" s="38"/>
      <c r="EB138" s="37"/>
      <c r="EC138" s="37"/>
      <c r="ED138" s="37"/>
      <c r="EE138" s="37"/>
      <c r="EF138" s="49" t="s">
        <v>307</v>
      </c>
      <c r="EG138" s="54"/>
      <c r="EH138" s="290"/>
      <c r="EI138" s="37"/>
      <c r="EJ138" s="37"/>
      <c r="EK138" s="37"/>
      <c r="EL138" s="37"/>
      <c r="EM138" s="52" t="s">
        <v>307</v>
      </c>
      <c r="EN138" s="57"/>
      <c r="EO138" s="290"/>
      <c r="EP138" s="37"/>
      <c r="EQ138" s="37"/>
      <c r="ER138" s="37"/>
      <c r="ES138" s="37"/>
      <c r="ET138" s="39" t="s">
        <v>307</v>
      </c>
      <c r="EU138" s="287"/>
      <c r="EV138" s="292"/>
      <c r="EW138" s="290"/>
      <c r="EX138" s="37"/>
      <c r="EY138" s="37"/>
      <c r="EZ138" s="37"/>
      <c r="FA138" s="37"/>
      <c r="FB138" s="39" t="s">
        <v>307</v>
      </c>
      <c r="FC138" s="287"/>
      <c r="FD138" s="292"/>
      <c r="FE138" s="290"/>
      <c r="FF138" s="296"/>
      <c r="FG138" s="296"/>
      <c r="FH138" s="296"/>
      <c r="FI138" s="296"/>
      <c r="FJ138" s="40" t="s">
        <v>311</v>
      </c>
      <c r="FK138" s="302" t="str">
        <f t="shared" si="148"/>
        <v/>
      </c>
      <c r="FL138" s="299"/>
      <c r="FM138" s="292"/>
      <c r="FN138" s="290"/>
      <c r="FO138" s="305"/>
      <c r="FP138" s="296"/>
      <c r="FQ138" s="296"/>
      <c r="FR138" s="296"/>
      <c r="FS138" s="40" t="s">
        <v>311</v>
      </c>
      <c r="FT138" s="352" t="str">
        <f t="shared" si="149"/>
        <v/>
      </c>
      <c r="FU138" s="267"/>
      <c r="FV138" s="292"/>
      <c r="FW138" s="290"/>
      <c r="FX138" s="326"/>
      <c r="FY138" s="326"/>
      <c r="FZ138" s="326"/>
      <c r="GA138" s="326"/>
      <c r="GB138" s="36" t="s">
        <v>312</v>
      </c>
      <c r="GC138" s="308" t="str">
        <f t="shared" si="150"/>
        <v/>
      </c>
      <c r="GD138" s="267"/>
      <c r="GE138" s="312" t="str">
        <f t="shared" si="151"/>
        <v/>
      </c>
      <c r="GF138" s="313"/>
      <c r="GG138" s="338"/>
      <c r="GH138" s="312" t="str">
        <f t="shared" si="152"/>
        <v/>
      </c>
      <c r="GI138" s="313"/>
      <c r="GJ138" s="338" t="s">
        <v>56</v>
      </c>
      <c r="GK138" s="475" t="str">
        <f t="shared" si="153"/>
        <v/>
      </c>
      <c r="GL138" s="313"/>
      <c r="GM138" s="313"/>
      <c r="GN138" s="338"/>
      <c r="GO138" s="429" t="str">
        <f t="shared" si="154"/>
        <v/>
      </c>
      <c r="GP138" s="430" t="str">
        <f t="shared" si="155"/>
        <v/>
      </c>
      <c r="GQ138" s="431" t="str">
        <f t="shared" si="156"/>
        <v/>
      </c>
      <c r="GR138" s="432" t="str">
        <f t="shared" si="157"/>
        <v/>
      </c>
      <c r="GS138" s="430" t="str">
        <f t="shared" si="158"/>
        <v/>
      </c>
      <c r="GT138" s="433" t="str">
        <f t="shared" si="159"/>
        <v/>
      </c>
      <c r="GU138" s="331" t="str">
        <f t="shared" si="160"/>
        <v/>
      </c>
      <c r="GV138" s="333" t="str">
        <f t="shared" si="161"/>
        <v/>
      </c>
      <c r="GW138" s="439" t="str">
        <f t="shared" si="162"/>
        <v/>
      </c>
      <c r="GX138" s="433" t="str">
        <f t="shared" si="163"/>
        <v/>
      </c>
      <c r="GY138" s="331" t="str">
        <f t="shared" si="164"/>
        <v/>
      </c>
      <c r="GZ138" s="331" t="str">
        <f t="shared" si="165"/>
        <v/>
      </c>
      <c r="HA138" s="328" t="str">
        <f t="shared" si="166"/>
        <v/>
      </c>
      <c r="HB138" s="331" t="str">
        <f t="shared" si="167"/>
        <v/>
      </c>
      <c r="HC138" s="331" t="str">
        <f t="shared" si="168"/>
        <v/>
      </c>
      <c r="HD138" s="333" t="str">
        <f t="shared" si="169"/>
        <v/>
      </c>
      <c r="HE138" s="332" t="str">
        <f t="shared" si="170"/>
        <v/>
      </c>
      <c r="HF138" s="331" t="str">
        <f t="shared" si="171"/>
        <v/>
      </c>
      <c r="HG138" s="333" t="str">
        <f t="shared" si="172"/>
        <v/>
      </c>
      <c r="HH138" s="419" t="str">
        <f t="shared" si="173"/>
        <v/>
      </c>
      <c r="HI138" s="358" t="str">
        <f t="shared" si="174"/>
        <v/>
      </c>
      <c r="HJ138" s="331" t="str">
        <f t="shared" si="175"/>
        <v/>
      </c>
      <c r="HK138" s="331" t="str">
        <f t="shared" si="176"/>
        <v/>
      </c>
      <c r="HL138" s="358" t="str">
        <f t="shared" si="177"/>
        <v/>
      </c>
      <c r="HM138" s="331" t="str">
        <f t="shared" si="178"/>
        <v/>
      </c>
      <c r="HN138" s="331" t="str">
        <f t="shared" si="179"/>
        <v/>
      </c>
      <c r="HO138" s="358" t="str">
        <f t="shared" si="180"/>
        <v/>
      </c>
      <c r="HP138" s="331" t="str">
        <f t="shared" si="181"/>
        <v/>
      </c>
      <c r="HQ138" s="331" t="str">
        <f t="shared" si="182"/>
        <v/>
      </c>
      <c r="HR138" s="361" t="str">
        <f t="shared" si="183"/>
        <v/>
      </c>
      <c r="HS138" s="348" t="str">
        <f t="shared" si="184"/>
        <v/>
      </c>
      <c r="HT138" s="333" t="str">
        <f t="shared" si="185"/>
        <v/>
      </c>
      <c r="HU138" s="428" t="str">
        <f t="shared" si="186"/>
        <v/>
      </c>
      <c r="HV138" s="328" t="str">
        <f t="shared" si="187"/>
        <v/>
      </c>
      <c r="HW138" s="330" t="str">
        <f t="shared" si="188"/>
        <v/>
      </c>
      <c r="HX138" s="418" t="str">
        <f t="shared" si="189"/>
        <v/>
      </c>
      <c r="HY138" s="331" t="str">
        <f t="shared" si="190"/>
        <v/>
      </c>
      <c r="HZ138" s="331" t="str">
        <f t="shared" si="191"/>
        <v/>
      </c>
      <c r="IA138" s="331" t="str">
        <f t="shared" si="192"/>
        <v/>
      </c>
      <c r="IB138" s="331" t="str">
        <f t="shared" si="193"/>
        <v/>
      </c>
      <c r="IC138" s="333" t="str">
        <f t="shared" si="194"/>
        <v/>
      </c>
      <c r="ID138" s="419" t="str">
        <f t="shared" si="195"/>
        <v/>
      </c>
      <c r="IE138" s="331" t="str">
        <f t="shared" si="196"/>
        <v/>
      </c>
      <c r="IF138" s="331" t="str">
        <f t="shared" si="197"/>
        <v/>
      </c>
      <c r="IG138" s="331" t="str">
        <f t="shared" si="198"/>
        <v/>
      </c>
      <c r="IH138" s="331" t="str">
        <f t="shared" si="199"/>
        <v/>
      </c>
      <c r="II138" s="333" t="str">
        <f t="shared" si="200"/>
        <v/>
      </c>
      <c r="IJ138" s="419" t="str">
        <f t="shared" si="201"/>
        <v/>
      </c>
      <c r="IK138" s="331" t="str">
        <f t="shared" si="202"/>
        <v/>
      </c>
      <c r="IL138" s="331" t="str">
        <f t="shared" si="203"/>
        <v/>
      </c>
      <c r="IM138" s="331" t="str">
        <f t="shared" si="204"/>
        <v/>
      </c>
      <c r="IN138" s="331" t="str">
        <f t="shared" si="205"/>
        <v/>
      </c>
      <c r="IO138" s="333" t="str">
        <f t="shared" si="206"/>
        <v/>
      </c>
      <c r="IP138" s="433" t="str">
        <f t="shared" si="207"/>
        <v/>
      </c>
      <c r="IQ138" s="331" t="str">
        <f t="shared" si="208"/>
        <v/>
      </c>
      <c r="IR138" s="348" t="str">
        <f t="shared" si="209"/>
        <v/>
      </c>
      <c r="IS138" s="433" t="str">
        <f t="shared" si="210"/>
        <v/>
      </c>
      <c r="IT138" s="331" t="str">
        <f t="shared" si="211"/>
        <v/>
      </c>
      <c r="IU138" s="333" t="str">
        <f t="shared" si="212"/>
        <v/>
      </c>
      <c r="IV138" s="449" t="str">
        <f t="shared" si="213"/>
        <v/>
      </c>
      <c r="IW138" s="331" t="str">
        <f t="shared" si="214"/>
        <v/>
      </c>
      <c r="IX138" s="331" t="str">
        <f t="shared" si="215"/>
        <v/>
      </c>
      <c r="IY138" s="348" t="str">
        <f t="shared" si="216"/>
        <v/>
      </c>
      <c r="IZ138" s="365" t="str">
        <f t="shared" si="217"/>
        <v/>
      </c>
      <c r="JA138" s="340"/>
      <c r="JB138" s="100"/>
      <c r="JC138" s="370" t="str">
        <f t="shared" si="218"/>
        <v/>
      </c>
      <c r="JD138" s="101" t="str">
        <f t="shared" si="219"/>
        <v/>
      </c>
      <c r="JE138" s="367" t="str">
        <f t="shared" si="220"/>
        <v/>
      </c>
      <c r="JF138" s="368" t="str">
        <f t="shared" si="221"/>
        <v/>
      </c>
      <c r="JG138" s="368" t="str">
        <f t="shared" si="222"/>
        <v/>
      </c>
      <c r="JH138" s="368" t="str">
        <f t="shared" si="223"/>
        <v/>
      </c>
      <c r="JI138" s="368">
        <f t="shared" si="224"/>
        <v>0</v>
      </c>
      <c r="JJ138" s="369" t="str">
        <f t="shared" si="225"/>
        <v/>
      </c>
      <c r="JK138" s="367" t="str">
        <f t="shared" si="226"/>
        <v/>
      </c>
      <c r="JL138" s="369" t="str">
        <f t="shared" si="227"/>
        <v/>
      </c>
      <c r="JM138" s="368" t="str">
        <f t="shared" si="228"/>
        <v/>
      </c>
      <c r="JN138" s="368" t="str">
        <f t="shared" si="229"/>
        <v/>
      </c>
      <c r="JO138" s="368" t="str">
        <f t="shared" si="230"/>
        <v/>
      </c>
      <c r="JP138" s="371" t="str">
        <f t="shared" si="231"/>
        <v/>
      </c>
      <c r="JR138" s="115" t="str">
        <f t="shared" si="232"/>
        <v/>
      </c>
      <c r="JS138" s="28" t="str">
        <f t="shared" si="233"/>
        <v/>
      </c>
      <c r="JT138" s="28" t="str">
        <f t="shared" si="234"/>
        <v/>
      </c>
      <c r="JU138" s="28" t="str">
        <f t="shared" si="235"/>
        <v/>
      </c>
      <c r="JV138" s="28" t="str">
        <f t="shared" si="236"/>
        <v/>
      </c>
      <c r="JW138" s="251"/>
      <c r="JX138" s="122" t="str">
        <f t="shared" si="237"/>
        <v/>
      </c>
      <c r="JZ138" s="115" t="str">
        <f t="shared" si="238"/>
        <v/>
      </c>
      <c r="KA138" s="398" t="str">
        <f t="shared" si="239"/>
        <v/>
      </c>
      <c r="KB138" s="398" t="str">
        <f t="shared" si="240"/>
        <v/>
      </c>
      <c r="KC138" s="28" t="str">
        <f t="shared" si="241"/>
        <v/>
      </c>
      <c r="KD138" s="28" t="str">
        <f t="shared" si="242"/>
        <v/>
      </c>
      <c r="KE138" s="28" t="str">
        <f t="shared" si="243"/>
        <v/>
      </c>
      <c r="KF138" s="28" t="str">
        <f t="shared" si="244"/>
        <v/>
      </c>
      <c r="KG138" s="28" t="str">
        <f t="shared" si="245"/>
        <v/>
      </c>
      <c r="KH138" s="28" t="str">
        <f t="shared" si="246"/>
        <v/>
      </c>
      <c r="KI138" s="28" t="str">
        <f t="shared" si="247"/>
        <v/>
      </c>
      <c r="KJ138" s="28" t="str">
        <f t="shared" si="248"/>
        <v/>
      </c>
      <c r="KK138" s="122" t="str">
        <f t="shared" si="249"/>
        <v/>
      </c>
    </row>
    <row r="139" spans="2:297" s="26" customFormat="1" ht="26.25" customHeight="1" x14ac:dyDescent="0.2">
      <c r="B139" s="27">
        <f t="shared" si="128"/>
        <v>0</v>
      </c>
      <c r="C139" s="27">
        <f t="shared" si="129"/>
        <v>0</v>
      </c>
      <c r="D139" s="27">
        <f t="shared" si="130"/>
        <v>0</v>
      </c>
      <c r="E139" s="27">
        <f t="shared" si="131"/>
        <v>0</v>
      </c>
      <c r="F139" s="27">
        <f t="shared" si="132"/>
        <v>0</v>
      </c>
      <c r="G139" s="27">
        <f t="shared" si="133"/>
        <v>0</v>
      </c>
      <c r="H139" s="27">
        <f t="shared" si="134"/>
        <v>0</v>
      </c>
      <c r="I139" s="27">
        <f t="shared" si="135"/>
        <v>0</v>
      </c>
      <c r="J139" s="27"/>
      <c r="K139" s="27"/>
      <c r="L139" s="27"/>
      <c r="N139" s="131" t="str">
        <f t="shared" si="136"/>
        <v/>
      </c>
      <c r="O139" s="59"/>
      <c r="P139" s="59"/>
      <c r="Q139" s="241"/>
      <c r="R139" s="483"/>
      <c r="S139" s="243" t="str">
        <f>IFERROR(VLOOKUP($R139,整理番号!$B$4:$C$5,2,FALSE),"")</f>
        <v/>
      </c>
      <c r="T139" s="59"/>
      <c r="U139" s="250"/>
      <c r="V139" s="121"/>
      <c r="W139" s="218" t="str">
        <f t="shared" si="137"/>
        <v/>
      </c>
      <c r="X139" s="111"/>
      <c r="Y139" s="115"/>
      <c r="Z139" s="146" t="str">
        <f>IFERROR(VLOOKUP($Y139,整理番号!$B$8:$C$10,2,FALSE),"")</f>
        <v/>
      </c>
      <c r="AA139" s="251"/>
      <c r="AB139" s="28"/>
      <c r="AC139" s="62" t="str">
        <f>IFERROR(VLOOKUP($AB139,整理番号!$B$22:$C$23,2,FALSE),"")</f>
        <v/>
      </c>
      <c r="AD139" s="28"/>
      <c r="AE139" s="116" t="str">
        <f>IFERROR(VLOOKUP(AD139,整理番号!$B$14:$C$16,2,FALSE),"")</f>
        <v/>
      </c>
      <c r="AF139" s="115"/>
      <c r="AG139" s="30" t="str">
        <f>IFERROR(VLOOKUP(AF139,整理番号!$B$18:$C$19,2,FALSE),"")</f>
        <v/>
      </c>
      <c r="AH139" s="28"/>
      <c r="AI139" s="254"/>
      <c r="AJ139" s="254"/>
      <c r="AK139" s="122"/>
      <c r="AL139" s="141"/>
      <c r="AM139" s="28"/>
      <c r="AN139" s="141"/>
      <c r="AO139" s="115"/>
      <c r="AP139" s="116" t="str">
        <f>IFERROR(VLOOKUP(AO139,整理番号!$B$38:$C$43,2,FALSE),"")</f>
        <v/>
      </c>
      <c r="AQ139" s="104" t="str">
        <f t="shared" si="138"/>
        <v/>
      </c>
      <c r="AR139" s="27"/>
      <c r="AS139" s="28"/>
      <c r="AT139" s="27"/>
      <c r="AU139" s="27"/>
      <c r="AV139" s="122"/>
      <c r="AW139" s="115"/>
      <c r="AX139" s="31"/>
      <c r="AY139" s="64" t="str">
        <f t="shared" si="139"/>
        <v/>
      </c>
      <c r="AZ139" s="31"/>
      <c r="BA139" s="31"/>
      <c r="BB139" s="64">
        <f t="shared" si="140"/>
        <v>0</v>
      </c>
      <c r="BC139" s="64" t="str">
        <f t="shared" si="141"/>
        <v/>
      </c>
      <c r="BD139" s="64" t="str">
        <f t="shared" si="142"/>
        <v/>
      </c>
      <c r="BE139" s="33"/>
      <c r="BF139" s="34" t="str">
        <f t="shared" si="143"/>
        <v/>
      </c>
      <c r="BG139" s="125" t="str">
        <f t="shared" si="144"/>
        <v/>
      </c>
      <c r="BH139" s="262"/>
      <c r="BI139" s="263"/>
      <c r="BJ139" s="31"/>
      <c r="BK139" s="31"/>
      <c r="BL139" s="31"/>
      <c r="BM139" s="31"/>
      <c r="BN139" s="148"/>
      <c r="BO139" s="270"/>
      <c r="BP139" s="267"/>
      <c r="BQ139" s="262"/>
      <c r="BR139" s="263"/>
      <c r="BS139" s="31"/>
      <c r="BT139" s="31"/>
      <c r="BU139" s="31"/>
      <c r="BV139" s="31"/>
      <c r="BW139" s="148"/>
      <c r="BX139" s="270"/>
      <c r="BY139" s="267"/>
      <c r="BZ139" s="262"/>
      <c r="CA139" s="263"/>
      <c r="CB139" s="31"/>
      <c r="CC139" s="31"/>
      <c r="CD139" s="31"/>
      <c r="CE139" s="31"/>
      <c r="CF139" s="148"/>
      <c r="CG139" s="270"/>
      <c r="CH139" s="267"/>
      <c r="CI139" s="262"/>
      <c r="CJ139" s="263"/>
      <c r="CK139" s="323"/>
      <c r="CL139" s="323"/>
      <c r="CM139" s="323"/>
      <c r="CN139" s="323"/>
      <c r="CO139" s="35" t="s">
        <v>306</v>
      </c>
      <c r="CP139" s="342" t="str">
        <f t="shared" si="145"/>
        <v/>
      </c>
      <c r="CQ139" s="267"/>
      <c r="CR139" s="258"/>
      <c r="CS139" s="93"/>
      <c r="CT139" s="275"/>
      <c r="CU139" s="275"/>
      <c r="CV139" s="275"/>
      <c r="CW139" s="275"/>
      <c r="CX139" s="36" t="s">
        <v>307</v>
      </c>
      <c r="CY139" s="273"/>
      <c r="CZ139" s="258"/>
      <c r="DA139" s="263"/>
      <c r="DB139" s="296"/>
      <c r="DC139" s="296"/>
      <c r="DD139" s="296"/>
      <c r="DE139" s="296"/>
      <c r="DF139" s="36" t="s">
        <v>308</v>
      </c>
      <c r="DG139" s="344" t="str">
        <f t="shared" si="146"/>
        <v/>
      </c>
      <c r="DH139" s="273"/>
      <c r="DI139" s="258"/>
      <c r="DJ139" s="263"/>
      <c r="DK139" s="278"/>
      <c r="DL139" s="278"/>
      <c r="DM139" s="278"/>
      <c r="DN139" s="278"/>
      <c r="DO139" s="36" t="s">
        <v>309</v>
      </c>
      <c r="DP139" s="281"/>
      <c r="DQ139" s="284" t="str">
        <f t="shared" si="147"/>
        <v/>
      </c>
      <c r="DR139" s="273"/>
      <c r="DS139" s="43"/>
      <c r="DT139" s="93"/>
      <c r="DU139" s="37"/>
      <c r="DV139" s="37"/>
      <c r="DW139" s="37"/>
      <c r="DX139" s="37"/>
      <c r="DY139" s="46" t="s">
        <v>310</v>
      </c>
      <c r="DZ139" s="478"/>
      <c r="EA139" s="38"/>
      <c r="EB139" s="37"/>
      <c r="EC139" s="37"/>
      <c r="ED139" s="37"/>
      <c r="EE139" s="37"/>
      <c r="EF139" s="49" t="s">
        <v>307</v>
      </c>
      <c r="EG139" s="54"/>
      <c r="EH139" s="290"/>
      <c r="EI139" s="37"/>
      <c r="EJ139" s="37"/>
      <c r="EK139" s="37"/>
      <c r="EL139" s="37"/>
      <c r="EM139" s="52" t="s">
        <v>307</v>
      </c>
      <c r="EN139" s="57"/>
      <c r="EO139" s="290"/>
      <c r="EP139" s="37"/>
      <c r="EQ139" s="37"/>
      <c r="ER139" s="37"/>
      <c r="ES139" s="37"/>
      <c r="ET139" s="39" t="s">
        <v>307</v>
      </c>
      <c r="EU139" s="287"/>
      <c r="EV139" s="292"/>
      <c r="EW139" s="290"/>
      <c r="EX139" s="37"/>
      <c r="EY139" s="37"/>
      <c r="EZ139" s="37"/>
      <c r="FA139" s="37"/>
      <c r="FB139" s="39" t="s">
        <v>307</v>
      </c>
      <c r="FC139" s="287"/>
      <c r="FD139" s="292"/>
      <c r="FE139" s="290"/>
      <c r="FF139" s="296"/>
      <c r="FG139" s="296"/>
      <c r="FH139" s="296"/>
      <c r="FI139" s="296"/>
      <c r="FJ139" s="40" t="s">
        <v>311</v>
      </c>
      <c r="FK139" s="302" t="str">
        <f t="shared" si="148"/>
        <v/>
      </c>
      <c r="FL139" s="299"/>
      <c r="FM139" s="292"/>
      <c r="FN139" s="290"/>
      <c r="FO139" s="305"/>
      <c r="FP139" s="296"/>
      <c r="FQ139" s="296"/>
      <c r="FR139" s="296"/>
      <c r="FS139" s="40" t="s">
        <v>311</v>
      </c>
      <c r="FT139" s="352" t="str">
        <f t="shared" si="149"/>
        <v/>
      </c>
      <c r="FU139" s="267"/>
      <c r="FV139" s="292"/>
      <c r="FW139" s="290"/>
      <c r="FX139" s="326"/>
      <c r="FY139" s="326"/>
      <c r="FZ139" s="326"/>
      <c r="GA139" s="326"/>
      <c r="GB139" s="36" t="s">
        <v>312</v>
      </c>
      <c r="GC139" s="308" t="str">
        <f t="shared" si="150"/>
        <v/>
      </c>
      <c r="GD139" s="267"/>
      <c r="GE139" s="312" t="str">
        <f t="shared" si="151"/>
        <v/>
      </c>
      <c r="GF139" s="313"/>
      <c r="GG139" s="338"/>
      <c r="GH139" s="312" t="str">
        <f t="shared" si="152"/>
        <v/>
      </c>
      <c r="GI139" s="313"/>
      <c r="GJ139" s="338" t="s">
        <v>56</v>
      </c>
      <c r="GK139" s="475" t="str">
        <f t="shared" si="153"/>
        <v/>
      </c>
      <c r="GL139" s="313"/>
      <c r="GM139" s="313"/>
      <c r="GN139" s="338"/>
      <c r="GO139" s="429" t="str">
        <f t="shared" si="154"/>
        <v/>
      </c>
      <c r="GP139" s="430" t="str">
        <f t="shared" si="155"/>
        <v/>
      </c>
      <c r="GQ139" s="431" t="str">
        <f t="shared" si="156"/>
        <v/>
      </c>
      <c r="GR139" s="432" t="str">
        <f t="shared" si="157"/>
        <v/>
      </c>
      <c r="GS139" s="430" t="str">
        <f t="shared" si="158"/>
        <v/>
      </c>
      <c r="GT139" s="433" t="str">
        <f t="shared" si="159"/>
        <v/>
      </c>
      <c r="GU139" s="331" t="str">
        <f t="shared" si="160"/>
        <v/>
      </c>
      <c r="GV139" s="333" t="str">
        <f t="shared" si="161"/>
        <v/>
      </c>
      <c r="GW139" s="439" t="str">
        <f t="shared" si="162"/>
        <v/>
      </c>
      <c r="GX139" s="433" t="str">
        <f t="shared" si="163"/>
        <v/>
      </c>
      <c r="GY139" s="331" t="str">
        <f t="shared" si="164"/>
        <v/>
      </c>
      <c r="GZ139" s="331" t="str">
        <f t="shared" si="165"/>
        <v/>
      </c>
      <c r="HA139" s="328" t="str">
        <f t="shared" si="166"/>
        <v/>
      </c>
      <c r="HB139" s="331" t="str">
        <f t="shared" si="167"/>
        <v/>
      </c>
      <c r="HC139" s="331" t="str">
        <f t="shared" si="168"/>
        <v/>
      </c>
      <c r="HD139" s="333" t="str">
        <f t="shared" si="169"/>
        <v/>
      </c>
      <c r="HE139" s="332" t="str">
        <f t="shared" si="170"/>
        <v/>
      </c>
      <c r="HF139" s="331" t="str">
        <f t="shared" si="171"/>
        <v/>
      </c>
      <c r="HG139" s="333" t="str">
        <f t="shared" si="172"/>
        <v/>
      </c>
      <c r="HH139" s="419" t="str">
        <f t="shared" si="173"/>
        <v/>
      </c>
      <c r="HI139" s="358" t="str">
        <f t="shared" si="174"/>
        <v/>
      </c>
      <c r="HJ139" s="331" t="str">
        <f t="shared" si="175"/>
        <v/>
      </c>
      <c r="HK139" s="331" t="str">
        <f t="shared" si="176"/>
        <v/>
      </c>
      <c r="HL139" s="358" t="str">
        <f t="shared" si="177"/>
        <v/>
      </c>
      <c r="HM139" s="331" t="str">
        <f t="shared" si="178"/>
        <v/>
      </c>
      <c r="HN139" s="331" t="str">
        <f t="shared" si="179"/>
        <v/>
      </c>
      <c r="HO139" s="358" t="str">
        <f t="shared" si="180"/>
        <v/>
      </c>
      <c r="HP139" s="331" t="str">
        <f t="shared" si="181"/>
        <v/>
      </c>
      <c r="HQ139" s="331" t="str">
        <f t="shared" si="182"/>
        <v/>
      </c>
      <c r="HR139" s="361" t="str">
        <f t="shared" si="183"/>
        <v/>
      </c>
      <c r="HS139" s="348" t="str">
        <f t="shared" si="184"/>
        <v/>
      </c>
      <c r="HT139" s="333" t="str">
        <f t="shared" si="185"/>
        <v/>
      </c>
      <c r="HU139" s="428" t="str">
        <f t="shared" si="186"/>
        <v/>
      </c>
      <c r="HV139" s="328" t="str">
        <f t="shared" si="187"/>
        <v/>
      </c>
      <c r="HW139" s="330" t="str">
        <f t="shared" si="188"/>
        <v/>
      </c>
      <c r="HX139" s="418" t="str">
        <f t="shared" si="189"/>
        <v/>
      </c>
      <c r="HY139" s="331" t="str">
        <f t="shared" si="190"/>
        <v/>
      </c>
      <c r="HZ139" s="331" t="str">
        <f t="shared" si="191"/>
        <v/>
      </c>
      <c r="IA139" s="331" t="str">
        <f t="shared" si="192"/>
        <v/>
      </c>
      <c r="IB139" s="331" t="str">
        <f t="shared" si="193"/>
        <v/>
      </c>
      <c r="IC139" s="333" t="str">
        <f t="shared" si="194"/>
        <v/>
      </c>
      <c r="ID139" s="419" t="str">
        <f t="shared" si="195"/>
        <v/>
      </c>
      <c r="IE139" s="331" t="str">
        <f t="shared" si="196"/>
        <v/>
      </c>
      <c r="IF139" s="331" t="str">
        <f t="shared" si="197"/>
        <v/>
      </c>
      <c r="IG139" s="331" t="str">
        <f t="shared" si="198"/>
        <v/>
      </c>
      <c r="IH139" s="331" t="str">
        <f t="shared" si="199"/>
        <v/>
      </c>
      <c r="II139" s="333" t="str">
        <f t="shared" si="200"/>
        <v/>
      </c>
      <c r="IJ139" s="419" t="str">
        <f t="shared" si="201"/>
        <v/>
      </c>
      <c r="IK139" s="331" t="str">
        <f t="shared" si="202"/>
        <v/>
      </c>
      <c r="IL139" s="331" t="str">
        <f t="shared" si="203"/>
        <v/>
      </c>
      <c r="IM139" s="331" t="str">
        <f t="shared" si="204"/>
        <v/>
      </c>
      <c r="IN139" s="331" t="str">
        <f t="shared" si="205"/>
        <v/>
      </c>
      <c r="IO139" s="333" t="str">
        <f t="shared" si="206"/>
        <v/>
      </c>
      <c r="IP139" s="433" t="str">
        <f t="shared" si="207"/>
        <v/>
      </c>
      <c r="IQ139" s="331" t="str">
        <f t="shared" si="208"/>
        <v/>
      </c>
      <c r="IR139" s="348" t="str">
        <f t="shared" si="209"/>
        <v/>
      </c>
      <c r="IS139" s="433" t="str">
        <f t="shared" si="210"/>
        <v/>
      </c>
      <c r="IT139" s="331" t="str">
        <f t="shared" si="211"/>
        <v/>
      </c>
      <c r="IU139" s="333" t="str">
        <f t="shared" si="212"/>
        <v/>
      </c>
      <c r="IV139" s="449" t="str">
        <f t="shared" si="213"/>
        <v/>
      </c>
      <c r="IW139" s="331" t="str">
        <f t="shared" si="214"/>
        <v/>
      </c>
      <c r="IX139" s="331" t="str">
        <f t="shared" si="215"/>
        <v/>
      </c>
      <c r="IY139" s="348" t="str">
        <f t="shared" si="216"/>
        <v/>
      </c>
      <c r="IZ139" s="365" t="str">
        <f t="shared" si="217"/>
        <v/>
      </c>
      <c r="JA139" s="340"/>
      <c r="JB139" s="100"/>
      <c r="JC139" s="370" t="str">
        <f t="shared" si="218"/>
        <v/>
      </c>
      <c r="JD139" s="101" t="str">
        <f t="shared" si="219"/>
        <v/>
      </c>
      <c r="JE139" s="367" t="str">
        <f t="shared" si="220"/>
        <v/>
      </c>
      <c r="JF139" s="368" t="str">
        <f t="shared" si="221"/>
        <v/>
      </c>
      <c r="JG139" s="368" t="str">
        <f t="shared" si="222"/>
        <v/>
      </c>
      <c r="JH139" s="368" t="str">
        <f t="shared" si="223"/>
        <v/>
      </c>
      <c r="JI139" s="368">
        <f t="shared" si="224"/>
        <v>0</v>
      </c>
      <c r="JJ139" s="369" t="str">
        <f t="shared" si="225"/>
        <v/>
      </c>
      <c r="JK139" s="367" t="str">
        <f t="shared" si="226"/>
        <v/>
      </c>
      <c r="JL139" s="369" t="str">
        <f t="shared" si="227"/>
        <v/>
      </c>
      <c r="JM139" s="368" t="str">
        <f t="shared" si="228"/>
        <v/>
      </c>
      <c r="JN139" s="368" t="str">
        <f t="shared" si="229"/>
        <v/>
      </c>
      <c r="JO139" s="368" t="str">
        <f t="shared" si="230"/>
        <v/>
      </c>
      <c r="JP139" s="371" t="str">
        <f t="shared" si="231"/>
        <v/>
      </c>
      <c r="JR139" s="115" t="str">
        <f t="shared" si="232"/>
        <v/>
      </c>
      <c r="JS139" s="28" t="str">
        <f t="shared" si="233"/>
        <v/>
      </c>
      <c r="JT139" s="28" t="str">
        <f t="shared" si="234"/>
        <v/>
      </c>
      <c r="JU139" s="28" t="str">
        <f t="shared" si="235"/>
        <v/>
      </c>
      <c r="JV139" s="28" t="str">
        <f t="shared" si="236"/>
        <v/>
      </c>
      <c r="JW139" s="251"/>
      <c r="JX139" s="122" t="str">
        <f t="shared" si="237"/>
        <v/>
      </c>
      <c r="JZ139" s="115" t="str">
        <f t="shared" si="238"/>
        <v/>
      </c>
      <c r="KA139" s="398" t="str">
        <f t="shared" si="239"/>
        <v/>
      </c>
      <c r="KB139" s="398" t="str">
        <f t="shared" si="240"/>
        <v/>
      </c>
      <c r="KC139" s="28" t="str">
        <f t="shared" si="241"/>
        <v/>
      </c>
      <c r="KD139" s="28" t="str">
        <f t="shared" si="242"/>
        <v/>
      </c>
      <c r="KE139" s="28" t="str">
        <f t="shared" si="243"/>
        <v/>
      </c>
      <c r="KF139" s="28" t="str">
        <f t="shared" si="244"/>
        <v/>
      </c>
      <c r="KG139" s="28" t="str">
        <f t="shared" si="245"/>
        <v/>
      </c>
      <c r="KH139" s="28" t="str">
        <f t="shared" si="246"/>
        <v/>
      </c>
      <c r="KI139" s="28" t="str">
        <f t="shared" si="247"/>
        <v/>
      </c>
      <c r="KJ139" s="28" t="str">
        <f t="shared" si="248"/>
        <v/>
      </c>
      <c r="KK139" s="122" t="str">
        <f t="shared" si="249"/>
        <v/>
      </c>
    </row>
    <row r="140" spans="2:297" s="26" customFormat="1" ht="26.25" customHeight="1" x14ac:dyDescent="0.2">
      <c r="B140" s="27">
        <f t="shared" si="128"/>
        <v>0</v>
      </c>
      <c r="C140" s="27">
        <f t="shared" si="129"/>
        <v>0</v>
      </c>
      <c r="D140" s="27">
        <f t="shared" si="130"/>
        <v>0</v>
      </c>
      <c r="E140" s="27">
        <f t="shared" si="131"/>
        <v>0</v>
      </c>
      <c r="F140" s="27">
        <f t="shared" si="132"/>
        <v>0</v>
      </c>
      <c r="G140" s="27">
        <f t="shared" si="133"/>
        <v>0</v>
      </c>
      <c r="H140" s="27">
        <f t="shared" si="134"/>
        <v>0</v>
      </c>
      <c r="I140" s="27">
        <f t="shared" si="135"/>
        <v>0</v>
      </c>
      <c r="J140" s="27"/>
      <c r="K140" s="27"/>
      <c r="L140" s="27"/>
      <c r="N140" s="131" t="str">
        <f t="shared" si="136"/>
        <v/>
      </c>
      <c r="O140" s="59"/>
      <c r="P140" s="59"/>
      <c r="Q140" s="241"/>
      <c r="R140" s="483"/>
      <c r="S140" s="243" t="str">
        <f>IFERROR(VLOOKUP($R140,整理番号!$B$4:$C$5,2,FALSE),"")</f>
        <v/>
      </c>
      <c r="T140" s="59"/>
      <c r="U140" s="250"/>
      <c r="V140" s="121"/>
      <c r="W140" s="218" t="str">
        <f t="shared" si="137"/>
        <v/>
      </c>
      <c r="X140" s="111"/>
      <c r="Y140" s="115"/>
      <c r="Z140" s="146" t="str">
        <f>IFERROR(VLOOKUP($Y140,整理番号!$B$8:$C$10,2,FALSE),"")</f>
        <v/>
      </c>
      <c r="AA140" s="251"/>
      <c r="AB140" s="28"/>
      <c r="AC140" s="62" t="str">
        <f>IFERROR(VLOOKUP($AB140,整理番号!$B$22:$C$23,2,FALSE),"")</f>
        <v/>
      </c>
      <c r="AD140" s="28"/>
      <c r="AE140" s="116" t="str">
        <f>IFERROR(VLOOKUP(AD140,整理番号!$B$14:$C$16,2,FALSE),"")</f>
        <v/>
      </c>
      <c r="AF140" s="115"/>
      <c r="AG140" s="30" t="str">
        <f>IFERROR(VLOOKUP(AF140,整理番号!$B$18:$C$19,2,FALSE),"")</f>
        <v/>
      </c>
      <c r="AH140" s="28"/>
      <c r="AI140" s="254"/>
      <c r="AJ140" s="254"/>
      <c r="AK140" s="122"/>
      <c r="AL140" s="141"/>
      <c r="AM140" s="28"/>
      <c r="AN140" s="141"/>
      <c r="AO140" s="115"/>
      <c r="AP140" s="116" t="str">
        <f>IFERROR(VLOOKUP(AO140,整理番号!$B$38:$C$43,2,FALSE),"")</f>
        <v/>
      </c>
      <c r="AQ140" s="104" t="str">
        <f t="shared" si="138"/>
        <v/>
      </c>
      <c r="AR140" s="27"/>
      <c r="AS140" s="28"/>
      <c r="AT140" s="27"/>
      <c r="AU140" s="27"/>
      <c r="AV140" s="122"/>
      <c r="AW140" s="115"/>
      <c r="AX140" s="31"/>
      <c r="AY140" s="64" t="str">
        <f t="shared" si="139"/>
        <v/>
      </c>
      <c r="AZ140" s="31"/>
      <c r="BA140" s="31"/>
      <c r="BB140" s="64">
        <f t="shared" si="140"/>
        <v>0</v>
      </c>
      <c r="BC140" s="64" t="str">
        <f t="shared" si="141"/>
        <v/>
      </c>
      <c r="BD140" s="64" t="str">
        <f t="shared" si="142"/>
        <v/>
      </c>
      <c r="BE140" s="33"/>
      <c r="BF140" s="34" t="str">
        <f t="shared" si="143"/>
        <v/>
      </c>
      <c r="BG140" s="125" t="str">
        <f t="shared" si="144"/>
        <v/>
      </c>
      <c r="BH140" s="262"/>
      <c r="BI140" s="263"/>
      <c r="BJ140" s="31"/>
      <c r="BK140" s="31"/>
      <c r="BL140" s="31"/>
      <c r="BM140" s="31"/>
      <c r="BN140" s="148"/>
      <c r="BO140" s="270"/>
      <c r="BP140" s="267"/>
      <c r="BQ140" s="262"/>
      <c r="BR140" s="263"/>
      <c r="BS140" s="31"/>
      <c r="BT140" s="31"/>
      <c r="BU140" s="31"/>
      <c r="BV140" s="31"/>
      <c r="BW140" s="148"/>
      <c r="BX140" s="270"/>
      <c r="BY140" s="267"/>
      <c r="BZ140" s="262"/>
      <c r="CA140" s="263"/>
      <c r="CB140" s="31"/>
      <c r="CC140" s="31"/>
      <c r="CD140" s="31"/>
      <c r="CE140" s="31"/>
      <c r="CF140" s="148"/>
      <c r="CG140" s="270"/>
      <c r="CH140" s="267"/>
      <c r="CI140" s="262"/>
      <c r="CJ140" s="263"/>
      <c r="CK140" s="323"/>
      <c r="CL140" s="323"/>
      <c r="CM140" s="323"/>
      <c r="CN140" s="323"/>
      <c r="CO140" s="35" t="s">
        <v>306</v>
      </c>
      <c r="CP140" s="342" t="str">
        <f t="shared" si="145"/>
        <v/>
      </c>
      <c r="CQ140" s="267"/>
      <c r="CR140" s="258"/>
      <c r="CS140" s="93"/>
      <c r="CT140" s="275"/>
      <c r="CU140" s="275"/>
      <c r="CV140" s="275"/>
      <c r="CW140" s="275"/>
      <c r="CX140" s="36" t="s">
        <v>307</v>
      </c>
      <c r="CY140" s="273"/>
      <c r="CZ140" s="258"/>
      <c r="DA140" s="263"/>
      <c r="DB140" s="296"/>
      <c r="DC140" s="296"/>
      <c r="DD140" s="296"/>
      <c r="DE140" s="296"/>
      <c r="DF140" s="36" t="s">
        <v>308</v>
      </c>
      <c r="DG140" s="344" t="str">
        <f t="shared" si="146"/>
        <v/>
      </c>
      <c r="DH140" s="273"/>
      <c r="DI140" s="258"/>
      <c r="DJ140" s="263"/>
      <c r="DK140" s="278"/>
      <c r="DL140" s="278"/>
      <c r="DM140" s="278"/>
      <c r="DN140" s="278"/>
      <c r="DO140" s="36" t="s">
        <v>309</v>
      </c>
      <c r="DP140" s="281"/>
      <c r="DQ140" s="284" t="str">
        <f t="shared" si="147"/>
        <v/>
      </c>
      <c r="DR140" s="273"/>
      <c r="DS140" s="43"/>
      <c r="DT140" s="93"/>
      <c r="DU140" s="37"/>
      <c r="DV140" s="37"/>
      <c r="DW140" s="37"/>
      <c r="DX140" s="37"/>
      <c r="DY140" s="46" t="s">
        <v>310</v>
      </c>
      <c r="DZ140" s="478"/>
      <c r="EA140" s="38"/>
      <c r="EB140" s="37"/>
      <c r="EC140" s="37"/>
      <c r="ED140" s="37"/>
      <c r="EE140" s="37"/>
      <c r="EF140" s="49" t="s">
        <v>307</v>
      </c>
      <c r="EG140" s="54"/>
      <c r="EH140" s="290"/>
      <c r="EI140" s="37"/>
      <c r="EJ140" s="37"/>
      <c r="EK140" s="37"/>
      <c r="EL140" s="37"/>
      <c r="EM140" s="52" t="s">
        <v>307</v>
      </c>
      <c r="EN140" s="57"/>
      <c r="EO140" s="290"/>
      <c r="EP140" s="37"/>
      <c r="EQ140" s="37"/>
      <c r="ER140" s="37"/>
      <c r="ES140" s="37"/>
      <c r="ET140" s="39" t="s">
        <v>307</v>
      </c>
      <c r="EU140" s="287"/>
      <c r="EV140" s="292"/>
      <c r="EW140" s="290"/>
      <c r="EX140" s="37"/>
      <c r="EY140" s="37"/>
      <c r="EZ140" s="37"/>
      <c r="FA140" s="37"/>
      <c r="FB140" s="39" t="s">
        <v>307</v>
      </c>
      <c r="FC140" s="287"/>
      <c r="FD140" s="292"/>
      <c r="FE140" s="290"/>
      <c r="FF140" s="296"/>
      <c r="FG140" s="296"/>
      <c r="FH140" s="296"/>
      <c r="FI140" s="296"/>
      <c r="FJ140" s="40" t="s">
        <v>311</v>
      </c>
      <c r="FK140" s="302" t="str">
        <f t="shared" si="148"/>
        <v/>
      </c>
      <c r="FL140" s="299"/>
      <c r="FM140" s="292"/>
      <c r="FN140" s="290"/>
      <c r="FO140" s="305"/>
      <c r="FP140" s="296"/>
      <c r="FQ140" s="296"/>
      <c r="FR140" s="296"/>
      <c r="FS140" s="40" t="s">
        <v>311</v>
      </c>
      <c r="FT140" s="352" t="str">
        <f t="shared" si="149"/>
        <v/>
      </c>
      <c r="FU140" s="267"/>
      <c r="FV140" s="292"/>
      <c r="FW140" s="290"/>
      <c r="FX140" s="326"/>
      <c r="FY140" s="326"/>
      <c r="FZ140" s="326"/>
      <c r="GA140" s="326"/>
      <c r="GB140" s="36" t="s">
        <v>312</v>
      </c>
      <c r="GC140" s="308" t="str">
        <f t="shared" si="150"/>
        <v/>
      </c>
      <c r="GD140" s="267"/>
      <c r="GE140" s="312" t="str">
        <f t="shared" si="151"/>
        <v/>
      </c>
      <c r="GF140" s="313"/>
      <c r="GG140" s="338"/>
      <c r="GH140" s="312" t="str">
        <f t="shared" si="152"/>
        <v/>
      </c>
      <c r="GI140" s="313"/>
      <c r="GJ140" s="338" t="s">
        <v>56</v>
      </c>
      <c r="GK140" s="475" t="str">
        <f t="shared" si="153"/>
        <v/>
      </c>
      <c r="GL140" s="313"/>
      <c r="GM140" s="313"/>
      <c r="GN140" s="338"/>
      <c r="GO140" s="429" t="str">
        <f t="shared" si="154"/>
        <v/>
      </c>
      <c r="GP140" s="430" t="str">
        <f t="shared" si="155"/>
        <v/>
      </c>
      <c r="GQ140" s="431" t="str">
        <f t="shared" si="156"/>
        <v/>
      </c>
      <c r="GR140" s="432" t="str">
        <f t="shared" si="157"/>
        <v/>
      </c>
      <c r="GS140" s="430" t="str">
        <f t="shared" si="158"/>
        <v/>
      </c>
      <c r="GT140" s="433" t="str">
        <f t="shared" si="159"/>
        <v/>
      </c>
      <c r="GU140" s="331" t="str">
        <f t="shared" si="160"/>
        <v/>
      </c>
      <c r="GV140" s="333" t="str">
        <f t="shared" si="161"/>
        <v/>
      </c>
      <c r="GW140" s="439" t="str">
        <f t="shared" si="162"/>
        <v/>
      </c>
      <c r="GX140" s="433" t="str">
        <f t="shared" si="163"/>
        <v/>
      </c>
      <c r="GY140" s="331" t="str">
        <f t="shared" si="164"/>
        <v/>
      </c>
      <c r="GZ140" s="331" t="str">
        <f t="shared" si="165"/>
        <v/>
      </c>
      <c r="HA140" s="328" t="str">
        <f t="shared" si="166"/>
        <v/>
      </c>
      <c r="HB140" s="331" t="str">
        <f t="shared" si="167"/>
        <v/>
      </c>
      <c r="HC140" s="331" t="str">
        <f t="shared" si="168"/>
        <v/>
      </c>
      <c r="HD140" s="333" t="str">
        <f t="shared" si="169"/>
        <v/>
      </c>
      <c r="HE140" s="332" t="str">
        <f t="shared" si="170"/>
        <v/>
      </c>
      <c r="HF140" s="331" t="str">
        <f t="shared" si="171"/>
        <v/>
      </c>
      <c r="HG140" s="333" t="str">
        <f t="shared" si="172"/>
        <v/>
      </c>
      <c r="HH140" s="419" t="str">
        <f t="shared" si="173"/>
        <v/>
      </c>
      <c r="HI140" s="358" t="str">
        <f t="shared" si="174"/>
        <v/>
      </c>
      <c r="HJ140" s="331" t="str">
        <f t="shared" si="175"/>
        <v/>
      </c>
      <c r="HK140" s="331" t="str">
        <f t="shared" si="176"/>
        <v/>
      </c>
      <c r="HL140" s="358" t="str">
        <f t="shared" si="177"/>
        <v/>
      </c>
      <c r="HM140" s="331" t="str">
        <f t="shared" si="178"/>
        <v/>
      </c>
      <c r="HN140" s="331" t="str">
        <f t="shared" si="179"/>
        <v/>
      </c>
      <c r="HO140" s="358" t="str">
        <f t="shared" si="180"/>
        <v/>
      </c>
      <c r="HP140" s="331" t="str">
        <f t="shared" si="181"/>
        <v/>
      </c>
      <c r="HQ140" s="331" t="str">
        <f t="shared" si="182"/>
        <v/>
      </c>
      <c r="HR140" s="361" t="str">
        <f t="shared" si="183"/>
        <v/>
      </c>
      <c r="HS140" s="348" t="str">
        <f t="shared" si="184"/>
        <v/>
      </c>
      <c r="HT140" s="333" t="str">
        <f t="shared" si="185"/>
        <v/>
      </c>
      <c r="HU140" s="428" t="str">
        <f t="shared" si="186"/>
        <v/>
      </c>
      <c r="HV140" s="328" t="str">
        <f t="shared" si="187"/>
        <v/>
      </c>
      <c r="HW140" s="330" t="str">
        <f t="shared" si="188"/>
        <v/>
      </c>
      <c r="HX140" s="418" t="str">
        <f t="shared" si="189"/>
        <v/>
      </c>
      <c r="HY140" s="331" t="str">
        <f t="shared" si="190"/>
        <v/>
      </c>
      <c r="HZ140" s="331" t="str">
        <f t="shared" si="191"/>
        <v/>
      </c>
      <c r="IA140" s="331" t="str">
        <f t="shared" si="192"/>
        <v/>
      </c>
      <c r="IB140" s="331" t="str">
        <f t="shared" si="193"/>
        <v/>
      </c>
      <c r="IC140" s="333" t="str">
        <f t="shared" si="194"/>
        <v/>
      </c>
      <c r="ID140" s="419" t="str">
        <f t="shared" si="195"/>
        <v/>
      </c>
      <c r="IE140" s="331" t="str">
        <f t="shared" si="196"/>
        <v/>
      </c>
      <c r="IF140" s="331" t="str">
        <f t="shared" si="197"/>
        <v/>
      </c>
      <c r="IG140" s="331" t="str">
        <f t="shared" si="198"/>
        <v/>
      </c>
      <c r="IH140" s="331" t="str">
        <f t="shared" si="199"/>
        <v/>
      </c>
      <c r="II140" s="333" t="str">
        <f t="shared" si="200"/>
        <v/>
      </c>
      <c r="IJ140" s="419" t="str">
        <f t="shared" si="201"/>
        <v/>
      </c>
      <c r="IK140" s="331" t="str">
        <f t="shared" si="202"/>
        <v/>
      </c>
      <c r="IL140" s="331" t="str">
        <f t="shared" si="203"/>
        <v/>
      </c>
      <c r="IM140" s="331" t="str">
        <f t="shared" si="204"/>
        <v/>
      </c>
      <c r="IN140" s="331" t="str">
        <f t="shared" si="205"/>
        <v/>
      </c>
      <c r="IO140" s="333" t="str">
        <f t="shared" si="206"/>
        <v/>
      </c>
      <c r="IP140" s="433" t="str">
        <f t="shared" si="207"/>
        <v/>
      </c>
      <c r="IQ140" s="331" t="str">
        <f t="shared" si="208"/>
        <v/>
      </c>
      <c r="IR140" s="348" t="str">
        <f t="shared" si="209"/>
        <v/>
      </c>
      <c r="IS140" s="433" t="str">
        <f t="shared" si="210"/>
        <v/>
      </c>
      <c r="IT140" s="331" t="str">
        <f t="shared" si="211"/>
        <v/>
      </c>
      <c r="IU140" s="333" t="str">
        <f t="shared" si="212"/>
        <v/>
      </c>
      <c r="IV140" s="449" t="str">
        <f t="shared" si="213"/>
        <v/>
      </c>
      <c r="IW140" s="331" t="str">
        <f t="shared" si="214"/>
        <v/>
      </c>
      <c r="IX140" s="331" t="str">
        <f t="shared" si="215"/>
        <v/>
      </c>
      <c r="IY140" s="348" t="str">
        <f t="shared" si="216"/>
        <v/>
      </c>
      <c r="IZ140" s="365" t="str">
        <f t="shared" si="217"/>
        <v/>
      </c>
      <c r="JA140" s="340"/>
      <c r="JB140" s="100"/>
      <c r="JC140" s="370" t="str">
        <f t="shared" si="218"/>
        <v/>
      </c>
      <c r="JD140" s="101" t="str">
        <f t="shared" si="219"/>
        <v/>
      </c>
      <c r="JE140" s="367" t="str">
        <f t="shared" si="220"/>
        <v/>
      </c>
      <c r="JF140" s="368" t="str">
        <f t="shared" si="221"/>
        <v/>
      </c>
      <c r="JG140" s="368" t="str">
        <f t="shared" si="222"/>
        <v/>
      </c>
      <c r="JH140" s="368" t="str">
        <f t="shared" si="223"/>
        <v/>
      </c>
      <c r="JI140" s="368">
        <f t="shared" si="224"/>
        <v>0</v>
      </c>
      <c r="JJ140" s="369" t="str">
        <f t="shared" si="225"/>
        <v/>
      </c>
      <c r="JK140" s="367" t="str">
        <f t="shared" si="226"/>
        <v/>
      </c>
      <c r="JL140" s="369" t="str">
        <f t="shared" si="227"/>
        <v/>
      </c>
      <c r="JM140" s="368" t="str">
        <f t="shared" si="228"/>
        <v/>
      </c>
      <c r="JN140" s="368" t="str">
        <f t="shared" si="229"/>
        <v/>
      </c>
      <c r="JO140" s="368" t="str">
        <f t="shared" si="230"/>
        <v/>
      </c>
      <c r="JP140" s="371" t="str">
        <f t="shared" si="231"/>
        <v/>
      </c>
      <c r="JR140" s="115" t="str">
        <f t="shared" si="232"/>
        <v/>
      </c>
      <c r="JS140" s="28" t="str">
        <f t="shared" si="233"/>
        <v/>
      </c>
      <c r="JT140" s="28" t="str">
        <f t="shared" si="234"/>
        <v/>
      </c>
      <c r="JU140" s="28" t="str">
        <f t="shared" si="235"/>
        <v/>
      </c>
      <c r="JV140" s="28" t="str">
        <f t="shared" si="236"/>
        <v/>
      </c>
      <c r="JW140" s="251"/>
      <c r="JX140" s="122" t="str">
        <f t="shared" si="237"/>
        <v/>
      </c>
      <c r="JZ140" s="115" t="str">
        <f t="shared" si="238"/>
        <v/>
      </c>
      <c r="KA140" s="398" t="str">
        <f t="shared" si="239"/>
        <v/>
      </c>
      <c r="KB140" s="398" t="str">
        <f t="shared" si="240"/>
        <v/>
      </c>
      <c r="KC140" s="28" t="str">
        <f t="shared" si="241"/>
        <v/>
      </c>
      <c r="KD140" s="28" t="str">
        <f t="shared" si="242"/>
        <v/>
      </c>
      <c r="KE140" s="28" t="str">
        <f t="shared" si="243"/>
        <v/>
      </c>
      <c r="KF140" s="28" t="str">
        <f t="shared" si="244"/>
        <v/>
      </c>
      <c r="KG140" s="28" t="str">
        <f t="shared" si="245"/>
        <v/>
      </c>
      <c r="KH140" s="28" t="str">
        <f t="shared" si="246"/>
        <v/>
      </c>
      <c r="KI140" s="28" t="str">
        <f t="shared" si="247"/>
        <v/>
      </c>
      <c r="KJ140" s="28" t="str">
        <f t="shared" si="248"/>
        <v/>
      </c>
      <c r="KK140" s="122" t="str">
        <f t="shared" si="249"/>
        <v/>
      </c>
    </row>
    <row r="141" spans="2:297" s="26" customFormat="1" ht="26.25" customHeight="1" x14ac:dyDescent="0.2">
      <c r="B141" s="27">
        <f t="shared" si="128"/>
        <v>0</v>
      </c>
      <c r="C141" s="27">
        <f t="shared" si="129"/>
        <v>0</v>
      </c>
      <c r="D141" s="27">
        <f t="shared" si="130"/>
        <v>0</v>
      </c>
      <c r="E141" s="27">
        <f t="shared" si="131"/>
        <v>0</v>
      </c>
      <c r="F141" s="27">
        <f t="shared" si="132"/>
        <v>0</v>
      </c>
      <c r="G141" s="27">
        <f t="shared" si="133"/>
        <v>0</v>
      </c>
      <c r="H141" s="27">
        <f t="shared" si="134"/>
        <v>0</v>
      </c>
      <c r="I141" s="27">
        <f t="shared" si="135"/>
        <v>0</v>
      </c>
      <c r="J141" s="27"/>
      <c r="K141" s="27"/>
      <c r="L141" s="27"/>
      <c r="N141" s="131" t="str">
        <f t="shared" si="136"/>
        <v/>
      </c>
      <c r="O141" s="59"/>
      <c r="P141" s="59"/>
      <c r="Q141" s="241"/>
      <c r="R141" s="483"/>
      <c r="S141" s="243" t="str">
        <f>IFERROR(VLOOKUP($R141,整理番号!$B$4:$C$5,2,FALSE),"")</f>
        <v/>
      </c>
      <c r="T141" s="59"/>
      <c r="U141" s="250"/>
      <c r="V141" s="121"/>
      <c r="W141" s="218" t="str">
        <f t="shared" si="137"/>
        <v/>
      </c>
      <c r="X141" s="111"/>
      <c r="Y141" s="115"/>
      <c r="Z141" s="146" t="str">
        <f>IFERROR(VLOOKUP($Y141,整理番号!$B$8:$C$10,2,FALSE),"")</f>
        <v/>
      </c>
      <c r="AA141" s="251"/>
      <c r="AB141" s="28"/>
      <c r="AC141" s="62" t="str">
        <f>IFERROR(VLOOKUP($AB141,整理番号!$B$22:$C$23,2,FALSE),"")</f>
        <v/>
      </c>
      <c r="AD141" s="28"/>
      <c r="AE141" s="116" t="str">
        <f>IFERROR(VLOOKUP(AD141,整理番号!$B$14:$C$16,2,FALSE),"")</f>
        <v/>
      </c>
      <c r="AF141" s="115"/>
      <c r="AG141" s="30" t="str">
        <f>IFERROR(VLOOKUP(AF141,整理番号!$B$18:$C$19,2,FALSE),"")</f>
        <v/>
      </c>
      <c r="AH141" s="28"/>
      <c r="AI141" s="254"/>
      <c r="AJ141" s="254"/>
      <c r="AK141" s="122"/>
      <c r="AL141" s="141"/>
      <c r="AM141" s="28"/>
      <c r="AN141" s="141"/>
      <c r="AO141" s="115"/>
      <c r="AP141" s="116" t="str">
        <f>IFERROR(VLOOKUP(AO141,整理番号!$B$38:$C$43,2,FALSE),"")</f>
        <v/>
      </c>
      <c r="AQ141" s="104" t="str">
        <f t="shared" si="138"/>
        <v/>
      </c>
      <c r="AR141" s="27"/>
      <c r="AS141" s="28"/>
      <c r="AT141" s="27"/>
      <c r="AU141" s="27"/>
      <c r="AV141" s="122"/>
      <c r="AW141" s="115"/>
      <c r="AX141" s="31"/>
      <c r="AY141" s="64" t="str">
        <f t="shared" si="139"/>
        <v/>
      </c>
      <c r="AZ141" s="31"/>
      <c r="BA141" s="31"/>
      <c r="BB141" s="64">
        <f t="shared" si="140"/>
        <v>0</v>
      </c>
      <c r="BC141" s="64" t="str">
        <f t="shared" si="141"/>
        <v/>
      </c>
      <c r="BD141" s="64" t="str">
        <f t="shared" si="142"/>
        <v/>
      </c>
      <c r="BE141" s="33"/>
      <c r="BF141" s="34" t="str">
        <f t="shared" si="143"/>
        <v/>
      </c>
      <c r="BG141" s="125" t="str">
        <f t="shared" si="144"/>
        <v/>
      </c>
      <c r="BH141" s="262"/>
      <c r="BI141" s="263"/>
      <c r="BJ141" s="31"/>
      <c r="BK141" s="31"/>
      <c r="BL141" s="31"/>
      <c r="BM141" s="31"/>
      <c r="BN141" s="148"/>
      <c r="BO141" s="270"/>
      <c r="BP141" s="267"/>
      <c r="BQ141" s="262"/>
      <c r="BR141" s="263"/>
      <c r="BS141" s="31"/>
      <c r="BT141" s="31"/>
      <c r="BU141" s="31"/>
      <c r="BV141" s="31"/>
      <c r="BW141" s="148"/>
      <c r="BX141" s="270"/>
      <c r="BY141" s="267"/>
      <c r="BZ141" s="262"/>
      <c r="CA141" s="263"/>
      <c r="CB141" s="31"/>
      <c r="CC141" s="31"/>
      <c r="CD141" s="31"/>
      <c r="CE141" s="31"/>
      <c r="CF141" s="148"/>
      <c r="CG141" s="270"/>
      <c r="CH141" s="267"/>
      <c r="CI141" s="262"/>
      <c r="CJ141" s="263"/>
      <c r="CK141" s="323"/>
      <c r="CL141" s="323"/>
      <c r="CM141" s="323"/>
      <c r="CN141" s="323"/>
      <c r="CO141" s="35" t="s">
        <v>306</v>
      </c>
      <c r="CP141" s="342" t="str">
        <f t="shared" si="145"/>
        <v/>
      </c>
      <c r="CQ141" s="267"/>
      <c r="CR141" s="258"/>
      <c r="CS141" s="93"/>
      <c r="CT141" s="275"/>
      <c r="CU141" s="275"/>
      <c r="CV141" s="275"/>
      <c r="CW141" s="275"/>
      <c r="CX141" s="36" t="s">
        <v>307</v>
      </c>
      <c r="CY141" s="273"/>
      <c r="CZ141" s="258"/>
      <c r="DA141" s="263"/>
      <c r="DB141" s="296"/>
      <c r="DC141" s="296"/>
      <c r="DD141" s="296"/>
      <c r="DE141" s="296"/>
      <c r="DF141" s="36" t="s">
        <v>308</v>
      </c>
      <c r="DG141" s="344" t="str">
        <f t="shared" si="146"/>
        <v/>
      </c>
      <c r="DH141" s="273"/>
      <c r="DI141" s="258"/>
      <c r="DJ141" s="263"/>
      <c r="DK141" s="278"/>
      <c r="DL141" s="278"/>
      <c r="DM141" s="278"/>
      <c r="DN141" s="278"/>
      <c r="DO141" s="36" t="s">
        <v>309</v>
      </c>
      <c r="DP141" s="281"/>
      <c r="DQ141" s="284" t="str">
        <f t="shared" si="147"/>
        <v/>
      </c>
      <c r="DR141" s="273"/>
      <c r="DS141" s="43"/>
      <c r="DT141" s="93"/>
      <c r="DU141" s="37"/>
      <c r="DV141" s="37"/>
      <c r="DW141" s="37"/>
      <c r="DX141" s="37"/>
      <c r="DY141" s="46" t="s">
        <v>310</v>
      </c>
      <c r="DZ141" s="478"/>
      <c r="EA141" s="38"/>
      <c r="EB141" s="37"/>
      <c r="EC141" s="37"/>
      <c r="ED141" s="37"/>
      <c r="EE141" s="37"/>
      <c r="EF141" s="49" t="s">
        <v>307</v>
      </c>
      <c r="EG141" s="54"/>
      <c r="EH141" s="290"/>
      <c r="EI141" s="37"/>
      <c r="EJ141" s="37"/>
      <c r="EK141" s="37"/>
      <c r="EL141" s="37"/>
      <c r="EM141" s="52" t="s">
        <v>307</v>
      </c>
      <c r="EN141" s="57"/>
      <c r="EO141" s="290"/>
      <c r="EP141" s="37"/>
      <c r="EQ141" s="37"/>
      <c r="ER141" s="37"/>
      <c r="ES141" s="37"/>
      <c r="ET141" s="39" t="s">
        <v>307</v>
      </c>
      <c r="EU141" s="287"/>
      <c r="EV141" s="292"/>
      <c r="EW141" s="290"/>
      <c r="EX141" s="37"/>
      <c r="EY141" s="37"/>
      <c r="EZ141" s="37"/>
      <c r="FA141" s="37"/>
      <c r="FB141" s="39" t="s">
        <v>307</v>
      </c>
      <c r="FC141" s="287"/>
      <c r="FD141" s="292"/>
      <c r="FE141" s="290"/>
      <c r="FF141" s="296"/>
      <c r="FG141" s="296"/>
      <c r="FH141" s="296"/>
      <c r="FI141" s="296"/>
      <c r="FJ141" s="40" t="s">
        <v>311</v>
      </c>
      <c r="FK141" s="302" t="str">
        <f t="shared" si="148"/>
        <v/>
      </c>
      <c r="FL141" s="299"/>
      <c r="FM141" s="292"/>
      <c r="FN141" s="290"/>
      <c r="FO141" s="305"/>
      <c r="FP141" s="296"/>
      <c r="FQ141" s="296"/>
      <c r="FR141" s="296"/>
      <c r="FS141" s="40" t="s">
        <v>311</v>
      </c>
      <c r="FT141" s="352" t="str">
        <f t="shared" si="149"/>
        <v/>
      </c>
      <c r="FU141" s="267"/>
      <c r="FV141" s="292"/>
      <c r="FW141" s="290"/>
      <c r="FX141" s="326"/>
      <c r="FY141" s="326"/>
      <c r="FZ141" s="326"/>
      <c r="GA141" s="326"/>
      <c r="GB141" s="36" t="s">
        <v>312</v>
      </c>
      <c r="GC141" s="308" t="str">
        <f t="shared" si="150"/>
        <v/>
      </c>
      <c r="GD141" s="267"/>
      <c r="GE141" s="312" t="str">
        <f t="shared" si="151"/>
        <v/>
      </c>
      <c r="GF141" s="313"/>
      <c r="GG141" s="338"/>
      <c r="GH141" s="312" t="str">
        <f t="shared" si="152"/>
        <v/>
      </c>
      <c r="GI141" s="313"/>
      <c r="GJ141" s="338" t="s">
        <v>56</v>
      </c>
      <c r="GK141" s="475" t="str">
        <f t="shared" si="153"/>
        <v/>
      </c>
      <c r="GL141" s="313"/>
      <c r="GM141" s="313"/>
      <c r="GN141" s="338"/>
      <c r="GO141" s="429" t="str">
        <f t="shared" si="154"/>
        <v/>
      </c>
      <c r="GP141" s="430" t="str">
        <f t="shared" si="155"/>
        <v/>
      </c>
      <c r="GQ141" s="431" t="str">
        <f t="shared" si="156"/>
        <v/>
      </c>
      <c r="GR141" s="432" t="str">
        <f t="shared" si="157"/>
        <v/>
      </c>
      <c r="GS141" s="430" t="str">
        <f t="shared" si="158"/>
        <v/>
      </c>
      <c r="GT141" s="433" t="str">
        <f t="shared" si="159"/>
        <v/>
      </c>
      <c r="GU141" s="331" t="str">
        <f t="shared" si="160"/>
        <v/>
      </c>
      <c r="GV141" s="333" t="str">
        <f t="shared" si="161"/>
        <v/>
      </c>
      <c r="GW141" s="439" t="str">
        <f t="shared" si="162"/>
        <v/>
      </c>
      <c r="GX141" s="433" t="str">
        <f t="shared" si="163"/>
        <v/>
      </c>
      <c r="GY141" s="331" t="str">
        <f t="shared" si="164"/>
        <v/>
      </c>
      <c r="GZ141" s="331" t="str">
        <f t="shared" si="165"/>
        <v/>
      </c>
      <c r="HA141" s="328" t="str">
        <f t="shared" si="166"/>
        <v/>
      </c>
      <c r="HB141" s="331" t="str">
        <f t="shared" si="167"/>
        <v/>
      </c>
      <c r="HC141" s="331" t="str">
        <f t="shared" si="168"/>
        <v/>
      </c>
      <c r="HD141" s="333" t="str">
        <f t="shared" si="169"/>
        <v/>
      </c>
      <c r="HE141" s="332" t="str">
        <f t="shared" si="170"/>
        <v/>
      </c>
      <c r="HF141" s="331" t="str">
        <f t="shared" si="171"/>
        <v/>
      </c>
      <c r="HG141" s="333" t="str">
        <f t="shared" si="172"/>
        <v/>
      </c>
      <c r="HH141" s="419" t="str">
        <f t="shared" si="173"/>
        <v/>
      </c>
      <c r="HI141" s="358" t="str">
        <f t="shared" si="174"/>
        <v/>
      </c>
      <c r="HJ141" s="331" t="str">
        <f t="shared" si="175"/>
        <v/>
      </c>
      <c r="HK141" s="331" t="str">
        <f t="shared" si="176"/>
        <v/>
      </c>
      <c r="HL141" s="358" t="str">
        <f t="shared" si="177"/>
        <v/>
      </c>
      <c r="HM141" s="331" t="str">
        <f t="shared" si="178"/>
        <v/>
      </c>
      <c r="HN141" s="331" t="str">
        <f t="shared" si="179"/>
        <v/>
      </c>
      <c r="HO141" s="358" t="str">
        <f t="shared" si="180"/>
        <v/>
      </c>
      <c r="HP141" s="331" t="str">
        <f t="shared" si="181"/>
        <v/>
      </c>
      <c r="HQ141" s="331" t="str">
        <f t="shared" si="182"/>
        <v/>
      </c>
      <c r="HR141" s="361" t="str">
        <f t="shared" si="183"/>
        <v/>
      </c>
      <c r="HS141" s="348" t="str">
        <f t="shared" si="184"/>
        <v/>
      </c>
      <c r="HT141" s="333" t="str">
        <f t="shared" si="185"/>
        <v/>
      </c>
      <c r="HU141" s="428" t="str">
        <f t="shared" si="186"/>
        <v/>
      </c>
      <c r="HV141" s="328" t="str">
        <f t="shared" si="187"/>
        <v/>
      </c>
      <c r="HW141" s="330" t="str">
        <f t="shared" si="188"/>
        <v/>
      </c>
      <c r="HX141" s="418" t="str">
        <f t="shared" si="189"/>
        <v/>
      </c>
      <c r="HY141" s="331" t="str">
        <f t="shared" si="190"/>
        <v/>
      </c>
      <c r="HZ141" s="331" t="str">
        <f t="shared" si="191"/>
        <v/>
      </c>
      <c r="IA141" s="331" t="str">
        <f t="shared" si="192"/>
        <v/>
      </c>
      <c r="IB141" s="331" t="str">
        <f t="shared" si="193"/>
        <v/>
      </c>
      <c r="IC141" s="333" t="str">
        <f t="shared" si="194"/>
        <v/>
      </c>
      <c r="ID141" s="419" t="str">
        <f t="shared" si="195"/>
        <v/>
      </c>
      <c r="IE141" s="331" t="str">
        <f t="shared" si="196"/>
        <v/>
      </c>
      <c r="IF141" s="331" t="str">
        <f t="shared" si="197"/>
        <v/>
      </c>
      <c r="IG141" s="331" t="str">
        <f t="shared" si="198"/>
        <v/>
      </c>
      <c r="IH141" s="331" t="str">
        <f t="shared" si="199"/>
        <v/>
      </c>
      <c r="II141" s="333" t="str">
        <f t="shared" si="200"/>
        <v/>
      </c>
      <c r="IJ141" s="419" t="str">
        <f t="shared" si="201"/>
        <v/>
      </c>
      <c r="IK141" s="331" t="str">
        <f t="shared" si="202"/>
        <v/>
      </c>
      <c r="IL141" s="331" t="str">
        <f t="shared" si="203"/>
        <v/>
      </c>
      <c r="IM141" s="331" t="str">
        <f t="shared" si="204"/>
        <v/>
      </c>
      <c r="IN141" s="331" t="str">
        <f t="shared" si="205"/>
        <v/>
      </c>
      <c r="IO141" s="333" t="str">
        <f t="shared" si="206"/>
        <v/>
      </c>
      <c r="IP141" s="433" t="str">
        <f t="shared" si="207"/>
        <v/>
      </c>
      <c r="IQ141" s="331" t="str">
        <f t="shared" si="208"/>
        <v/>
      </c>
      <c r="IR141" s="348" t="str">
        <f t="shared" si="209"/>
        <v/>
      </c>
      <c r="IS141" s="433" t="str">
        <f t="shared" si="210"/>
        <v/>
      </c>
      <c r="IT141" s="331" t="str">
        <f t="shared" si="211"/>
        <v/>
      </c>
      <c r="IU141" s="333" t="str">
        <f t="shared" si="212"/>
        <v/>
      </c>
      <c r="IV141" s="449" t="str">
        <f t="shared" si="213"/>
        <v/>
      </c>
      <c r="IW141" s="331" t="str">
        <f t="shared" si="214"/>
        <v/>
      </c>
      <c r="IX141" s="331" t="str">
        <f t="shared" si="215"/>
        <v/>
      </c>
      <c r="IY141" s="348" t="str">
        <f t="shared" si="216"/>
        <v/>
      </c>
      <c r="IZ141" s="365" t="str">
        <f t="shared" si="217"/>
        <v/>
      </c>
      <c r="JA141" s="340"/>
      <c r="JB141" s="100"/>
      <c r="JC141" s="370" t="str">
        <f t="shared" si="218"/>
        <v/>
      </c>
      <c r="JD141" s="101" t="str">
        <f t="shared" si="219"/>
        <v/>
      </c>
      <c r="JE141" s="367" t="str">
        <f t="shared" si="220"/>
        <v/>
      </c>
      <c r="JF141" s="368" t="str">
        <f t="shared" si="221"/>
        <v/>
      </c>
      <c r="JG141" s="368" t="str">
        <f t="shared" si="222"/>
        <v/>
      </c>
      <c r="JH141" s="368" t="str">
        <f t="shared" si="223"/>
        <v/>
      </c>
      <c r="JI141" s="368">
        <f t="shared" si="224"/>
        <v>0</v>
      </c>
      <c r="JJ141" s="369" t="str">
        <f t="shared" si="225"/>
        <v/>
      </c>
      <c r="JK141" s="367" t="str">
        <f t="shared" si="226"/>
        <v/>
      </c>
      <c r="JL141" s="369" t="str">
        <f t="shared" si="227"/>
        <v/>
      </c>
      <c r="JM141" s="368" t="str">
        <f t="shared" si="228"/>
        <v/>
      </c>
      <c r="JN141" s="368" t="str">
        <f t="shared" si="229"/>
        <v/>
      </c>
      <c r="JO141" s="368" t="str">
        <f t="shared" si="230"/>
        <v/>
      </c>
      <c r="JP141" s="371" t="str">
        <f t="shared" si="231"/>
        <v/>
      </c>
      <c r="JR141" s="115" t="str">
        <f t="shared" si="232"/>
        <v/>
      </c>
      <c r="JS141" s="28" t="str">
        <f t="shared" si="233"/>
        <v/>
      </c>
      <c r="JT141" s="28" t="str">
        <f t="shared" si="234"/>
        <v/>
      </c>
      <c r="JU141" s="28" t="str">
        <f t="shared" si="235"/>
        <v/>
      </c>
      <c r="JV141" s="28" t="str">
        <f t="shared" si="236"/>
        <v/>
      </c>
      <c r="JW141" s="251"/>
      <c r="JX141" s="122" t="str">
        <f t="shared" si="237"/>
        <v/>
      </c>
      <c r="JZ141" s="115" t="str">
        <f t="shared" si="238"/>
        <v/>
      </c>
      <c r="KA141" s="398" t="str">
        <f t="shared" si="239"/>
        <v/>
      </c>
      <c r="KB141" s="398" t="str">
        <f t="shared" si="240"/>
        <v/>
      </c>
      <c r="KC141" s="28" t="str">
        <f t="shared" si="241"/>
        <v/>
      </c>
      <c r="KD141" s="28" t="str">
        <f t="shared" si="242"/>
        <v/>
      </c>
      <c r="KE141" s="28" t="str">
        <f t="shared" si="243"/>
        <v/>
      </c>
      <c r="KF141" s="28" t="str">
        <f t="shared" si="244"/>
        <v/>
      </c>
      <c r="KG141" s="28" t="str">
        <f t="shared" si="245"/>
        <v/>
      </c>
      <c r="KH141" s="28" t="str">
        <f t="shared" si="246"/>
        <v/>
      </c>
      <c r="KI141" s="28" t="str">
        <f t="shared" si="247"/>
        <v/>
      </c>
      <c r="KJ141" s="28" t="str">
        <f t="shared" si="248"/>
        <v/>
      </c>
      <c r="KK141" s="122" t="str">
        <f t="shared" si="249"/>
        <v/>
      </c>
    </row>
    <row r="142" spans="2:297" s="26" customFormat="1" ht="26.25" customHeight="1" x14ac:dyDescent="0.2">
      <c r="B142" s="27">
        <f t="shared" si="128"/>
        <v>0</v>
      </c>
      <c r="C142" s="27">
        <f t="shared" si="129"/>
        <v>0</v>
      </c>
      <c r="D142" s="27">
        <f t="shared" si="130"/>
        <v>0</v>
      </c>
      <c r="E142" s="27">
        <f t="shared" si="131"/>
        <v>0</v>
      </c>
      <c r="F142" s="27">
        <f t="shared" si="132"/>
        <v>0</v>
      </c>
      <c r="G142" s="27">
        <f t="shared" si="133"/>
        <v>0</v>
      </c>
      <c r="H142" s="27">
        <f t="shared" si="134"/>
        <v>0</v>
      </c>
      <c r="I142" s="27">
        <f t="shared" si="135"/>
        <v>0</v>
      </c>
      <c r="J142" s="27"/>
      <c r="K142" s="27"/>
      <c r="L142" s="27"/>
      <c r="N142" s="131" t="str">
        <f t="shared" si="136"/>
        <v/>
      </c>
      <c r="O142" s="59"/>
      <c r="P142" s="59"/>
      <c r="Q142" s="241"/>
      <c r="R142" s="483"/>
      <c r="S142" s="243" t="str">
        <f>IFERROR(VLOOKUP($R142,整理番号!$B$4:$C$5,2,FALSE),"")</f>
        <v/>
      </c>
      <c r="T142" s="59"/>
      <c r="U142" s="250"/>
      <c r="V142" s="121"/>
      <c r="W142" s="218" t="str">
        <f t="shared" si="137"/>
        <v/>
      </c>
      <c r="X142" s="111"/>
      <c r="Y142" s="115"/>
      <c r="Z142" s="146" t="str">
        <f>IFERROR(VLOOKUP($Y142,整理番号!$B$8:$C$10,2,FALSE),"")</f>
        <v/>
      </c>
      <c r="AA142" s="251"/>
      <c r="AB142" s="28"/>
      <c r="AC142" s="62" t="str">
        <f>IFERROR(VLOOKUP($AB142,整理番号!$B$22:$C$23,2,FALSE),"")</f>
        <v/>
      </c>
      <c r="AD142" s="28"/>
      <c r="AE142" s="116" t="str">
        <f>IFERROR(VLOOKUP(AD142,整理番号!$B$14:$C$16,2,FALSE),"")</f>
        <v/>
      </c>
      <c r="AF142" s="115"/>
      <c r="AG142" s="30" t="str">
        <f>IFERROR(VLOOKUP(AF142,整理番号!$B$18:$C$19,2,FALSE),"")</f>
        <v/>
      </c>
      <c r="AH142" s="28"/>
      <c r="AI142" s="254"/>
      <c r="AJ142" s="254"/>
      <c r="AK142" s="122"/>
      <c r="AL142" s="141"/>
      <c r="AM142" s="28"/>
      <c r="AN142" s="141"/>
      <c r="AO142" s="115"/>
      <c r="AP142" s="116" t="str">
        <f>IFERROR(VLOOKUP(AO142,整理番号!$B$38:$C$43,2,FALSE),"")</f>
        <v/>
      </c>
      <c r="AQ142" s="104" t="str">
        <f t="shared" si="138"/>
        <v/>
      </c>
      <c r="AR142" s="27"/>
      <c r="AS142" s="28"/>
      <c r="AT142" s="27"/>
      <c r="AU142" s="27"/>
      <c r="AV142" s="122"/>
      <c r="AW142" s="115"/>
      <c r="AX142" s="31"/>
      <c r="AY142" s="64" t="str">
        <f t="shared" si="139"/>
        <v/>
      </c>
      <c r="AZ142" s="31"/>
      <c r="BA142" s="31"/>
      <c r="BB142" s="64">
        <f t="shared" si="140"/>
        <v>0</v>
      </c>
      <c r="BC142" s="64" t="str">
        <f t="shared" si="141"/>
        <v/>
      </c>
      <c r="BD142" s="64" t="str">
        <f t="shared" si="142"/>
        <v/>
      </c>
      <c r="BE142" s="33"/>
      <c r="BF142" s="34" t="str">
        <f t="shared" si="143"/>
        <v/>
      </c>
      <c r="BG142" s="125" t="str">
        <f t="shared" si="144"/>
        <v/>
      </c>
      <c r="BH142" s="262"/>
      <c r="BI142" s="263"/>
      <c r="BJ142" s="31"/>
      <c r="BK142" s="31"/>
      <c r="BL142" s="31"/>
      <c r="BM142" s="31"/>
      <c r="BN142" s="148"/>
      <c r="BO142" s="270"/>
      <c r="BP142" s="267"/>
      <c r="BQ142" s="262"/>
      <c r="BR142" s="263"/>
      <c r="BS142" s="31"/>
      <c r="BT142" s="31"/>
      <c r="BU142" s="31"/>
      <c r="BV142" s="31"/>
      <c r="BW142" s="148"/>
      <c r="BX142" s="270"/>
      <c r="BY142" s="267"/>
      <c r="BZ142" s="262"/>
      <c r="CA142" s="263"/>
      <c r="CB142" s="31"/>
      <c r="CC142" s="31"/>
      <c r="CD142" s="31"/>
      <c r="CE142" s="31"/>
      <c r="CF142" s="148"/>
      <c r="CG142" s="270"/>
      <c r="CH142" s="267"/>
      <c r="CI142" s="262"/>
      <c r="CJ142" s="263"/>
      <c r="CK142" s="323"/>
      <c r="CL142" s="323"/>
      <c r="CM142" s="323"/>
      <c r="CN142" s="323"/>
      <c r="CO142" s="35" t="s">
        <v>306</v>
      </c>
      <c r="CP142" s="342" t="str">
        <f t="shared" si="145"/>
        <v/>
      </c>
      <c r="CQ142" s="267"/>
      <c r="CR142" s="258"/>
      <c r="CS142" s="93"/>
      <c r="CT142" s="275"/>
      <c r="CU142" s="275"/>
      <c r="CV142" s="275"/>
      <c r="CW142" s="275"/>
      <c r="CX142" s="36" t="s">
        <v>307</v>
      </c>
      <c r="CY142" s="273"/>
      <c r="CZ142" s="258"/>
      <c r="DA142" s="263"/>
      <c r="DB142" s="296"/>
      <c r="DC142" s="296"/>
      <c r="DD142" s="296"/>
      <c r="DE142" s="296"/>
      <c r="DF142" s="36" t="s">
        <v>308</v>
      </c>
      <c r="DG142" s="344" t="str">
        <f t="shared" si="146"/>
        <v/>
      </c>
      <c r="DH142" s="273"/>
      <c r="DI142" s="258"/>
      <c r="DJ142" s="263"/>
      <c r="DK142" s="278"/>
      <c r="DL142" s="278"/>
      <c r="DM142" s="278"/>
      <c r="DN142" s="278"/>
      <c r="DO142" s="36" t="s">
        <v>309</v>
      </c>
      <c r="DP142" s="281"/>
      <c r="DQ142" s="284" t="str">
        <f t="shared" si="147"/>
        <v/>
      </c>
      <c r="DR142" s="273"/>
      <c r="DS142" s="43"/>
      <c r="DT142" s="93"/>
      <c r="DU142" s="37"/>
      <c r="DV142" s="37"/>
      <c r="DW142" s="37"/>
      <c r="DX142" s="37"/>
      <c r="DY142" s="46" t="s">
        <v>310</v>
      </c>
      <c r="DZ142" s="478"/>
      <c r="EA142" s="38"/>
      <c r="EB142" s="37"/>
      <c r="EC142" s="37"/>
      <c r="ED142" s="37"/>
      <c r="EE142" s="37"/>
      <c r="EF142" s="49" t="s">
        <v>307</v>
      </c>
      <c r="EG142" s="54"/>
      <c r="EH142" s="290"/>
      <c r="EI142" s="37"/>
      <c r="EJ142" s="37"/>
      <c r="EK142" s="37"/>
      <c r="EL142" s="37"/>
      <c r="EM142" s="52" t="s">
        <v>307</v>
      </c>
      <c r="EN142" s="57"/>
      <c r="EO142" s="290"/>
      <c r="EP142" s="37"/>
      <c r="EQ142" s="37"/>
      <c r="ER142" s="37"/>
      <c r="ES142" s="37"/>
      <c r="ET142" s="39" t="s">
        <v>307</v>
      </c>
      <c r="EU142" s="287"/>
      <c r="EV142" s="292"/>
      <c r="EW142" s="290"/>
      <c r="EX142" s="37"/>
      <c r="EY142" s="37"/>
      <c r="EZ142" s="37"/>
      <c r="FA142" s="37"/>
      <c r="FB142" s="39" t="s">
        <v>307</v>
      </c>
      <c r="FC142" s="287"/>
      <c r="FD142" s="292"/>
      <c r="FE142" s="290"/>
      <c r="FF142" s="296"/>
      <c r="FG142" s="296"/>
      <c r="FH142" s="296"/>
      <c r="FI142" s="296"/>
      <c r="FJ142" s="40" t="s">
        <v>311</v>
      </c>
      <c r="FK142" s="302" t="str">
        <f t="shared" si="148"/>
        <v/>
      </c>
      <c r="FL142" s="299"/>
      <c r="FM142" s="292"/>
      <c r="FN142" s="290"/>
      <c r="FO142" s="305"/>
      <c r="FP142" s="296"/>
      <c r="FQ142" s="296"/>
      <c r="FR142" s="296"/>
      <c r="FS142" s="40" t="s">
        <v>311</v>
      </c>
      <c r="FT142" s="352" t="str">
        <f t="shared" si="149"/>
        <v/>
      </c>
      <c r="FU142" s="267"/>
      <c r="FV142" s="292"/>
      <c r="FW142" s="290"/>
      <c r="FX142" s="326"/>
      <c r="FY142" s="326"/>
      <c r="FZ142" s="326"/>
      <c r="GA142" s="326"/>
      <c r="GB142" s="36" t="s">
        <v>312</v>
      </c>
      <c r="GC142" s="308" t="str">
        <f t="shared" si="150"/>
        <v/>
      </c>
      <c r="GD142" s="267"/>
      <c r="GE142" s="312" t="str">
        <f t="shared" si="151"/>
        <v/>
      </c>
      <c r="GF142" s="313"/>
      <c r="GG142" s="338"/>
      <c r="GH142" s="312" t="str">
        <f t="shared" si="152"/>
        <v/>
      </c>
      <c r="GI142" s="313"/>
      <c r="GJ142" s="338" t="s">
        <v>56</v>
      </c>
      <c r="GK142" s="475" t="str">
        <f t="shared" si="153"/>
        <v/>
      </c>
      <c r="GL142" s="313"/>
      <c r="GM142" s="313"/>
      <c r="GN142" s="338"/>
      <c r="GO142" s="429" t="str">
        <f t="shared" si="154"/>
        <v/>
      </c>
      <c r="GP142" s="430" t="str">
        <f t="shared" si="155"/>
        <v/>
      </c>
      <c r="GQ142" s="431" t="str">
        <f t="shared" si="156"/>
        <v/>
      </c>
      <c r="GR142" s="432" t="str">
        <f t="shared" si="157"/>
        <v/>
      </c>
      <c r="GS142" s="430" t="str">
        <f t="shared" si="158"/>
        <v/>
      </c>
      <c r="GT142" s="433" t="str">
        <f t="shared" si="159"/>
        <v/>
      </c>
      <c r="GU142" s="331" t="str">
        <f t="shared" si="160"/>
        <v/>
      </c>
      <c r="GV142" s="333" t="str">
        <f t="shared" si="161"/>
        <v/>
      </c>
      <c r="GW142" s="439" t="str">
        <f t="shared" si="162"/>
        <v/>
      </c>
      <c r="GX142" s="433" t="str">
        <f t="shared" si="163"/>
        <v/>
      </c>
      <c r="GY142" s="331" t="str">
        <f t="shared" si="164"/>
        <v/>
      </c>
      <c r="GZ142" s="331" t="str">
        <f t="shared" si="165"/>
        <v/>
      </c>
      <c r="HA142" s="328" t="str">
        <f t="shared" si="166"/>
        <v/>
      </c>
      <c r="HB142" s="331" t="str">
        <f t="shared" si="167"/>
        <v/>
      </c>
      <c r="HC142" s="331" t="str">
        <f t="shared" si="168"/>
        <v/>
      </c>
      <c r="HD142" s="333" t="str">
        <f t="shared" si="169"/>
        <v/>
      </c>
      <c r="HE142" s="332" t="str">
        <f t="shared" si="170"/>
        <v/>
      </c>
      <c r="HF142" s="331" t="str">
        <f t="shared" si="171"/>
        <v/>
      </c>
      <c r="HG142" s="333" t="str">
        <f t="shared" si="172"/>
        <v/>
      </c>
      <c r="HH142" s="419" t="str">
        <f t="shared" si="173"/>
        <v/>
      </c>
      <c r="HI142" s="358" t="str">
        <f t="shared" si="174"/>
        <v/>
      </c>
      <c r="HJ142" s="331" t="str">
        <f t="shared" si="175"/>
        <v/>
      </c>
      <c r="HK142" s="331" t="str">
        <f t="shared" si="176"/>
        <v/>
      </c>
      <c r="HL142" s="358" t="str">
        <f t="shared" si="177"/>
        <v/>
      </c>
      <c r="HM142" s="331" t="str">
        <f t="shared" si="178"/>
        <v/>
      </c>
      <c r="HN142" s="331" t="str">
        <f t="shared" si="179"/>
        <v/>
      </c>
      <c r="HO142" s="358" t="str">
        <f t="shared" si="180"/>
        <v/>
      </c>
      <c r="HP142" s="331" t="str">
        <f t="shared" si="181"/>
        <v/>
      </c>
      <c r="HQ142" s="331" t="str">
        <f t="shared" si="182"/>
        <v/>
      </c>
      <c r="HR142" s="361" t="str">
        <f t="shared" si="183"/>
        <v/>
      </c>
      <c r="HS142" s="348" t="str">
        <f t="shared" si="184"/>
        <v/>
      </c>
      <c r="HT142" s="333" t="str">
        <f t="shared" si="185"/>
        <v/>
      </c>
      <c r="HU142" s="428" t="str">
        <f t="shared" si="186"/>
        <v/>
      </c>
      <c r="HV142" s="328" t="str">
        <f t="shared" si="187"/>
        <v/>
      </c>
      <c r="HW142" s="330" t="str">
        <f t="shared" si="188"/>
        <v/>
      </c>
      <c r="HX142" s="418" t="str">
        <f t="shared" si="189"/>
        <v/>
      </c>
      <c r="HY142" s="331" t="str">
        <f t="shared" si="190"/>
        <v/>
      </c>
      <c r="HZ142" s="331" t="str">
        <f t="shared" si="191"/>
        <v/>
      </c>
      <c r="IA142" s="331" t="str">
        <f t="shared" si="192"/>
        <v/>
      </c>
      <c r="IB142" s="331" t="str">
        <f t="shared" si="193"/>
        <v/>
      </c>
      <c r="IC142" s="333" t="str">
        <f t="shared" si="194"/>
        <v/>
      </c>
      <c r="ID142" s="419" t="str">
        <f t="shared" si="195"/>
        <v/>
      </c>
      <c r="IE142" s="331" t="str">
        <f t="shared" si="196"/>
        <v/>
      </c>
      <c r="IF142" s="331" t="str">
        <f t="shared" si="197"/>
        <v/>
      </c>
      <c r="IG142" s="331" t="str">
        <f t="shared" si="198"/>
        <v/>
      </c>
      <c r="IH142" s="331" t="str">
        <f t="shared" si="199"/>
        <v/>
      </c>
      <c r="II142" s="333" t="str">
        <f t="shared" si="200"/>
        <v/>
      </c>
      <c r="IJ142" s="419" t="str">
        <f t="shared" si="201"/>
        <v/>
      </c>
      <c r="IK142" s="331" t="str">
        <f t="shared" si="202"/>
        <v/>
      </c>
      <c r="IL142" s="331" t="str">
        <f t="shared" si="203"/>
        <v/>
      </c>
      <c r="IM142" s="331" t="str">
        <f t="shared" si="204"/>
        <v/>
      </c>
      <c r="IN142" s="331" t="str">
        <f t="shared" si="205"/>
        <v/>
      </c>
      <c r="IO142" s="333" t="str">
        <f t="shared" si="206"/>
        <v/>
      </c>
      <c r="IP142" s="433" t="str">
        <f t="shared" si="207"/>
        <v/>
      </c>
      <c r="IQ142" s="331" t="str">
        <f t="shared" si="208"/>
        <v/>
      </c>
      <c r="IR142" s="348" t="str">
        <f t="shared" si="209"/>
        <v/>
      </c>
      <c r="IS142" s="433" t="str">
        <f t="shared" si="210"/>
        <v/>
      </c>
      <c r="IT142" s="331" t="str">
        <f t="shared" si="211"/>
        <v/>
      </c>
      <c r="IU142" s="333" t="str">
        <f t="shared" si="212"/>
        <v/>
      </c>
      <c r="IV142" s="449" t="str">
        <f t="shared" si="213"/>
        <v/>
      </c>
      <c r="IW142" s="331" t="str">
        <f t="shared" si="214"/>
        <v/>
      </c>
      <c r="IX142" s="331" t="str">
        <f t="shared" si="215"/>
        <v/>
      </c>
      <c r="IY142" s="348" t="str">
        <f t="shared" si="216"/>
        <v/>
      </c>
      <c r="IZ142" s="365" t="str">
        <f t="shared" si="217"/>
        <v/>
      </c>
      <c r="JA142" s="340"/>
      <c r="JB142" s="100"/>
      <c r="JC142" s="370" t="str">
        <f t="shared" si="218"/>
        <v/>
      </c>
      <c r="JD142" s="101" t="str">
        <f t="shared" si="219"/>
        <v/>
      </c>
      <c r="JE142" s="367" t="str">
        <f t="shared" si="220"/>
        <v/>
      </c>
      <c r="JF142" s="368" t="str">
        <f t="shared" si="221"/>
        <v/>
      </c>
      <c r="JG142" s="368" t="str">
        <f t="shared" si="222"/>
        <v/>
      </c>
      <c r="JH142" s="368" t="str">
        <f t="shared" si="223"/>
        <v/>
      </c>
      <c r="JI142" s="368">
        <f t="shared" si="224"/>
        <v>0</v>
      </c>
      <c r="JJ142" s="369" t="str">
        <f t="shared" si="225"/>
        <v/>
      </c>
      <c r="JK142" s="367" t="str">
        <f t="shared" si="226"/>
        <v/>
      </c>
      <c r="JL142" s="369" t="str">
        <f t="shared" si="227"/>
        <v/>
      </c>
      <c r="JM142" s="368" t="str">
        <f t="shared" si="228"/>
        <v/>
      </c>
      <c r="JN142" s="368" t="str">
        <f t="shared" si="229"/>
        <v/>
      </c>
      <c r="JO142" s="368" t="str">
        <f t="shared" si="230"/>
        <v/>
      </c>
      <c r="JP142" s="371" t="str">
        <f t="shared" si="231"/>
        <v/>
      </c>
      <c r="JR142" s="115" t="str">
        <f t="shared" si="232"/>
        <v/>
      </c>
      <c r="JS142" s="28" t="str">
        <f t="shared" si="233"/>
        <v/>
      </c>
      <c r="JT142" s="28" t="str">
        <f t="shared" si="234"/>
        <v/>
      </c>
      <c r="JU142" s="28" t="str">
        <f t="shared" si="235"/>
        <v/>
      </c>
      <c r="JV142" s="28" t="str">
        <f t="shared" si="236"/>
        <v/>
      </c>
      <c r="JW142" s="251"/>
      <c r="JX142" s="122" t="str">
        <f t="shared" si="237"/>
        <v/>
      </c>
      <c r="JZ142" s="115" t="str">
        <f t="shared" si="238"/>
        <v/>
      </c>
      <c r="KA142" s="398" t="str">
        <f t="shared" si="239"/>
        <v/>
      </c>
      <c r="KB142" s="398" t="str">
        <f t="shared" si="240"/>
        <v/>
      </c>
      <c r="KC142" s="28" t="str">
        <f t="shared" si="241"/>
        <v/>
      </c>
      <c r="KD142" s="28" t="str">
        <f t="shared" si="242"/>
        <v/>
      </c>
      <c r="KE142" s="28" t="str">
        <f t="shared" si="243"/>
        <v/>
      </c>
      <c r="KF142" s="28" t="str">
        <f t="shared" si="244"/>
        <v/>
      </c>
      <c r="KG142" s="28" t="str">
        <f t="shared" si="245"/>
        <v/>
      </c>
      <c r="KH142" s="28" t="str">
        <f t="shared" si="246"/>
        <v/>
      </c>
      <c r="KI142" s="28" t="str">
        <f t="shared" si="247"/>
        <v/>
      </c>
      <c r="KJ142" s="28" t="str">
        <f t="shared" si="248"/>
        <v/>
      </c>
      <c r="KK142" s="122" t="str">
        <f t="shared" si="249"/>
        <v/>
      </c>
    </row>
    <row r="143" spans="2:297" s="26" customFormat="1" ht="26.25" customHeight="1" x14ac:dyDescent="0.2">
      <c r="B143" s="27">
        <f t="shared" si="128"/>
        <v>0</v>
      </c>
      <c r="C143" s="27">
        <f t="shared" si="129"/>
        <v>0</v>
      </c>
      <c r="D143" s="27">
        <f t="shared" si="130"/>
        <v>0</v>
      </c>
      <c r="E143" s="27">
        <f t="shared" si="131"/>
        <v>0</v>
      </c>
      <c r="F143" s="27">
        <f t="shared" si="132"/>
        <v>0</v>
      </c>
      <c r="G143" s="27">
        <f t="shared" si="133"/>
        <v>0</v>
      </c>
      <c r="H143" s="27">
        <f t="shared" si="134"/>
        <v>0</v>
      </c>
      <c r="I143" s="27">
        <f t="shared" si="135"/>
        <v>0</v>
      </c>
      <c r="J143" s="27"/>
      <c r="K143" s="27"/>
      <c r="L143" s="27"/>
      <c r="N143" s="131" t="str">
        <f t="shared" si="136"/>
        <v/>
      </c>
      <c r="O143" s="59"/>
      <c r="P143" s="59"/>
      <c r="Q143" s="241"/>
      <c r="R143" s="483"/>
      <c r="S143" s="243" t="str">
        <f>IFERROR(VLOOKUP($R143,整理番号!$B$4:$C$5,2,FALSE),"")</f>
        <v/>
      </c>
      <c r="T143" s="59"/>
      <c r="U143" s="250"/>
      <c r="V143" s="121"/>
      <c r="W143" s="218" t="str">
        <f t="shared" si="137"/>
        <v/>
      </c>
      <c r="X143" s="111"/>
      <c r="Y143" s="115"/>
      <c r="Z143" s="146" t="str">
        <f>IFERROR(VLOOKUP($Y143,整理番号!$B$8:$C$10,2,FALSE),"")</f>
        <v/>
      </c>
      <c r="AA143" s="251"/>
      <c r="AB143" s="28"/>
      <c r="AC143" s="62" t="str">
        <f>IFERROR(VLOOKUP($AB143,整理番号!$B$22:$C$23,2,FALSE),"")</f>
        <v/>
      </c>
      <c r="AD143" s="28"/>
      <c r="AE143" s="116" t="str">
        <f>IFERROR(VLOOKUP(AD143,整理番号!$B$14:$C$16,2,FALSE),"")</f>
        <v/>
      </c>
      <c r="AF143" s="115"/>
      <c r="AG143" s="30" t="str">
        <f>IFERROR(VLOOKUP(AF143,整理番号!$B$18:$C$19,2,FALSE),"")</f>
        <v/>
      </c>
      <c r="AH143" s="28"/>
      <c r="AI143" s="254"/>
      <c r="AJ143" s="254"/>
      <c r="AK143" s="122"/>
      <c r="AL143" s="141"/>
      <c r="AM143" s="28"/>
      <c r="AN143" s="141"/>
      <c r="AO143" s="115"/>
      <c r="AP143" s="116" t="str">
        <f>IFERROR(VLOOKUP(AO143,整理番号!$B$38:$C$43,2,FALSE),"")</f>
        <v/>
      </c>
      <c r="AQ143" s="104" t="str">
        <f t="shared" si="138"/>
        <v/>
      </c>
      <c r="AR143" s="27"/>
      <c r="AS143" s="28"/>
      <c r="AT143" s="27"/>
      <c r="AU143" s="27"/>
      <c r="AV143" s="122"/>
      <c r="AW143" s="115"/>
      <c r="AX143" s="31"/>
      <c r="AY143" s="64" t="str">
        <f t="shared" si="139"/>
        <v/>
      </c>
      <c r="AZ143" s="31"/>
      <c r="BA143" s="31"/>
      <c r="BB143" s="64">
        <f t="shared" si="140"/>
        <v>0</v>
      </c>
      <c r="BC143" s="64" t="str">
        <f t="shared" si="141"/>
        <v/>
      </c>
      <c r="BD143" s="64" t="str">
        <f t="shared" si="142"/>
        <v/>
      </c>
      <c r="BE143" s="33"/>
      <c r="BF143" s="34" t="str">
        <f t="shared" si="143"/>
        <v/>
      </c>
      <c r="BG143" s="125" t="str">
        <f t="shared" si="144"/>
        <v/>
      </c>
      <c r="BH143" s="262"/>
      <c r="BI143" s="263"/>
      <c r="BJ143" s="31"/>
      <c r="BK143" s="31"/>
      <c r="BL143" s="31"/>
      <c r="BM143" s="31"/>
      <c r="BN143" s="148"/>
      <c r="BO143" s="270"/>
      <c r="BP143" s="267"/>
      <c r="BQ143" s="262"/>
      <c r="BR143" s="263"/>
      <c r="BS143" s="31"/>
      <c r="BT143" s="31"/>
      <c r="BU143" s="31"/>
      <c r="BV143" s="31"/>
      <c r="BW143" s="148"/>
      <c r="BX143" s="270"/>
      <c r="BY143" s="267"/>
      <c r="BZ143" s="262"/>
      <c r="CA143" s="263"/>
      <c r="CB143" s="31"/>
      <c r="CC143" s="31"/>
      <c r="CD143" s="31"/>
      <c r="CE143" s="31"/>
      <c r="CF143" s="148"/>
      <c r="CG143" s="270"/>
      <c r="CH143" s="267"/>
      <c r="CI143" s="262"/>
      <c r="CJ143" s="263"/>
      <c r="CK143" s="323"/>
      <c r="CL143" s="323"/>
      <c r="CM143" s="323"/>
      <c r="CN143" s="323"/>
      <c r="CO143" s="35" t="s">
        <v>306</v>
      </c>
      <c r="CP143" s="342" t="str">
        <f t="shared" si="145"/>
        <v/>
      </c>
      <c r="CQ143" s="267"/>
      <c r="CR143" s="258"/>
      <c r="CS143" s="93"/>
      <c r="CT143" s="275"/>
      <c r="CU143" s="275"/>
      <c r="CV143" s="275"/>
      <c r="CW143" s="275"/>
      <c r="CX143" s="36" t="s">
        <v>307</v>
      </c>
      <c r="CY143" s="273"/>
      <c r="CZ143" s="258"/>
      <c r="DA143" s="263"/>
      <c r="DB143" s="296"/>
      <c r="DC143" s="296"/>
      <c r="DD143" s="296"/>
      <c r="DE143" s="296"/>
      <c r="DF143" s="36" t="s">
        <v>308</v>
      </c>
      <c r="DG143" s="344" t="str">
        <f t="shared" si="146"/>
        <v/>
      </c>
      <c r="DH143" s="273"/>
      <c r="DI143" s="258"/>
      <c r="DJ143" s="263"/>
      <c r="DK143" s="278"/>
      <c r="DL143" s="278"/>
      <c r="DM143" s="278"/>
      <c r="DN143" s="278"/>
      <c r="DO143" s="36" t="s">
        <v>309</v>
      </c>
      <c r="DP143" s="281"/>
      <c r="DQ143" s="284" t="str">
        <f t="shared" si="147"/>
        <v/>
      </c>
      <c r="DR143" s="273"/>
      <c r="DS143" s="43"/>
      <c r="DT143" s="93"/>
      <c r="DU143" s="37"/>
      <c r="DV143" s="37"/>
      <c r="DW143" s="37"/>
      <c r="DX143" s="37"/>
      <c r="DY143" s="46" t="s">
        <v>310</v>
      </c>
      <c r="DZ143" s="478"/>
      <c r="EA143" s="38"/>
      <c r="EB143" s="37"/>
      <c r="EC143" s="37"/>
      <c r="ED143" s="37"/>
      <c r="EE143" s="37"/>
      <c r="EF143" s="49" t="s">
        <v>307</v>
      </c>
      <c r="EG143" s="54"/>
      <c r="EH143" s="290"/>
      <c r="EI143" s="37"/>
      <c r="EJ143" s="37"/>
      <c r="EK143" s="37"/>
      <c r="EL143" s="37"/>
      <c r="EM143" s="52" t="s">
        <v>307</v>
      </c>
      <c r="EN143" s="57"/>
      <c r="EO143" s="290"/>
      <c r="EP143" s="37"/>
      <c r="EQ143" s="37"/>
      <c r="ER143" s="37"/>
      <c r="ES143" s="37"/>
      <c r="ET143" s="39" t="s">
        <v>307</v>
      </c>
      <c r="EU143" s="287"/>
      <c r="EV143" s="292"/>
      <c r="EW143" s="290"/>
      <c r="EX143" s="37"/>
      <c r="EY143" s="37"/>
      <c r="EZ143" s="37"/>
      <c r="FA143" s="37"/>
      <c r="FB143" s="39" t="s">
        <v>307</v>
      </c>
      <c r="FC143" s="287"/>
      <c r="FD143" s="292"/>
      <c r="FE143" s="290"/>
      <c r="FF143" s="296"/>
      <c r="FG143" s="296"/>
      <c r="FH143" s="296"/>
      <c r="FI143" s="296"/>
      <c r="FJ143" s="40" t="s">
        <v>311</v>
      </c>
      <c r="FK143" s="302" t="str">
        <f t="shared" si="148"/>
        <v/>
      </c>
      <c r="FL143" s="299"/>
      <c r="FM143" s="292"/>
      <c r="FN143" s="290"/>
      <c r="FO143" s="305"/>
      <c r="FP143" s="296"/>
      <c r="FQ143" s="296"/>
      <c r="FR143" s="296"/>
      <c r="FS143" s="40" t="s">
        <v>311</v>
      </c>
      <c r="FT143" s="352" t="str">
        <f t="shared" si="149"/>
        <v/>
      </c>
      <c r="FU143" s="267"/>
      <c r="FV143" s="292"/>
      <c r="FW143" s="290"/>
      <c r="FX143" s="326"/>
      <c r="FY143" s="326"/>
      <c r="FZ143" s="326"/>
      <c r="GA143" s="326"/>
      <c r="GB143" s="36" t="s">
        <v>312</v>
      </c>
      <c r="GC143" s="308" t="str">
        <f t="shared" si="150"/>
        <v/>
      </c>
      <c r="GD143" s="267"/>
      <c r="GE143" s="312" t="str">
        <f t="shared" si="151"/>
        <v/>
      </c>
      <c r="GF143" s="313"/>
      <c r="GG143" s="338"/>
      <c r="GH143" s="312" t="str">
        <f t="shared" si="152"/>
        <v/>
      </c>
      <c r="GI143" s="313"/>
      <c r="GJ143" s="338" t="s">
        <v>56</v>
      </c>
      <c r="GK143" s="475" t="str">
        <f t="shared" si="153"/>
        <v/>
      </c>
      <c r="GL143" s="313"/>
      <c r="GM143" s="313"/>
      <c r="GN143" s="338"/>
      <c r="GO143" s="429" t="str">
        <f t="shared" si="154"/>
        <v/>
      </c>
      <c r="GP143" s="430" t="str">
        <f t="shared" si="155"/>
        <v/>
      </c>
      <c r="GQ143" s="431" t="str">
        <f t="shared" si="156"/>
        <v/>
      </c>
      <c r="GR143" s="432" t="str">
        <f t="shared" si="157"/>
        <v/>
      </c>
      <c r="GS143" s="430" t="str">
        <f t="shared" si="158"/>
        <v/>
      </c>
      <c r="GT143" s="433" t="str">
        <f t="shared" si="159"/>
        <v/>
      </c>
      <c r="GU143" s="331" t="str">
        <f t="shared" si="160"/>
        <v/>
      </c>
      <c r="GV143" s="333" t="str">
        <f t="shared" si="161"/>
        <v/>
      </c>
      <c r="GW143" s="439" t="str">
        <f t="shared" si="162"/>
        <v/>
      </c>
      <c r="GX143" s="433" t="str">
        <f t="shared" si="163"/>
        <v/>
      </c>
      <c r="GY143" s="331" t="str">
        <f t="shared" si="164"/>
        <v/>
      </c>
      <c r="GZ143" s="331" t="str">
        <f t="shared" si="165"/>
        <v/>
      </c>
      <c r="HA143" s="328" t="str">
        <f t="shared" si="166"/>
        <v/>
      </c>
      <c r="HB143" s="331" t="str">
        <f t="shared" si="167"/>
        <v/>
      </c>
      <c r="HC143" s="331" t="str">
        <f t="shared" si="168"/>
        <v/>
      </c>
      <c r="HD143" s="333" t="str">
        <f t="shared" si="169"/>
        <v/>
      </c>
      <c r="HE143" s="332" t="str">
        <f t="shared" si="170"/>
        <v/>
      </c>
      <c r="HF143" s="331" t="str">
        <f t="shared" si="171"/>
        <v/>
      </c>
      <c r="HG143" s="333" t="str">
        <f t="shared" si="172"/>
        <v/>
      </c>
      <c r="HH143" s="419" t="str">
        <f t="shared" si="173"/>
        <v/>
      </c>
      <c r="HI143" s="358" t="str">
        <f t="shared" si="174"/>
        <v/>
      </c>
      <c r="HJ143" s="331" t="str">
        <f t="shared" si="175"/>
        <v/>
      </c>
      <c r="HK143" s="331" t="str">
        <f t="shared" si="176"/>
        <v/>
      </c>
      <c r="HL143" s="358" t="str">
        <f t="shared" si="177"/>
        <v/>
      </c>
      <c r="HM143" s="331" t="str">
        <f t="shared" si="178"/>
        <v/>
      </c>
      <c r="HN143" s="331" t="str">
        <f t="shared" si="179"/>
        <v/>
      </c>
      <c r="HO143" s="358" t="str">
        <f t="shared" si="180"/>
        <v/>
      </c>
      <c r="HP143" s="331" t="str">
        <f t="shared" si="181"/>
        <v/>
      </c>
      <c r="HQ143" s="331" t="str">
        <f t="shared" si="182"/>
        <v/>
      </c>
      <c r="HR143" s="361" t="str">
        <f t="shared" si="183"/>
        <v/>
      </c>
      <c r="HS143" s="348" t="str">
        <f t="shared" si="184"/>
        <v/>
      </c>
      <c r="HT143" s="333" t="str">
        <f t="shared" si="185"/>
        <v/>
      </c>
      <c r="HU143" s="428" t="str">
        <f t="shared" si="186"/>
        <v/>
      </c>
      <c r="HV143" s="328" t="str">
        <f t="shared" si="187"/>
        <v/>
      </c>
      <c r="HW143" s="330" t="str">
        <f t="shared" si="188"/>
        <v/>
      </c>
      <c r="HX143" s="418" t="str">
        <f t="shared" si="189"/>
        <v/>
      </c>
      <c r="HY143" s="331" t="str">
        <f t="shared" si="190"/>
        <v/>
      </c>
      <c r="HZ143" s="331" t="str">
        <f t="shared" si="191"/>
        <v/>
      </c>
      <c r="IA143" s="331" t="str">
        <f t="shared" si="192"/>
        <v/>
      </c>
      <c r="IB143" s="331" t="str">
        <f t="shared" si="193"/>
        <v/>
      </c>
      <c r="IC143" s="333" t="str">
        <f t="shared" si="194"/>
        <v/>
      </c>
      <c r="ID143" s="419" t="str">
        <f t="shared" si="195"/>
        <v/>
      </c>
      <c r="IE143" s="331" t="str">
        <f t="shared" si="196"/>
        <v/>
      </c>
      <c r="IF143" s="331" t="str">
        <f t="shared" si="197"/>
        <v/>
      </c>
      <c r="IG143" s="331" t="str">
        <f t="shared" si="198"/>
        <v/>
      </c>
      <c r="IH143" s="331" t="str">
        <f t="shared" si="199"/>
        <v/>
      </c>
      <c r="II143" s="333" t="str">
        <f t="shared" si="200"/>
        <v/>
      </c>
      <c r="IJ143" s="419" t="str">
        <f t="shared" si="201"/>
        <v/>
      </c>
      <c r="IK143" s="331" t="str">
        <f t="shared" si="202"/>
        <v/>
      </c>
      <c r="IL143" s="331" t="str">
        <f t="shared" si="203"/>
        <v/>
      </c>
      <c r="IM143" s="331" t="str">
        <f t="shared" si="204"/>
        <v/>
      </c>
      <c r="IN143" s="331" t="str">
        <f t="shared" si="205"/>
        <v/>
      </c>
      <c r="IO143" s="333" t="str">
        <f t="shared" si="206"/>
        <v/>
      </c>
      <c r="IP143" s="433" t="str">
        <f t="shared" si="207"/>
        <v/>
      </c>
      <c r="IQ143" s="331" t="str">
        <f t="shared" si="208"/>
        <v/>
      </c>
      <c r="IR143" s="348" t="str">
        <f t="shared" si="209"/>
        <v/>
      </c>
      <c r="IS143" s="433" t="str">
        <f t="shared" si="210"/>
        <v/>
      </c>
      <c r="IT143" s="331" t="str">
        <f t="shared" si="211"/>
        <v/>
      </c>
      <c r="IU143" s="333" t="str">
        <f t="shared" si="212"/>
        <v/>
      </c>
      <c r="IV143" s="449" t="str">
        <f t="shared" si="213"/>
        <v/>
      </c>
      <c r="IW143" s="331" t="str">
        <f t="shared" si="214"/>
        <v/>
      </c>
      <c r="IX143" s="331" t="str">
        <f t="shared" si="215"/>
        <v/>
      </c>
      <c r="IY143" s="348" t="str">
        <f t="shared" si="216"/>
        <v/>
      </c>
      <c r="IZ143" s="365" t="str">
        <f t="shared" si="217"/>
        <v/>
      </c>
      <c r="JA143" s="340"/>
      <c r="JB143" s="100"/>
      <c r="JC143" s="370" t="str">
        <f t="shared" si="218"/>
        <v/>
      </c>
      <c r="JD143" s="101" t="str">
        <f t="shared" si="219"/>
        <v/>
      </c>
      <c r="JE143" s="367" t="str">
        <f t="shared" si="220"/>
        <v/>
      </c>
      <c r="JF143" s="368" t="str">
        <f t="shared" si="221"/>
        <v/>
      </c>
      <c r="JG143" s="368" t="str">
        <f t="shared" si="222"/>
        <v/>
      </c>
      <c r="JH143" s="368" t="str">
        <f t="shared" si="223"/>
        <v/>
      </c>
      <c r="JI143" s="368">
        <f t="shared" si="224"/>
        <v>0</v>
      </c>
      <c r="JJ143" s="369" t="str">
        <f t="shared" si="225"/>
        <v/>
      </c>
      <c r="JK143" s="367" t="str">
        <f t="shared" si="226"/>
        <v/>
      </c>
      <c r="JL143" s="369" t="str">
        <f t="shared" si="227"/>
        <v/>
      </c>
      <c r="JM143" s="368" t="str">
        <f t="shared" si="228"/>
        <v/>
      </c>
      <c r="JN143" s="368" t="str">
        <f t="shared" si="229"/>
        <v/>
      </c>
      <c r="JO143" s="368" t="str">
        <f t="shared" si="230"/>
        <v/>
      </c>
      <c r="JP143" s="371" t="str">
        <f t="shared" si="231"/>
        <v/>
      </c>
      <c r="JR143" s="115" t="str">
        <f t="shared" si="232"/>
        <v/>
      </c>
      <c r="JS143" s="28" t="str">
        <f t="shared" si="233"/>
        <v/>
      </c>
      <c r="JT143" s="28" t="str">
        <f t="shared" si="234"/>
        <v/>
      </c>
      <c r="JU143" s="28" t="str">
        <f t="shared" si="235"/>
        <v/>
      </c>
      <c r="JV143" s="28" t="str">
        <f t="shared" si="236"/>
        <v/>
      </c>
      <c r="JW143" s="251"/>
      <c r="JX143" s="122" t="str">
        <f t="shared" si="237"/>
        <v/>
      </c>
      <c r="JZ143" s="115" t="str">
        <f t="shared" si="238"/>
        <v/>
      </c>
      <c r="KA143" s="398" t="str">
        <f t="shared" si="239"/>
        <v/>
      </c>
      <c r="KB143" s="398" t="str">
        <f t="shared" si="240"/>
        <v/>
      </c>
      <c r="KC143" s="28" t="str">
        <f t="shared" si="241"/>
        <v/>
      </c>
      <c r="KD143" s="28" t="str">
        <f t="shared" si="242"/>
        <v/>
      </c>
      <c r="KE143" s="28" t="str">
        <f t="shared" si="243"/>
        <v/>
      </c>
      <c r="KF143" s="28" t="str">
        <f t="shared" si="244"/>
        <v/>
      </c>
      <c r="KG143" s="28" t="str">
        <f t="shared" si="245"/>
        <v/>
      </c>
      <c r="KH143" s="28" t="str">
        <f t="shared" si="246"/>
        <v/>
      </c>
      <c r="KI143" s="28" t="str">
        <f t="shared" si="247"/>
        <v/>
      </c>
      <c r="KJ143" s="28" t="str">
        <f t="shared" si="248"/>
        <v/>
      </c>
      <c r="KK143" s="122" t="str">
        <f t="shared" si="249"/>
        <v/>
      </c>
    </row>
    <row r="144" spans="2:297" s="26" customFormat="1" ht="26.25" customHeight="1" x14ac:dyDescent="0.2">
      <c r="B144" s="27">
        <f t="shared" si="128"/>
        <v>0</v>
      </c>
      <c r="C144" s="27">
        <f t="shared" si="129"/>
        <v>0</v>
      </c>
      <c r="D144" s="27">
        <f t="shared" si="130"/>
        <v>0</v>
      </c>
      <c r="E144" s="27">
        <f t="shared" si="131"/>
        <v>0</v>
      </c>
      <c r="F144" s="27">
        <f t="shared" si="132"/>
        <v>0</v>
      </c>
      <c r="G144" s="27">
        <f t="shared" si="133"/>
        <v>0</v>
      </c>
      <c r="H144" s="27">
        <f t="shared" si="134"/>
        <v>0</v>
      </c>
      <c r="I144" s="27">
        <f t="shared" si="135"/>
        <v>0</v>
      </c>
      <c r="J144" s="27"/>
      <c r="K144" s="27"/>
      <c r="L144" s="27"/>
      <c r="N144" s="131" t="str">
        <f t="shared" si="136"/>
        <v/>
      </c>
      <c r="O144" s="59"/>
      <c r="P144" s="59"/>
      <c r="Q144" s="241"/>
      <c r="R144" s="483"/>
      <c r="S144" s="243" t="str">
        <f>IFERROR(VLOOKUP($R144,整理番号!$B$4:$C$5,2,FALSE),"")</f>
        <v/>
      </c>
      <c r="T144" s="59"/>
      <c r="U144" s="250"/>
      <c r="V144" s="121"/>
      <c r="W144" s="218" t="str">
        <f t="shared" si="137"/>
        <v/>
      </c>
      <c r="X144" s="111"/>
      <c r="Y144" s="115"/>
      <c r="Z144" s="146" t="str">
        <f>IFERROR(VLOOKUP($Y144,整理番号!$B$8:$C$10,2,FALSE),"")</f>
        <v/>
      </c>
      <c r="AA144" s="251"/>
      <c r="AB144" s="28"/>
      <c r="AC144" s="62" t="str">
        <f>IFERROR(VLOOKUP($AB144,整理番号!$B$22:$C$23,2,FALSE),"")</f>
        <v/>
      </c>
      <c r="AD144" s="28"/>
      <c r="AE144" s="116" t="str">
        <f>IFERROR(VLOOKUP(AD144,整理番号!$B$14:$C$16,2,FALSE),"")</f>
        <v/>
      </c>
      <c r="AF144" s="115"/>
      <c r="AG144" s="30" t="str">
        <f>IFERROR(VLOOKUP(AF144,整理番号!$B$18:$C$19,2,FALSE),"")</f>
        <v/>
      </c>
      <c r="AH144" s="28"/>
      <c r="AI144" s="254"/>
      <c r="AJ144" s="254"/>
      <c r="AK144" s="122"/>
      <c r="AL144" s="141"/>
      <c r="AM144" s="28"/>
      <c r="AN144" s="141"/>
      <c r="AO144" s="115"/>
      <c r="AP144" s="116" t="str">
        <f>IFERROR(VLOOKUP(AO144,整理番号!$B$38:$C$43,2,FALSE),"")</f>
        <v/>
      </c>
      <c r="AQ144" s="104" t="str">
        <f t="shared" si="138"/>
        <v/>
      </c>
      <c r="AR144" s="27"/>
      <c r="AS144" s="28"/>
      <c r="AT144" s="27"/>
      <c r="AU144" s="27"/>
      <c r="AV144" s="122"/>
      <c r="AW144" s="115"/>
      <c r="AX144" s="31"/>
      <c r="AY144" s="64" t="str">
        <f t="shared" si="139"/>
        <v/>
      </c>
      <c r="AZ144" s="31"/>
      <c r="BA144" s="31"/>
      <c r="BB144" s="64">
        <f t="shared" si="140"/>
        <v>0</v>
      </c>
      <c r="BC144" s="64" t="str">
        <f t="shared" si="141"/>
        <v/>
      </c>
      <c r="BD144" s="64" t="str">
        <f t="shared" si="142"/>
        <v/>
      </c>
      <c r="BE144" s="33"/>
      <c r="BF144" s="34" t="str">
        <f t="shared" si="143"/>
        <v/>
      </c>
      <c r="BG144" s="125" t="str">
        <f t="shared" si="144"/>
        <v/>
      </c>
      <c r="BH144" s="262"/>
      <c r="BI144" s="263"/>
      <c r="BJ144" s="31"/>
      <c r="BK144" s="31"/>
      <c r="BL144" s="31"/>
      <c r="BM144" s="31"/>
      <c r="BN144" s="148"/>
      <c r="BO144" s="270"/>
      <c r="BP144" s="267"/>
      <c r="BQ144" s="262"/>
      <c r="BR144" s="263"/>
      <c r="BS144" s="31"/>
      <c r="BT144" s="31"/>
      <c r="BU144" s="31"/>
      <c r="BV144" s="31"/>
      <c r="BW144" s="148"/>
      <c r="BX144" s="270"/>
      <c r="BY144" s="267"/>
      <c r="BZ144" s="262"/>
      <c r="CA144" s="263"/>
      <c r="CB144" s="31"/>
      <c r="CC144" s="31"/>
      <c r="CD144" s="31"/>
      <c r="CE144" s="31"/>
      <c r="CF144" s="148"/>
      <c r="CG144" s="270"/>
      <c r="CH144" s="267"/>
      <c r="CI144" s="262"/>
      <c r="CJ144" s="263"/>
      <c r="CK144" s="323"/>
      <c r="CL144" s="323"/>
      <c r="CM144" s="323"/>
      <c r="CN144" s="323"/>
      <c r="CO144" s="35" t="s">
        <v>306</v>
      </c>
      <c r="CP144" s="342" t="str">
        <f t="shared" si="145"/>
        <v/>
      </c>
      <c r="CQ144" s="267"/>
      <c r="CR144" s="258"/>
      <c r="CS144" s="93"/>
      <c r="CT144" s="275"/>
      <c r="CU144" s="275"/>
      <c r="CV144" s="275"/>
      <c r="CW144" s="275"/>
      <c r="CX144" s="36" t="s">
        <v>307</v>
      </c>
      <c r="CY144" s="273"/>
      <c r="CZ144" s="258"/>
      <c r="DA144" s="263"/>
      <c r="DB144" s="296"/>
      <c r="DC144" s="296"/>
      <c r="DD144" s="296"/>
      <c r="DE144" s="296"/>
      <c r="DF144" s="36" t="s">
        <v>308</v>
      </c>
      <c r="DG144" s="344" t="str">
        <f t="shared" si="146"/>
        <v/>
      </c>
      <c r="DH144" s="273"/>
      <c r="DI144" s="258"/>
      <c r="DJ144" s="263"/>
      <c r="DK144" s="278"/>
      <c r="DL144" s="278"/>
      <c r="DM144" s="278"/>
      <c r="DN144" s="278"/>
      <c r="DO144" s="36" t="s">
        <v>309</v>
      </c>
      <c r="DP144" s="281"/>
      <c r="DQ144" s="284" t="str">
        <f t="shared" si="147"/>
        <v/>
      </c>
      <c r="DR144" s="273"/>
      <c r="DS144" s="43"/>
      <c r="DT144" s="93"/>
      <c r="DU144" s="37"/>
      <c r="DV144" s="37"/>
      <c r="DW144" s="37"/>
      <c r="DX144" s="37"/>
      <c r="DY144" s="46" t="s">
        <v>310</v>
      </c>
      <c r="DZ144" s="478"/>
      <c r="EA144" s="38"/>
      <c r="EB144" s="37"/>
      <c r="EC144" s="37"/>
      <c r="ED144" s="37"/>
      <c r="EE144" s="37"/>
      <c r="EF144" s="49" t="s">
        <v>307</v>
      </c>
      <c r="EG144" s="54"/>
      <c r="EH144" s="290"/>
      <c r="EI144" s="37"/>
      <c r="EJ144" s="37"/>
      <c r="EK144" s="37"/>
      <c r="EL144" s="37"/>
      <c r="EM144" s="52" t="s">
        <v>307</v>
      </c>
      <c r="EN144" s="57"/>
      <c r="EO144" s="290"/>
      <c r="EP144" s="37"/>
      <c r="EQ144" s="37"/>
      <c r="ER144" s="37"/>
      <c r="ES144" s="37"/>
      <c r="ET144" s="39" t="s">
        <v>307</v>
      </c>
      <c r="EU144" s="287"/>
      <c r="EV144" s="292"/>
      <c r="EW144" s="290"/>
      <c r="EX144" s="37"/>
      <c r="EY144" s="37"/>
      <c r="EZ144" s="37"/>
      <c r="FA144" s="37"/>
      <c r="FB144" s="39" t="s">
        <v>307</v>
      </c>
      <c r="FC144" s="287"/>
      <c r="FD144" s="292"/>
      <c r="FE144" s="290"/>
      <c r="FF144" s="296"/>
      <c r="FG144" s="296"/>
      <c r="FH144" s="296"/>
      <c r="FI144" s="296"/>
      <c r="FJ144" s="40" t="s">
        <v>311</v>
      </c>
      <c r="FK144" s="302" t="str">
        <f t="shared" si="148"/>
        <v/>
      </c>
      <c r="FL144" s="299"/>
      <c r="FM144" s="292"/>
      <c r="FN144" s="290"/>
      <c r="FO144" s="305"/>
      <c r="FP144" s="296"/>
      <c r="FQ144" s="296"/>
      <c r="FR144" s="296"/>
      <c r="FS144" s="40" t="s">
        <v>311</v>
      </c>
      <c r="FT144" s="352" t="str">
        <f t="shared" si="149"/>
        <v/>
      </c>
      <c r="FU144" s="267"/>
      <c r="FV144" s="292"/>
      <c r="FW144" s="290"/>
      <c r="FX144" s="326"/>
      <c r="FY144" s="326"/>
      <c r="FZ144" s="326"/>
      <c r="GA144" s="326"/>
      <c r="GB144" s="36" t="s">
        <v>312</v>
      </c>
      <c r="GC144" s="308" t="str">
        <f t="shared" si="150"/>
        <v/>
      </c>
      <c r="GD144" s="267"/>
      <c r="GE144" s="312" t="str">
        <f t="shared" si="151"/>
        <v/>
      </c>
      <c r="GF144" s="313"/>
      <c r="GG144" s="338"/>
      <c r="GH144" s="312" t="str">
        <f t="shared" si="152"/>
        <v/>
      </c>
      <c r="GI144" s="313"/>
      <c r="GJ144" s="338" t="s">
        <v>56</v>
      </c>
      <c r="GK144" s="475" t="str">
        <f t="shared" si="153"/>
        <v/>
      </c>
      <c r="GL144" s="313"/>
      <c r="GM144" s="313"/>
      <c r="GN144" s="338"/>
      <c r="GO144" s="429" t="str">
        <f t="shared" si="154"/>
        <v/>
      </c>
      <c r="GP144" s="430" t="str">
        <f t="shared" si="155"/>
        <v/>
      </c>
      <c r="GQ144" s="431" t="str">
        <f t="shared" si="156"/>
        <v/>
      </c>
      <c r="GR144" s="432" t="str">
        <f t="shared" si="157"/>
        <v/>
      </c>
      <c r="GS144" s="430" t="str">
        <f t="shared" si="158"/>
        <v/>
      </c>
      <c r="GT144" s="433" t="str">
        <f t="shared" si="159"/>
        <v/>
      </c>
      <c r="GU144" s="331" t="str">
        <f t="shared" si="160"/>
        <v/>
      </c>
      <c r="GV144" s="333" t="str">
        <f t="shared" si="161"/>
        <v/>
      </c>
      <c r="GW144" s="439" t="str">
        <f t="shared" si="162"/>
        <v/>
      </c>
      <c r="GX144" s="433" t="str">
        <f t="shared" si="163"/>
        <v/>
      </c>
      <c r="GY144" s="331" t="str">
        <f t="shared" si="164"/>
        <v/>
      </c>
      <c r="GZ144" s="331" t="str">
        <f t="shared" si="165"/>
        <v/>
      </c>
      <c r="HA144" s="328" t="str">
        <f t="shared" si="166"/>
        <v/>
      </c>
      <c r="HB144" s="331" t="str">
        <f t="shared" si="167"/>
        <v/>
      </c>
      <c r="HC144" s="331" t="str">
        <f t="shared" si="168"/>
        <v/>
      </c>
      <c r="HD144" s="333" t="str">
        <f t="shared" si="169"/>
        <v/>
      </c>
      <c r="HE144" s="332" t="str">
        <f t="shared" si="170"/>
        <v/>
      </c>
      <c r="HF144" s="331" t="str">
        <f t="shared" si="171"/>
        <v/>
      </c>
      <c r="HG144" s="333" t="str">
        <f t="shared" si="172"/>
        <v/>
      </c>
      <c r="HH144" s="419" t="str">
        <f t="shared" si="173"/>
        <v/>
      </c>
      <c r="HI144" s="358" t="str">
        <f t="shared" si="174"/>
        <v/>
      </c>
      <c r="HJ144" s="331" t="str">
        <f t="shared" si="175"/>
        <v/>
      </c>
      <c r="HK144" s="331" t="str">
        <f t="shared" si="176"/>
        <v/>
      </c>
      <c r="HL144" s="358" t="str">
        <f t="shared" si="177"/>
        <v/>
      </c>
      <c r="HM144" s="331" t="str">
        <f t="shared" si="178"/>
        <v/>
      </c>
      <c r="HN144" s="331" t="str">
        <f t="shared" si="179"/>
        <v/>
      </c>
      <c r="HO144" s="358" t="str">
        <f t="shared" si="180"/>
        <v/>
      </c>
      <c r="HP144" s="331" t="str">
        <f t="shared" si="181"/>
        <v/>
      </c>
      <c r="HQ144" s="331" t="str">
        <f t="shared" si="182"/>
        <v/>
      </c>
      <c r="HR144" s="361" t="str">
        <f t="shared" si="183"/>
        <v/>
      </c>
      <c r="HS144" s="348" t="str">
        <f t="shared" si="184"/>
        <v/>
      </c>
      <c r="HT144" s="333" t="str">
        <f t="shared" si="185"/>
        <v/>
      </c>
      <c r="HU144" s="428" t="str">
        <f t="shared" si="186"/>
        <v/>
      </c>
      <c r="HV144" s="328" t="str">
        <f t="shared" si="187"/>
        <v/>
      </c>
      <c r="HW144" s="330" t="str">
        <f t="shared" si="188"/>
        <v/>
      </c>
      <c r="HX144" s="418" t="str">
        <f t="shared" si="189"/>
        <v/>
      </c>
      <c r="HY144" s="331" t="str">
        <f t="shared" si="190"/>
        <v/>
      </c>
      <c r="HZ144" s="331" t="str">
        <f t="shared" si="191"/>
        <v/>
      </c>
      <c r="IA144" s="331" t="str">
        <f t="shared" si="192"/>
        <v/>
      </c>
      <c r="IB144" s="331" t="str">
        <f t="shared" si="193"/>
        <v/>
      </c>
      <c r="IC144" s="333" t="str">
        <f t="shared" si="194"/>
        <v/>
      </c>
      <c r="ID144" s="419" t="str">
        <f t="shared" si="195"/>
        <v/>
      </c>
      <c r="IE144" s="331" t="str">
        <f t="shared" si="196"/>
        <v/>
      </c>
      <c r="IF144" s="331" t="str">
        <f t="shared" si="197"/>
        <v/>
      </c>
      <c r="IG144" s="331" t="str">
        <f t="shared" si="198"/>
        <v/>
      </c>
      <c r="IH144" s="331" t="str">
        <f t="shared" si="199"/>
        <v/>
      </c>
      <c r="II144" s="333" t="str">
        <f t="shared" si="200"/>
        <v/>
      </c>
      <c r="IJ144" s="419" t="str">
        <f t="shared" si="201"/>
        <v/>
      </c>
      <c r="IK144" s="331" t="str">
        <f t="shared" si="202"/>
        <v/>
      </c>
      <c r="IL144" s="331" t="str">
        <f t="shared" si="203"/>
        <v/>
      </c>
      <c r="IM144" s="331" t="str">
        <f t="shared" si="204"/>
        <v/>
      </c>
      <c r="IN144" s="331" t="str">
        <f t="shared" si="205"/>
        <v/>
      </c>
      <c r="IO144" s="333" t="str">
        <f t="shared" si="206"/>
        <v/>
      </c>
      <c r="IP144" s="433" t="str">
        <f t="shared" si="207"/>
        <v/>
      </c>
      <c r="IQ144" s="331" t="str">
        <f t="shared" si="208"/>
        <v/>
      </c>
      <c r="IR144" s="348" t="str">
        <f t="shared" si="209"/>
        <v/>
      </c>
      <c r="IS144" s="433" t="str">
        <f t="shared" si="210"/>
        <v/>
      </c>
      <c r="IT144" s="331" t="str">
        <f t="shared" si="211"/>
        <v/>
      </c>
      <c r="IU144" s="333" t="str">
        <f t="shared" si="212"/>
        <v/>
      </c>
      <c r="IV144" s="449" t="str">
        <f t="shared" si="213"/>
        <v/>
      </c>
      <c r="IW144" s="331" t="str">
        <f t="shared" si="214"/>
        <v/>
      </c>
      <c r="IX144" s="331" t="str">
        <f t="shared" si="215"/>
        <v/>
      </c>
      <c r="IY144" s="348" t="str">
        <f t="shared" si="216"/>
        <v/>
      </c>
      <c r="IZ144" s="365" t="str">
        <f t="shared" si="217"/>
        <v/>
      </c>
      <c r="JA144" s="340"/>
      <c r="JB144" s="100"/>
      <c r="JC144" s="370" t="str">
        <f t="shared" si="218"/>
        <v/>
      </c>
      <c r="JD144" s="101" t="str">
        <f t="shared" si="219"/>
        <v/>
      </c>
      <c r="JE144" s="367" t="str">
        <f t="shared" si="220"/>
        <v/>
      </c>
      <c r="JF144" s="368" t="str">
        <f t="shared" si="221"/>
        <v/>
      </c>
      <c r="JG144" s="368" t="str">
        <f t="shared" si="222"/>
        <v/>
      </c>
      <c r="JH144" s="368" t="str">
        <f t="shared" si="223"/>
        <v/>
      </c>
      <c r="JI144" s="368">
        <f t="shared" si="224"/>
        <v>0</v>
      </c>
      <c r="JJ144" s="369" t="str">
        <f t="shared" si="225"/>
        <v/>
      </c>
      <c r="JK144" s="367" t="str">
        <f t="shared" si="226"/>
        <v/>
      </c>
      <c r="JL144" s="369" t="str">
        <f t="shared" si="227"/>
        <v/>
      </c>
      <c r="JM144" s="368" t="str">
        <f t="shared" si="228"/>
        <v/>
      </c>
      <c r="JN144" s="368" t="str">
        <f t="shared" si="229"/>
        <v/>
      </c>
      <c r="JO144" s="368" t="str">
        <f t="shared" si="230"/>
        <v/>
      </c>
      <c r="JP144" s="371" t="str">
        <f t="shared" si="231"/>
        <v/>
      </c>
      <c r="JR144" s="115" t="str">
        <f t="shared" si="232"/>
        <v/>
      </c>
      <c r="JS144" s="28" t="str">
        <f t="shared" si="233"/>
        <v/>
      </c>
      <c r="JT144" s="28" t="str">
        <f t="shared" si="234"/>
        <v/>
      </c>
      <c r="JU144" s="28" t="str">
        <f t="shared" si="235"/>
        <v/>
      </c>
      <c r="JV144" s="28" t="str">
        <f t="shared" si="236"/>
        <v/>
      </c>
      <c r="JW144" s="251"/>
      <c r="JX144" s="122" t="str">
        <f t="shared" si="237"/>
        <v/>
      </c>
      <c r="JZ144" s="115" t="str">
        <f t="shared" si="238"/>
        <v/>
      </c>
      <c r="KA144" s="398" t="str">
        <f t="shared" si="239"/>
        <v/>
      </c>
      <c r="KB144" s="398" t="str">
        <f t="shared" si="240"/>
        <v/>
      </c>
      <c r="KC144" s="28" t="str">
        <f t="shared" si="241"/>
        <v/>
      </c>
      <c r="KD144" s="28" t="str">
        <f t="shared" si="242"/>
        <v/>
      </c>
      <c r="KE144" s="28" t="str">
        <f t="shared" si="243"/>
        <v/>
      </c>
      <c r="KF144" s="28" t="str">
        <f t="shared" si="244"/>
        <v/>
      </c>
      <c r="KG144" s="28" t="str">
        <f t="shared" si="245"/>
        <v/>
      </c>
      <c r="KH144" s="28" t="str">
        <f t="shared" si="246"/>
        <v/>
      </c>
      <c r="KI144" s="28" t="str">
        <f t="shared" si="247"/>
        <v/>
      </c>
      <c r="KJ144" s="28" t="str">
        <f t="shared" si="248"/>
        <v/>
      </c>
      <c r="KK144" s="122" t="str">
        <f t="shared" si="249"/>
        <v/>
      </c>
    </row>
    <row r="145" spans="2:297" s="26" customFormat="1" ht="26.25" customHeight="1" x14ac:dyDescent="0.2">
      <c r="B145" s="27">
        <f t="shared" si="128"/>
        <v>0</v>
      </c>
      <c r="C145" s="27">
        <f t="shared" si="129"/>
        <v>0</v>
      </c>
      <c r="D145" s="27">
        <f t="shared" si="130"/>
        <v>0</v>
      </c>
      <c r="E145" s="27">
        <f t="shared" si="131"/>
        <v>0</v>
      </c>
      <c r="F145" s="27">
        <f t="shared" si="132"/>
        <v>0</v>
      </c>
      <c r="G145" s="27">
        <f t="shared" si="133"/>
        <v>0</v>
      </c>
      <c r="H145" s="27">
        <f t="shared" si="134"/>
        <v>0</v>
      </c>
      <c r="I145" s="27">
        <f t="shared" si="135"/>
        <v>0</v>
      </c>
      <c r="J145" s="27"/>
      <c r="K145" s="27"/>
      <c r="L145" s="27"/>
      <c r="N145" s="131" t="str">
        <f t="shared" si="136"/>
        <v/>
      </c>
      <c r="O145" s="59"/>
      <c r="P145" s="59"/>
      <c r="Q145" s="241"/>
      <c r="R145" s="483"/>
      <c r="S145" s="243" t="str">
        <f>IFERROR(VLOOKUP($R145,整理番号!$B$4:$C$5,2,FALSE),"")</f>
        <v/>
      </c>
      <c r="T145" s="59"/>
      <c r="U145" s="250"/>
      <c r="V145" s="121"/>
      <c r="W145" s="218" t="str">
        <f t="shared" si="137"/>
        <v/>
      </c>
      <c r="X145" s="111"/>
      <c r="Y145" s="115"/>
      <c r="Z145" s="146" t="str">
        <f>IFERROR(VLOOKUP($Y145,整理番号!$B$8:$C$10,2,FALSE),"")</f>
        <v/>
      </c>
      <c r="AA145" s="251"/>
      <c r="AB145" s="28"/>
      <c r="AC145" s="62" t="str">
        <f>IFERROR(VLOOKUP($AB145,整理番号!$B$22:$C$23,2,FALSE),"")</f>
        <v/>
      </c>
      <c r="AD145" s="28"/>
      <c r="AE145" s="116" t="str">
        <f>IFERROR(VLOOKUP(AD145,整理番号!$B$14:$C$16,2,FALSE),"")</f>
        <v/>
      </c>
      <c r="AF145" s="115"/>
      <c r="AG145" s="30" t="str">
        <f>IFERROR(VLOOKUP(AF145,整理番号!$B$18:$C$19,2,FALSE),"")</f>
        <v/>
      </c>
      <c r="AH145" s="28"/>
      <c r="AI145" s="254"/>
      <c r="AJ145" s="254"/>
      <c r="AK145" s="122"/>
      <c r="AL145" s="141"/>
      <c r="AM145" s="28"/>
      <c r="AN145" s="141"/>
      <c r="AO145" s="115"/>
      <c r="AP145" s="116" t="str">
        <f>IFERROR(VLOOKUP(AO145,整理番号!$B$38:$C$43,2,FALSE),"")</f>
        <v/>
      </c>
      <c r="AQ145" s="104" t="str">
        <f t="shared" si="138"/>
        <v/>
      </c>
      <c r="AR145" s="27"/>
      <c r="AS145" s="28"/>
      <c r="AT145" s="27"/>
      <c r="AU145" s="27"/>
      <c r="AV145" s="122"/>
      <c r="AW145" s="115"/>
      <c r="AX145" s="31"/>
      <c r="AY145" s="64" t="str">
        <f t="shared" si="139"/>
        <v/>
      </c>
      <c r="AZ145" s="31"/>
      <c r="BA145" s="31"/>
      <c r="BB145" s="64">
        <f t="shared" si="140"/>
        <v>0</v>
      </c>
      <c r="BC145" s="64" t="str">
        <f t="shared" si="141"/>
        <v/>
      </c>
      <c r="BD145" s="64" t="str">
        <f t="shared" si="142"/>
        <v/>
      </c>
      <c r="BE145" s="33"/>
      <c r="BF145" s="34" t="str">
        <f t="shared" si="143"/>
        <v/>
      </c>
      <c r="BG145" s="125" t="str">
        <f t="shared" si="144"/>
        <v/>
      </c>
      <c r="BH145" s="262"/>
      <c r="BI145" s="263"/>
      <c r="BJ145" s="31"/>
      <c r="BK145" s="31"/>
      <c r="BL145" s="31"/>
      <c r="BM145" s="31"/>
      <c r="BN145" s="148"/>
      <c r="BO145" s="270"/>
      <c r="BP145" s="267"/>
      <c r="BQ145" s="262"/>
      <c r="BR145" s="263"/>
      <c r="BS145" s="31"/>
      <c r="BT145" s="31"/>
      <c r="BU145" s="31"/>
      <c r="BV145" s="31"/>
      <c r="BW145" s="148"/>
      <c r="BX145" s="270"/>
      <c r="BY145" s="267"/>
      <c r="BZ145" s="262"/>
      <c r="CA145" s="263"/>
      <c r="CB145" s="31"/>
      <c r="CC145" s="31"/>
      <c r="CD145" s="31"/>
      <c r="CE145" s="31"/>
      <c r="CF145" s="148"/>
      <c r="CG145" s="270"/>
      <c r="CH145" s="267"/>
      <c r="CI145" s="262"/>
      <c r="CJ145" s="263"/>
      <c r="CK145" s="323"/>
      <c r="CL145" s="323"/>
      <c r="CM145" s="323"/>
      <c r="CN145" s="323"/>
      <c r="CO145" s="35" t="s">
        <v>306</v>
      </c>
      <c r="CP145" s="342" t="str">
        <f t="shared" si="145"/>
        <v/>
      </c>
      <c r="CQ145" s="267"/>
      <c r="CR145" s="258"/>
      <c r="CS145" s="93"/>
      <c r="CT145" s="275"/>
      <c r="CU145" s="275"/>
      <c r="CV145" s="275"/>
      <c r="CW145" s="275"/>
      <c r="CX145" s="36" t="s">
        <v>307</v>
      </c>
      <c r="CY145" s="273"/>
      <c r="CZ145" s="258"/>
      <c r="DA145" s="263"/>
      <c r="DB145" s="296"/>
      <c r="DC145" s="296"/>
      <c r="DD145" s="296"/>
      <c r="DE145" s="296"/>
      <c r="DF145" s="36" t="s">
        <v>308</v>
      </c>
      <c r="DG145" s="344" t="str">
        <f t="shared" si="146"/>
        <v/>
      </c>
      <c r="DH145" s="273"/>
      <c r="DI145" s="258"/>
      <c r="DJ145" s="263"/>
      <c r="DK145" s="278"/>
      <c r="DL145" s="278"/>
      <c r="DM145" s="278"/>
      <c r="DN145" s="278"/>
      <c r="DO145" s="36" t="s">
        <v>309</v>
      </c>
      <c r="DP145" s="281"/>
      <c r="DQ145" s="284" t="str">
        <f t="shared" si="147"/>
        <v/>
      </c>
      <c r="DR145" s="273"/>
      <c r="DS145" s="43"/>
      <c r="DT145" s="93"/>
      <c r="DU145" s="37"/>
      <c r="DV145" s="37"/>
      <c r="DW145" s="37"/>
      <c r="DX145" s="37"/>
      <c r="DY145" s="46" t="s">
        <v>310</v>
      </c>
      <c r="DZ145" s="478"/>
      <c r="EA145" s="38"/>
      <c r="EB145" s="37"/>
      <c r="EC145" s="37"/>
      <c r="ED145" s="37"/>
      <c r="EE145" s="37"/>
      <c r="EF145" s="49" t="s">
        <v>307</v>
      </c>
      <c r="EG145" s="54"/>
      <c r="EH145" s="290"/>
      <c r="EI145" s="37"/>
      <c r="EJ145" s="37"/>
      <c r="EK145" s="37"/>
      <c r="EL145" s="37"/>
      <c r="EM145" s="52" t="s">
        <v>307</v>
      </c>
      <c r="EN145" s="57"/>
      <c r="EO145" s="290"/>
      <c r="EP145" s="37"/>
      <c r="EQ145" s="37"/>
      <c r="ER145" s="37"/>
      <c r="ES145" s="37"/>
      <c r="ET145" s="39" t="s">
        <v>307</v>
      </c>
      <c r="EU145" s="287"/>
      <c r="EV145" s="292"/>
      <c r="EW145" s="290"/>
      <c r="EX145" s="37"/>
      <c r="EY145" s="37"/>
      <c r="EZ145" s="37"/>
      <c r="FA145" s="37"/>
      <c r="FB145" s="39" t="s">
        <v>307</v>
      </c>
      <c r="FC145" s="287"/>
      <c r="FD145" s="292"/>
      <c r="FE145" s="290"/>
      <c r="FF145" s="296"/>
      <c r="FG145" s="296"/>
      <c r="FH145" s="296"/>
      <c r="FI145" s="296"/>
      <c r="FJ145" s="40" t="s">
        <v>311</v>
      </c>
      <c r="FK145" s="302" t="str">
        <f t="shared" si="148"/>
        <v/>
      </c>
      <c r="FL145" s="299"/>
      <c r="FM145" s="292"/>
      <c r="FN145" s="290"/>
      <c r="FO145" s="305"/>
      <c r="FP145" s="296"/>
      <c r="FQ145" s="296"/>
      <c r="FR145" s="296"/>
      <c r="FS145" s="40" t="s">
        <v>311</v>
      </c>
      <c r="FT145" s="352" t="str">
        <f t="shared" si="149"/>
        <v/>
      </c>
      <c r="FU145" s="267"/>
      <c r="FV145" s="292"/>
      <c r="FW145" s="290"/>
      <c r="FX145" s="326"/>
      <c r="FY145" s="326"/>
      <c r="FZ145" s="326"/>
      <c r="GA145" s="326"/>
      <c r="GB145" s="36" t="s">
        <v>312</v>
      </c>
      <c r="GC145" s="308" t="str">
        <f t="shared" si="150"/>
        <v/>
      </c>
      <c r="GD145" s="267"/>
      <c r="GE145" s="312" t="str">
        <f t="shared" si="151"/>
        <v/>
      </c>
      <c r="GF145" s="313"/>
      <c r="GG145" s="338"/>
      <c r="GH145" s="312" t="str">
        <f t="shared" si="152"/>
        <v/>
      </c>
      <c r="GI145" s="313"/>
      <c r="GJ145" s="338" t="s">
        <v>56</v>
      </c>
      <c r="GK145" s="475" t="str">
        <f t="shared" si="153"/>
        <v/>
      </c>
      <c r="GL145" s="313"/>
      <c r="GM145" s="313"/>
      <c r="GN145" s="338"/>
      <c r="GO145" s="429" t="str">
        <f t="shared" si="154"/>
        <v/>
      </c>
      <c r="GP145" s="430" t="str">
        <f t="shared" si="155"/>
        <v/>
      </c>
      <c r="GQ145" s="431" t="str">
        <f t="shared" si="156"/>
        <v/>
      </c>
      <c r="GR145" s="432" t="str">
        <f t="shared" si="157"/>
        <v/>
      </c>
      <c r="GS145" s="430" t="str">
        <f t="shared" si="158"/>
        <v/>
      </c>
      <c r="GT145" s="433" t="str">
        <f t="shared" si="159"/>
        <v/>
      </c>
      <c r="GU145" s="331" t="str">
        <f t="shared" si="160"/>
        <v/>
      </c>
      <c r="GV145" s="333" t="str">
        <f t="shared" si="161"/>
        <v/>
      </c>
      <c r="GW145" s="439" t="str">
        <f t="shared" si="162"/>
        <v/>
      </c>
      <c r="GX145" s="433" t="str">
        <f t="shared" si="163"/>
        <v/>
      </c>
      <c r="GY145" s="331" t="str">
        <f t="shared" si="164"/>
        <v/>
      </c>
      <c r="GZ145" s="331" t="str">
        <f t="shared" si="165"/>
        <v/>
      </c>
      <c r="HA145" s="328" t="str">
        <f t="shared" si="166"/>
        <v/>
      </c>
      <c r="HB145" s="331" t="str">
        <f t="shared" si="167"/>
        <v/>
      </c>
      <c r="HC145" s="331" t="str">
        <f t="shared" si="168"/>
        <v/>
      </c>
      <c r="HD145" s="333" t="str">
        <f t="shared" si="169"/>
        <v/>
      </c>
      <c r="HE145" s="332" t="str">
        <f t="shared" si="170"/>
        <v/>
      </c>
      <c r="HF145" s="331" t="str">
        <f t="shared" si="171"/>
        <v/>
      </c>
      <c r="HG145" s="333" t="str">
        <f t="shared" si="172"/>
        <v/>
      </c>
      <c r="HH145" s="419" t="str">
        <f t="shared" si="173"/>
        <v/>
      </c>
      <c r="HI145" s="358" t="str">
        <f t="shared" si="174"/>
        <v/>
      </c>
      <c r="HJ145" s="331" t="str">
        <f t="shared" si="175"/>
        <v/>
      </c>
      <c r="HK145" s="331" t="str">
        <f t="shared" si="176"/>
        <v/>
      </c>
      <c r="HL145" s="358" t="str">
        <f t="shared" si="177"/>
        <v/>
      </c>
      <c r="HM145" s="331" t="str">
        <f t="shared" si="178"/>
        <v/>
      </c>
      <c r="HN145" s="331" t="str">
        <f t="shared" si="179"/>
        <v/>
      </c>
      <c r="HO145" s="358" t="str">
        <f t="shared" si="180"/>
        <v/>
      </c>
      <c r="HP145" s="331" t="str">
        <f t="shared" si="181"/>
        <v/>
      </c>
      <c r="HQ145" s="331" t="str">
        <f t="shared" si="182"/>
        <v/>
      </c>
      <c r="HR145" s="361" t="str">
        <f t="shared" si="183"/>
        <v/>
      </c>
      <c r="HS145" s="348" t="str">
        <f t="shared" si="184"/>
        <v/>
      </c>
      <c r="HT145" s="333" t="str">
        <f t="shared" si="185"/>
        <v/>
      </c>
      <c r="HU145" s="428" t="str">
        <f t="shared" si="186"/>
        <v/>
      </c>
      <c r="HV145" s="328" t="str">
        <f t="shared" si="187"/>
        <v/>
      </c>
      <c r="HW145" s="330" t="str">
        <f t="shared" si="188"/>
        <v/>
      </c>
      <c r="HX145" s="418" t="str">
        <f t="shared" si="189"/>
        <v/>
      </c>
      <c r="HY145" s="331" t="str">
        <f t="shared" si="190"/>
        <v/>
      </c>
      <c r="HZ145" s="331" t="str">
        <f t="shared" si="191"/>
        <v/>
      </c>
      <c r="IA145" s="331" t="str">
        <f t="shared" si="192"/>
        <v/>
      </c>
      <c r="IB145" s="331" t="str">
        <f t="shared" si="193"/>
        <v/>
      </c>
      <c r="IC145" s="333" t="str">
        <f t="shared" si="194"/>
        <v/>
      </c>
      <c r="ID145" s="419" t="str">
        <f t="shared" si="195"/>
        <v/>
      </c>
      <c r="IE145" s="331" t="str">
        <f t="shared" si="196"/>
        <v/>
      </c>
      <c r="IF145" s="331" t="str">
        <f t="shared" si="197"/>
        <v/>
      </c>
      <c r="IG145" s="331" t="str">
        <f t="shared" si="198"/>
        <v/>
      </c>
      <c r="IH145" s="331" t="str">
        <f t="shared" si="199"/>
        <v/>
      </c>
      <c r="II145" s="333" t="str">
        <f t="shared" si="200"/>
        <v/>
      </c>
      <c r="IJ145" s="419" t="str">
        <f t="shared" si="201"/>
        <v/>
      </c>
      <c r="IK145" s="331" t="str">
        <f t="shared" si="202"/>
        <v/>
      </c>
      <c r="IL145" s="331" t="str">
        <f t="shared" si="203"/>
        <v/>
      </c>
      <c r="IM145" s="331" t="str">
        <f t="shared" si="204"/>
        <v/>
      </c>
      <c r="IN145" s="331" t="str">
        <f t="shared" si="205"/>
        <v/>
      </c>
      <c r="IO145" s="333" t="str">
        <f t="shared" si="206"/>
        <v/>
      </c>
      <c r="IP145" s="433" t="str">
        <f t="shared" si="207"/>
        <v/>
      </c>
      <c r="IQ145" s="331" t="str">
        <f t="shared" si="208"/>
        <v/>
      </c>
      <c r="IR145" s="348" t="str">
        <f t="shared" si="209"/>
        <v/>
      </c>
      <c r="IS145" s="433" t="str">
        <f t="shared" si="210"/>
        <v/>
      </c>
      <c r="IT145" s="331" t="str">
        <f t="shared" si="211"/>
        <v/>
      </c>
      <c r="IU145" s="333" t="str">
        <f t="shared" si="212"/>
        <v/>
      </c>
      <c r="IV145" s="449" t="str">
        <f t="shared" si="213"/>
        <v/>
      </c>
      <c r="IW145" s="331" t="str">
        <f t="shared" si="214"/>
        <v/>
      </c>
      <c r="IX145" s="331" t="str">
        <f t="shared" si="215"/>
        <v/>
      </c>
      <c r="IY145" s="348" t="str">
        <f t="shared" si="216"/>
        <v/>
      </c>
      <c r="IZ145" s="365" t="str">
        <f t="shared" si="217"/>
        <v/>
      </c>
      <c r="JA145" s="340"/>
      <c r="JB145" s="100"/>
      <c r="JC145" s="370" t="str">
        <f t="shared" si="218"/>
        <v/>
      </c>
      <c r="JD145" s="101" t="str">
        <f t="shared" si="219"/>
        <v/>
      </c>
      <c r="JE145" s="367" t="str">
        <f t="shared" si="220"/>
        <v/>
      </c>
      <c r="JF145" s="368" t="str">
        <f t="shared" si="221"/>
        <v/>
      </c>
      <c r="JG145" s="368" t="str">
        <f t="shared" si="222"/>
        <v/>
      </c>
      <c r="JH145" s="368" t="str">
        <f t="shared" si="223"/>
        <v/>
      </c>
      <c r="JI145" s="368">
        <f t="shared" si="224"/>
        <v>0</v>
      </c>
      <c r="JJ145" s="369" t="str">
        <f t="shared" si="225"/>
        <v/>
      </c>
      <c r="JK145" s="367" t="str">
        <f t="shared" si="226"/>
        <v/>
      </c>
      <c r="JL145" s="369" t="str">
        <f t="shared" si="227"/>
        <v/>
      </c>
      <c r="JM145" s="368" t="str">
        <f t="shared" si="228"/>
        <v/>
      </c>
      <c r="JN145" s="368" t="str">
        <f t="shared" si="229"/>
        <v/>
      </c>
      <c r="JO145" s="368" t="str">
        <f t="shared" si="230"/>
        <v/>
      </c>
      <c r="JP145" s="371" t="str">
        <f t="shared" si="231"/>
        <v/>
      </c>
      <c r="JR145" s="115" t="str">
        <f t="shared" si="232"/>
        <v/>
      </c>
      <c r="JS145" s="28" t="str">
        <f t="shared" si="233"/>
        <v/>
      </c>
      <c r="JT145" s="28" t="str">
        <f t="shared" si="234"/>
        <v/>
      </c>
      <c r="JU145" s="28" t="str">
        <f t="shared" si="235"/>
        <v/>
      </c>
      <c r="JV145" s="28" t="str">
        <f t="shared" si="236"/>
        <v/>
      </c>
      <c r="JW145" s="251"/>
      <c r="JX145" s="122" t="str">
        <f t="shared" si="237"/>
        <v/>
      </c>
      <c r="JZ145" s="115" t="str">
        <f t="shared" si="238"/>
        <v/>
      </c>
      <c r="KA145" s="398" t="str">
        <f t="shared" si="239"/>
        <v/>
      </c>
      <c r="KB145" s="398" t="str">
        <f t="shared" si="240"/>
        <v/>
      </c>
      <c r="KC145" s="28" t="str">
        <f t="shared" si="241"/>
        <v/>
      </c>
      <c r="KD145" s="28" t="str">
        <f t="shared" si="242"/>
        <v/>
      </c>
      <c r="KE145" s="28" t="str">
        <f t="shared" si="243"/>
        <v/>
      </c>
      <c r="KF145" s="28" t="str">
        <f t="shared" si="244"/>
        <v/>
      </c>
      <c r="KG145" s="28" t="str">
        <f t="shared" si="245"/>
        <v/>
      </c>
      <c r="KH145" s="28" t="str">
        <f t="shared" si="246"/>
        <v/>
      </c>
      <c r="KI145" s="28" t="str">
        <f t="shared" si="247"/>
        <v/>
      </c>
      <c r="KJ145" s="28" t="str">
        <f t="shared" si="248"/>
        <v/>
      </c>
      <c r="KK145" s="122" t="str">
        <f t="shared" si="249"/>
        <v/>
      </c>
    </row>
    <row r="146" spans="2:297" s="26" customFormat="1" ht="26.25" customHeight="1" x14ac:dyDescent="0.2">
      <c r="B146" s="27">
        <f t="shared" ref="B146:B209" si="250">D146*1000000+C146*10000+E146*100+G146</f>
        <v>0</v>
      </c>
      <c r="C146" s="27">
        <f t="shared" ref="C146:C209" si="251">IF(O146&lt;&gt;"",IF(O146&lt;&gt;O145,C145+1,C145),0)</f>
        <v>0</v>
      </c>
      <c r="D146" s="27">
        <f t="shared" ref="D146:D209" si="252">IF(P146&lt;&gt;"",IF(P146&lt;&gt;P145,D145+1,D145),0)</f>
        <v>0</v>
      </c>
      <c r="E146" s="27">
        <f t="shared" ref="E146:E209" si="253">IF(Q146&lt;&gt;"",IF(Q146&lt;&gt;Q145,E145+1,E145),0)</f>
        <v>0</v>
      </c>
      <c r="F146" s="27">
        <f t="shared" ref="F146:F209" si="254">IF(X146&lt;&gt;"",IF(X146&lt;&gt;X145,F145+1,F145),0)</f>
        <v>0</v>
      </c>
      <c r="G146" s="27">
        <f t="shared" ref="G146:G209" si="255">IF(P146&lt;&gt;"",IF(P146&lt;&gt;P145,1,0),0)</f>
        <v>0</v>
      </c>
      <c r="H146" s="27">
        <f t="shared" ref="H146:H209" si="256">IF(Q146&lt;&gt;"",IF(Q146&lt;&gt;Q145,1,0),0)</f>
        <v>0</v>
      </c>
      <c r="I146" s="27">
        <f t="shared" ref="I146:I209" si="257">IF(X146&lt;&gt;"",IF(X146&lt;&gt;X145,1,0),0)</f>
        <v>0</v>
      </c>
      <c r="J146" s="27"/>
      <c r="K146" s="27"/>
      <c r="L146" s="27"/>
      <c r="N146" s="131" t="str">
        <f t="shared" ref="N146:N209" si="258">IF(X146&lt;&gt;"",N145+1,"")</f>
        <v/>
      </c>
      <c r="O146" s="59"/>
      <c r="P146" s="59"/>
      <c r="Q146" s="241"/>
      <c r="R146" s="483"/>
      <c r="S146" s="243" t="str">
        <f>IFERROR(VLOOKUP($R146,整理番号!$B$4:$C$5,2,FALSE),"")</f>
        <v/>
      </c>
      <c r="T146" s="59"/>
      <c r="U146" s="250"/>
      <c r="V146" s="121"/>
      <c r="W146" s="218" t="str">
        <f t="shared" ref="W146:W209" si="259">IF(X146&lt;&gt;"",IF(P146&lt;&gt;P145,1,IF(X146&lt;&gt;X145,W145+1,W145)),"")</f>
        <v/>
      </c>
      <c r="X146" s="111"/>
      <c r="Y146" s="115"/>
      <c r="Z146" s="146" t="str">
        <f>IFERROR(VLOOKUP($Y146,整理番号!$B$8:$C$10,2,FALSE),"")</f>
        <v/>
      </c>
      <c r="AA146" s="251"/>
      <c r="AB146" s="28"/>
      <c r="AC146" s="62" t="str">
        <f>IFERROR(VLOOKUP($AB146,整理番号!$B$22:$C$23,2,FALSE),"")</f>
        <v/>
      </c>
      <c r="AD146" s="28"/>
      <c r="AE146" s="116" t="str">
        <f>IFERROR(VLOOKUP(AD146,整理番号!$B$14:$C$16,2,FALSE),"")</f>
        <v/>
      </c>
      <c r="AF146" s="115"/>
      <c r="AG146" s="30" t="str">
        <f>IFERROR(VLOOKUP(AF146,整理番号!$B$18:$C$19,2,FALSE),"")</f>
        <v/>
      </c>
      <c r="AH146" s="28"/>
      <c r="AI146" s="254"/>
      <c r="AJ146" s="254"/>
      <c r="AK146" s="122"/>
      <c r="AL146" s="141"/>
      <c r="AM146" s="28"/>
      <c r="AN146" s="141"/>
      <c r="AO146" s="115"/>
      <c r="AP146" s="116" t="str">
        <f>IFERROR(VLOOKUP(AO146,整理番号!$B$38:$C$43,2,FALSE),"")</f>
        <v/>
      </c>
      <c r="AQ146" s="104" t="str">
        <f t="shared" ref="AQ146:AQ209" si="260">IF(AR146&lt;&gt;"",IF(OR(X146&lt;&gt;X145,P146&lt;&gt;P145),1,AQ145+1),"")</f>
        <v/>
      </c>
      <c r="AR146" s="27"/>
      <c r="AS146" s="28"/>
      <c r="AT146" s="27"/>
      <c r="AU146" s="27"/>
      <c r="AV146" s="122"/>
      <c r="AW146" s="115"/>
      <c r="AX146" s="31"/>
      <c r="AY146" s="64" t="str">
        <f t="shared" ref="AY146:AY209" si="261">IF(AX146&gt;0,ROUNDDOWN(JI146,0),"")</f>
        <v/>
      </c>
      <c r="AZ146" s="31"/>
      <c r="BA146" s="31"/>
      <c r="BB146" s="64">
        <f t="shared" ref="BB146:BB209" si="262">AX146-SUM(AY146:BA146)</f>
        <v>0</v>
      </c>
      <c r="BC146" s="64" t="str">
        <f t="shared" ref="BC146:BC209" si="263">IF(AV146=7,AX146,"")</f>
        <v/>
      </c>
      <c r="BD146" s="64" t="str">
        <f t="shared" ref="BD146:BD209" si="264">IF(AV146=7,AY146,"")</f>
        <v/>
      </c>
      <c r="BE146" s="33"/>
      <c r="BF146" s="34" t="str">
        <f t="shared" ref="BF146:BF209" si="265">IF(AX146&gt;0,IF(BE146="非課税","",IF(AND(AW146=1,BE146="控除不可"),"該当なし",IF(AND(AW146=1,BE146="80%控除"),ROUNDDOWN(AX146*8/110,0),IF(AND(AW146=1,BE146="全額控除"),ROUNDDOWN(AX146*10/110,0),IF(AND(BE146="控除不可",OR(AW146=2,AW146=3)),"該当なし","含税額"))))),"")</f>
        <v/>
      </c>
      <c r="BG146" s="125" t="str">
        <f t="shared" ref="BG146:BG209" si="266">IF(AX146&gt;0,IF(AND(AW146=1,BE146="控除不可"),"",IF(AND(AW146=1,BE146="80%控除"),ROUNDDOWN(AY146*8/102,0),IF(AND(AW146=1,BE146="全額控除"),ROUNDDOWN(AY146*10/100,0),IF(AW146=2,"","")))),"")</f>
        <v/>
      </c>
      <c r="BH146" s="262"/>
      <c r="BI146" s="263"/>
      <c r="BJ146" s="31"/>
      <c r="BK146" s="31"/>
      <c r="BL146" s="31"/>
      <c r="BM146" s="31"/>
      <c r="BN146" s="148"/>
      <c r="BO146" s="270"/>
      <c r="BP146" s="267"/>
      <c r="BQ146" s="262"/>
      <c r="BR146" s="263"/>
      <c r="BS146" s="31"/>
      <c r="BT146" s="31"/>
      <c r="BU146" s="31"/>
      <c r="BV146" s="31"/>
      <c r="BW146" s="148"/>
      <c r="BX146" s="270"/>
      <c r="BY146" s="267"/>
      <c r="BZ146" s="262"/>
      <c r="CA146" s="263"/>
      <c r="CB146" s="31"/>
      <c r="CC146" s="31"/>
      <c r="CD146" s="31"/>
      <c r="CE146" s="31"/>
      <c r="CF146" s="148"/>
      <c r="CG146" s="270"/>
      <c r="CH146" s="267"/>
      <c r="CI146" s="262"/>
      <c r="CJ146" s="263"/>
      <c r="CK146" s="323"/>
      <c r="CL146" s="323"/>
      <c r="CM146" s="323"/>
      <c r="CN146" s="323"/>
      <c r="CO146" s="35" t="s">
        <v>306</v>
      </c>
      <c r="CP146" s="342" t="str">
        <f t="shared" ref="CP146:CP209" si="267">IF(CI146=1,CN146-CK146,"")</f>
        <v/>
      </c>
      <c r="CQ146" s="267"/>
      <c r="CR146" s="258"/>
      <c r="CS146" s="93"/>
      <c r="CT146" s="275"/>
      <c r="CU146" s="275"/>
      <c r="CV146" s="275"/>
      <c r="CW146" s="275"/>
      <c r="CX146" s="36" t="s">
        <v>307</v>
      </c>
      <c r="CY146" s="273"/>
      <c r="CZ146" s="258"/>
      <c r="DA146" s="263"/>
      <c r="DB146" s="296"/>
      <c r="DC146" s="296"/>
      <c r="DD146" s="296"/>
      <c r="DE146" s="296"/>
      <c r="DF146" s="36" t="s">
        <v>308</v>
      </c>
      <c r="DG146" s="344" t="str">
        <f t="shared" ref="DG146:DG209" si="268">IF(CZ146=1,DE146-DB146,"")</f>
        <v/>
      </c>
      <c r="DH146" s="273"/>
      <c r="DI146" s="258"/>
      <c r="DJ146" s="263"/>
      <c r="DK146" s="278"/>
      <c r="DL146" s="278"/>
      <c r="DM146" s="278"/>
      <c r="DN146" s="278"/>
      <c r="DO146" s="36" t="s">
        <v>309</v>
      </c>
      <c r="DP146" s="281"/>
      <c r="DQ146" s="284" t="str">
        <f t="shared" ref="DQ146:DQ209" si="269">IF(DI146=1,ROUNDDOWN(DN146/DP146,3),IF(DI146=2,ROUNDDOWN(DN146/DK146,3),""))</f>
        <v/>
      </c>
      <c r="DR146" s="273"/>
      <c r="DS146" s="43"/>
      <c r="DT146" s="93"/>
      <c r="DU146" s="37"/>
      <c r="DV146" s="37"/>
      <c r="DW146" s="37"/>
      <c r="DX146" s="37"/>
      <c r="DY146" s="46" t="s">
        <v>310</v>
      </c>
      <c r="DZ146" s="478"/>
      <c r="EA146" s="38"/>
      <c r="EB146" s="37"/>
      <c r="EC146" s="37"/>
      <c r="ED146" s="37"/>
      <c r="EE146" s="37"/>
      <c r="EF146" s="49" t="s">
        <v>307</v>
      </c>
      <c r="EG146" s="54"/>
      <c r="EH146" s="290"/>
      <c r="EI146" s="37"/>
      <c r="EJ146" s="37"/>
      <c r="EK146" s="37"/>
      <c r="EL146" s="37"/>
      <c r="EM146" s="52" t="s">
        <v>307</v>
      </c>
      <c r="EN146" s="57"/>
      <c r="EO146" s="290"/>
      <c r="EP146" s="37"/>
      <c r="EQ146" s="37"/>
      <c r="ER146" s="37"/>
      <c r="ES146" s="37"/>
      <c r="ET146" s="39" t="s">
        <v>307</v>
      </c>
      <c r="EU146" s="287"/>
      <c r="EV146" s="292"/>
      <c r="EW146" s="290"/>
      <c r="EX146" s="37"/>
      <c r="EY146" s="37"/>
      <c r="EZ146" s="37"/>
      <c r="FA146" s="37"/>
      <c r="FB146" s="39" t="s">
        <v>307</v>
      </c>
      <c r="FC146" s="287"/>
      <c r="FD146" s="292"/>
      <c r="FE146" s="290"/>
      <c r="FF146" s="296"/>
      <c r="FG146" s="296"/>
      <c r="FH146" s="296"/>
      <c r="FI146" s="296"/>
      <c r="FJ146" s="40" t="s">
        <v>311</v>
      </c>
      <c r="FK146" s="302" t="str">
        <f t="shared" ref="FK146:FK209" si="270">IF(FD146=1,ROUNDDOWN((FI146-FF146),3),"")</f>
        <v/>
      </c>
      <c r="FL146" s="299"/>
      <c r="FM146" s="292"/>
      <c r="FN146" s="290"/>
      <c r="FO146" s="305"/>
      <c r="FP146" s="296"/>
      <c r="FQ146" s="296"/>
      <c r="FR146" s="296"/>
      <c r="FS146" s="40" t="s">
        <v>311</v>
      </c>
      <c r="FT146" s="352" t="str">
        <f t="shared" ref="FT146:FT209" si="271">IF(FM146=1,ROUNDDOWN((FR146-FO146),3),"")</f>
        <v/>
      </c>
      <c r="FU146" s="267"/>
      <c r="FV146" s="292"/>
      <c r="FW146" s="290"/>
      <c r="FX146" s="326"/>
      <c r="FY146" s="326"/>
      <c r="FZ146" s="326"/>
      <c r="GA146" s="326"/>
      <c r="GB146" s="36" t="s">
        <v>312</v>
      </c>
      <c r="GC146" s="308" t="str">
        <f t="shared" ref="GC146:GC209" si="272">IF(FV146=1,ROUNDDOWN((GA146-FX146)/FX146,3),"")</f>
        <v/>
      </c>
      <c r="GD146" s="267"/>
      <c r="GE146" s="312" t="str">
        <f t="shared" ref="GE146:GE209" si="273">IF($I146=1,SUM(GF146:GG146),"")</f>
        <v/>
      </c>
      <c r="GF146" s="313"/>
      <c r="GG146" s="338"/>
      <c r="GH146" s="312" t="str">
        <f t="shared" ref="GH146:GH209" si="274">IF($I146=1,SUM(GI146:GJ146),"")</f>
        <v/>
      </c>
      <c r="GI146" s="313"/>
      <c r="GJ146" s="338" t="s">
        <v>56</v>
      </c>
      <c r="GK146" s="475" t="str">
        <f t="shared" ref="GK146:GK209" si="275">IF($I146=1,SUM(GL146:GN146),"")</f>
        <v/>
      </c>
      <c r="GL146" s="313"/>
      <c r="GM146" s="313"/>
      <c r="GN146" s="338"/>
      <c r="GO146" s="429" t="str">
        <f t="shared" ref="GO146:GO209" si="276">IF($I146=1,IF(U146=1,5,0),"")</f>
        <v/>
      </c>
      <c r="GP146" s="430" t="str">
        <f t="shared" ref="GP146:GP209" si="277">IF($I146=1,IF(AND($BH146=1,$BM146=1),5,0),"")</f>
        <v/>
      </c>
      <c r="GQ146" s="431" t="str">
        <f t="shared" ref="GQ146:GQ209" si="278">IF($I146=1,IF(AND($BQ146=1,$BV146=1),3,0),"")</f>
        <v/>
      </c>
      <c r="GR146" s="432" t="str">
        <f t="shared" ref="GR146:GR209" si="279">IF($I146=1,IF(AND($BZ146=1,$CE146=1),1,0),"")</f>
        <v/>
      </c>
      <c r="GS146" s="430" t="str">
        <f t="shared" ref="GS146:GS209" si="280">IF($I146=1,IF(AND($CI146=1,$CP146&gt;=1),5,0),"")</f>
        <v/>
      </c>
      <c r="GT146" s="433" t="str">
        <f t="shared" ref="GT146:GT209" si="281">IF($I146=1,SUM(GU146:GV146),"")</f>
        <v/>
      </c>
      <c r="GU146" s="331" t="str">
        <f t="shared" ref="GU146:GU209" si="282">IF($I146=1,IF($CT146=1,3,0),"")</f>
        <v/>
      </c>
      <c r="GV146" s="333" t="str">
        <f t="shared" ref="GV146:GV209" si="283">IF($I146=1,IF(AND(CR146=1,CW146=1),3,0),"")</f>
        <v/>
      </c>
      <c r="GW146" s="439" t="str">
        <f t="shared" ref="GW146:GW209" si="284">IF($I146=1,IF(AND(CZ146=1,DG146&gt;=1),3,0),"")</f>
        <v/>
      </c>
      <c r="GX146" s="433" t="str">
        <f t="shared" ref="GX146:GX209" si="285">IF($I146=1,SUM(GY146:HG146),"")</f>
        <v/>
      </c>
      <c r="GY146" s="331" t="str">
        <f t="shared" ref="GY146:GY209" si="286">IF($I146=1,IF(AND($DI146=1,OR($V146="都市的地域",$V146="平地農業地域"),$DN146-$DK146&gt;0,$DQ146&gt;=0.8),5,0),"")</f>
        <v/>
      </c>
      <c r="GZ146" s="331" t="str">
        <f t="shared" ref="GZ146:GZ209" si="287">IF($I146=1,IF(AND($DI146=1,OR($V146="都市的地域",$V146="平地農業地域"),$DN146-$DK146&gt;0,0.6&lt;=$DQ146,$DQ146&lt;0.8),3,0),"")</f>
        <v/>
      </c>
      <c r="HA146" s="328" t="str">
        <f t="shared" ref="HA146:HA209" si="288">IF($I146=1,IF(AND($DI146=1,OR($V146="都市的地域",$V146="平地農業地域"),$DN146-$DK146&gt;0,0.4&lt;=$DQ146,$DQ146&lt;0.6),1,0),"")</f>
        <v/>
      </c>
      <c r="HB146" s="331" t="str">
        <f t="shared" ref="HB146:HB209" si="289">IF($I146=1,IF(AND($DI146=1,OR($V146="中間農業地域",$V146="山間農業地域"),$DN146-$DK146&gt;0,$DQ146&gt;=0.6),5,0),"")</f>
        <v/>
      </c>
      <c r="HC146" s="331" t="str">
        <f t="shared" ref="HC146:HC209" si="290">IF($I146=1,IF(AND($DI146=1,OR($V146="中間農業地域",$V146="山間農業地域"),$DN146-$DK146&gt;0,0.4&lt;=$DQ146,$DQ146&lt;0.6),3,0),"")</f>
        <v/>
      </c>
      <c r="HD146" s="333" t="str">
        <f t="shared" ref="HD146:HD209" si="291">IF($I146=1,IF(AND($DI146=1,OR($V146="中間農業地域",$V146="山間農業地域"),$DN146-$DK146&gt;0,0.2&lt;=$DQ146,$DQ146&lt;0.4),1,0),"")</f>
        <v/>
      </c>
      <c r="HE146" s="332" t="str">
        <f t="shared" ref="HE146:HE209" si="292">IF($I146=1,IF(AND($DI146=2,$DN146-$DK146&gt;0,$DQ146&gt;=2),5,0),"")</f>
        <v/>
      </c>
      <c r="HF146" s="331" t="str">
        <f t="shared" ref="HF146:HF209" si="293">IF($I146=1,IF(AND($DI146=2,$DN146-$DK146&gt;0,1.5&lt;=$DQ146,$DQ146&lt;2),3,0),"")</f>
        <v/>
      </c>
      <c r="HG146" s="333" t="str">
        <f t="shared" ref="HG146:HG209" si="294">IF($I146=1,IF(AND($DI146=2,$DN146-$DK146&gt;0,1.2&lt;=$DQ146,$DQ146&lt;1.5),1,0),"")</f>
        <v/>
      </c>
      <c r="HH146" s="419" t="str">
        <f t="shared" ref="HH146:HH209" si="295">IF($I146=1,SUM(HI146,HL146,HO146,HR146),"")</f>
        <v/>
      </c>
      <c r="HI146" s="358" t="str">
        <f t="shared" ref="HI146:HI209" si="296">IF($I146=1,SUM(HJ146:HK146),"")</f>
        <v/>
      </c>
      <c r="HJ146" s="331" t="str">
        <f t="shared" ref="HJ146:HJ209" si="297">IF($I146=1,IF($DU146=1,2,0),"")</f>
        <v/>
      </c>
      <c r="HK146" s="331" t="str">
        <f t="shared" ref="HK146:HK209" si="298">IF($I146=1,IF(AND(DS146=1,DX146=1),2,0),"")</f>
        <v/>
      </c>
      <c r="HL146" s="358" t="str">
        <f t="shared" ref="HL146:HL209" si="299">IF($I146=1,SUM(HM146:HN146),"")</f>
        <v/>
      </c>
      <c r="HM146" s="331" t="str">
        <f t="shared" ref="HM146:HM209" si="300">IF($I146=1,IF(EB146=1,2,0),"")</f>
        <v/>
      </c>
      <c r="HN146" s="331" t="str">
        <f t="shared" ref="HN146:HN209" si="301">IF($I146=1,IF(AND(DZ146=1,EE146=1),2,0),"")</f>
        <v/>
      </c>
      <c r="HO146" s="358" t="str">
        <f t="shared" ref="HO146:HO209" si="302">IF($I146=1,SUM(HP146:HQ146),"")</f>
        <v/>
      </c>
      <c r="HP146" s="331" t="str">
        <f t="shared" ref="HP146:HP209" si="303">IF($I146=1,IF(EI146=1,2,0),"")</f>
        <v/>
      </c>
      <c r="HQ146" s="331" t="str">
        <f t="shared" ref="HQ146:HQ209" si="304">IF($I146=1,IF(AND(EG146=1,EL146=1),2,0),"")</f>
        <v/>
      </c>
      <c r="HR146" s="361" t="str">
        <f t="shared" ref="HR146:HR209" si="305">IF($I146=1,SUM(HS146:HT146),"")</f>
        <v/>
      </c>
      <c r="HS146" s="348" t="str">
        <f t="shared" ref="HS146:HS209" si="306">IF($I146=1,IF(EP146=1,2,0),"")</f>
        <v/>
      </c>
      <c r="HT146" s="333" t="str">
        <f t="shared" ref="HT146:HT209" si="307">IF($I146=1,IF(AND(EN146=1,ES146=1),2,0),"")</f>
        <v/>
      </c>
      <c r="HU146" s="428" t="str">
        <f t="shared" ref="HU146:HU209" si="308">IF($I146=1,SUM(HV146:HW146),"")</f>
        <v/>
      </c>
      <c r="HV146" s="328" t="str">
        <f t="shared" ref="HV146:HV209" si="309">IF($I146=1,IF(EX146=1,5,0),"")</f>
        <v/>
      </c>
      <c r="HW146" s="330" t="str">
        <f t="shared" ref="HW146:HW209" si="310">IF($I146=1,IF(AND(EV146=1,FA146=1),5,0),"")</f>
        <v/>
      </c>
      <c r="HX146" s="418" t="str">
        <f t="shared" ref="HX146:HX209" si="311">IF($I146=1,SUM(HY146:IC146),"")</f>
        <v/>
      </c>
      <c r="HY146" s="331" t="str">
        <f t="shared" ref="HY146:HY209" si="312">IF($I146=1,IF(AND($FD146=1,50&lt;=$FK146,$FK146&lt;100),1,0),"")</f>
        <v/>
      </c>
      <c r="HZ146" s="331" t="str">
        <f t="shared" ref="HZ146:HZ209" si="313">IF($I146=1,IF(AND($FD146=1,100&lt;=$FK146,$FK146&lt;150),2,0),"")</f>
        <v/>
      </c>
      <c r="IA146" s="331" t="str">
        <f t="shared" ref="IA146:IA209" si="314">IF($I146=1,IF(AND($FD146=1,150&lt;=$FK146,$FK146&lt;200),3,0),"")</f>
        <v/>
      </c>
      <c r="IB146" s="331" t="str">
        <f t="shared" ref="IB146:IB209" si="315">IF($I146=1,IF(AND($FD146=1,200&lt;=$FK146,$FK146&lt;250),4,0),"")</f>
        <v/>
      </c>
      <c r="IC146" s="333" t="str">
        <f t="shared" ref="IC146:IC209" si="316">IF($I146=1,IF(AND($FD146=1,250&lt;=$FK146),5,0),"")</f>
        <v/>
      </c>
      <c r="ID146" s="419" t="str">
        <f t="shared" ref="ID146:ID209" si="317">IF($I146=1,SUM(IE146:II146),"")</f>
        <v/>
      </c>
      <c r="IE146" s="331" t="str">
        <f t="shared" ref="IE146:IE209" si="318">IF($I146=1,IF(AND($FM146=1,50&lt;=$FT146,$FT146&lt;100),1,0),"")</f>
        <v/>
      </c>
      <c r="IF146" s="331" t="str">
        <f t="shared" ref="IF146:IF209" si="319">IF($I146=1,IF(AND($FM146=1,100&lt;=$FT146,$FT146&lt;150),2,0),"")</f>
        <v/>
      </c>
      <c r="IG146" s="331" t="str">
        <f t="shared" ref="IG146:IG209" si="320">IF($I146=1,IF(AND($FM146=1,150&lt;=$FT146,$FT146&lt;200),3,0),"")</f>
        <v/>
      </c>
      <c r="IH146" s="331" t="str">
        <f t="shared" ref="IH146:IH209" si="321">IF($I146=1,IF(AND($FM146=1,200&lt;=$FT146,$FT146&lt;250),4,0),"")</f>
        <v/>
      </c>
      <c r="II146" s="333" t="str">
        <f t="shared" ref="II146:II209" si="322">IF($I146=1,IF(AND($FM146=1,250&lt;=$FT146),5,0),"")</f>
        <v/>
      </c>
      <c r="IJ146" s="419" t="str">
        <f t="shared" ref="IJ146:IJ209" si="323">IF($I146=1,SUM(IK146:IO146),"")</f>
        <v/>
      </c>
      <c r="IK146" s="331" t="str">
        <f t="shared" ref="IK146:IK209" si="324">IF($I146=1,IF(AND($FV146=1,-0.06&lt;$GC146,$GC146&lt;=-0.02),1,0),"")</f>
        <v/>
      </c>
      <c r="IL146" s="331" t="str">
        <f t="shared" ref="IL146:IL209" si="325">IF($I146=1,IF(AND($FV146=1,-0.1&lt;$GC146,$GC146&lt;=-0.06),2,0),"")</f>
        <v/>
      </c>
      <c r="IM146" s="331" t="str">
        <f t="shared" ref="IM146:IM209" si="326">IF($I146=1,IF(AND($FV146=1,-0.15&lt;$GC146,$GC146&lt;=-0.1),3,0),"")</f>
        <v/>
      </c>
      <c r="IN146" s="331" t="str">
        <f t="shared" ref="IN146:IN209" si="327">IF($I146=1,IF(AND($FV146=1,-0.2&lt;$GC146,$GC146&lt;=-0.15),4,0),"")</f>
        <v/>
      </c>
      <c r="IO146" s="333" t="str">
        <f t="shared" ref="IO146:IO209" si="328">IF($I146=1,IF(AND($FV146=1,$GC146&lt;=-0.2),5,0),"")</f>
        <v/>
      </c>
      <c r="IP146" s="433" t="str">
        <f t="shared" ref="IP146:IP209" si="329">IF($I146=1,SUM(IQ146:IR146),"")</f>
        <v/>
      </c>
      <c r="IQ146" s="331" t="str">
        <f t="shared" ref="IQ146:IQ209" si="330">IF($I146=1,IF(GF146=1,1,0),"")</f>
        <v/>
      </c>
      <c r="IR146" s="348" t="str">
        <f t="shared" ref="IR146:IR209" si="331">IF($I146=1,IF(GG146=1,1,0),"")</f>
        <v/>
      </c>
      <c r="IS146" s="433" t="str">
        <f t="shared" ref="IS146:IS209" si="332">IF($I146=1,SUM(IT146:IU146),"")</f>
        <v/>
      </c>
      <c r="IT146" s="331" t="str">
        <f t="shared" ref="IT146:IT209" si="333">IF($I146=1,IF(GI146=1,2,0),"")</f>
        <v/>
      </c>
      <c r="IU146" s="333" t="str">
        <f t="shared" ref="IU146:IU209" si="334">IF($I146=1,IF(GJ146=1,1,0),"")</f>
        <v/>
      </c>
      <c r="IV146" s="449" t="str">
        <f t="shared" ref="IV146:IV209" si="335">IF($I146=1,SUM(IW146:IY146),"")</f>
        <v/>
      </c>
      <c r="IW146" s="331" t="str">
        <f t="shared" ref="IW146:IW209" si="336">IF($I146=1,IF(GL146=1,2,0),"")</f>
        <v/>
      </c>
      <c r="IX146" s="331" t="str">
        <f t="shared" ref="IX146:IX209" si="337">IF($I146=1,IF(GM146=1,1,0),"")</f>
        <v/>
      </c>
      <c r="IY146" s="348" t="str">
        <f t="shared" ref="IY146:IY209" si="338">IF($I146=1,IF(GN146=1,1,0),"")</f>
        <v/>
      </c>
      <c r="IZ146" s="365" t="str">
        <f t="shared" ref="IZ146:IZ209" si="339">IF($I146=1,SUM(GO146:GS146,GT146,GW146,GX146,HH146,HU146,HX146,IS146,IV146,ID146,IJ146,IP146),"")</f>
        <v/>
      </c>
      <c r="JA146" s="340"/>
      <c r="JB146" s="100"/>
      <c r="JC146" s="370" t="str">
        <f t="shared" ref="JC146:JC209" si="340">IF(1&lt;=$F146,AW146,"")</f>
        <v/>
      </c>
      <c r="JD146" s="101" t="str">
        <f t="shared" ref="JD146:JD209" si="341">IF(1&lt;=$F146,AO146,"")</f>
        <v/>
      </c>
      <c r="JE146" s="367" t="str">
        <f t="shared" ref="JE146:JE209" si="342">IF(1&lt;=$F146,AX146,"")</f>
        <v/>
      </c>
      <c r="JF146" s="368" t="str">
        <f t="shared" ref="JF146:JF209" si="343">IF(JE146&gt;0,IF(BE146="非課税",JE146,IF(AND(AW146=1,BE146="控除不可"),JE146,IF(AND(AW146=1,BE146="80%控除"),ROUNDDOWN(JE146*102/110,0),IF(AND(AW146=1,BE146="全額控除"),ROUNDDOWN(JE146*100/110,0),IF(OR(AW146=2,AW146=3),JE146,JE146))))),"")</f>
        <v/>
      </c>
      <c r="JG146" s="368" t="str">
        <f t="shared" ref="JG146:JG209" si="344">IF(JE146&gt;0,IF(JD146=5,JF146/2,JF146),"")</f>
        <v/>
      </c>
      <c r="JH146" s="368" t="str">
        <f t="shared" ref="JH146:JH209" si="345">IF(JE146&gt;0,IF(JD146=1,JG146,IF(JD146=2,1000000,IF(JD146=3,JG146,IF(JD146=4,250000,IF(JD146=5,JG146,""))))))</f>
        <v/>
      </c>
      <c r="JI146" s="368">
        <f t="shared" ref="JI146:JI209" si="346">IF(JE146&gt;0,MIN(JG146:JH146),JU379)</f>
        <v>0</v>
      </c>
      <c r="JJ146" s="369" t="str">
        <f t="shared" ref="JJ146:JJ209" si="347">IF(JI146&gt;0,IF(JI146&gt;=AY146,"○","×"),"")</f>
        <v/>
      </c>
      <c r="JK146" s="367" t="str">
        <f t="shared" ref="JK146:JK209" si="348">IF(I146=1,SUMIFS($AY$17:$AY$1231,$F$17:$F$1231,F146),"")</f>
        <v/>
      </c>
      <c r="JL146" s="369" t="str">
        <f t="shared" ref="JL146:JL209" si="349">IF(I146=1,IF(JK146&lt;=10000000,"〇","×"),"")</f>
        <v/>
      </c>
      <c r="JM146" s="368" t="str">
        <f t="shared" ref="JM146:JM209" si="350">IF($I146=1,SUMIFS($AX$17:$AX$1231,$F$17:$F$1231,$F146),"")</f>
        <v/>
      </c>
      <c r="JN146" s="368" t="str">
        <f t="shared" ref="JN146:JN209" si="351">IF($I146=1,SUMIFS($AY$17:$AY$1231,$F$17:$F$1231,$F146),"")</f>
        <v/>
      </c>
      <c r="JO146" s="368" t="str">
        <f t="shared" ref="JO146:JO209" si="352">IF($I146=1,SUMIFS($BC$17:$BC$1231,$F$17:$F$1231,$F146),"")</f>
        <v/>
      </c>
      <c r="JP146" s="371" t="str">
        <f t="shared" ref="JP146:JP209" si="353">IF($I146=1,SUMIFS($BD$17:$BD$1231,$F$17:$F$1231,$F146),"")</f>
        <v/>
      </c>
      <c r="JR146" s="115" t="str">
        <f t="shared" ref="JR146:JR209" si="354">IF(F146&gt;=1,IF(AO146=5,IF(AX146&gt;=500000,"〇","×"),""),"")</f>
        <v/>
      </c>
      <c r="JS146" s="28" t="str">
        <f t="shared" ref="JS146:JS209" si="355">IF(F146&gt;=1,IF(AO146=5,IF(AND(5&lt;=AT146,AT146&lt;=20),"〇","×"),""),"")</f>
        <v/>
      </c>
      <c r="JT146" s="28" t="str">
        <f t="shared" ref="JT146:JT209" si="356">IF($I146&gt;=1,IF(OR($BH146&lt;&gt;"",$BQ146&lt;&gt;"",$BZ146&lt;&gt;""),"〇","×"),"")</f>
        <v/>
      </c>
      <c r="JU146" s="28" t="str">
        <f t="shared" ref="JU146:JU209" si="357">IF($I146&gt;=1,IF(OR($CI146&lt;&gt;"",$CR146&lt;&gt;"",$CZ146&lt;&gt;"",$DI146&lt;&gt;"",$DS146&lt;&gt;"",$DZ146&lt;&gt;"",$EG146&lt;&gt;"",$EN146&lt;&gt;""),"〇","×"),"")</f>
        <v/>
      </c>
      <c r="JV146" s="28" t="str">
        <f t="shared" ref="JV146:JV209" si="358">IF($I146&gt;=1,IF(OR($EV146&lt;&gt;"",$FD146&lt;&gt;"",$FM146&lt;&gt;"",$FV146&lt;&gt;""),"〇","×"),"")</f>
        <v/>
      </c>
      <c r="JW146" s="251"/>
      <c r="JX146" s="122" t="str">
        <f t="shared" ref="JX146:JX209" si="359">IF($I146&gt;=1,IF(AND(DU146=1,AF146=2),"〇","×"),"")</f>
        <v/>
      </c>
      <c r="JZ146" s="115" t="str">
        <f t="shared" ref="JZ146:JZ209" si="360">IF($I146=1,IF(BH146=1,1,0),"")</f>
        <v/>
      </c>
      <c r="KA146" s="398" t="str">
        <f t="shared" ref="KA146:KA209" si="361">IF($I146=1,IF(BQ146=1,1,0),"")</f>
        <v/>
      </c>
      <c r="KB146" s="398" t="str">
        <f t="shared" ref="KB146:KB209" si="362">IF($I146=1,IF(BZ146=1,1,0),"")</f>
        <v/>
      </c>
      <c r="KC146" s="28" t="str">
        <f t="shared" ref="KC146:KC209" si="363">IF($I146=1,IF(CI146=1,1,0),"")</f>
        <v/>
      </c>
      <c r="KD146" s="28" t="str">
        <f t="shared" ref="KD146:KD209" si="364">IF($I146=1,IF(CR146=1,1,0),"")</f>
        <v/>
      </c>
      <c r="KE146" s="28" t="str">
        <f t="shared" ref="KE146:KE209" si="365">IF($I146=1,IF(CZ146=1,1,0),"")</f>
        <v/>
      </c>
      <c r="KF146" s="28" t="str">
        <f t="shared" ref="KF146:KF209" si="366">IF($I146=1,IF(OR(DI146=1,DI146=2),1,0),"")</f>
        <v/>
      </c>
      <c r="KG146" s="28" t="str">
        <f t="shared" ref="KG146:KG209" si="367">IF($I146=1,IF(OR(DS146=1,DZ146=1,EG146=1,EN146=1),1,0),"")</f>
        <v/>
      </c>
      <c r="KH146" s="28" t="str">
        <f t="shared" ref="KH146:KH209" si="368">IF($I146=1,IF(EV146=1,1,0),"")</f>
        <v/>
      </c>
      <c r="KI146" s="28" t="str">
        <f t="shared" ref="KI146:KI209" si="369">IF($I146=1,IF(FD146=1,1,0),"")</f>
        <v/>
      </c>
      <c r="KJ146" s="28" t="str">
        <f t="shared" ref="KJ146:KJ209" si="370">IF($I146=1,IF(FM146=1,1,0),"")</f>
        <v/>
      </c>
      <c r="KK146" s="122" t="str">
        <f t="shared" ref="KK146:KK209" si="371">IF($I146=1,IF(FV146=1,1,0),"")</f>
        <v/>
      </c>
    </row>
    <row r="147" spans="2:297" s="26" customFormat="1" ht="26.25" customHeight="1" x14ac:dyDescent="0.2">
      <c r="B147" s="27">
        <f t="shared" si="250"/>
        <v>0</v>
      </c>
      <c r="C147" s="27">
        <f t="shared" si="251"/>
        <v>0</v>
      </c>
      <c r="D147" s="27">
        <f t="shared" si="252"/>
        <v>0</v>
      </c>
      <c r="E147" s="27">
        <f t="shared" si="253"/>
        <v>0</v>
      </c>
      <c r="F147" s="27">
        <f t="shared" si="254"/>
        <v>0</v>
      </c>
      <c r="G147" s="27">
        <f t="shared" si="255"/>
        <v>0</v>
      </c>
      <c r="H147" s="27">
        <f t="shared" si="256"/>
        <v>0</v>
      </c>
      <c r="I147" s="27">
        <f t="shared" si="257"/>
        <v>0</v>
      </c>
      <c r="J147" s="27"/>
      <c r="K147" s="27"/>
      <c r="L147" s="27"/>
      <c r="N147" s="131" t="str">
        <f t="shared" si="258"/>
        <v/>
      </c>
      <c r="O147" s="59"/>
      <c r="P147" s="59"/>
      <c r="Q147" s="241"/>
      <c r="R147" s="483"/>
      <c r="S147" s="243" t="str">
        <f>IFERROR(VLOOKUP($R147,整理番号!$B$4:$C$5,2,FALSE),"")</f>
        <v/>
      </c>
      <c r="T147" s="59"/>
      <c r="U147" s="250"/>
      <c r="V147" s="121"/>
      <c r="W147" s="218" t="str">
        <f t="shared" si="259"/>
        <v/>
      </c>
      <c r="X147" s="111"/>
      <c r="Y147" s="115"/>
      <c r="Z147" s="146" t="str">
        <f>IFERROR(VLOOKUP($Y147,整理番号!$B$8:$C$10,2,FALSE),"")</f>
        <v/>
      </c>
      <c r="AA147" s="251"/>
      <c r="AB147" s="28"/>
      <c r="AC147" s="62" t="str">
        <f>IFERROR(VLOOKUP($AB147,整理番号!$B$22:$C$23,2,FALSE),"")</f>
        <v/>
      </c>
      <c r="AD147" s="28"/>
      <c r="AE147" s="116" t="str">
        <f>IFERROR(VLOOKUP(AD147,整理番号!$B$14:$C$16,2,FALSE),"")</f>
        <v/>
      </c>
      <c r="AF147" s="115"/>
      <c r="AG147" s="30" t="str">
        <f>IFERROR(VLOOKUP(AF147,整理番号!$B$18:$C$19,2,FALSE),"")</f>
        <v/>
      </c>
      <c r="AH147" s="28"/>
      <c r="AI147" s="254"/>
      <c r="AJ147" s="254"/>
      <c r="AK147" s="122"/>
      <c r="AL147" s="141"/>
      <c r="AM147" s="28"/>
      <c r="AN147" s="141"/>
      <c r="AO147" s="115"/>
      <c r="AP147" s="116" t="str">
        <f>IFERROR(VLOOKUP(AO147,整理番号!$B$38:$C$43,2,FALSE),"")</f>
        <v/>
      </c>
      <c r="AQ147" s="104" t="str">
        <f t="shared" si="260"/>
        <v/>
      </c>
      <c r="AR147" s="27"/>
      <c r="AS147" s="28"/>
      <c r="AT147" s="27"/>
      <c r="AU147" s="27"/>
      <c r="AV147" s="122"/>
      <c r="AW147" s="115"/>
      <c r="AX147" s="31"/>
      <c r="AY147" s="64" t="str">
        <f t="shared" si="261"/>
        <v/>
      </c>
      <c r="AZ147" s="31"/>
      <c r="BA147" s="31"/>
      <c r="BB147" s="64">
        <f t="shared" si="262"/>
        <v>0</v>
      </c>
      <c r="BC147" s="64" t="str">
        <f t="shared" si="263"/>
        <v/>
      </c>
      <c r="BD147" s="64" t="str">
        <f t="shared" si="264"/>
        <v/>
      </c>
      <c r="BE147" s="33"/>
      <c r="BF147" s="34" t="str">
        <f t="shared" si="265"/>
        <v/>
      </c>
      <c r="BG147" s="125" t="str">
        <f t="shared" si="266"/>
        <v/>
      </c>
      <c r="BH147" s="262"/>
      <c r="BI147" s="263"/>
      <c r="BJ147" s="31"/>
      <c r="BK147" s="31"/>
      <c r="BL147" s="31"/>
      <c r="BM147" s="31"/>
      <c r="BN147" s="148"/>
      <c r="BO147" s="270"/>
      <c r="BP147" s="267"/>
      <c r="BQ147" s="262"/>
      <c r="BR147" s="263"/>
      <c r="BS147" s="31"/>
      <c r="BT147" s="31"/>
      <c r="BU147" s="31"/>
      <c r="BV147" s="31"/>
      <c r="BW147" s="148"/>
      <c r="BX147" s="270"/>
      <c r="BY147" s="267"/>
      <c r="BZ147" s="262"/>
      <c r="CA147" s="263"/>
      <c r="CB147" s="31"/>
      <c r="CC147" s="31"/>
      <c r="CD147" s="31"/>
      <c r="CE147" s="31"/>
      <c r="CF147" s="148"/>
      <c r="CG147" s="270"/>
      <c r="CH147" s="267"/>
      <c r="CI147" s="262"/>
      <c r="CJ147" s="263"/>
      <c r="CK147" s="323"/>
      <c r="CL147" s="323"/>
      <c r="CM147" s="323"/>
      <c r="CN147" s="323"/>
      <c r="CO147" s="35" t="s">
        <v>306</v>
      </c>
      <c r="CP147" s="342" t="str">
        <f t="shared" si="267"/>
        <v/>
      </c>
      <c r="CQ147" s="267"/>
      <c r="CR147" s="258"/>
      <c r="CS147" s="93"/>
      <c r="CT147" s="275"/>
      <c r="CU147" s="275"/>
      <c r="CV147" s="275"/>
      <c r="CW147" s="275"/>
      <c r="CX147" s="36" t="s">
        <v>307</v>
      </c>
      <c r="CY147" s="273"/>
      <c r="CZ147" s="258"/>
      <c r="DA147" s="263"/>
      <c r="DB147" s="296"/>
      <c r="DC147" s="296"/>
      <c r="DD147" s="296"/>
      <c r="DE147" s="296"/>
      <c r="DF147" s="36" t="s">
        <v>308</v>
      </c>
      <c r="DG147" s="344" t="str">
        <f t="shared" si="268"/>
        <v/>
      </c>
      <c r="DH147" s="273"/>
      <c r="DI147" s="258"/>
      <c r="DJ147" s="263"/>
      <c r="DK147" s="278"/>
      <c r="DL147" s="278"/>
      <c r="DM147" s="278"/>
      <c r="DN147" s="278"/>
      <c r="DO147" s="36" t="s">
        <v>309</v>
      </c>
      <c r="DP147" s="281"/>
      <c r="DQ147" s="284" t="str">
        <f t="shared" si="269"/>
        <v/>
      </c>
      <c r="DR147" s="273"/>
      <c r="DS147" s="43"/>
      <c r="DT147" s="93"/>
      <c r="DU147" s="37"/>
      <c r="DV147" s="37"/>
      <c r="DW147" s="37"/>
      <c r="DX147" s="37"/>
      <c r="DY147" s="46" t="s">
        <v>310</v>
      </c>
      <c r="DZ147" s="478"/>
      <c r="EA147" s="38"/>
      <c r="EB147" s="37"/>
      <c r="EC147" s="37"/>
      <c r="ED147" s="37"/>
      <c r="EE147" s="37"/>
      <c r="EF147" s="49" t="s">
        <v>307</v>
      </c>
      <c r="EG147" s="54"/>
      <c r="EH147" s="290"/>
      <c r="EI147" s="37"/>
      <c r="EJ147" s="37"/>
      <c r="EK147" s="37"/>
      <c r="EL147" s="37"/>
      <c r="EM147" s="52" t="s">
        <v>307</v>
      </c>
      <c r="EN147" s="57"/>
      <c r="EO147" s="290"/>
      <c r="EP147" s="37"/>
      <c r="EQ147" s="37"/>
      <c r="ER147" s="37"/>
      <c r="ES147" s="37"/>
      <c r="ET147" s="39" t="s">
        <v>307</v>
      </c>
      <c r="EU147" s="287"/>
      <c r="EV147" s="292"/>
      <c r="EW147" s="290"/>
      <c r="EX147" s="37"/>
      <c r="EY147" s="37"/>
      <c r="EZ147" s="37"/>
      <c r="FA147" s="37"/>
      <c r="FB147" s="39" t="s">
        <v>307</v>
      </c>
      <c r="FC147" s="287"/>
      <c r="FD147" s="292"/>
      <c r="FE147" s="290"/>
      <c r="FF147" s="296"/>
      <c r="FG147" s="296"/>
      <c r="FH147" s="296"/>
      <c r="FI147" s="296"/>
      <c r="FJ147" s="40" t="s">
        <v>311</v>
      </c>
      <c r="FK147" s="302" t="str">
        <f t="shared" si="270"/>
        <v/>
      </c>
      <c r="FL147" s="299"/>
      <c r="FM147" s="292"/>
      <c r="FN147" s="290"/>
      <c r="FO147" s="305"/>
      <c r="FP147" s="296"/>
      <c r="FQ147" s="296"/>
      <c r="FR147" s="296"/>
      <c r="FS147" s="40" t="s">
        <v>311</v>
      </c>
      <c r="FT147" s="352" t="str">
        <f t="shared" si="271"/>
        <v/>
      </c>
      <c r="FU147" s="267"/>
      <c r="FV147" s="292"/>
      <c r="FW147" s="290"/>
      <c r="FX147" s="326"/>
      <c r="FY147" s="326"/>
      <c r="FZ147" s="326"/>
      <c r="GA147" s="326"/>
      <c r="GB147" s="36" t="s">
        <v>312</v>
      </c>
      <c r="GC147" s="308" t="str">
        <f t="shared" si="272"/>
        <v/>
      </c>
      <c r="GD147" s="267"/>
      <c r="GE147" s="312" t="str">
        <f t="shared" si="273"/>
        <v/>
      </c>
      <c r="GF147" s="313"/>
      <c r="GG147" s="338"/>
      <c r="GH147" s="312" t="str">
        <f t="shared" si="274"/>
        <v/>
      </c>
      <c r="GI147" s="313"/>
      <c r="GJ147" s="338" t="s">
        <v>56</v>
      </c>
      <c r="GK147" s="475" t="str">
        <f t="shared" si="275"/>
        <v/>
      </c>
      <c r="GL147" s="313"/>
      <c r="GM147" s="313"/>
      <c r="GN147" s="338"/>
      <c r="GO147" s="429" t="str">
        <f t="shared" si="276"/>
        <v/>
      </c>
      <c r="GP147" s="430" t="str">
        <f t="shared" si="277"/>
        <v/>
      </c>
      <c r="GQ147" s="431" t="str">
        <f t="shared" si="278"/>
        <v/>
      </c>
      <c r="GR147" s="432" t="str">
        <f t="shared" si="279"/>
        <v/>
      </c>
      <c r="GS147" s="430" t="str">
        <f t="shared" si="280"/>
        <v/>
      </c>
      <c r="GT147" s="433" t="str">
        <f t="shared" si="281"/>
        <v/>
      </c>
      <c r="GU147" s="331" t="str">
        <f t="shared" si="282"/>
        <v/>
      </c>
      <c r="GV147" s="333" t="str">
        <f t="shared" si="283"/>
        <v/>
      </c>
      <c r="GW147" s="439" t="str">
        <f t="shared" si="284"/>
        <v/>
      </c>
      <c r="GX147" s="433" t="str">
        <f t="shared" si="285"/>
        <v/>
      </c>
      <c r="GY147" s="331" t="str">
        <f t="shared" si="286"/>
        <v/>
      </c>
      <c r="GZ147" s="331" t="str">
        <f t="shared" si="287"/>
        <v/>
      </c>
      <c r="HA147" s="328" t="str">
        <f t="shared" si="288"/>
        <v/>
      </c>
      <c r="HB147" s="331" t="str">
        <f t="shared" si="289"/>
        <v/>
      </c>
      <c r="HC147" s="331" t="str">
        <f t="shared" si="290"/>
        <v/>
      </c>
      <c r="HD147" s="333" t="str">
        <f t="shared" si="291"/>
        <v/>
      </c>
      <c r="HE147" s="332" t="str">
        <f t="shared" si="292"/>
        <v/>
      </c>
      <c r="HF147" s="331" t="str">
        <f t="shared" si="293"/>
        <v/>
      </c>
      <c r="HG147" s="333" t="str">
        <f t="shared" si="294"/>
        <v/>
      </c>
      <c r="HH147" s="419" t="str">
        <f t="shared" si="295"/>
        <v/>
      </c>
      <c r="HI147" s="358" t="str">
        <f t="shared" si="296"/>
        <v/>
      </c>
      <c r="HJ147" s="331" t="str">
        <f t="shared" si="297"/>
        <v/>
      </c>
      <c r="HK147" s="331" t="str">
        <f t="shared" si="298"/>
        <v/>
      </c>
      <c r="HL147" s="358" t="str">
        <f t="shared" si="299"/>
        <v/>
      </c>
      <c r="HM147" s="331" t="str">
        <f t="shared" si="300"/>
        <v/>
      </c>
      <c r="HN147" s="331" t="str">
        <f t="shared" si="301"/>
        <v/>
      </c>
      <c r="HO147" s="358" t="str">
        <f t="shared" si="302"/>
        <v/>
      </c>
      <c r="HP147" s="331" t="str">
        <f t="shared" si="303"/>
        <v/>
      </c>
      <c r="HQ147" s="331" t="str">
        <f t="shared" si="304"/>
        <v/>
      </c>
      <c r="HR147" s="361" t="str">
        <f t="shared" si="305"/>
        <v/>
      </c>
      <c r="HS147" s="348" t="str">
        <f t="shared" si="306"/>
        <v/>
      </c>
      <c r="HT147" s="333" t="str">
        <f t="shared" si="307"/>
        <v/>
      </c>
      <c r="HU147" s="428" t="str">
        <f t="shared" si="308"/>
        <v/>
      </c>
      <c r="HV147" s="328" t="str">
        <f t="shared" si="309"/>
        <v/>
      </c>
      <c r="HW147" s="330" t="str">
        <f t="shared" si="310"/>
        <v/>
      </c>
      <c r="HX147" s="418" t="str">
        <f t="shared" si="311"/>
        <v/>
      </c>
      <c r="HY147" s="331" t="str">
        <f t="shared" si="312"/>
        <v/>
      </c>
      <c r="HZ147" s="331" t="str">
        <f t="shared" si="313"/>
        <v/>
      </c>
      <c r="IA147" s="331" t="str">
        <f t="shared" si="314"/>
        <v/>
      </c>
      <c r="IB147" s="331" t="str">
        <f t="shared" si="315"/>
        <v/>
      </c>
      <c r="IC147" s="333" t="str">
        <f t="shared" si="316"/>
        <v/>
      </c>
      <c r="ID147" s="419" t="str">
        <f t="shared" si="317"/>
        <v/>
      </c>
      <c r="IE147" s="331" t="str">
        <f t="shared" si="318"/>
        <v/>
      </c>
      <c r="IF147" s="331" t="str">
        <f t="shared" si="319"/>
        <v/>
      </c>
      <c r="IG147" s="331" t="str">
        <f t="shared" si="320"/>
        <v/>
      </c>
      <c r="IH147" s="331" t="str">
        <f t="shared" si="321"/>
        <v/>
      </c>
      <c r="II147" s="333" t="str">
        <f t="shared" si="322"/>
        <v/>
      </c>
      <c r="IJ147" s="419" t="str">
        <f t="shared" si="323"/>
        <v/>
      </c>
      <c r="IK147" s="331" t="str">
        <f t="shared" si="324"/>
        <v/>
      </c>
      <c r="IL147" s="331" t="str">
        <f t="shared" si="325"/>
        <v/>
      </c>
      <c r="IM147" s="331" t="str">
        <f t="shared" si="326"/>
        <v/>
      </c>
      <c r="IN147" s="331" t="str">
        <f t="shared" si="327"/>
        <v/>
      </c>
      <c r="IO147" s="333" t="str">
        <f t="shared" si="328"/>
        <v/>
      </c>
      <c r="IP147" s="433" t="str">
        <f t="shared" si="329"/>
        <v/>
      </c>
      <c r="IQ147" s="331" t="str">
        <f t="shared" si="330"/>
        <v/>
      </c>
      <c r="IR147" s="348" t="str">
        <f t="shared" si="331"/>
        <v/>
      </c>
      <c r="IS147" s="433" t="str">
        <f t="shared" si="332"/>
        <v/>
      </c>
      <c r="IT147" s="331" t="str">
        <f t="shared" si="333"/>
        <v/>
      </c>
      <c r="IU147" s="333" t="str">
        <f t="shared" si="334"/>
        <v/>
      </c>
      <c r="IV147" s="449" t="str">
        <f t="shared" si="335"/>
        <v/>
      </c>
      <c r="IW147" s="331" t="str">
        <f t="shared" si="336"/>
        <v/>
      </c>
      <c r="IX147" s="331" t="str">
        <f t="shared" si="337"/>
        <v/>
      </c>
      <c r="IY147" s="348" t="str">
        <f t="shared" si="338"/>
        <v/>
      </c>
      <c r="IZ147" s="365" t="str">
        <f t="shared" si="339"/>
        <v/>
      </c>
      <c r="JA147" s="340"/>
      <c r="JB147" s="100"/>
      <c r="JC147" s="370" t="str">
        <f t="shared" si="340"/>
        <v/>
      </c>
      <c r="JD147" s="101" t="str">
        <f t="shared" si="341"/>
        <v/>
      </c>
      <c r="JE147" s="367" t="str">
        <f t="shared" si="342"/>
        <v/>
      </c>
      <c r="JF147" s="368" t="str">
        <f t="shared" si="343"/>
        <v/>
      </c>
      <c r="JG147" s="368" t="str">
        <f t="shared" si="344"/>
        <v/>
      </c>
      <c r="JH147" s="368" t="str">
        <f t="shared" si="345"/>
        <v/>
      </c>
      <c r="JI147" s="368">
        <f t="shared" si="346"/>
        <v>0</v>
      </c>
      <c r="JJ147" s="369" t="str">
        <f t="shared" si="347"/>
        <v/>
      </c>
      <c r="JK147" s="367" t="str">
        <f t="shared" si="348"/>
        <v/>
      </c>
      <c r="JL147" s="369" t="str">
        <f t="shared" si="349"/>
        <v/>
      </c>
      <c r="JM147" s="368" t="str">
        <f t="shared" si="350"/>
        <v/>
      </c>
      <c r="JN147" s="368" t="str">
        <f t="shared" si="351"/>
        <v/>
      </c>
      <c r="JO147" s="368" t="str">
        <f t="shared" si="352"/>
        <v/>
      </c>
      <c r="JP147" s="371" t="str">
        <f t="shared" si="353"/>
        <v/>
      </c>
      <c r="JR147" s="115" t="str">
        <f t="shared" si="354"/>
        <v/>
      </c>
      <c r="JS147" s="28" t="str">
        <f t="shared" si="355"/>
        <v/>
      </c>
      <c r="JT147" s="28" t="str">
        <f t="shared" si="356"/>
        <v/>
      </c>
      <c r="JU147" s="28" t="str">
        <f t="shared" si="357"/>
        <v/>
      </c>
      <c r="JV147" s="28" t="str">
        <f t="shared" si="358"/>
        <v/>
      </c>
      <c r="JW147" s="251"/>
      <c r="JX147" s="122" t="str">
        <f t="shared" si="359"/>
        <v/>
      </c>
      <c r="JZ147" s="115" t="str">
        <f t="shared" si="360"/>
        <v/>
      </c>
      <c r="KA147" s="398" t="str">
        <f t="shared" si="361"/>
        <v/>
      </c>
      <c r="KB147" s="398" t="str">
        <f t="shared" si="362"/>
        <v/>
      </c>
      <c r="KC147" s="28" t="str">
        <f t="shared" si="363"/>
        <v/>
      </c>
      <c r="KD147" s="28" t="str">
        <f t="shared" si="364"/>
        <v/>
      </c>
      <c r="KE147" s="28" t="str">
        <f t="shared" si="365"/>
        <v/>
      </c>
      <c r="KF147" s="28" t="str">
        <f t="shared" si="366"/>
        <v/>
      </c>
      <c r="KG147" s="28" t="str">
        <f t="shared" si="367"/>
        <v/>
      </c>
      <c r="KH147" s="28" t="str">
        <f t="shared" si="368"/>
        <v/>
      </c>
      <c r="KI147" s="28" t="str">
        <f t="shared" si="369"/>
        <v/>
      </c>
      <c r="KJ147" s="28" t="str">
        <f t="shared" si="370"/>
        <v/>
      </c>
      <c r="KK147" s="122" t="str">
        <f t="shared" si="371"/>
        <v/>
      </c>
    </row>
    <row r="148" spans="2:297" s="26" customFormat="1" ht="26.25" customHeight="1" x14ac:dyDescent="0.2">
      <c r="B148" s="27">
        <f t="shared" si="250"/>
        <v>0</v>
      </c>
      <c r="C148" s="27">
        <f t="shared" si="251"/>
        <v>0</v>
      </c>
      <c r="D148" s="27">
        <f t="shared" si="252"/>
        <v>0</v>
      </c>
      <c r="E148" s="27">
        <f t="shared" si="253"/>
        <v>0</v>
      </c>
      <c r="F148" s="27">
        <f t="shared" si="254"/>
        <v>0</v>
      </c>
      <c r="G148" s="27">
        <f t="shared" si="255"/>
        <v>0</v>
      </c>
      <c r="H148" s="27">
        <f t="shared" si="256"/>
        <v>0</v>
      </c>
      <c r="I148" s="27">
        <f t="shared" si="257"/>
        <v>0</v>
      </c>
      <c r="J148" s="27"/>
      <c r="K148" s="27"/>
      <c r="L148" s="27"/>
      <c r="N148" s="131" t="str">
        <f t="shared" si="258"/>
        <v/>
      </c>
      <c r="O148" s="59"/>
      <c r="P148" s="59"/>
      <c r="Q148" s="241"/>
      <c r="R148" s="483"/>
      <c r="S148" s="243" t="str">
        <f>IFERROR(VLOOKUP($R148,整理番号!$B$4:$C$5,2,FALSE),"")</f>
        <v/>
      </c>
      <c r="T148" s="59"/>
      <c r="U148" s="250"/>
      <c r="V148" s="121"/>
      <c r="W148" s="218" t="str">
        <f t="shared" si="259"/>
        <v/>
      </c>
      <c r="X148" s="111"/>
      <c r="Y148" s="115"/>
      <c r="Z148" s="146" t="str">
        <f>IFERROR(VLOOKUP($Y148,整理番号!$B$8:$C$10,2,FALSE),"")</f>
        <v/>
      </c>
      <c r="AA148" s="251"/>
      <c r="AB148" s="28"/>
      <c r="AC148" s="62" t="str">
        <f>IFERROR(VLOOKUP($AB148,整理番号!$B$22:$C$23,2,FALSE),"")</f>
        <v/>
      </c>
      <c r="AD148" s="28"/>
      <c r="AE148" s="116" t="str">
        <f>IFERROR(VLOOKUP(AD148,整理番号!$B$14:$C$16,2,FALSE),"")</f>
        <v/>
      </c>
      <c r="AF148" s="115"/>
      <c r="AG148" s="30" t="str">
        <f>IFERROR(VLOOKUP(AF148,整理番号!$B$18:$C$19,2,FALSE),"")</f>
        <v/>
      </c>
      <c r="AH148" s="28"/>
      <c r="AI148" s="254"/>
      <c r="AJ148" s="254"/>
      <c r="AK148" s="122"/>
      <c r="AL148" s="141"/>
      <c r="AM148" s="28"/>
      <c r="AN148" s="141"/>
      <c r="AO148" s="115"/>
      <c r="AP148" s="116" t="str">
        <f>IFERROR(VLOOKUP(AO148,整理番号!$B$38:$C$43,2,FALSE),"")</f>
        <v/>
      </c>
      <c r="AQ148" s="104" t="str">
        <f t="shared" si="260"/>
        <v/>
      </c>
      <c r="AR148" s="27"/>
      <c r="AS148" s="28"/>
      <c r="AT148" s="27"/>
      <c r="AU148" s="27"/>
      <c r="AV148" s="122"/>
      <c r="AW148" s="115"/>
      <c r="AX148" s="31"/>
      <c r="AY148" s="64" t="str">
        <f t="shared" si="261"/>
        <v/>
      </c>
      <c r="AZ148" s="31"/>
      <c r="BA148" s="31"/>
      <c r="BB148" s="64">
        <f t="shared" si="262"/>
        <v>0</v>
      </c>
      <c r="BC148" s="64" t="str">
        <f t="shared" si="263"/>
        <v/>
      </c>
      <c r="BD148" s="64" t="str">
        <f t="shared" si="264"/>
        <v/>
      </c>
      <c r="BE148" s="33"/>
      <c r="BF148" s="34" t="str">
        <f t="shared" si="265"/>
        <v/>
      </c>
      <c r="BG148" s="125" t="str">
        <f t="shared" si="266"/>
        <v/>
      </c>
      <c r="BH148" s="262"/>
      <c r="BI148" s="263"/>
      <c r="BJ148" s="31"/>
      <c r="BK148" s="31"/>
      <c r="BL148" s="31"/>
      <c r="BM148" s="31"/>
      <c r="BN148" s="148"/>
      <c r="BO148" s="270"/>
      <c r="BP148" s="267"/>
      <c r="BQ148" s="262"/>
      <c r="BR148" s="263"/>
      <c r="BS148" s="31"/>
      <c r="BT148" s="31"/>
      <c r="BU148" s="31"/>
      <c r="BV148" s="31"/>
      <c r="BW148" s="148"/>
      <c r="BX148" s="270"/>
      <c r="BY148" s="267"/>
      <c r="BZ148" s="262"/>
      <c r="CA148" s="263"/>
      <c r="CB148" s="31"/>
      <c r="CC148" s="31"/>
      <c r="CD148" s="31"/>
      <c r="CE148" s="31"/>
      <c r="CF148" s="148"/>
      <c r="CG148" s="270"/>
      <c r="CH148" s="267"/>
      <c r="CI148" s="262"/>
      <c r="CJ148" s="263"/>
      <c r="CK148" s="323"/>
      <c r="CL148" s="323"/>
      <c r="CM148" s="323"/>
      <c r="CN148" s="323"/>
      <c r="CO148" s="35" t="s">
        <v>306</v>
      </c>
      <c r="CP148" s="342" t="str">
        <f t="shared" si="267"/>
        <v/>
      </c>
      <c r="CQ148" s="267"/>
      <c r="CR148" s="258"/>
      <c r="CS148" s="93"/>
      <c r="CT148" s="275"/>
      <c r="CU148" s="275"/>
      <c r="CV148" s="275"/>
      <c r="CW148" s="275"/>
      <c r="CX148" s="36" t="s">
        <v>307</v>
      </c>
      <c r="CY148" s="273"/>
      <c r="CZ148" s="258"/>
      <c r="DA148" s="263"/>
      <c r="DB148" s="296"/>
      <c r="DC148" s="296"/>
      <c r="DD148" s="296"/>
      <c r="DE148" s="296"/>
      <c r="DF148" s="36" t="s">
        <v>308</v>
      </c>
      <c r="DG148" s="344" t="str">
        <f t="shared" si="268"/>
        <v/>
      </c>
      <c r="DH148" s="273"/>
      <c r="DI148" s="258"/>
      <c r="DJ148" s="263"/>
      <c r="DK148" s="278"/>
      <c r="DL148" s="278"/>
      <c r="DM148" s="278"/>
      <c r="DN148" s="278"/>
      <c r="DO148" s="36" t="s">
        <v>309</v>
      </c>
      <c r="DP148" s="281"/>
      <c r="DQ148" s="284" t="str">
        <f t="shared" si="269"/>
        <v/>
      </c>
      <c r="DR148" s="273"/>
      <c r="DS148" s="43"/>
      <c r="DT148" s="93"/>
      <c r="DU148" s="37"/>
      <c r="DV148" s="37"/>
      <c r="DW148" s="37"/>
      <c r="DX148" s="37"/>
      <c r="DY148" s="46" t="s">
        <v>310</v>
      </c>
      <c r="DZ148" s="478"/>
      <c r="EA148" s="38"/>
      <c r="EB148" s="37"/>
      <c r="EC148" s="37"/>
      <c r="ED148" s="37"/>
      <c r="EE148" s="37"/>
      <c r="EF148" s="49" t="s">
        <v>307</v>
      </c>
      <c r="EG148" s="54"/>
      <c r="EH148" s="290"/>
      <c r="EI148" s="37"/>
      <c r="EJ148" s="37"/>
      <c r="EK148" s="37"/>
      <c r="EL148" s="37"/>
      <c r="EM148" s="52" t="s">
        <v>307</v>
      </c>
      <c r="EN148" s="57"/>
      <c r="EO148" s="290"/>
      <c r="EP148" s="37"/>
      <c r="EQ148" s="37"/>
      <c r="ER148" s="37"/>
      <c r="ES148" s="37"/>
      <c r="ET148" s="39" t="s">
        <v>307</v>
      </c>
      <c r="EU148" s="287"/>
      <c r="EV148" s="292"/>
      <c r="EW148" s="290"/>
      <c r="EX148" s="37"/>
      <c r="EY148" s="37"/>
      <c r="EZ148" s="37"/>
      <c r="FA148" s="37"/>
      <c r="FB148" s="39" t="s">
        <v>307</v>
      </c>
      <c r="FC148" s="287"/>
      <c r="FD148" s="292"/>
      <c r="FE148" s="290"/>
      <c r="FF148" s="296"/>
      <c r="FG148" s="296"/>
      <c r="FH148" s="296"/>
      <c r="FI148" s="296"/>
      <c r="FJ148" s="40" t="s">
        <v>311</v>
      </c>
      <c r="FK148" s="302" t="str">
        <f t="shared" si="270"/>
        <v/>
      </c>
      <c r="FL148" s="299"/>
      <c r="FM148" s="292"/>
      <c r="FN148" s="290"/>
      <c r="FO148" s="305"/>
      <c r="FP148" s="296"/>
      <c r="FQ148" s="296"/>
      <c r="FR148" s="296"/>
      <c r="FS148" s="40" t="s">
        <v>311</v>
      </c>
      <c r="FT148" s="352" t="str">
        <f t="shared" si="271"/>
        <v/>
      </c>
      <c r="FU148" s="267"/>
      <c r="FV148" s="292"/>
      <c r="FW148" s="290"/>
      <c r="FX148" s="326"/>
      <c r="FY148" s="326"/>
      <c r="FZ148" s="326"/>
      <c r="GA148" s="326"/>
      <c r="GB148" s="36" t="s">
        <v>312</v>
      </c>
      <c r="GC148" s="308" t="str">
        <f t="shared" si="272"/>
        <v/>
      </c>
      <c r="GD148" s="267"/>
      <c r="GE148" s="312" t="str">
        <f t="shared" si="273"/>
        <v/>
      </c>
      <c r="GF148" s="313"/>
      <c r="GG148" s="338"/>
      <c r="GH148" s="312" t="str">
        <f t="shared" si="274"/>
        <v/>
      </c>
      <c r="GI148" s="313"/>
      <c r="GJ148" s="338" t="s">
        <v>56</v>
      </c>
      <c r="GK148" s="475" t="str">
        <f t="shared" si="275"/>
        <v/>
      </c>
      <c r="GL148" s="313"/>
      <c r="GM148" s="313"/>
      <c r="GN148" s="338"/>
      <c r="GO148" s="429" t="str">
        <f t="shared" si="276"/>
        <v/>
      </c>
      <c r="GP148" s="430" t="str">
        <f t="shared" si="277"/>
        <v/>
      </c>
      <c r="GQ148" s="431" t="str">
        <f t="shared" si="278"/>
        <v/>
      </c>
      <c r="GR148" s="432" t="str">
        <f t="shared" si="279"/>
        <v/>
      </c>
      <c r="GS148" s="430" t="str">
        <f t="shared" si="280"/>
        <v/>
      </c>
      <c r="GT148" s="433" t="str">
        <f t="shared" si="281"/>
        <v/>
      </c>
      <c r="GU148" s="331" t="str">
        <f t="shared" si="282"/>
        <v/>
      </c>
      <c r="GV148" s="333" t="str">
        <f t="shared" si="283"/>
        <v/>
      </c>
      <c r="GW148" s="439" t="str">
        <f t="shared" si="284"/>
        <v/>
      </c>
      <c r="GX148" s="433" t="str">
        <f t="shared" si="285"/>
        <v/>
      </c>
      <c r="GY148" s="331" t="str">
        <f t="shared" si="286"/>
        <v/>
      </c>
      <c r="GZ148" s="331" t="str">
        <f t="shared" si="287"/>
        <v/>
      </c>
      <c r="HA148" s="328" t="str">
        <f t="shared" si="288"/>
        <v/>
      </c>
      <c r="HB148" s="331" t="str">
        <f t="shared" si="289"/>
        <v/>
      </c>
      <c r="HC148" s="331" t="str">
        <f t="shared" si="290"/>
        <v/>
      </c>
      <c r="HD148" s="333" t="str">
        <f t="shared" si="291"/>
        <v/>
      </c>
      <c r="HE148" s="332" t="str">
        <f t="shared" si="292"/>
        <v/>
      </c>
      <c r="HF148" s="331" t="str">
        <f t="shared" si="293"/>
        <v/>
      </c>
      <c r="HG148" s="333" t="str">
        <f t="shared" si="294"/>
        <v/>
      </c>
      <c r="HH148" s="419" t="str">
        <f t="shared" si="295"/>
        <v/>
      </c>
      <c r="HI148" s="358" t="str">
        <f t="shared" si="296"/>
        <v/>
      </c>
      <c r="HJ148" s="331" t="str">
        <f t="shared" si="297"/>
        <v/>
      </c>
      <c r="HK148" s="331" t="str">
        <f t="shared" si="298"/>
        <v/>
      </c>
      <c r="HL148" s="358" t="str">
        <f t="shared" si="299"/>
        <v/>
      </c>
      <c r="HM148" s="331" t="str">
        <f t="shared" si="300"/>
        <v/>
      </c>
      <c r="HN148" s="331" t="str">
        <f t="shared" si="301"/>
        <v/>
      </c>
      <c r="HO148" s="358" t="str">
        <f t="shared" si="302"/>
        <v/>
      </c>
      <c r="HP148" s="331" t="str">
        <f t="shared" si="303"/>
        <v/>
      </c>
      <c r="HQ148" s="331" t="str">
        <f t="shared" si="304"/>
        <v/>
      </c>
      <c r="HR148" s="361" t="str">
        <f t="shared" si="305"/>
        <v/>
      </c>
      <c r="HS148" s="348" t="str">
        <f t="shared" si="306"/>
        <v/>
      </c>
      <c r="HT148" s="333" t="str">
        <f t="shared" si="307"/>
        <v/>
      </c>
      <c r="HU148" s="428" t="str">
        <f t="shared" si="308"/>
        <v/>
      </c>
      <c r="HV148" s="328" t="str">
        <f t="shared" si="309"/>
        <v/>
      </c>
      <c r="HW148" s="330" t="str">
        <f t="shared" si="310"/>
        <v/>
      </c>
      <c r="HX148" s="418" t="str">
        <f t="shared" si="311"/>
        <v/>
      </c>
      <c r="HY148" s="331" t="str">
        <f t="shared" si="312"/>
        <v/>
      </c>
      <c r="HZ148" s="331" t="str">
        <f t="shared" si="313"/>
        <v/>
      </c>
      <c r="IA148" s="331" t="str">
        <f t="shared" si="314"/>
        <v/>
      </c>
      <c r="IB148" s="331" t="str">
        <f t="shared" si="315"/>
        <v/>
      </c>
      <c r="IC148" s="333" t="str">
        <f t="shared" si="316"/>
        <v/>
      </c>
      <c r="ID148" s="419" t="str">
        <f t="shared" si="317"/>
        <v/>
      </c>
      <c r="IE148" s="331" t="str">
        <f t="shared" si="318"/>
        <v/>
      </c>
      <c r="IF148" s="331" t="str">
        <f t="shared" si="319"/>
        <v/>
      </c>
      <c r="IG148" s="331" t="str">
        <f t="shared" si="320"/>
        <v/>
      </c>
      <c r="IH148" s="331" t="str">
        <f t="shared" si="321"/>
        <v/>
      </c>
      <c r="II148" s="333" t="str">
        <f t="shared" si="322"/>
        <v/>
      </c>
      <c r="IJ148" s="419" t="str">
        <f t="shared" si="323"/>
        <v/>
      </c>
      <c r="IK148" s="331" t="str">
        <f t="shared" si="324"/>
        <v/>
      </c>
      <c r="IL148" s="331" t="str">
        <f t="shared" si="325"/>
        <v/>
      </c>
      <c r="IM148" s="331" t="str">
        <f t="shared" si="326"/>
        <v/>
      </c>
      <c r="IN148" s="331" t="str">
        <f t="shared" si="327"/>
        <v/>
      </c>
      <c r="IO148" s="333" t="str">
        <f t="shared" si="328"/>
        <v/>
      </c>
      <c r="IP148" s="433" t="str">
        <f t="shared" si="329"/>
        <v/>
      </c>
      <c r="IQ148" s="331" t="str">
        <f t="shared" si="330"/>
        <v/>
      </c>
      <c r="IR148" s="348" t="str">
        <f t="shared" si="331"/>
        <v/>
      </c>
      <c r="IS148" s="433" t="str">
        <f t="shared" si="332"/>
        <v/>
      </c>
      <c r="IT148" s="331" t="str">
        <f t="shared" si="333"/>
        <v/>
      </c>
      <c r="IU148" s="333" t="str">
        <f t="shared" si="334"/>
        <v/>
      </c>
      <c r="IV148" s="449" t="str">
        <f t="shared" si="335"/>
        <v/>
      </c>
      <c r="IW148" s="331" t="str">
        <f t="shared" si="336"/>
        <v/>
      </c>
      <c r="IX148" s="331" t="str">
        <f t="shared" si="337"/>
        <v/>
      </c>
      <c r="IY148" s="348" t="str">
        <f t="shared" si="338"/>
        <v/>
      </c>
      <c r="IZ148" s="365" t="str">
        <f t="shared" si="339"/>
        <v/>
      </c>
      <c r="JA148" s="340"/>
      <c r="JB148" s="100"/>
      <c r="JC148" s="370" t="str">
        <f t="shared" si="340"/>
        <v/>
      </c>
      <c r="JD148" s="101" t="str">
        <f t="shared" si="341"/>
        <v/>
      </c>
      <c r="JE148" s="367" t="str">
        <f t="shared" si="342"/>
        <v/>
      </c>
      <c r="JF148" s="368" t="str">
        <f t="shared" si="343"/>
        <v/>
      </c>
      <c r="JG148" s="368" t="str">
        <f t="shared" si="344"/>
        <v/>
      </c>
      <c r="JH148" s="368" t="str">
        <f t="shared" si="345"/>
        <v/>
      </c>
      <c r="JI148" s="368">
        <f t="shared" si="346"/>
        <v>0</v>
      </c>
      <c r="JJ148" s="369" t="str">
        <f t="shared" si="347"/>
        <v/>
      </c>
      <c r="JK148" s="367" t="str">
        <f t="shared" si="348"/>
        <v/>
      </c>
      <c r="JL148" s="369" t="str">
        <f t="shared" si="349"/>
        <v/>
      </c>
      <c r="JM148" s="368" t="str">
        <f t="shared" si="350"/>
        <v/>
      </c>
      <c r="JN148" s="368" t="str">
        <f t="shared" si="351"/>
        <v/>
      </c>
      <c r="JO148" s="368" t="str">
        <f t="shared" si="352"/>
        <v/>
      </c>
      <c r="JP148" s="371" t="str">
        <f t="shared" si="353"/>
        <v/>
      </c>
      <c r="JR148" s="115" t="str">
        <f t="shared" si="354"/>
        <v/>
      </c>
      <c r="JS148" s="28" t="str">
        <f t="shared" si="355"/>
        <v/>
      </c>
      <c r="JT148" s="28" t="str">
        <f t="shared" si="356"/>
        <v/>
      </c>
      <c r="JU148" s="28" t="str">
        <f t="shared" si="357"/>
        <v/>
      </c>
      <c r="JV148" s="28" t="str">
        <f t="shared" si="358"/>
        <v/>
      </c>
      <c r="JW148" s="251"/>
      <c r="JX148" s="122" t="str">
        <f t="shared" si="359"/>
        <v/>
      </c>
      <c r="JZ148" s="115" t="str">
        <f t="shared" si="360"/>
        <v/>
      </c>
      <c r="KA148" s="398" t="str">
        <f t="shared" si="361"/>
        <v/>
      </c>
      <c r="KB148" s="398" t="str">
        <f t="shared" si="362"/>
        <v/>
      </c>
      <c r="KC148" s="28" t="str">
        <f t="shared" si="363"/>
        <v/>
      </c>
      <c r="KD148" s="28" t="str">
        <f t="shared" si="364"/>
        <v/>
      </c>
      <c r="KE148" s="28" t="str">
        <f t="shared" si="365"/>
        <v/>
      </c>
      <c r="KF148" s="28" t="str">
        <f t="shared" si="366"/>
        <v/>
      </c>
      <c r="KG148" s="28" t="str">
        <f t="shared" si="367"/>
        <v/>
      </c>
      <c r="KH148" s="28" t="str">
        <f t="shared" si="368"/>
        <v/>
      </c>
      <c r="KI148" s="28" t="str">
        <f t="shared" si="369"/>
        <v/>
      </c>
      <c r="KJ148" s="28" t="str">
        <f t="shared" si="370"/>
        <v/>
      </c>
      <c r="KK148" s="122" t="str">
        <f t="shared" si="371"/>
        <v/>
      </c>
    </row>
    <row r="149" spans="2:297" s="26" customFormat="1" ht="26.25" customHeight="1" x14ac:dyDescent="0.2">
      <c r="B149" s="27">
        <f t="shared" si="250"/>
        <v>0</v>
      </c>
      <c r="C149" s="27">
        <f t="shared" si="251"/>
        <v>0</v>
      </c>
      <c r="D149" s="27">
        <f t="shared" si="252"/>
        <v>0</v>
      </c>
      <c r="E149" s="27">
        <f t="shared" si="253"/>
        <v>0</v>
      </c>
      <c r="F149" s="27">
        <f t="shared" si="254"/>
        <v>0</v>
      </c>
      <c r="G149" s="27">
        <f t="shared" si="255"/>
        <v>0</v>
      </c>
      <c r="H149" s="27">
        <f t="shared" si="256"/>
        <v>0</v>
      </c>
      <c r="I149" s="27">
        <f t="shared" si="257"/>
        <v>0</v>
      </c>
      <c r="J149" s="27"/>
      <c r="K149" s="27"/>
      <c r="L149" s="27"/>
      <c r="N149" s="131" t="str">
        <f t="shared" si="258"/>
        <v/>
      </c>
      <c r="O149" s="59"/>
      <c r="P149" s="59"/>
      <c r="Q149" s="241"/>
      <c r="R149" s="483"/>
      <c r="S149" s="243" t="str">
        <f>IFERROR(VLOOKUP($R149,整理番号!$B$4:$C$5,2,FALSE),"")</f>
        <v/>
      </c>
      <c r="T149" s="59"/>
      <c r="U149" s="250"/>
      <c r="V149" s="121"/>
      <c r="W149" s="218" t="str">
        <f t="shared" si="259"/>
        <v/>
      </c>
      <c r="X149" s="111"/>
      <c r="Y149" s="115"/>
      <c r="Z149" s="146" t="str">
        <f>IFERROR(VLOOKUP($Y149,整理番号!$B$8:$C$10,2,FALSE),"")</f>
        <v/>
      </c>
      <c r="AA149" s="251"/>
      <c r="AB149" s="28"/>
      <c r="AC149" s="62" t="str">
        <f>IFERROR(VLOOKUP($AB149,整理番号!$B$22:$C$23,2,FALSE),"")</f>
        <v/>
      </c>
      <c r="AD149" s="28"/>
      <c r="AE149" s="116" t="str">
        <f>IFERROR(VLOOKUP(AD149,整理番号!$B$14:$C$16,2,FALSE),"")</f>
        <v/>
      </c>
      <c r="AF149" s="115"/>
      <c r="AG149" s="30" t="str">
        <f>IFERROR(VLOOKUP(AF149,整理番号!$B$18:$C$19,2,FALSE),"")</f>
        <v/>
      </c>
      <c r="AH149" s="28"/>
      <c r="AI149" s="254"/>
      <c r="AJ149" s="254"/>
      <c r="AK149" s="122"/>
      <c r="AL149" s="141"/>
      <c r="AM149" s="28"/>
      <c r="AN149" s="141"/>
      <c r="AO149" s="115"/>
      <c r="AP149" s="116" t="str">
        <f>IFERROR(VLOOKUP(AO149,整理番号!$B$38:$C$43,2,FALSE),"")</f>
        <v/>
      </c>
      <c r="AQ149" s="104" t="str">
        <f t="shared" si="260"/>
        <v/>
      </c>
      <c r="AR149" s="27"/>
      <c r="AS149" s="28"/>
      <c r="AT149" s="27"/>
      <c r="AU149" s="27"/>
      <c r="AV149" s="122"/>
      <c r="AW149" s="115"/>
      <c r="AX149" s="31"/>
      <c r="AY149" s="64" t="str">
        <f t="shared" si="261"/>
        <v/>
      </c>
      <c r="AZ149" s="31"/>
      <c r="BA149" s="31"/>
      <c r="BB149" s="64">
        <f t="shared" si="262"/>
        <v>0</v>
      </c>
      <c r="BC149" s="64" t="str">
        <f t="shared" si="263"/>
        <v/>
      </c>
      <c r="BD149" s="64" t="str">
        <f t="shared" si="264"/>
        <v/>
      </c>
      <c r="BE149" s="33"/>
      <c r="BF149" s="34" t="str">
        <f t="shared" si="265"/>
        <v/>
      </c>
      <c r="BG149" s="125" t="str">
        <f t="shared" si="266"/>
        <v/>
      </c>
      <c r="BH149" s="262"/>
      <c r="BI149" s="263"/>
      <c r="BJ149" s="31"/>
      <c r="BK149" s="31"/>
      <c r="BL149" s="31"/>
      <c r="BM149" s="31"/>
      <c r="BN149" s="148"/>
      <c r="BO149" s="270"/>
      <c r="BP149" s="267"/>
      <c r="BQ149" s="262"/>
      <c r="BR149" s="263"/>
      <c r="BS149" s="31"/>
      <c r="BT149" s="31"/>
      <c r="BU149" s="31"/>
      <c r="BV149" s="31"/>
      <c r="BW149" s="148"/>
      <c r="BX149" s="270"/>
      <c r="BY149" s="267"/>
      <c r="BZ149" s="262"/>
      <c r="CA149" s="263"/>
      <c r="CB149" s="31"/>
      <c r="CC149" s="31"/>
      <c r="CD149" s="31"/>
      <c r="CE149" s="31"/>
      <c r="CF149" s="148"/>
      <c r="CG149" s="270"/>
      <c r="CH149" s="267"/>
      <c r="CI149" s="262"/>
      <c r="CJ149" s="263"/>
      <c r="CK149" s="323"/>
      <c r="CL149" s="323"/>
      <c r="CM149" s="323"/>
      <c r="CN149" s="323"/>
      <c r="CO149" s="35" t="s">
        <v>306</v>
      </c>
      <c r="CP149" s="342" t="str">
        <f t="shared" si="267"/>
        <v/>
      </c>
      <c r="CQ149" s="267"/>
      <c r="CR149" s="258"/>
      <c r="CS149" s="93"/>
      <c r="CT149" s="275"/>
      <c r="CU149" s="275"/>
      <c r="CV149" s="275"/>
      <c r="CW149" s="275"/>
      <c r="CX149" s="36" t="s">
        <v>307</v>
      </c>
      <c r="CY149" s="273"/>
      <c r="CZ149" s="258"/>
      <c r="DA149" s="263"/>
      <c r="DB149" s="296"/>
      <c r="DC149" s="296"/>
      <c r="DD149" s="296"/>
      <c r="DE149" s="296"/>
      <c r="DF149" s="36" t="s">
        <v>308</v>
      </c>
      <c r="DG149" s="344" t="str">
        <f t="shared" si="268"/>
        <v/>
      </c>
      <c r="DH149" s="273"/>
      <c r="DI149" s="258"/>
      <c r="DJ149" s="263"/>
      <c r="DK149" s="278"/>
      <c r="DL149" s="278"/>
      <c r="DM149" s="278"/>
      <c r="DN149" s="278"/>
      <c r="DO149" s="36" t="s">
        <v>309</v>
      </c>
      <c r="DP149" s="281"/>
      <c r="DQ149" s="284" t="str">
        <f t="shared" si="269"/>
        <v/>
      </c>
      <c r="DR149" s="273"/>
      <c r="DS149" s="43"/>
      <c r="DT149" s="93"/>
      <c r="DU149" s="37"/>
      <c r="DV149" s="37"/>
      <c r="DW149" s="37"/>
      <c r="DX149" s="37"/>
      <c r="DY149" s="46" t="s">
        <v>310</v>
      </c>
      <c r="DZ149" s="478"/>
      <c r="EA149" s="38"/>
      <c r="EB149" s="37"/>
      <c r="EC149" s="37"/>
      <c r="ED149" s="37"/>
      <c r="EE149" s="37"/>
      <c r="EF149" s="49" t="s">
        <v>307</v>
      </c>
      <c r="EG149" s="54"/>
      <c r="EH149" s="290"/>
      <c r="EI149" s="37"/>
      <c r="EJ149" s="37"/>
      <c r="EK149" s="37"/>
      <c r="EL149" s="37"/>
      <c r="EM149" s="52" t="s">
        <v>307</v>
      </c>
      <c r="EN149" s="57"/>
      <c r="EO149" s="290"/>
      <c r="EP149" s="37"/>
      <c r="EQ149" s="37"/>
      <c r="ER149" s="37"/>
      <c r="ES149" s="37"/>
      <c r="ET149" s="39" t="s">
        <v>307</v>
      </c>
      <c r="EU149" s="287"/>
      <c r="EV149" s="292"/>
      <c r="EW149" s="290"/>
      <c r="EX149" s="37"/>
      <c r="EY149" s="37"/>
      <c r="EZ149" s="37"/>
      <c r="FA149" s="37"/>
      <c r="FB149" s="39" t="s">
        <v>307</v>
      </c>
      <c r="FC149" s="287"/>
      <c r="FD149" s="292"/>
      <c r="FE149" s="290"/>
      <c r="FF149" s="296"/>
      <c r="FG149" s="296"/>
      <c r="FH149" s="296"/>
      <c r="FI149" s="296"/>
      <c r="FJ149" s="40" t="s">
        <v>311</v>
      </c>
      <c r="FK149" s="302" t="str">
        <f t="shared" si="270"/>
        <v/>
      </c>
      <c r="FL149" s="299"/>
      <c r="FM149" s="292"/>
      <c r="FN149" s="290"/>
      <c r="FO149" s="305"/>
      <c r="FP149" s="296"/>
      <c r="FQ149" s="296"/>
      <c r="FR149" s="296"/>
      <c r="FS149" s="40" t="s">
        <v>311</v>
      </c>
      <c r="FT149" s="352" t="str">
        <f t="shared" si="271"/>
        <v/>
      </c>
      <c r="FU149" s="267"/>
      <c r="FV149" s="292"/>
      <c r="FW149" s="290"/>
      <c r="FX149" s="326"/>
      <c r="FY149" s="326"/>
      <c r="FZ149" s="326"/>
      <c r="GA149" s="326"/>
      <c r="GB149" s="36" t="s">
        <v>312</v>
      </c>
      <c r="GC149" s="308" t="str">
        <f t="shared" si="272"/>
        <v/>
      </c>
      <c r="GD149" s="267"/>
      <c r="GE149" s="312" t="str">
        <f t="shared" si="273"/>
        <v/>
      </c>
      <c r="GF149" s="313"/>
      <c r="GG149" s="338"/>
      <c r="GH149" s="312" t="str">
        <f t="shared" si="274"/>
        <v/>
      </c>
      <c r="GI149" s="313"/>
      <c r="GJ149" s="338" t="s">
        <v>56</v>
      </c>
      <c r="GK149" s="475" t="str">
        <f t="shared" si="275"/>
        <v/>
      </c>
      <c r="GL149" s="313"/>
      <c r="GM149" s="313"/>
      <c r="GN149" s="338"/>
      <c r="GO149" s="429" t="str">
        <f t="shared" si="276"/>
        <v/>
      </c>
      <c r="GP149" s="430" t="str">
        <f t="shared" si="277"/>
        <v/>
      </c>
      <c r="GQ149" s="431" t="str">
        <f t="shared" si="278"/>
        <v/>
      </c>
      <c r="GR149" s="432" t="str">
        <f t="shared" si="279"/>
        <v/>
      </c>
      <c r="GS149" s="430" t="str">
        <f t="shared" si="280"/>
        <v/>
      </c>
      <c r="GT149" s="433" t="str">
        <f t="shared" si="281"/>
        <v/>
      </c>
      <c r="GU149" s="331" t="str">
        <f t="shared" si="282"/>
        <v/>
      </c>
      <c r="GV149" s="333" t="str">
        <f t="shared" si="283"/>
        <v/>
      </c>
      <c r="GW149" s="439" t="str">
        <f t="shared" si="284"/>
        <v/>
      </c>
      <c r="GX149" s="433" t="str">
        <f t="shared" si="285"/>
        <v/>
      </c>
      <c r="GY149" s="331" t="str">
        <f t="shared" si="286"/>
        <v/>
      </c>
      <c r="GZ149" s="331" t="str">
        <f t="shared" si="287"/>
        <v/>
      </c>
      <c r="HA149" s="328" t="str">
        <f t="shared" si="288"/>
        <v/>
      </c>
      <c r="HB149" s="331" t="str">
        <f t="shared" si="289"/>
        <v/>
      </c>
      <c r="HC149" s="331" t="str">
        <f t="shared" si="290"/>
        <v/>
      </c>
      <c r="HD149" s="333" t="str">
        <f t="shared" si="291"/>
        <v/>
      </c>
      <c r="HE149" s="332" t="str">
        <f t="shared" si="292"/>
        <v/>
      </c>
      <c r="HF149" s="331" t="str">
        <f t="shared" si="293"/>
        <v/>
      </c>
      <c r="HG149" s="333" t="str">
        <f t="shared" si="294"/>
        <v/>
      </c>
      <c r="HH149" s="419" t="str">
        <f t="shared" si="295"/>
        <v/>
      </c>
      <c r="HI149" s="358" t="str">
        <f t="shared" si="296"/>
        <v/>
      </c>
      <c r="HJ149" s="331" t="str">
        <f t="shared" si="297"/>
        <v/>
      </c>
      <c r="HK149" s="331" t="str">
        <f t="shared" si="298"/>
        <v/>
      </c>
      <c r="HL149" s="358" t="str">
        <f t="shared" si="299"/>
        <v/>
      </c>
      <c r="HM149" s="331" t="str">
        <f t="shared" si="300"/>
        <v/>
      </c>
      <c r="HN149" s="331" t="str">
        <f t="shared" si="301"/>
        <v/>
      </c>
      <c r="HO149" s="358" t="str">
        <f t="shared" si="302"/>
        <v/>
      </c>
      <c r="HP149" s="331" t="str">
        <f t="shared" si="303"/>
        <v/>
      </c>
      <c r="HQ149" s="331" t="str">
        <f t="shared" si="304"/>
        <v/>
      </c>
      <c r="HR149" s="361" t="str">
        <f t="shared" si="305"/>
        <v/>
      </c>
      <c r="HS149" s="348" t="str">
        <f t="shared" si="306"/>
        <v/>
      </c>
      <c r="HT149" s="333" t="str">
        <f t="shared" si="307"/>
        <v/>
      </c>
      <c r="HU149" s="428" t="str">
        <f t="shared" si="308"/>
        <v/>
      </c>
      <c r="HV149" s="328" t="str">
        <f t="shared" si="309"/>
        <v/>
      </c>
      <c r="HW149" s="330" t="str">
        <f t="shared" si="310"/>
        <v/>
      </c>
      <c r="HX149" s="418" t="str">
        <f t="shared" si="311"/>
        <v/>
      </c>
      <c r="HY149" s="331" t="str">
        <f t="shared" si="312"/>
        <v/>
      </c>
      <c r="HZ149" s="331" t="str">
        <f t="shared" si="313"/>
        <v/>
      </c>
      <c r="IA149" s="331" t="str">
        <f t="shared" si="314"/>
        <v/>
      </c>
      <c r="IB149" s="331" t="str">
        <f t="shared" si="315"/>
        <v/>
      </c>
      <c r="IC149" s="333" t="str">
        <f t="shared" si="316"/>
        <v/>
      </c>
      <c r="ID149" s="419" t="str">
        <f t="shared" si="317"/>
        <v/>
      </c>
      <c r="IE149" s="331" t="str">
        <f t="shared" si="318"/>
        <v/>
      </c>
      <c r="IF149" s="331" t="str">
        <f t="shared" si="319"/>
        <v/>
      </c>
      <c r="IG149" s="331" t="str">
        <f t="shared" si="320"/>
        <v/>
      </c>
      <c r="IH149" s="331" t="str">
        <f t="shared" si="321"/>
        <v/>
      </c>
      <c r="II149" s="333" t="str">
        <f t="shared" si="322"/>
        <v/>
      </c>
      <c r="IJ149" s="419" t="str">
        <f t="shared" si="323"/>
        <v/>
      </c>
      <c r="IK149" s="331" t="str">
        <f t="shared" si="324"/>
        <v/>
      </c>
      <c r="IL149" s="331" t="str">
        <f t="shared" si="325"/>
        <v/>
      </c>
      <c r="IM149" s="331" t="str">
        <f t="shared" si="326"/>
        <v/>
      </c>
      <c r="IN149" s="331" t="str">
        <f t="shared" si="327"/>
        <v/>
      </c>
      <c r="IO149" s="333" t="str">
        <f t="shared" si="328"/>
        <v/>
      </c>
      <c r="IP149" s="433" t="str">
        <f t="shared" si="329"/>
        <v/>
      </c>
      <c r="IQ149" s="331" t="str">
        <f t="shared" si="330"/>
        <v/>
      </c>
      <c r="IR149" s="348" t="str">
        <f t="shared" si="331"/>
        <v/>
      </c>
      <c r="IS149" s="433" t="str">
        <f t="shared" si="332"/>
        <v/>
      </c>
      <c r="IT149" s="331" t="str">
        <f t="shared" si="333"/>
        <v/>
      </c>
      <c r="IU149" s="333" t="str">
        <f t="shared" si="334"/>
        <v/>
      </c>
      <c r="IV149" s="449" t="str">
        <f t="shared" si="335"/>
        <v/>
      </c>
      <c r="IW149" s="331" t="str">
        <f t="shared" si="336"/>
        <v/>
      </c>
      <c r="IX149" s="331" t="str">
        <f t="shared" si="337"/>
        <v/>
      </c>
      <c r="IY149" s="348" t="str">
        <f t="shared" si="338"/>
        <v/>
      </c>
      <c r="IZ149" s="365" t="str">
        <f t="shared" si="339"/>
        <v/>
      </c>
      <c r="JA149" s="340"/>
      <c r="JB149" s="100"/>
      <c r="JC149" s="370" t="str">
        <f t="shared" si="340"/>
        <v/>
      </c>
      <c r="JD149" s="101" t="str">
        <f t="shared" si="341"/>
        <v/>
      </c>
      <c r="JE149" s="367" t="str">
        <f t="shared" si="342"/>
        <v/>
      </c>
      <c r="JF149" s="368" t="str">
        <f t="shared" si="343"/>
        <v/>
      </c>
      <c r="JG149" s="368" t="str">
        <f t="shared" si="344"/>
        <v/>
      </c>
      <c r="JH149" s="368" t="str">
        <f t="shared" si="345"/>
        <v/>
      </c>
      <c r="JI149" s="368">
        <f t="shared" si="346"/>
        <v>0</v>
      </c>
      <c r="JJ149" s="369" t="str">
        <f t="shared" si="347"/>
        <v/>
      </c>
      <c r="JK149" s="367" t="str">
        <f t="shared" si="348"/>
        <v/>
      </c>
      <c r="JL149" s="369" t="str">
        <f t="shared" si="349"/>
        <v/>
      </c>
      <c r="JM149" s="368" t="str">
        <f t="shared" si="350"/>
        <v/>
      </c>
      <c r="JN149" s="368" t="str">
        <f t="shared" si="351"/>
        <v/>
      </c>
      <c r="JO149" s="368" t="str">
        <f t="shared" si="352"/>
        <v/>
      </c>
      <c r="JP149" s="371" t="str">
        <f t="shared" si="353"/>
        <v/>
      </c>
      <c r="JR149" s="115" t="str">
        <f t="shared" si="354"/>
        <v/>
      </c>
      <c r="JS149" s="28" t="str">
        <f t="shared" si="355"/>
        <v/>
      </c>
      <c r="JT149" s="28" t="str">
        <f t="shared" si="356"/>
        <v/>
      </c>
      <c r="JU149" s="28" t="str">
        <f t="shared" si="357"/>
        <v/>
      </c>
      <c r="JV149" s="28" t="str">
        <f t="shared" si="358"/>
        <v/>
      </c>
      <c r="JW149" s="251"/>
      <c r="JX149" s="122" t="str">
        <f t="shared" si="359"/>
        <v/>
      </c>
      <c r="JZ149" s="115" t="str">
        <f t="shared" si="360"/>
        <v/>
      </c>
      <c r="KA149" s="398" t="str">
        <f t="shared" si="361"/>
        <v/>
      </c>
      <c r="KB149" s="398" t="str">
        <f t="shared" si="362"/>
        <v/>
      </c>
      <c r="KC149" s="28" t="str">
        <f t="shared" si="363"/>
        <v/>
      </c>
      <c r="KD149" s="28" t="str">
        <f t="shared" si="364"/>
        <v/>
      </c>
      <c r="KE149" s="28" t="str">
        <f t="shared" si="365"/>
        <v/>
      </c>
      <c r="KF149" s="28" t="str">
        <f t="shared" si="366"/>
        <v/>
      </c>
      <c r="KG149" s="28" t="str">
        <f t="shared" si="367"/>
        <v/>
      </c>
      <c r="KH149" s="28" t="str">
        <f t="shared" si="368"/>
        <v/>
      </c>
      <c r="KI149" s="28" t="str">
        <f t="shared" si="369"/>
        <v/>
      </c>
      <c r="KJ149" s="28" t="str">
        <f t="shared" si="370"/>
        <v/>
      </c>
      <c r="KK149" s="122" t="str">
        <f t="shared" si="371"/>
        <v/>
      </c>
    </row>
    <row r="150" spans="2:297" s="26" customFormat="1" ht="26.25" customHeight="1" x14ac:dyDescent="0.2">
      <c r="B150" s="27">
        <f t="shared" si="250"/>
        <v>0</v>
      </c>
      <c r="C150" s="27">
        <f t="shared" si="251"/>
        <v>0</v>
      </c>
      <c r="D150" s="27">
        <f t="shared" si="252"/>
        <v>0</v>
      </c>
      <c r="E150" s="27">
        <f t="shared" si="253"/>
        <v>0</v>
      </c>
      <c r="F150" s="27">
        <f t="shared" si="254"/>
        <v>0</v>
      </c>
      <c r="G150" s="27">
        <f t="shared" si="255"/>
        <v>0</v>
      </c>
      <c r="H150" s="27">
        <f t="shared" si="256"/>
        <v>0</v>
      </c>
      <c r="I150" s="27">
        <f t="shared" si="257"/>
        <v>0</v>
      </c>
      <c r="J150" s="27"/>
      <c r="K150" s="27"/>
      <c r="L150" s="27"/>
      <c r="N150" s="131" t="str">
        <f t="shared" si="258"/>
        <v/>
      </c>
      <c r="O150" s="59"/>
      <c r="P150" s="59"/>
      <c r="Q150" s="241"/>
      <c r="R150" s="483"/>
      <c r="S150" s="243" t="str">
        <f>IFERROR(VLOOKUP($R150,整理番号!$B$4:$C$5,2,FALSE),"")</f>
        <v/>
      </c>
      <c r="T150" s="59"/>
      <c r="U150" s="250"/>
      <c r="V150" s="121"/>
      <c r="W150" s="218" t="str">
        <f t="shared" si="259"/>
        <v/>
      </c>
      <c r="X150" s="111"/>
      <c r="Y150" s="115"/>
      <c r="Z150" s="146" t="str">
        <f>IFERROR(VLOOKUP($Y150,整理番号!$B$8:$C$10,2,FALSE),"")</f>
        <v/>
      </c>
      <c r="AA150" s="251"/>
      <c r="AB150" s="28"/>
      <c r="AC150" s="62" t="str">
        <f>IFERROR(VLOOKUP($AB150,整理番号!$B$22:$C$23,2,FALSE),"")</f>
        <v/>
      </c>
      <c r="AD150" s="28"/>
      <c r="AE150" s="116" t="str">
        <f>IFERROR(VLOOKUP(AD150,整理番号!$B$14:$C$16,2,FALSE),"")</f>
        <v/>
      </c>
      <c r="AF150" s="115"/>
      <c r="AG150" s="30" t="str">
        <f>IFERROR(VLOOKUP(AF150,整理番号!$B$18:$C$19,2,FALSE),"")</f>
        <v/>
      </c>
      <c r="AH150" s="28"/>
      <c r="AI150" s="254"/>
      <c r="AJ150" s="254"/>
      <c r="AK150" s="122"/>
      <c r="AL150" s="141"/>
      <c r="AM150" s="28"/>
      <c r="AN150" s="141"/>
      <c r="AO150" s="115"/>
      <c r="AP150" s="116" t="str">
        <f>IFERROR(VLOOKUP(AO150,整理番号!$B$38:$C$43,2,FALSE),"")</f>
        <v/>
      </c>
      <c r="AQ150" s="104" t="str">
        <f t="shared" si="260"/>
        <v/>
      </c>
      <c r="AR150" s="27"/>
      <c r="AS150" s="28"/>
      <c r="AT150" s="27"/>
      <c r="AU150" s="27"/>
      <c r="AV150" s="122"/>
      <c r="AW150" s="115"/>
      <c r="AX150" s="31"/>
      <c r="AY150" s="64" t="str">
        <f t="shared" si="261"/>
        <v/>
      </c>
      <c r="AZ150" s="31"/>
      <c r="BA150" s="31"/>
      <c r="BB150" s="64">
        <f t="shared" si="262"/>
        <v>0</v>
      </c>
      <c r="BC150" s="64" t="str">
        <f t="shared" si="263"/>
        <v/>
      </c>
      <c r="BD150" s="64" t="str">
        <f t="shared" si="264"/>
        <v/>
      </c>
      <c r="BE150" s="33"/>
      <c r="BF150" s="34" t="str">
        <f t="shared" si="265"/>
        <v/>
      </c>
      <c r="BG150" s="125" t="str">
        <f t="shared" si="266"/>
        <v/>
      </c>
      <c r="BH150" s="262"/>
      <c r="BI150" s="263"/>
      <c r="BJ150" s="31"/>
      <c r="BK150" s="31"/>
      <c r="BL150" s="31"/>
      <c r="BM150" s="31"/>
      <c r="BN150" s="148"/>
      <c r="BO150" s="270"/>
      <c r="BP150" s="267"/>
      <c r="BQ150" s="262"/>
      <c r="BR150" s="263"/>
      <c r="BS150" s="31"/>
      <c r="BT150" s="31"/>
      <c r="BU150" s="31"/>
      <c r="BV150" s="31"/>
      <c r="BW150" s="148"/>
      <c r="BX150" s="270"/>
      <c r="BY150" s="267"/>
      <c r="BZ150" s="262"/>
      <c r="CA150" s="263"/>
      <c r="CB150" s="31"/>
      <c r="CC150" s="31"/>
      <c r="CD150" s="31"/>
      <c r="CE150" s="31"/>
      <c r="CF150" s="148"/>
      <c r="CG150" s="270"/>
      <c r="CH150" s="267"/>
      <c r="CI150" s="262"/>
      <c r="CJ150" s="263"/>
      <c r="CK150" s="323"/>
      <c r="CL150" s="323"/>
      <c r="CM150" s="323"/>
      <c r="CN150" s="323"/>
      <c r="CO150" s="35" t="s">
        <v>306</v>
      </c>
      <c r="CP150" s="342" t="str">
        <f t="shared" si="267"/>
        <v/>
      </c>
      <c r="CQ150" s="267"/>
      <c r="CR150" s="258"/>
      <c r="CS150" s="93"/>
      <c r="CT150" s="275"/>
      <c r="CU150" s="275"/>
      <c r="CV150" s="275"/>
      <c r="CW150" s="275"/>
      <c r="CX150" s="36" t="s">
        <v>307</v>
      </c>
      <c r="CY150" s="273"/>
      <c r="CZ150" s="258"/>
      <c r="DA150" s="263"/>
      <c r="DB150" s="296"/>
      <c r="DC150" s="296"/>
      <c r="DD150" s="296"/>
      <c r="DE150" s="296"/>
      <c r="DF150" s="36" t="s">
        <v>308</v>
      </c>
      <c r="DG150" s="344" t="str">
        <f t="shared" si="268"/>
        <v/>
      </c>
      <c r="DH150" s="273"/>
      <c r="DI150" s="258"/>
      <c r="DJ150" s="263"/>
      <c r="DK150" s="278"/>
      <c r="DL150" s="278"/>
      <c r="DM150" s="278"/>
      <c r="DN150" s="278"/>
      <c r="DO150" s="36" t="s">
        <v>309</v>
      </c>
      <c r="DP150" s="281"/>
      <c r="DQ150" s="284" t="str">
        <f t="shared" si="269"/>
        <v/>
      </c>
      <c r="DR150" s="273"/>
      <c r="DS150" s="43"/>
      <c r="DT150" s="93"/>
      <c r="DU150" s="37"/>
      <c r="DV150" s="37"/>
      <c r="DW150" s="37"/>
      <c r="DX150" s="37"/>
      <c r="DY150" s="46" t="s">
        <v>310</v>
      </c>
      <c r="DZ150" s="478"/>
      <c r="EA150" s="38"/>
      <c r="EB150" s="37"/>
      <c r="EC150" s="37"/>
      <c r="ED150" s="37"/>
      <c r="EE150" s="37"/>
      <c r="EF150" s="49" t="s">
        <v>307</v>
      </c>
      <c r="EG150" s="54"/>
      <c r="EH150" s="290"/>
      <c r="EI150" s="37"/>
      <c r="EJ150" s="37"/>
      <c r="EK150" s="37"/>
      <c r="EL150" s="37"/>
      <c r="EM150" s="52" t="s">
        <v>307</v>
      </c>
      <c r="EN150" s="57"/>
      <c r="EO150" s="290"/>
      <c r="EP150" s="37"/>
      <c r="EQ150" s="37"/>
      <c r="ER150" s="37"/>
      <c r="ES150" s="37"/>
      <c r="ET150" s="39" t="s">
        <v>307</v>
      </c>
      <c r="EU150" s="287"/>
      <c r="EV150" s="292"/>
      <c r="EW150" s="290"/>
      <c r="EX150" s="37"/>
      <c r="EY150" s="37"/>
      <c r="EZ150" s="37"/>
      <c r="FA150" s="37"/>
      <c r="FB150" s="39" t="s">
        <v>307</v>
      </c>
      <c r="FC150" s="287"/>
      <c r="FD150" s="292"/>
      <c r="FE150" s="290"/>
      <c r="FF150" s="296"/>
      <c r="FG150" s="296"/>
      <c r="FH150" s="296"/>
      <c r="FI150" s="296"/>
      <c r="FJ150" s="40" t="s">
        <v>311</v>
      </c>
      <c r="FK150" s="302" t="str">
        <f t="shared" si="270"/>
        <v/>
      </c>
      <c r="FL150" s="299"/>
      <c r="FM150" s="292"/>
      <c r="FN150" s="290"/>
      <c r="FO150" s="305"/>
      <c r="FP150" s="296"/>
      <c r="FQ150" s="296"/>
      <c r="FR150" s="296"/>
      <c r="FS150" s="40" t="s">
        <v>311</v>
      </c>
      <c r="FT150" s="352" t="str">
        <f t="shared" si="271"/>
        <v/>
      </c>
      <c r="FU150" s="267"/>
      <c r="FV150" s="292"/>
      <c r="FW150" s="290"/>
      <c r="FX150" s="326"/>
      <c r="FY150" s="326"/>
      <c r="FZ150" s="326"/>
      <c r="GA150" s="326"/>
      <c r="GB150" s="36" t="s">
        <v>312</v>
      </c>
      <c r="GC150" s="308" t="str">
        <f t="shared" si="272"/>
        <v/>
      </c>
      <c r="GD150" s="267"/>
      <c r="GE150" s="312" t="str">
        <f t="shared" si="273"/>
        <v/>
      </c>
      <c r="GF150" s="313"/>
      <c r="GG150" s="338"/>
      <c r="GH150" s="312" t="str">
        <f t="shared" si="274"/>
        <v/>
      </c>
      <c r="GI150" s="313"/>
      <c r="GJ150" s="338" t="s">
        <v>56</v>
      </c>
      <c r="GK150" s="475" t="str">
        <f t="shared" si="275"/>
        <v/>
      </c>
      <c r="GL150" s="313"/>
      <c r="GM150" s="313"/>
      <c r="GN150" s="338"/>
      <c r="GO150" s="429" t="str">
        <f t="shared" si="276"/>
        <v/>
      </c>
      <c r="GP150" s="430" t="str">
        <f t="shared" si="277"/>
        <v/>
      </c>
      <c r="GQ150" s="431" t="str">
        <f t="shared" si="278"/>
        <v/>
      </c>
      <c r="GR150" s="432" t="str">
        <f t="shared" si="279"/>
        <v/>
      </c>
      <c r="GS150" s="430" t="str">
        <f t="shared" si="280"/>
        <v/>
      </c>
      <c r="GT150" s="433" t="str">
        <f t="shared" si="281"/>
        <v/>
      </c>
      <c r="GU150" s="331" t="str">
        <f t="shared" si="282"/>
        <v/>
      </c>
      <c r="GV150" s="333" t="str">
        <f t="shared" si="283"/>
        <v/>
      </c>
      <c r="GW150" s="439" t="str">
        <f t="shared" si="284"/>
        <v/>
      </c>
      <c r="GX150" s="433" t="str">
        <f t="shared" si="285"/>
        <v/>
      </c>
      <c r="GY150" s="331" t="str">
        <f t="shared" si="286"/>
        <v/>
      </c>
      <c r="GZ150" s="331" t="str">
        <f t="shared" si="287"/>
        <v/>
      </c>
      <c r="HA150" s="328" t="str">
        <f t="shared" si="288"/>
        <v/>
      </c>
      <c r="HB150" s="331" t="str">
        <f t="shared" si="289"/>
        <v/>
      </c>
      <c r="HC150" s="331" t="str">
        <f t="shared" si="290"/>
        <v/>
      </c>
      <c r="HD150" s="333" t="str">
        <f t="shared" si="291"/>
        <v/>
      </c>
      <c r="HE150" s="332" t="str">
        <f t="shared" si="292"/>
        <v/>
      </c>
      <c r="HF150" s="331" t="str">
        <f t="shared" si="293"/>
        <v/>
      </c>
      <c r="HG150" s="333" t="str">
        <f t="shared" si="294"/>
        <v/>
      </c>
      <c r="HH150" s="419" t="str">
        <f t="shared" si="295"/>
        <v/>
      </c>
      <c r="HI150" s="358" t="str">
        <f t="shared" si="296"/>
        <v/>
      </c>
      <c r="HJ150" s="331" t="str">
        <f t="shared" si="297"/>
        <v/>
      </c>
      <c r="HK150" s="331" t="str">
        <f t="shared" si="298"/>
        <v/>
      </c>
      <c r="HL150" s="358" t="str">
        <f t="shared" si="299"/>
        <v/>
      </c>
      <c r="HM150" s="331" t="str">
        <f t="shared" si="300"/>
        <v/>
      </c>
      <c r="HN150" s="331" t="str">
        <f t="shared" si="301"/>
        <v/>
      </c>
      <c r="HO150" s="358" t="str">
        <f t="shared" si="302"/>
        <v/>
      </c>
      <c r="HP150" s="331" t="str">
        <f t="shared" si="303"/>
        <v/>
      </c>
      <c r="HQ150" s="331" t="str">
        <f t="shared" si="304"/>
        <v/>
      </c>
      <c r="HR150" s="361" t="str">
        <f t="shared" si="305"/>
        <v/>
      </c>
      <c r="HS150" s="348" t="str">
        <f t="shared" si="306"/>
        <v/>
      </c>
      <c r="HT150" s="333" t="str">
        <f t="shared" si="307"/>
        <v/>
      </c>
      <c r="HU150" s="428" t="str">
        <f t="shared" si="308"/>
        <v/>
      </c>
      <c r="HV150" s="328" t="str">
        <f t="shared" si="309"/>
        <v/>
      </c>
      <c r="HW150" s="330" t="str">
        <f t="shared" si="310"/>
        <v/>
      </c>
      <c r="HX150" s="418" t="str">
        <f t="shared" si="311"/>
        <v/>
      </c>
      <c r="HY150" s="331" t="str">
        <f t="shared" si="312"/>
        <v/>
      </c>
      <c r="HZ150" s="331" t="str">
        <f t="shared" si="313"/>
        <v/>
      </c>
      <c r="IA150" s="331" t="str">
        <f t="shared" si="314"/>
        <v/>
      </c>
      <c r="IB150" s="331" t="str">
        <f t="shared" si="315"/>
        <v/>
      </c>
      <c r="IC150" s="333" t="str">
        <f t="shared" si="316"/>
        <v/>
      </c>
      <c r="ID150" s="419" t="str">
        <f t="shared" si="317"/>
        <v/>
      </c>
      <c r="IE150" s="331" t="str">
        <f t="shared" si="318"/>
        <v/>
      </c>
      <c r="IF150" s="331" t="str">
        <f t="shared" si="319"/>
        <v/>
      </c>
      <c r="IG150" s="331" t="str">
        <f t="shared" si="320"/>
        <v/>
      </c>
      <c r="IH150" s="331" t="str">
        <f t="shared" si="321"/>
        <v/>
      </c>
      <c r="II150" s="333" t="str">
        <f t="shared" si="322"/>
        <v/>
      </c>
      <c r="IJ150" s="419" t="str">
        <f t="shared" si="323"/>
        <v/>
      </c>
      <c r="IK150" s="331" t="str">
        <f t="shared" si="324"/>
        <v/>
      </c>
      <c r="IL150" s="331" t="str">
        <f t="shared" si="325"/>
        <v/>
      </c>
      <c r="IM150" s="331" t="str">
        <f t="shared" si="326"/>
        <v/>
      </c>
      <c r="IN150" s="331" t="str">
        <f t="shared" si="327"/>
        <v/>
      </c>
      <c r="IO150" s="333" t="str">
        <f t="shared" si="328"/>
        <v/>
      </c>
      <c r="IP150" s="433" t="str">
        <f t="shared" si="329"/>
        <v/>
      </c>
      <c r="IQ150" s="331" t="str">
        <f t="shared" si="330"/>
        <v/>
      </c>
      <c r="IR150" s="348" t="str">
        <f t="shared" si="331"/>
        <v/>
      </c>
      <c r="IS150" s="433" t="str">
        <f t="shared" si="332"/>
        <v/>
      </c>
      <c r="IT150" s="331" t="str">
        <f t="shared" si="333"/>
        <v/>
      </c>
      <c r="IU150" s="333" t="str">
        <f t="shared" si="334"/>
        <v/>
      </c>
      <c r="IV150" s="449" t="str">
        <f t="shared" si="335"/>
        <v/>
      </c>
      <c r="IW150" s="331" t="str">
        <f t="shared" si="336"/>
        <v/>
      </c>
      <c r="IX150" s="331" t="str">
        <f t="shared" si="337"/>
        <v/>
      </c>
      <c r="IY150" s="348" t="str">
        <f t="shared" si="338"/>
        <v/>
      </c>
      <c r="IZ150" s="365" t="str">
        <f t="shared" si="339"/>
        <v/>
      </c>
      <c r="JA150" s="340"/>
      <c r="JB150" s="100"/>
      <c r="JC150" s="370" t="str">
        <f t="shared" si="340"/>
        <v/>
      </c>
      <c r="JD150" s="101" t="str">
        <f t="shared" si="341"/>
        <v/>
      </c>
      <c r="JE150" s="367" t="str">
        <f t="shared" si="342"/>
        <v/>
      </c>
      <c r="JF150" s="368" t="str">
        <f t="shared" si="343"/>
        <v/>
      </c>
      <c r="JG150" s="368" t="str">
        <f t="shared" si="344"/>
        <v/>
      </c>
      <c r="JH150" s="368" t="str">
        <f t="shared" si="345"/>
        <v/>
      </c>
      <c r="JI150" s="368">
        <f t="shared" si="346"/>
        <v>0</v>
      </c>
      <c r="JJ150" s="369" t="str">
        <f t="shared" si="347"/>
        <v/>
      </c>
      <c r="JK150" s="367" t="str">
        <f t="shared" si="348"/>
        <v/>
      </c>
      <c r="JL150" s="369" t="str">
        <f t="shared" si="349"/>
        <v/>
      </c>
      <c r="JM150" s="368" t="str">
        <f t="shared" si="350"/>
        <v/>
      </c>
      <c r="JN150" s="368" t="str">
        <f t="shared" si="351"/>
        <v/>
      </c>
      <c r="JO150" s="368" t="str">
        <f t="shared" si="352"/>
        <v/>
      </c>
      <c r="JP150" s="371" t="str">
        <f t="shared" si="353"/>
        <v/>
      </c>
      <c r="JR150" s="115" t="str">
        <f t="shared" si="354"/>
        <v/>
      </c>
      <c r="JS150" s="28" t="str">
        <f t="shared" si="355"/>
        <v/>
      </c>
      <c r="JT150" s="28" t="str">
        <f t="shared" si="356"/>
        <v/>
      </c>
      <c r="JU150" s="28" t="str">
        <f t="shared" si="357"/>
        <v/>
      </c>
      <c r="JV150" s="28" t="str">
        <f t="shared" si="358"/>
        <v/>
      </c>
      <c r="JW150" s="251"/>
      <c r="JX150" s="122" t="str">
        <f t="shared" si="359"/>
        <v/>
      </c>
      <c r="JZ150" s="115" t="str">
        <f t="shared" si="360"/>
        <v/>
      </c>
      <c r="KA150" s="398" t="str">
        <f t="shared" si="361"/>
        <v/>
      </c>
      <c r="KB150" s="398" t="str">
        <f t="shared" si="362"/>
        <v/>
      </c>
      <c r="KC150" s="28" t="str">
        <f t="shared" si="363"/>
        <v/>
      </c>
      <c r="KD150" s="28" t="str">
        <f t="shared" si="364"/>
        <v/>
      </c>
      <c r="KE150" s="28" t="str">
        <f t="shared" si="365"/>
        <v/>
      </c>
      <c r="KF150" s="28" t="str">
        <f t="shared" si="366"/>
        <v/>
      </c>
      <c r="KG150" s="28" t="str">
        <f t="shared" si="367"/>
        <v/>
      </c>
      <c r="KH150" s="28" t="str">
        <f t="shared" si="368"/>
        <v/>
      </c>
      <c r="KI150" s="28" t="str">
        <f t="shared" si="369"/>
        <v/>
      </c>
      <c r="KJ150" s="28" t="str">
        <f t="shared" si="370"/>
        <v/>
      </c>
      <c r="KK150" s="122" t="str">
        <f t="shared" si="371"/>
        <v/>
      </c>
    </row>
    <row r="151" spans="2:297" s="26" customFormat="1" ht="26.25" customHeight="1" x14ac:dyDescent="0.2">
      <c r="B151" s="27">
        <f t="shared" si="250"/>
        <v>0</v>
      </c>
      <c r="C151" s="27">
        <f t="shared" si="251"/>
        <v>0</v>
      </c>
      <c r="D151" s="27">
        <f t="shared" si="252"/>
        <v>0</v>
      </c>
      <c r="E151" s="27">
        <f t="shared" si="253"/>
        <v>0</v>
      </c>
      <c r="F151" s="27">
        <f t="shared" si="254"/>
        <v>0</v>
      </c>
      <c r="G151" s="27">
        <f t="shared" si="255"/>
        <v>0</v>
      </c>
      <c r="H151" s="27">
        <f t="shared" si="256"/>
        <v>0</v>
      </c>
      <c r="I151" s="27">
        <f t="shared" si="257"/>
        <v>0</v>
      </c>
      <c r="J151" s="27"/>
      <c r="K151" s="27"/>
      <c r="L151" s="27"/>
      <c r="N151" s="131" t="str">
        <f t="shared" si="258"/>
        <v/>
      </c>
      <c r="O151" s="59"/>
      <c r="P151" s="59"/>
      <c r="Q151" s="241"/>
      <c r="R151" s="483"/>
      <c r="S151" s="243" t="str">
        <f>IFERROR(VLOOKUP($R151,整理番号!$B$4:$C$5,2,FALSE),"")</f>
        <v/>
      </c>
      <c r="T151" s="59"/>
      <c r="U151" s="250"/>
      <c r="V151" s="121"/>
      <c r="W151" s="218" t="str">
        <f t="shared" si="259"/>
        <v/>
      </c>
      <c r="X151" s="111"/>
      <c r="Y151" s="115"/>
      <c r="Z151" s="146" t="str">
        <f>IFERROR(VLOOKUP($Y151,整理番号!$B$8:$C$10,2,FALSE),"")</f>
        <v/>
      </c>
      <c r="AA151" s="251"/>
      <c r="AB151" s="28"/>
      <c r="AC151" s="62" t="str">
        <f>IFERROR(VLOOKUP($AB151,整理番号!$B$22:$C$23,2,FALSE),"")</f>
        <v/>
      </c>
      <c r="AD151" s="28"/>
      <c r="AE151" s="116" t="str">
        <f>IFERROR(VLOOKUP(AD151,整理番号!$B$14:$C$16,2,FALSE),"")</f>
        <v/>
      </c>
      <c r="AF151" s="115"/>
      <c r="AG151" s="30" t="str">
        <f>IFERROR(VLOOKUP(AF151,整理番号!$B$18:$C$19,2,FALSE),"")</f>
        <v/>
      </c>
      <c r="AH151" s="28"/>
      <c r="AI151" s="254"/>
      <c r="AJ151" s="254"/>
      <c r="AK151" s="122"/>
      <c r="AL151" s="141"/>
      <c r="AM151" s="28"/>
      <c r="AN151" s="141"/>
      <c r="AO151" s="115"/>
      <c r="AP151" s="116" t="str">
        <f>IFERROR(VLOOKUP(AO151,整理番号!$B$38:$C$43,2,FALSE),"")</f>
        <v/>
      </c>
      <c r="AQ151" s="104" t="str">
        <f t="shared" si="260"/>
        <v/>
      </c>
      <c r="AR151" s="27"/>
      <c r="AS151" s="28"/>
      <c r="AT151" s="27"/>
      <c r="AU151" s="27"/>
      <c r="AV151" s="122"/>
      <c r="AW151" s="115"/>
      <c r="AX151" s="31"/>
      <c r="AY151" s="64" t="str">
        <f t="shared" si="261"/>
        <v/>
      </c>
      <c r="AZ151" s="31"/>
      <c r="BA151" s="31"/>
      <c r="BB151" s="64">
        <f t="shared" si="262"/>
        <v>0</v>
      </c>
      <c r="BC151" s="64" t="str">
        <f t="shared" si="263"/>
        <v/>
      </c>
      <c r="BD151" s="64" t="str">
        <f t="shared" si="264"/>
        <v/>
      </c>
      <c r="BE151" s="33"/>
      <c r="BF151" s="34" t="str">
        <f t="shared" si="265"/>
        <v/>
      </c>
      <c r="BG151" s="125" t="str">
        <f t="shared" si="266"/>
        <v/>
      </c>
      <c r="BH151" s="262"/>
      <c r="BI151" s="263"/>
      <c r="BJ151" s="31"/>
      <c r="BK151" s="31"/>
      <c r="BL151" s="31"/>
      <c r="BM151" s="31"/>
      <c r="BN151" s="148"/>
      <c r="BO151" s="270"/>
      <c r="BP151" s="267"/>
      <c r="BQ151" s="262"/>
      <c r="BR151" s="263"/>
      <c r="BS151" s="31"/>
      <c r="BT151" s="31"/>
      <c r="BU151" s="31"/>
      <c r="BV151" s="31"/>
      <c r="BW151" s="148"/>
      <c r="BX151" s="270"/>
      <c r="BY151" s="267"/>
      <c r="BZ151" s="262"/>
      <c r="CA151" s="263"/>
      <c r="CB151" s="31"/>
      <c r="CC151" s="31"/>
      <c r="CD151" s="31"/>
      <c r="CE151" s="31"/>
      <c r="CF151" s="148"/>
      <c r="CG151" s="270"/>
      <c r="CH151" s="267"/>
      <c r="CI151" s="262"/>
      <c r="CJ151" s="263"/>
      <c r="CK151" s="323"/>
      <c r="CL151" s="323"/>
      <c r="CM151" s="323"/>
      <c r="CN151" s="323"/>
      <c r="CO151" s="35" t="s">
        <v>306</v>
      </c>
      <c r="CP151" s="342" t="str">
        <f t="shared" si="267"/>
        <v/>
      </c>
      <c r="CQ151" s="267"/>
      <c r="CR151" s="258"/>
      <c r="CS151" s="93"/>
      <c r="CT151" s="275"/>
      <c r="CU151" s="275"/>
      <c r="CV151" s="275"/>
      <c r="CW151" s="275"/>
      <c r="CX151" s="36" t="s">
        <v>307</v>
      </c>
      <c r="CY151" s="273"/>
      <c r="CZ151" s="258"/>
      <c r="DA151" s="263"/>
      <c r="DB151" s="296"/>
      <c r="DC151" s="296"/>
      <c r="DD151" s="296"/>
      <c r="DE151" s="296"/>
      <c r="DF151" s="36" t="s">
        <v>308</v>
      </c>
      <c r="DG151" s="344" t="str">
        <f t="shared" si="268"/>
        <v/>
      </c>
      <c r="DH151" s="273"/>
      <c r="DI151" s="258"/>
      <c r="DJ151" s="263"/>
      <c r="DK151" s="278"/>
      <c r="DL151" s="278"/>
      <c r="DM151" s="278"/>
      <c r="DN151" s="278"/>
      <c r="DO151" s="36" t="s">
        <v>309</v>
      </c>
      <c r="DP151" s="281"/>
      <c r="DQ151" s="284" t="str">
        <f t="shared" si="269"/>
        <v/>
      </c>
      <c r="DR151" s="273"/>
      <c r="DS151" s="43"/>
      <c r="DT151" s="93"/>
      <c r="DU151" s="37"/>
      <c r="DV151" s="37"/>
      <c r="DW151" s="37"/>
      <c r="DX151" s="37"/>
      <c r="DY151" s="46" t="s">
        <v>310</v>
      </c>
      <c r="DZ151" s="478"/>
      <c r="EA151" s="38"/>
      <c r="EB151" s="37"/>
      <c r="EC151" s="37"/>
      <c r="ED151" s="37"/>
      <c r="EE151" s="37"/>
      <c r="EF151" s="49" t="s">
        <v>307</v>
      </c>
      <c r="EG151" s="54"/>
      <c r="EH151" s="290"/>
      <c r="EI151" s="37"/>
      <c r="EJ151" s="37"/>
      <c r="EK151" s="37"/>
      <c r="EL151" s="37"/>
      <c r="EM151" s="52" t="s">
        <v>307</v>
      </c>
      <c r="EN151" s="57"/>
      <c r="EO151" s="290"/>
      <c r="EP151" s="37"/>
      <c r="EQ151" s="37"/>
      <c r="ER151" s="37"/>
      <c r="ES151" s="37"/>
      <c r="ET151" s="39" t="s">
        <v>307</v>
      </c>
      <c r="EU151" s="287"/>
      <c r="EV151" s="292"/>
      <c r="EW151" s="290"/>
      <c r="EX151" s="37"/>
      <c r="EY151" s="37"/>
      <c r="EZ151" s="37"/>
      <c r="FA151" s="37"/>
      <c r="FB151" s="39" t="s">
        <v>307</v>
      </c>
      <c r="FC151" s="287"/>
      <c r="FD151" s="292"/>
      <c r="FE151" s="290"/>
      <c r="FF151" s="296"/>
      <c r="FG151" s="296"/>
      <c r="FH151" s="296"/>
      <c r="FI151" s="296"/>
      <c r="FJ151" s="40" t="s">
        <v>311</v>
      </c>
      <c r="FK151" s="302" t="str">
        <f t="shared" si="270"/>
        <v/>
      </c>
      <c r="FL151" s="299"/>
      <c r="FM151" s="292"/>
      <c r="FN151" s="290"/>
      <c r="FO151" s="305"/>
      <c r="FP151" s="296"/>
      <c r="FQ151" s="296"/>
      <c r="FR151" s="296"/>
      <c r="FS151" s="40" t="s">
        <v>311</v>
      </c>
      <c r="FT151" s="352" t="str">
        <f t="shared" si="271"/>
        <v/>
      </c>
      <c r="FU151" s="267"/>
      <c r="FV151" s="292"/>
      <c r="FW151" s="290"/>
      <c r="FX151" s="326"/>
      <c r="FY151" s="326"/>
      <c r="FZ151" s="326"/>
      <c r="GA151" s="326"/>
      <c r="GB151" s="36" t="s">
        <v>312</v>
      </c>
      <c r="GC151" s="308" t="str">
        <f t="shared" si="272"/>
        <v/>
      </c>
      <c r="GD151" s="267"/>
      <c r="GE151" s="312" t="str">
        <f t="shared" si="273"/>
        <v/>
      </c>
      <c r="GF151" s="313"/>
      <c r="GG151" s="338"/>
      <c r="GH151" s="312" t="str">
        <f t="shared" si="274"/>
        <v/>
      </c>
      <c r="GI151" s="313"/>
      <c r="GJ151" s="338" t="s">
        <v>56</v>
      </c>
      <c r="GK151" s="475" t="str">
        <f t="shared" si="275"/>
        <v/>
      </c>
      <c r="GL151" s="313"/>
      <c r="GM151" s="313"/>
      <c r="GN151" s="338"/>
      <c r="GO151" s="429" t="str">
        <f t="shared" si="276"/>
        <v/>
      </c>
      <c r="GP151" s="430" t="str">
        <f t="shared" si="277"/>
        <v/>
      </c>
      <c r="GQ151" s="431" t="str">
        <f t="shared" si="278"/>
        <v/>
      </c>
      <c r="GR151" s="432" t="str">
        <f t="shared" si="279"/>
        <v/>
      </c>
      <c r="GS151" s="430" t="str">
        <f t="shared" si="280"/>
        <v/>
      </c>
      <c r="GT151" s="433" t="str">
        <f t="shared" si="281"/>
        <v/>
      </c>
      <c r="GU151" s="331" t="str">
        <f t="shared" si="282"/>
        <v/>
      </c>
      <c r="GV151" s="333" t="str">
        <f t="shared" si="283"/>
        <v/>
      </c>
      <c r="GW151" s="439" t="str">
        <f t="shared" si="284"/>
        <v/>
      </c>
      <c r="GX151" s="433" t="str">
        <f t="shared" si="285"/>
        <v/>
      </c>
      <c r="GY151" s="331" t="str">
        <f t="shared" si="286"/>
        <v/>
      </c>
      <c r="GZ151" s="331" t="str">
        <f t="shared" si="287"/>
        <v/>
      </c>
      <c r="HA151" s="328" t="str">
        <f t="shared" si="288"/>
        <v/>
      </c>
      <c r="HB151" s="331" t="str">
        <f t="shared" si="289"/>
        <v/>
      </c>
      <c r="HC151" s="331" t="str">
        <f t="shared" si="290"/>
        <v/>
      </c>
      <c r="HD151" s="333" t="str">
        <f t="shared" si="291"/>
        <v/>
      </c>
      <c r="HE151" s="332" t="str">
        <f t="shared" si="292"/>
        <v/>
      </c>
      <c r="HF151" s="331" t="str">
        <f t="shared" si="293"/>
        <v/>
      </c>
      <c r="HG151" s="333" t="str">
        <f t="shared" si="294"/>
        <v/>
      </c>
      <c r="HH151" s="419" t="str">
        <f t="shared" si="295"/>
        <v/>
      </c>
      <c r="HI151" s="358" t="str">
        <f t="shared" si="296"/>
        <v/>
      </c>
      <c r="HJ151" s="331" t="str">
        <f t="shared" si="297"/>
        <v/>
      </c>
      <c r="HK151" s="331" t="str">
        <f t="shared" si="298"/>
        <v/>
      </c>
      <c r="HL151" s="358" t="str">
        <f t="shared" si="299"/>
        <v/>
      </c>
      <c r="HM151" s="331" t="str">
        <f t="shared" si="300"/>
        <v/>
      </c>
      <c r="HN151" s="331" t="str">
        <f t="shared" si="301"/>
        <v/>
      </c>
      <c r="HO151" s="358" t="str">
        <f t="shared" si="302"/>
        <v/>
      </c>
      <c r="HP151" s="331" t="str">
        <f t="shared" si="303"/>
        <v/>
      </c>
      <c r="HQ151" s="331" t="str">
        <f t="shared" si="304"/>
        <v/>
      </c>
      <c r="HR151" s="361" t="str">
        <f t="shared" si="305"/>
        <v/>
      </c>
      <c r="HS151" s="348" t="str">
        <f t="shared" si="306"/>
        <v/>
      </c>
      <c r="HT151" s="333" t="str">
        <f t="shared" si="307"/>
        <v/>
      </c>
      <c r="HU151" s="428" t="str">
        <f t="shared" si="308"/>
        <v/>
      </c>
      <c r="HV151" s="328" t="str">
        <f t="shared" si="309"/>
        <v/>
      </c>
      <c r="HW151" s="330" t="str">
        <f t="shared" si="310"/>
        <v/>
      </c>
      <c r="HX151" s="418" t="str">
        <f t="shared" si="311"/>
        <v/>
      </c>
      <c r="HY151" s="331" t="str">
        <f t="shared" si="312"/>
        <v/>
      </c>
      <c r="HZ151" s="331" t="str">
        <f t="shared" si="313"/>
        <v/>
      </c>
      <c r="IA151" s="331" t="str">
        <f t="shared" si="314"/>
        <v/>
      </c>
      <c r="IB151" s="331" t="str">
        <f t="shared" si="315"/>
        <v/>
      </c>
      <c r="IC151" s="333" t="str">
        <f t="shared" si="316"/>
        <v/>
      </c>
      <c r="ID151" s="419" t="str">
        <f t="shared" si="317"/>
        <v/>
      </c>
      <c r="IE151" s="331" t="str">
        <f t="shared" si="318"/>
        <v/>
      </c>
      <c r="IF151" s="331" t="str">
        <f t="shared" si="319"/>
        <v/>
      </c>
      <c r="IG151" s="331" t="str">
        <f t="shared" si="320"/>
        <v/>
      </c>
      <c r="IH151" s="331" t="str">
        <f t="shared" si="321"/>
        <v/>
      </c>
      <c r="II151" s="333" t="str">
        <f t="shared" si="322"/>
        <v/>
      </c>
      <c r="IJ151" s="419" t="str">
        <f t="shared" si="323"/>
        <v/>
      </c>
      <c r="IK151" s="331" t="str">
        <f t="shared" si="324"/>
        <v/>
      </c>
      <c r="IL151" s="331" t="str">
        <f t="shared" si="325"/>
        <v/>
      </c>
      <c r="IM151" s="331" t="str">
        <f t="shared" si="326"/>
        <v/>
      </c>
      <c r="IN151" s="331" t="str">
        <f t="shared" si="327"/>
        <v/>
      </c>
      <c r="IO151" s="333" t="str">
        <f t="shared" si="328"/>
        <v/>
      </c>
      <c r="IP151" s="433" t="str">
        <f t="shared" si="329"/>
        <v/>
      </c>
      <c r="IQ151" s="331" t="str">
        <f t="shared" si="330"/>
        <v/>
      </c>
      <c r="IR151" s="348" t="str">
        <f t="shared" si="331"/>
        <v/>
      </c>
      <c r="IS151" s="433" t="str">
        <f t="shared" si="332"/>
        <v/>
      </c>
      <c r="IT151" s="331" t="str">
        <f t="shared" si="333"/>
        <v/>
      </c>
      <c r="IU151" s="333" t="str">
        <f t="shared" si="334"/>
        <v/>
      </c>
      <c r="IV151" s="449" t="str">
        <f t="shared" si="335"/>
        <v/>
      </c>
      <c r="IW151" s="331" t="str">
        <f t="shared" si="336"/>
        <v/>
      </c>
      <c r="IX151" s="331" t="str">
        <f t="shared" si="337"/>
        <v/>
      </c>
      <c r="IY151" s="348" t="str">
        <f t="shared" si="338"/>
        <v/>
      </c>
      <c r="IZ151" s="365" t="str">
        <f t="shared" si="339"/>
        <v/>
      </c>
      <c r="JA151" s="340"/>
      <c r="JB151" s="100"/>
      <c r="JC151" s="370" t="str">
        <f t="shared" si="340"/>
        <v/>
      </c>
      <c r="JD151" s="101" t="str">
        <f t="shared" si="341"/>
        <v/>
      </c>
      <c r="JE151" s="367" t="str">
        <f t="shared" si="342"/>
        <v/>
      </c>
      <c r="JF151" s="368" t="str">
        <f t="shared" si="343"/>
        <v/>
      </c>
      <c r="JG151" s="368" t="str">
        <f t="shared" si="344"/>
        <v/>
      </c>
      <c r="JH151" s="368" t="str">
        <f t="shared" si="345"/>
        <v/>
      </c>
      <c r="JI151" s="368">
        <f t="shared" si="346"/>
        <v>0</v>
      </c>
      <c r="JJ151" s="369" t="str">
        <f t="shared" si="347"/>
        <v/>
      </c>
      <c r="JK151" s="367" t="str">
        <f t="shared" si="348"/>
        <v/>
      </c>
      <c r="JL151" s="369" t="str">
        <f t="shared" si="349"/>
        <v/>
      </c>
      <c r="JM151" s="368" t="str">
        <f t="shared" si="350"/>
        <v/>
      </c>
      <c r="JN151" s="368" t="str">
        <f t="shared" si="351"/>
        <v/>
      </c>
      <c r="JO151" s="368" t="str">
        <f t="shared" si="352"/>
        <v/>
      </c>
      <c r="JP151" s="371" t="str">
        <f t="shared" si="353"/>
        <v/>
      </c>
      <c r="JR151" s="115" t="str">
        <f t="shared" si="354"/>
        <v/>
      </c>
      <c r="JS151" s="28" t="str">
        <f t="shared" si="355"/>
        <v/>
      </c>
      <c r="JT151" s="28" t="str">
        <f t="shared" si="356"/>
        <v/>
      </c>
      <c r="JU151" s="28" t="str">
        <f t="shared" si="357"/>
        <v/>
      </c>
      <c r="JV151" s="28" t="str">
        <f t="shared" si="358"/>
        <v/>
      </c>
      <c r="JW151" s="251"/>
      <c r="JX151" s="122" t="str">
        <f t="shared" si="359"/>
        <v/>
      </c>
      <c r="JZ151" s="115" t="str">
        <f t="shared" si="360"/>
        <v/>
      </c>
      <c r="KA151" s="398" t="str">
        <f t="shared" si="361"/>
        <v/>
      </c>
      <c r="KB151" s="398" t="str">
        <f t="shared" si="362"/>
        <v/>
      </c>
      <c r="KC151" s="28" t="str">
        <f t="shared" si="363"/>
        <v/>
      </c>
      <c r="KD151" s="28" t="str">
        <f t="shared" si="364"/>
        <v/>
      </c>
      <c r="KE151" s="28" t="str">
        <f t="shared" si="365"/>
        <v/>
      </c>
      <c r="KF151" s="28" t="str">
        <f t="shared" si="366"/>
        <v/>
      </c>
      <c r="KG151" s="28" t="str">
        <f t="shared" si="367"/>
        <v/>
      </c>
      <c r="KH151" s="28" t="str">
        <f t="shared" si="368"/>
        <v/>
      </c>
      <c r="KI151" s="28" t="str">
        <f t="shared" si="369"/>
        <v/>
      </c>
      <c r="KJ151" s="28" t="str">
        <f t="shared" si="370"/>
        <v/>
      </c>
      <c r="KK151" s="122" t="str">
        <f t="shared" si="371"/>
        <v/>
      </c>
    </row>
    <row r="152" spans="2:297" s="26" customFormat="1" ht="26.25" customHeight="1" x14ac:dyDescent="0.2">
      <c r="B152" s="27">
        <f t="shared" si="250"/>
        <v>0</v>
      </c>
      <c r="C152" s="27">
        <f t="shared" si="251"/>
        <v>0</v>
      </c>
      <c r="D152" s="27">
        <f t="shared" si="252"/>
        <v>0</v>
      </c>
      <c r="E152" s="27">
        <f t="shared" si="253"/>
        <v>0</v>
      </c>
      <c r="F152" s="27">
        <f t="shared" si="254"/>
        <v>0</v>
      </c>
      <c r="G152" s="27">
        <f t="shared" si="255"/>
        <v>0</v>
      </c>
      <c r="H152" s="27">
        <f t="shared" si="256"/>
        <v>0</v>
      </c>
      <c r="I152" s="27">
        <f t="shared" si="257"/>
        <v>0</v>
      </c>
      <c r="J152" s="27"/>
      <c r="K152" s="27"/>
      <c r="L152" s="27"/>
      <c r="N152" s="131" t="str">
        <f t="shared" si="258"/>
        <v/>
      </c>
      <c r="O152" s="59"/>
      <c r="P152" s="59"/>
      <c r="Q152" s="241"/>
      <c r="R152" s="483"/>
      <c r="S152" s="243" t="str">
        <f>IFERROR(VLOOKUP($R152,整理番号!$B$4:$C$5,2,FALSE),"")</f>
        <v/>
      </c>
      <c r="T152" s="59"/>
      <c r="U152" s="250"/>
      <c r="V152" s="121"/>
      <c r="W152" s="218" t="str">
        <f t="shared" si="259"/>
        <v/>
      </c>
      <c r="X152" s="111"/>
      <c r="Y152" s="115"/>
      <c r="Z152" s="146" t="str">
        <f>IFERROR(VLOOKUP($Y152,整理番号!$B$8:$C$10,2,FALSE),"")</f>
        <v/>
      </c>
      <c r="AA152" s="251"/>
      <c r="AB152" s="28"/>
      <c r="AC152" s="62" t="str">
        <f>IFERROR(VLOOKUP($AB152,整理番号!$B$22:$C$23,2,FALSE),"")</f>
        <v/>
      </c>
      <c r="AD152" s="28"/>
      <c r="AE152" s="116" t="str">
        <f>IFERROR(VLOOKUP(AD152,整理番号!$B$14:$C$16,2,FALSE),"")</f>
        <v/>
      </c>
      <c r="AF152" s="115"/>
      <c r="AG152" s="30" t="str">
        <f>IFERROR(VLOOKUP(AF152,整理番号!$B$18:$C$19,2,FALSE),"")</f>
        <v/>
      </c>
      <c r="AH152" s="28"/>
      <c r="AI152" s="254"/>
      <c r="AJ152" s="254"/>
      <c r="AK152" s="122"/>
      <c r="AL152" s="141"/>
      <c r="AM152" s="28"/>
      <c r="AN152" s="141"/>
      <c r="AO152" s="115"/>
      <c r="AP152" s="116" t="str">
        <f>IFERROR(VLOOKUP(AO152,整理番号!$B$38:$C$43,2,FALSE),"")</f>
        <v/>
      </c>
      <c r="AQ152" s="104" t="str">
        <f t="shared" si="260"/>
        <v/>
      </c>
      <c r="AR152" s="27"/>
      <c r="AS152" s="28"/>
      <c r="AT152" s="27"/>
      <c r="AU152" s="27"/>
      <c r="AV152" s="122"/>
      <c r="AW152" s="115"/>
      <c r="AX152" s="31"/>
      <c r="AY152" s="64" t="str">
        <f t="shared" si="261"/>
        <v/>
      </c>
      <c r="AZ152" s="31"/>
      <c r="BA152" s="31"/>
      <c r="BB152" s="64">
        <f t="shared" si="262"/>
        <v>0</v>
      </c>
      <c r="BC152" s="64" t="str">
        <f t="shared" si="263"/>
        <v/>
      </c>
      <c r="BD152" s="64" t="str">
        <f t="shared" si="264"/>
        <v/>
      </c>
      <c r="BE152" s="33"/>
      <c r="BF152" s="34" t="str">
        <f t="shared" si="265"/>
        <v/>
      </c>
      <c r="BG152" s="125" t="str">
        <f t="shared" si="266"/>
        <v/>
      </c>
      <c r="BH152" s="262"/>
      <c r="BI152" s="263"/>
      <c r="BJ152" s="31"/>
      <c r="BK152" s="31"/>
      <c r="BL152" s="31"/>
      <c r="BM152" s="31"/>
      <c r="BN152" s="148"/>
      <c r="BO152" s="270"/>
      <c r="BP152" s="267"/>
      <c r="BQ152" s="262"/>
      <c r="BR152" s="263"/>
      <c r="BS152" s="31"/>
      <c r="BT152" s="31"/>
      <c r="BU152" s="31"/>
      <c r="BV152" s="31"/>
      <c r="BW152" s="148"/>
      <c r="BX152" s="270"/>
      <c r="BY152" s="267"/>
      <c r="BZ152" s="262"/>
      <c r="CA152" s="263"/>
      <c r="CB152" s="31"/>
      <c r="CC152" s="31"/>
      <c r="CD152" s="31"/>
      <c r="CE152" s="31"/>
      <c r="CF152" s="148"/>
      <c r="CG152" s="270"/>
      <c r="CH152" s="267"/>
      <c r="CI152" s="262"/>
      <c r="CJ152" s="263"/>
      <c r="CK152" s="323"/>
      <c r="CL152" s="323"/>
      <c r="CM152" s="323"/>
      <c r="CN152" s="323"/>
      <c r="CO152" s="35" t="s">
        <v>306</v>
      </c>
      <c r="CP152" s="342" t="str">
        <f t="shared" si="267"/>
        <v/>
      </c>
      <c r="CQ152" s="267"/>
      <c r="CR152" s="258"/>
      <c r="CS152" s="93"/>
      <c r="CT152" s="275"/>
      <c r="CU152" s="275"/>
      <c r="CV152" s="275"/>
      <c r="CW152" s="275"/>
      <c r="CX152" s="36" t="s">
        <v>307</v>
      </c>
      <c r="CY152" s="273"/>
      <c r="CZ152" s="258"/>
      <c r="DA152" s="263"/>
      <c r="DB152" s="296"/>
      <c r="DC152" s="296"/>
      <c r="DD152" s="296"/>
      <c r="DE152" s="296"/>
      <c r="DF152" s="36" t="s">
        <v>308</v>
      </c>
      <c r="DG152" s="344" t="str">
        <f t="shared" si="268"/>
        <v/>
      </c>
      <c r="DH152" s="273"/>
      <c r="DI152" s="258"/>
      <c r="DJ152" s="263"/>
      <c r="DK152" s="278"/>
      <c r="DL152" s="278"/>
      <c r="DM152" s="278"/>
      <c r="DN152" s="278"/>
      <c r="DO152" s="36" t="s">
        <v>309</v>
      </c>
      <c r="DP152" s="281"/>
      <c r="DQ152" s="284" t="str">
        <f t="shared" si="269"/>
        <v/>
      </c>
      <c r="DR152" s="273"/>
      <c r="DS152" s="43"/>
      <c r="DT152" s="93"/>
      <c r="DU152" s="37"/>
      <c r="DV152" s="37"/>
      <c r="DW152" s="37"/>
      <c r="DX152" s="37"/>
      <c r="DY152" s="46" t="s">
        <v>310</v>
      </c>
      <c r="DZ152" s="478"/>
      <c r="EA152" s="38"/>
      <c r="EB152" s="37"/>
      <c r="EC152" s="37"/>
      <c r="ED152" s="37"/>
      <c r="EE152" s="37"/>
      <c r="EF152" s="49" t="s">
        <v>307</v>
      </c>
      <c r="EG152" s="54"/>
      <c r="EH152" s="290"/>
      <c r="EI152" s="37"/>
      <c r="EJ152" s="37"/>
      <c r="EK152" s="37"/>
      <c r="EL152" s="37"/>
      <c r="EM152" s="52" t="s">
        <v>307</v>
      </c>
      <c r="EN152" s="57"/>
      <c r="EO152" s="290"/>
      <c r="EP152" s="37"/>
      <c r="EQ152" s="37"/>
      <c r="ER152" s="37"/>
      <c r="ES152" s="37"/>
      <c r="ET152" s="39" t="s">
        <v>307</v>
      </c>
      <c r="EU152" s="287"/>
      <c r="EV152" s="292"/>
      <c r="EW152" s="290"/>
      <c r="EX152" s="37"/>
      <c r="EY152" s="37"/>
      <c r="EZ152" s="37"/>
      <c r="FA152" s="37"/>
      <c r="FB152" s="39" t="s">
        <v>307</v>
      </c>
      <c r="FC152" s="287"/>
      <c r="FD152" s="292"/>
      <c r="FE152" s="290"/>
      <c r="FF152" s="296"/>
      <c r="FG152" s="296"/>
      <c r="FH152" s="296"/>
      <c r="FI152" s="296"/>
      <c r="FJ152" s="40" t="s">
        <v>311</v>
      </c>
      <c r="FK152" s="302" t="str">
        <f t="shared" si="270"/>
        <v/>
      </c>
      <c r="FL152" s="299"/>
      <c r="FM152" s="292"/>
      <c r="FN152" s="290"/>
      <c r="FO152" s="305"/>
      <c r="FP152" s="296"/>
      <c r="FQ152" s="296"/>
      <c r="FR152" s="296"/>
      <c r="FS152" s="40" t="s">
        <v>311</v>
      </c>
      <c r="FT152" s="352" t="str">
        <f t="shared" si="271"/>
        <v/>
      </c>
      <c r="FU152" s="267"/>
      <c r="FV152" s="292"/>
      <c r="FW152" s="290"/>
      <c r="FX152" s="326"/>
      <c r="FY152" s="326"/>
      <c r="FZ152" s="326"/>
      <c r="GA152" s="326"/>
      <c r="GB152" s="36" t="s">
        <v>312</v>
      </c>
      <c r="GC152" s="308" t="str">
        <f t="shared" si="272"/>
        <v/>
      </c>
      <c r="GD152" s="267"/>
      <c r="GE152" s="312" t="str">
        <f t="shared" si="273"/>
        <v/>
      </c>
      <c r="GF152" s="313"/>
      <c r="GG152" s="338"/>
      <c r="GH152" s="312" t="str">
        <f t="shared" si="274"/>
        <v/>
      </c>
      <c r="GI152" s="313"/>
      <c r="GJ152" s="338" t="s">
        <v>56</v>
      </c>
      <c r="GK152" s="475" t="str">
        <f t="shared" si="275"/>
        <v/>
      </c>
      <c r="GL152" s="313"/>
      <c r="GM152" s="313"/>
      <c r="GN152" s="338"/>
      <c r="GO152" s="429" t="str">
        <f t="shared" si="276"/>
        <v/>
      </c>
      <c r="GP152" s="430" t="str">
        <f t="shared" si="277"/>
        <v/>
      </c>
      <c r="GQ152" s="431" t="str">
        <f t="shared" si="278"/>
        <v/>
      </c>
      <c r="GR152" s="432" t="str">
        <f t="shared" si="279"/>
        <v/>
      </c>
      <c r="GS152" s="430" t="str">
        <f t="shared" si="280"/>
        <v/>
      </c>
      <c r="GT152" s="433" t="str">
        <f t="shared" si="281"/>
        <v/>
      </c>
      <c r="GU152" s="331" t="str">
        <f t="shared" si="282"/>
        <v/>
      </c>
      <c r="GV152" s="333" t="str">
        <f t="shared" si="283"/>
        <v/>
      </c>
      <c r="GW152" s="439" t="str">
        <f t="shared" si="284"/>
        <v/>
      </c>
      <c r="GX152" s="433" t="str">
        <f t="shared" si="285"/>
        <v/>
      </c>
      <c r="GY152" s="331" t="str">
        <f t="shared" si="286"/>
        <v/>
      </c>
      <c r="GZ152" s="331" t="str">
        <f t="shared" si="287"/>
        <v/>
      </c>
      <c r="HA152" s="328" t="str">
        <f t="shared" si="288"/>
        <v/>
      </c>
      <c r="HB152" s="331" t="str">
        <f t="shared" si="289"/>
        <v/>
      </c>
      <c r="HC152" s="331" t="str">
        <f t="shared" si="290"/>
        <v/>
      </c>
      <c r="HD152" s="333" t="str">
        <f t="shared" si="291"/>
        <v/>
      </c>
      <c r="HE152" s="332" t="str">
        <f t="shared" si="292"/>
        <v/>
      </c>
      <c r="HF152" s="331" t="str">
        <f t="shared" si="293"/>
        <v/>
      </c>
      <c r="HG152" s="333" t="str">
        <f t="shared" si="294"/>
        <v/>
      </c>
      <c r="HH152" s="419" t="str">
        <f t="shared" si="295"/>
        <v/>
      </c>
      <c r="HI152" s="358" t="str">
        <f t="shared" si="296"/>
        <v/>
      </c>
      <c r="HJ152" s="331" t="str">
        <f t="shared" si="297"/>
        <v/>
      </c>
      <c r="HK152" s="331" t="str">
        <f t="shared" si="298"/>
        <v/>
      </c>
      <c r="HL152" s="358" t="str">
        <f t="shared" si="299"/>
        <v/>
      </c>
      <c r="HM152" s="331" t="str">
        <f t="shared" si="300"/>
        <v/>
      </c>
      <c r="HN152" s="331" t="str">
        <f t="shared" si="301"/>
        <v/>
      </c>
      <c r="HO152" s="358" t="str">
        <f t="shared" si="302"/>
        <v/>
      </c>
      <c r="HP152" s="331" t="str">
        <f t="shared" si="303"/>
        <v/>
      </c>
      <c r="HQ152" s="331" t="str">
        <f t="shared" si="304"/>
        <v/>
      </c>
      <c r="HR152" s="361" t="str">
        <f t="shared" si="305"/>
        <v/>
      </c>
      <c r="HS152" s="348" t="str">
        <f t="shared" si="306"/>
        <v/>
      </c>
      <c r="HT152" s="333" t="str">
        <f t="shared" si="307"/>
        <v/>
      </c>
      <c r="HU152" s="428" t="str">
        <f t="shared" si="308"/>
        <v/>
      </c>
      <c r="HV152" s="328" t="str">
        <f t="shared" si="309"/>
        <v/>
      </c>
      <c r="HW152" s="330" t="str">
        <f t="shared" si="310"/>
        <v/>
      </c>
      <c r="HX152" s="418" t="str">
        <f t="shared" si="311"/>
        <v/>
      </c>
      <c r="HY152" s="331" t="str">
        <f t="shared" si="312"/>
        <v/>
      </c>
      <c r="HZ152" s="331" t="str">
        <f t="shared" si="313"/>
        <v/>
      </c>
      <c r="IA152" s="331" t="str">
        <f t="shared" si="314"/>
        <v/>
      </c>
      <c r="IB152" s="331" t="str">
        <f t="shared" si="315"/>
        <v/>
      </c>
      <c r="IC152" s="333" t="str">
        <f t="shared" si="316"/>
        <v/>
      </c>
      <c r="ID152" s="419" t="str">
        <f t="shared" si="317"/>
        <v/>
      </c>
      <c r="IE152" s="331" t="str">
        <f t="shared" si="318"/>
        <v/>
      </c>
      <c r="IF152" s="331" t="str">
        <f t="shared" si="319"/>
        <v/>
      </c>
      <c r="IG152" s="331" t="str">
        <f t="shared" si="320"/>
        <v/>
      </c>
      <c r="IH152" s="331" t="str">
        <f t="shared" si="321"/>
        <v/>
      </c>
      <c r="II152" s="333" t="str">
        <f t="shared" si="322"/>
        <v/>
      </c>
      <c r="IJ152" s="419" t="str">
        <f t="shared" si="323"/>
        <v/>
      </c>
      <c r="IK152" s="331" t="str">
        <f t="shared" si="324"/>
        <v/>
      </c>
      <c r="IL152" s="331" t="str">
        <f t="shared" si="325"/>
        <v/>
      </c>
      <c r="IM152" s="331" t="str">
        <f t="shared" si="326"/>
        <v/>
      </c>
      <c r="IN152" s="331" t="str">
        <f t="shared" si="327"/>
        <v/>
      </c>
      <c r="IO152" s="333" t="str">
        <f t="shared" si="328"/>
        <v/>
      </c>
      <c r="IP152" s="433" t="str">
        <f t="shared" si="329"/>
        <v/>
      </c>
      <c r="IQ152" s="331" t="str">
        <f t="shared" si="330"/>
        <v/>
      </c>
      <c r="IR152" s="348" t="str">
        <f t="shared" si="331"/>
        <v/>
      </c>
      <c r="IS152" s="433" t="str">
        <f t="shared" si="332"/>
        <v/>
      </c>
      <c r="IT152" s="331" t="str">
        <f t="shared" si="333"/>
        <v/>
      </c>
      <c r="IU152" s="333" t="str">
        <f t="shared" si="334"/>
        <v/>
      </c>
      <c r="IV152" s="449" t="str">
        <f t="shared" si="335"/>
        <v/>
      </c>
      <c r="IW152" s="331" t="str">
        <f t="shared" si="336"/>
        <v/>
      </c>
      <c r="IX152" s="331" t="str">
        <f t="shared" si="337"/>
        <v/>
      </c>
      <c r="IY152" s="348" t="str">
        <f t="shared" si="338"/>
        <v/>
      </c>
      <c r="IZ152" s="365" t="str">
        <f t="shared" si="339"/>
        <v/>
      </c>
      <c r="JA152" s="340"/>
      <c r="JB152" s="100"/>
      <c r="JC152" s="370" t="str">
        <f t="shared" si="340"/>
        <v/>
      </c>
      <c r="JD152" s="101" t="str">
        <f t="shared" si="341"/>
        <v/>
      </c>
      <c r="JE152" s="367" t="str">
        <f t="shared" si="342"/>
        <v/>
      </c>
      <c r="JF152" s="368" t="str">
        <f t="shared" si="343"/>
        <v/>
      </c>
      <c r="JG152" s="368" t="str">
        <f t="shared" si="344"/>
        <v/>
      </c>
      <c r="JH152" s="368" t="str">
        <f t="shared" si="345"/>
        <v/>
      </c>
      <c r="JI152" s="368">
        <f t="shared" si="346"/>
        <v>0</v>
      </c>
      <c r="JJ152" s="369" t="str">
        <f t="shared" si="347"/>
        <v/>
      </c>
      <c r="JK152" s="367" t="str">
        <f t="shared" si="348"/>
        <v/>
      </c>
      <c r="JL152" s="369" t="str">
        <f t="shared" si="349"/>
        <v/>
      </c>
      <c r="JM152" s="368" t="str">
        <f t="shared" si="350"/>
        <v/>
      </c>
      <c r="JN152" s="368" t="str">
        <f t="shared" si="351"/>
        <v/>
      </c>
      <c r="JO152" s="368" t="str">
        <f t="shared" si="352"/>
        <v/>
      </c>
      <c r="JP152" s="371" t="str">
        <f t="shared" si="353"/>
        <v/>
      </c>
      <c r="JR152" s="115" t="str">
        <f t="shared" si="354"/>
        <v/>
      </c>
      <c r="JS152" s="28" t="str">
        <f t="shared" si="355"/>
        <v/>
      </c>
      <c r="JT152" s="28" t="str">
        <f t="shared" si="356"/>
        <v/>
      </c>
      <c r="JU152" s="28" t="str">
        <f t="shared" si="357"/>
        <v/>
      </c>
      <c r="JV152" s="28" t="str">
        <f t="shared" si="358"/>
        <v/>
      </c>
      <c r="JW152" s="251"/>
      <c r="JX152" s="122" t="str">
        <f t="shared" si="359"/>
        <v/>
      </c>
      <c r="JZ152" s="115" t="str">
        <f t="shared" si="360"/>
        <v/>
      </c>
      <c r="KA152" s="398" t="str">
        <f t="shared" si="361"/>
        <v/>
      </c>
      <c r="KB152" s="398" t="str">
        <f t="shared" si="362"/>
        <v/>
      </c>
      <c r="KC152" s="28" t="str">
        <f t="shared" si="363"/>
        <v/>
      </c>
      <c r="KD152" s="28" t="str">
        <f t="shared" si="364"/>
        <v/>
      </c>
      <c r="KE152" s="28" t="str">
        <f t="shared" si="365"/>
        <v/>
      </c>
      <c r="KF152" s="28" t="str">
        <f t="shared" si="366"/>
        <v/>
      </c>
      <c r="KG152" s="28" t="str">
        <f t="shared" si="367"/>
        <v/>
      </c>
      <c r="KH152" s="28" t="str">
        <f t="shared" si="368"/>
        <v/>
      </c>
      <c r="KI152" s="28" t="str">
        <f t="shared" si="369"/>
        <v/>
      </c>
      <c r="KJ152" s="28" t="str">
        <f t="shared" si="370"/>
        <v/>
      </c>
      <c r="KK152" s="122" t="str">
        <f t="shared" si="371"/>
        <v/>
      </c>
    </row>
    <row r="153" spans="2:297" s="26" customFormat="1" ht="26.25" customHeight="1" x14ac:dyDescent="0.2">
      <c r="B153" s="27">
        <f t="shared" si="250"/>
        <v>0</v>
      </c>
      <c r="C153" s="27">
        <f t="shared" si="251"/>
        <v>0</v>
      </c>
      <c r="D153" s="27">
        <f t="shared" si="252"/>
        <v>0</v>
      </c>
      <c r="E153" s="27">
        <f t="shared" si="253"/>
        <v>0</v>
      </c>
      <c r="F153" s="27">
        <f t="shared" si="254"/>
        <v>0</v>
      </c>
      <c r="G153" s="27">
        <f t="shared" si="255"/>
        <v>0</v>
      </c>
      <c r="H153" s="27">
        <f t="shared" si="256"/>
        <v>0</v>
      </c>
      <c r="I153" s="27">
        <f t="shared" si="257"/>
        <v>0</v>
      </c>
      <c r="J153" s="27"/>
      <c r="K153" s="27"/>
      <c r="L153" s="27"/>
      <c r="N153" s="131" t="str">
        <f t="shared" si="258"/>
        <v/>
      </c>
      <c r="O153" s="59"/>
      <c r="P153" s="59"/>
      <c r="Q153" s="241"/>
      <c r="R153" s="483"/>
      <c r="S153" s="243" t="str">
        <f>IFERROR(VLOOKUP($R153,整理番号!$B$4:$C$5,2,FALSE),"")</f>
        <v/>
      </c>
      <c r="T153" s="59"/>
      <c r="U153" s="250"/>
      <c r="V153" s="121"/>
      <c r="W153" s="218" t="str">
        <f t="shared" si="259"/>
        <v/>
      </c>
      <c r="X153" s="111"/>
      <c r="Y153" s="115"/>
      <c r="Z153" s="146" t="str">
        <f>IFERROR(VLOOKUP($Y153,整理番号!$B$8:$C$10,2,FALSE),"")</f>
        <v/>
      </c>
      <c r="AA153" s="251"/>
      <c r="AB153" s="28"/>
      <c r="AC153" s="62" t="str">
        <f>IFERROR(VLOOKUP($AB153,整理番号!$B$22:$C$23,2,FALSE),"")</f>
        <v/>
      </c>
      <c r="AD153" s="28"/>
      <c r="AE153" s="116" t="str">
        <f>IFERROR(VLOOKUP(AD153,整理番号!$B$14:$C$16,2,FALSE),"")</f>
        <v/>
      </c>
      <c r="AF153" s="115"/>
      <c r="AG153" s="30" t="str">
        <f>IFERROR(VLOOKUP(AF153,整理番号!$B$18:$C$19,2,FALSE),"")</f>
        <v/>
      </c>
      <c r="AH153" s="28"/>
      <c r="AI153" s="254"/>
      <c r="AJ153" s="254"/>
      <c r="AK153" s="122"/>
      <c r="AL153" s="141"/>
      <c r="AM153" s="28"/>
      <c r="AN153" s="141"/>
      <c r="AO153" s="115"/>
      <c r="AP153" s="116" t="str">
        <f>IFERROR(VLOOKUP(AO153,整理番号!$B$38:$C$43,2,FALSE),"")</f>
        <v/>
      </c>
      <c r="AQ153" s="104" t="str">
        <f t="shared" si="260"/>
        <v/>
      </c>
      <c r="AR153" s="27"/>
      <c r="AS153" s="28"/>
      <c r="AT153" s="27"/>
      <c r="AU153" s="27"/>
      <c r="AV153" s="122"/>
      <c r="AW153" s="115"/>
      <c r="AX153" s="31"/>
      <c r="AY153" s="64" t="str">
        <f t="shared" si="261"/>
        <v/>
      </c>
      <c r="AZ153" s="31"/>
      <c r="BA153" s="31"/>
      <c r="BB153" s="64">
        <f t="shared" si="262"/>
        <v>0</v>
      </c>
      <c r="BC153" s="64" t="str">
        <f t="shared" si="263"/>
        <v/>
      </c>
      <c r="BD153" s="64" t="str">
        <f t="shared" si="264"/>
        <v/>
      </c>
      <c r="BE153" s="33"/>
      <c r="BF153" s="34" t="str">
        <f t="shared" si="265"/>
        <v/>
      </c>
      <c r="BG153" s="125" t="str">
        <f t="shared" si="266"/>
        <v/>
      </c>
      <c r="BH153" s="262"/>
      <c r="BI153" s="263"/>
      <c r="BJ153" s="31"/>
      <c r="BK153" s="31"/>
      <c r="BL153" s="31"/>
      <c r="BM153" s="31"/>
      <c r="BN153" s="148"/>
      <c r="BO153" s="270"/>
      <c r="BP153" s="267"/>
      <c r="BQ153" s="262"/>
      <c r="BR153" s="263"/>
      <c r="BS153" s="31"/>
      <c r="BT153" s="31"/>
      <c r="BU153" s="31"/>
      <c r="BV153" s="31"/>
      <c r="BW153" s="148"/>
      <c r="BX153" s="270"/>
      <c r="BY153" s="267"/>
      <c r="BZ153" s="262"/>
      <c r="CA153" s="263"/>
      <c r="CB153" s="31"/>
      <c r="CC153" s="31"/>
      <c r="CD153" s="31"/>
      <c r="CE153" s="31"/>
      <c r="CF153" s="148"/>
      <c r="CG153" s="270"/>
      <c r="CH153" s="267"/>
      <c r="CI153" s="262"/>
      <c r="CJ153" s="263"/>
      <c r="CK153" s="323"/>
      <c r="CL153" s="323"/>
      <c r="CM153" s="323"/>
      <c r="CN153" s="323"/>
      <c r="CO153" s="35" t="s">
        <v>306</v>
      </c>
      <c r="CP153" s="342" t="str">
        <f t="shared" si="267"/>
        <v/>
      </c>
      <c r="CQ153" s="267"/>
      <c r="CR153" s="258"/>
      <c r="CS153" s="93"/>
      <c r="CT153" s="275"/>
      <c r="CU153" s="275"/>
      <c r="CV153" s="275"/>
      <c r="CW153" s="275"/>
      <c r="CX153" s="36" t="s">
        <v>307</v>
      </c>
      <c r="CY153" s="273"/>
      <c r="CZ153" s="258"/>
      <c r="DA153" s="263"/>
      <c r="DB153" s="296"/>
      <c r="DC153" s="296"/>
      <c r="DD153" s="296"/>
      <c r="DE153" s="296"/>
      <c r="DF153" s="36" t="s">
        <v>308</v>
      </c>
      <c r="DG153" s="344" t="str">
        <f t="shared" si="268"/>
        <v/>
      </c>
      <c r="DH153" s="273"/>
      <c r="DI153" s="258"/>
      <c r="DJ153" s="263"/>
      <c r="DK153" s="278"/>
      <c r="DL153" s="278"/>
      <c r="DM153" s="278"/>
      <c r="DN153" s="278"/>
      <c r="DO153" s="36" t="s">
        <v>309</v>
      </c>
      <c r="DP153" s="281"/>
      <c r="DQ153" s="284" t="str">
        <f t="shared" si="269"/>
        <v/>
      </c>
      <c r="DR153" s="273"/>
      <c r="DS153" s="43"/>
      <c r="DT153" s="93"/>
      <c r="DU153" s="37"/>
      <c r="DV153" s="37"/>
      <c r="DW153" s="37"/>
      <c r="DX153" s="37"/>
      <c r="DY153" s="46" t="s">
        <v>310</v>
      </c>
      <c r="DZ153" s="478"/>
      <c r="EA153" s="38"/>
      <c r="EB153" s="37"/>
      <c r="EC153" s="37"/>
      <c r="ED153" s="37"/>
      <c r="EE153" s="37"/>
      <c r="EF153" s="49" t="s">
        <v>307</v>
      </c>
      <c r="EG153" s="54"/>
      <c r="EH153" s="290"/>
      <c r="EI153" s="37"/>
      <c r="EJ153" s="37"/>
      <c r="EK153" s="37"/>
      <c r="EL153" s="37"/>
      <c r="EM153" s="52" t="s">
        <v>307</v>
      </c>
      <c r="EN153" s="57"/>
      <c r="EO153" s="290"/>
      <c r="EP153" s="37"/>
      <c r="EQ153" s="37"/>
      <c r="ER153" s="37"/>
      <c r="ES153" s="37"/>
      <c r="ET153" s="39" t="s">
        <v>307</v>
      </c>
      <c r="EU153" s="287"/>
      <c r="EV153" s="292"/>
      <c r="EW153" s="290"/>
      <c r="EX153" s="37"/>
      <c r="EY153" s="37"/>
      <c r="EZ153" s="37"/>
      <c r="FA153" s="37"/>
      <c r="FB153" s="39" t="s">
        <v>307</v>
      </c>
      <c r="FC153" s="287"/>
      <c r="FD153" s="292"/>
      <c r="FE153" s="290"/>
      <c r="FF153" s="296"/>
      <c r="FG153" s="296"/>
      <c r="FH153" s="296"/>
      <c r="FI153" s="296"/>
      <c r="FJ153" s="40" t="s">
        <v>311</v>
      </c>
      <c r="FK153" s="302" t="str">
        <f t="shared" si="270"/>
        <v/>
      </c>
      <c r="FL153" s="299"/>
      <c r="FM153" s="292"/>
      <c r="FN153" s="290"/>
      <c r="FO153" s="305"/>
      <c r="FP153" s="296"/>
      <c r="FQ153" s="296"/>
      <c r="FR153" s="296"/>
      <c r="FS153" s="40" t="s">
        <v>311</v>
      </c>
      <c r="FT153" s="352" t="str">
        <f t="shared" si="271"/>
        <v/>
      </c>
      <c r="FU153" s="267"/>
      <c r="FV153" s="292"/>
      <c r="FW153" s="290"/>
      <c r="FX153" s="326"/>
      <c r="FY153" s="326"/>
      <c r="FZ153" s="326"/>
      <c r="GA153" s="326"/>
      <c r="GB153" s="36" t="s">
        <v>312</v>
      </c>
      <c r="GC153" s="308" t="str">
        <f t="shared" si="272"/>
        <v/>
      </c>
      <c r="GD153" s="267"/>
      <c r="GE153" s="312" t="str">
        <f t="shared" si="273"/>
        <v/>
      </c>
      <c r="GF153" s="313"/>
      <c r="GG153" s="338"/>
      <c r="GH153" s="312" t="str">
        <f t="shared" si="274"/>
        <v/>
      </c>
      <c r="GI153" s="313"/>
      <c r="GJ153" s="338" t="s">
        <v>56</v>
      </c>
      <c r="GK153" s="475" t="str">
        <f t="shared" si="275"/>
        <v/>
      </c>
      <c r="GL153" s="313"/>
      <c r="GM153" s="313"/>
      <c r="GN153" s="338"/>
      <c r="GO153" s="429" t="str">
        <f t="shared" si="276"/>
        <v/>
      </c>
      <c r="GP153" s="430" t="str">
        <f t="shared" si="277"/>
        <v/>
      </c>
      <c r="GQ153" s="431" t="str">
        <f t="shared" si="278"/>
        <v/>
      </c>
      <c r="GR153" s="432" t="str">
        <f t="shared" si="279"/>
        <v/>
      </c>
      <c r="GS153" s="430" t="str">
        <f t="shared" si="280"/>
        <v/>
      </c>
      <c r="GT153" s="433" t="str">
        <f t="shared" si="281"/>
        <v/>
      </c>
      <c r="GU153" s="331" t="str">
        <f t="shared" si="282"/>
        <v/>
      </c>
      <c r="GV153" s="333" t="str">
        <f t="shared" si="283"/>
        <v/>
      </c>
      <c r="GW153" s="439" t="str">
        <f t="shared" si="284"/>
        <v/>
      </c>
      <c r="GX153" s="433" t="str">
        <f t="shared" si="285"/>
        <v/>
      </c>
      <c r="GY153" s="331" t="str">
        <f t="shared" si="286"/>
        <v/>
      </c>
      <c r="GZ153" s="331" t="str">
        <f t="shared" si="287"/>
        <v/>
      </c>
      <c r="HA153" s="328" t="str">
        <f t="shared" si="288"/>
        <v/>
      </c>
      <c r="HB153" s="331" t="str">
        <f t="shared" si="289"/>
        <v/>
      </c>
      <c r="HC153" s="331" t="str">
        <f t="shared" si="290"/>
        <v/>
      </c>
      <c r="HD153" s="333" t="str">
        <f t="shared" si="291"/>
        <v/>
      </c>
      <c r="HE153" s="332" t="str">
        <f t="shared" si="292"/>
        <v/>
      </c>
      <c r="HF153" s="331" t="str">
        <f t="shared" si="293"/>
        <v/>
      </c>
      <c r="HG153" s="333" t="str">
        <f t="shared" si="294"/>
        <v/>
      </c>
      <c r="HH153" s="419" t="str">
        <f t="shared" si="295"/>
        <v/>
      </c>
      <c r="HI153" s="358" t="str">
        <f t="shared" si="296"/>
        <v/>
      </c>
      <c r="HJ153" s="331" t="str">
        <f t="shared" si="297"/>
        <v/>
      </c>
      <c r="HK153" s="331" t="str">
        <f t="shared" si="298"/>
        <v/>
      </c>
      <c r="HL153" s="358" t="str">
        <f t="shared" si="299"/>
        <v/>
      </c>
      <c r="HM153" s="331" t="str">
        <f t="shared" si="300"/>
        <v/>
      </c>
      <c r="HN153" s="331" t="str">
        <f t="shared" si="301"/>
        <v/>
      </c>
      <c r="HO153" s="358" t="str">
        <f t="shared" si="302"/>
        <v/>
      </c>
      <c r="HP153" s="331" t="str">
        <f t="shared" si="303"/>
        <v/>
      </c>
      <c r="HQ153" s="331" t="str">
        <f t="shared" si="304"/>
        <v/>
      </c>
      <c r="HR153" s="361" t="str">
        <f t="shared" si="305"/>
        <v/>
      </c>
      <c r="HS153" s="348" t="str">
        <f t="shared" si="306"/>
        <v/>
      </c>
      <c r="HT153" s="333" t="str">
        <f t="shared" si="307"/>
        <v/>
      </c>
      <c r="HU153" s="428" t="str">
        <f t="shared" si="308"/>
        <v/>
      </c>
      <c r="HV153" s="328" t="str">
        <f t="shared" si="309"/>
        <v/>
      </c>
      <c r="HW153" s="330" t="str">
        <f t="shared" si="310"/>
        <v/>
      </c>
      <c r="HX153" s="418" t="str">
        <f t="shared" si="311"/>
        <v/>
      </c>
      <c r="HY153" s="331" t="str">
        <f t="shared" si="312"/>
        <v/>
      </c>
      <c r="HZ153" s="331" t="str">
        <f t="shared" si="313"/>
        <v/>
      </c>
      <c r="IA153" s="331" t="str">
        <f t="shared" si="314"/>
        <v/>
      </c>
      <c r="IB153" s="331" t="str">
        <f t="shared" si="315"/>
        <v/>
      </c>
      <c r="IC153" s="333" t="str">
        <f t="shared" si="316"/>
        <v/>
      </c>
      <c r="ID153" s="419" t="str">
        <f t="shared" si="317"/>
        <v/>
      </c>
      <c r="IE153" s="331" t="str">
        <f t="shared" si="318"/>
        <v/>
      </c>
      <c r="IF153" s="331" t="str">
        <f t="shared" si="319"/>
        <v/>
      </c>
      <c r="IG153" s="331" t="str">
        <f t="shared" si="320"/>
        <v/>
      </c>
      <c r="IH153" s="331" t="str">
        <f t="shared" si="321"/>
        <v/>
      </c>
      <c r="II153" s="333" t="str">
        <f t="shared" si="322"/>
        <v/>
      </c>
      <c r="IJ153" s="419" t="str">
        <f t="shared" si="323"/>
        <v/>
      </c>
      <c r="IK153" s="331" t="str">
        <f t="shared" si="324"/>
        <v/>
      </c>
      <c r="IL153" s="331" t="str">
        <f t="shared" si="325"/>
        <v/>
      </c>
      <c r="IM153" s="331" t="str">
        <f t="shared" si="326"/>
        <v/>
      </c>
      <c r="IN153" s="331" t="str">
        <f t="shared" si="327"/>
        <v/>
      </c>
      <c r="IO153" s="333" t="str">
        <f t="shared" si="328"/>
        <v/>
      </c>
      <c r="IP153" s="433" t="str">
        <f t="shared" si="329"/>
        <v/>
      </c>
      <c r="IQ153" s="331" t="str">
        <f t="shared" si="330"/>
        <v/>
      </c>
      <c r="IR153" s="348" t="str">
        <f t="shared" si="331"/>
        <v/>
      </c>
      <c r="IS153" s="433" t="str">
        <f t="shared" si="332"/>
        <v/>
      </c>
      <c r="IT153" s="331" t="str">
        <f t="shared" si="333"/>
        <v/>
      </c>
      <c r="IU153" s="333" t="str">
        <f t="shared" si="334"/>
        <v/>
      </c>
      <c r="IV153" s="449" t="str">
        <f t="shared" si="335"/>
        <v/>
      </c>
      <c r="IW153" s="331" t="str">
        <f t="shared" si="336"/>
        <v/>
      </c>
      <c r="IX153" s="331" t="str">
        <f t="shared" si="337"/>
        <v/>
      </c>
      <c r="IY153" s="348" t="str">
        <f t="shared" si="338"/>
        <v/>
      </c>
      <c r="IZ153" s="365" t="str">
        <f t="shared" si="339"/>
        <v/>
      </c>
      <c r="JA153" s="340"/>
      <c r="JB153" s="100"/>
      <c r="JC153" s="370" t="str">
        <f t="shared" si="340"/>
        <v/>
      </c>
      <c r="JD153" s="101" t="str">
        <f t="shared" si="341"/>
        <v/>
      </c>
      <c r="JE153" s="367" t="str">
        <f t="shared" si="342"/>
        <v/>
      </c>
      <c r="JF153" s="368" t="str">
        <f t="shared" si="343"/>
        <v/>
      </c>
      <c r="JG153" s="368" t="str">
        <f t="shared" si="344"/>
        <v/>
      </c>
      <c r="JH153" s="368" t="str">
        <f t="shared" si="345"/>
        <v/>
      </c>
      <c r="JI153" s="368">
        <f t="shared" si="346"/>
        <v>0</v>
      </c>
      <c r="JJ153" s="369" t="str">
        <f t="shared" si="347"/>
        <v/>
      </c>
      <c r="JK153" s="367" t="str">
        <f t="shared" si="348"/>
        <v/>
      </c>
      <c r="JL153" s="369" t="str">
        <f t="shared" si="349"/>
        <v/>
      </c>
      <c r="JM153" s="368" t="str">
        <f t="shared" si="350"/>
        <v/>
      </c>
      <c r="JN153" s="368" t="str">
        <f t="shared" si="351"/>
        <v/>
      </c>
      <c r="JO153" s="368" t="str">
        <f t="shared" si="352"/>
        <v/>
      </c>
      <c r="JP153" s="371" t="str">
        <f t="shared" si="353"/>
        <v/>
      </c>
      <c r="JR153" s="115" t="str">
        <f t="shared" si="354"/>
        <v/>
      </c>
      <c r="JS153" s="28" t="str">
        <f t="shared" si="355"/>
        <v/>
      </c>
      <c r="JT153" s="28" t="str">
        <f t="shared" si="356"/>
        <v/>
      </c>
      <c r="JU153" s="28" t="str">
        <f t="shared" si="357"/>
        <v/>
      </c>
      <c r="JV153" s="28" t="str">
        <f t="shared" si="358"/>
        <v/>
      </c>
      <c r="JW153" s="251"/>
      <c r="JX153" s="122" t="str">
        <f t="shared" si="359"/>
        <v/>
      </c>
      <c r="JZ153" s="115" t="str">
        <f t="shared" si="360"/>
        <v/>
      </c>
      <c r="KA153" s="398" t="str">
        <f t="shared" si="361"/>
        <v/>
      </c>
      <c r="KB153" s="398" t="str">
        <f t="shared" si="362"/>
        <v/>
      </c>
      <c r="KC153" s="28" t="str">
        <f t="shared" si="363"/>
        <v/>
      </c>
      <c r="KD153" s="28" t="str">
        <f t="shared" si="364"/>
        <v/>
      </c>
      <c r="KE153" s="28" t="str">
        <f t="shared" si="365"/>
        <v/>
      </c>
      <c r="KF153" s="28" t="str">
        <f t="shared" si="366"/>
        <v/>
      </c>
      <c r="KG153" s="28" t="str">
        <f t="shared" si="367"/>
        <v/>
      </c>
      <c r="KH153" s="28" t="str">
        <f t="shared" si="368"/>
        <v/>
      </c>
      <c r="KI153" s="28" t="str">
        <f t="shared" si="369"/>
        <v/>
      </c>
      <c r="KJ153" s="28" t="str">
        <f t="shared" si="370"/>
        <v/>
      </c>
      <c r="KK153" s="122" t="str">
        <f t="shared" si="371"/>
        <v/>
      </c>
    </row>
    <row r="154" spans="2:297" s="26" customFormat="1" ht="26.25" customHeight="1" x14ac:dyDescent="0.2">
      <c r="B154" s="27">
        <f t="shared" si="250"/>
        <v>0</v>
      </c>
      <c r="C154" s="27">
        <f t="shared" si="251"/>
        <v>0</v>
      </c>
      <c r="D154" s="27">
        <f t="shared" si="252"/>
        <v>0</v>
      </c>
      <c r="E154" s="27">
        <f t="shared" si="253"/>
        <v>0</v>
      </c>
      <c r="F154" s="27">
        <f t="shared" si="254"/>
        <v>0</v>
      </c>
      <c r="G154" s="27">
        <f t="shared" si="255"/>
        <v>0</v>
      </c>
      <c r="H154" s="27">
        <f t="shared" si="256"/>
        <v>0</v>
      </c>
      <c r="I154" s="27">
        <f t="shared" si="257"/>
        <v>0</v>
      </c>
      <c r="J154" s="27"/>
      <c r="K154" s="27"/>
      <c r="L154" s="27"/>
      <c r="N154" s="131" t="str">
        <f t="shared" si="258"/>
        <v/>
      </c>
      <c r="O154" s="59"/>
      <c r="P154" s="59"/>
      <c r="Q154" s="241"/>
      <c r="R154" s="483"/>
      <c r="S154" s="243" t="str">
        <f>IFERROR(VLOOKUP($R154,整理番号!$B$4:$C$5,2,FALSE),"")</f>
        <v/>
      </c>
      <c r="T154" s="59"/>
      <c r="U154" s="250"/>
      <c r="V154" s="121"/>
      <c r="W154" s="218" t="str">
        <f t="shared" si="259"/>
        <v/>
      </c>
      <c r="X154" s="111"/>
      <c r="Y154" s="115"/>
      <c r="Z154" s="146" t="str">
        <f>IFERROR(VLOOKUP($Y154,整理番号!$B$8:$C$10,2,FALSE),"")</f>
        <v/>
      </c>
      <c r="AA154" s="251"/>
      <c r="AB154" s="28"/>
      <c r="AC154" s="62" t="str">
        <f>IFERROR(VLOOKUP($AB154,整理番号!$B$22:$C$23,2,FALSE),"")</f>
        <v/>
      </c>
      <c r="AD154" s="28"/>
      <c r="AE154" s="116" t="str">
        <f>IFERROR(VLOOKUP(AD154,整理番号!$B$14:$C$16,2,FALSE),"")</f>
        <v/>
      </c>
      <c r="AF154" s="115"/>
      <c r="AG154" s="30" t="str">
        <f>IFERROR(VLOOKUP(AF154,整理番号!$B$18:$C$19,2,FALSE),"")</f>
        <v/>
      </c>
      <c r="AH154" s="28"/>
      <c r="AI154" s="254"/>
      <c r="AJ154" s="254"/>
      <c r="AK154" s="122"/>
      <c r="AL154" s="141"/>
      <c r="AM154" s="28"/>
      <c r="AN154" s="141"/>
      <c r="AO154" s="115"/>
      <c r="AP154" s="116" t="str">
        <f>IFERROR(VLOOKUP(AO154,整理番号!$B$38:$C$43,2,FALSE),"")</f>
        <v/>
      </c>
      <c r="AQ154" s="104" t="str">
        <f t="shared" si="260"/>
        <v/>
      </c>
      <c r="AR154" s="27"/>
      <c r="AS154" s="28"/>
      <c r="AT154" s="27"/>
      <c r="AU154" s="27"/>
      <c r="AV154" s="122"/>
      <c r="AW154" s="115"/>
      <c r="AX154" s="31"/>
      <c r="AY154" s="64" t="str">
        <f t="shared" si="261"/>
        <v/>
      </c>
      <c r="AZ154" s="31"/>
      <c r="BA154" s="31"/>
      <c r="BB154" s="64">
        <f t="shared" si="262"/>
        <v>0</v>
      </c>
      <c r="BC154" s="64" t="str">
        <f t="shared" si="263"/>
        <v/>
      </c>
      <c r="BD154" s="64" t="str">
        <f t="shared" si="264"/>
        <v/>
      </c>
      <c r="BE154" s="33"/>
      <c r="BF154" s="34" t="str">
        <f t="shared" si="265"/>
        <v/>
      </c>
      <c r="BG154" s="125" t="str">
        <f t="shared" si="266"/>
        <v/>
      </c>
      <c r="BH154" s="262"/>
      <c r="BI154" s="263"/>
      <c r="BJ154" s="31"/>
      <c r="BK154" s="31"/>
      <c r="BL154" s="31"/>
      <c r="BM154" s="31"/>
      <c r="BN154" s="148"/>
      <c r="BO154" s="270"/>
      <c r="BP154" s="267"/>
      <c r="BQ154" s="262"/>
      <c r="BR154" s="263"/>
      <c r="BS154" s="31"/>
      <c r="BT154" s="31"/>
      <c r="BU154" s="31"/>
      <c r="BV154" s="31"/>
      <c r="BW154" s="148"/>
      <c r="BX154" s="270"/>
      <c r="BY154" s="267"/>
      <c r="BZ154" s="262"/>
      <c r="CA154" s="263"/>
      <c r="CB154" s="31"/>
      <c r="CC154" s="31"/>
      <c r="CD154" s="31"/>
      <c r="CE154" s="31"/>
      <c r="CF154" s="148"/>
      <c r="CG154" s="270"/>
      <c r="CH154" s="267"/>
      <c r="CI154" s="262"/>
      <c r="CJ154" s="263"/>
      <c r="CK154" s="323"/>
      <c r="CL154" s="323"/>
      <c r="CM154" s="323"/>
      <c r="CN154" s="323"/>
      <c r="CO154" s="35" t="s">
        <v>306</v>
      </c>
      <c r="CP154" s="342" t="str">
        <f t="shared" si="267"/>
        <v/>
      </c>
      <c r="CQ154" s="267"/>
      <c r="CR154" s="258"/>
      <c r="CS154" s="93"/>
      <c r="CT154" s="275"/>
      <c r="CU154" s="275"/>
      <c r="CV154" s="275"/>
      <c r="CW154" s="275"/>
      <c r="CX154" s="36" t="s">
        <v>307</v>
      </c>
      <c r="CY154" s="273"/>
      <c r="CZ154" s="258"/>
      <c r="DA154" s="263"/>
      <c r="DB154" s="296"/>
      <c r="DC154" s="296"/>
      <c r="DD154" s="296"/>
      <c r="DE154" s="296"/>
      <c r="DF154" s="36" t="s">
        <v>308</v>
      </c>
      <c r="DG154" s="344" t="str">
        <f t="shared" si="268"/>
        <v/>
      </c>
      <c r="DH154" s="273"/>
      <c r="DI154" s="258"/>
      <c r="DJ154" s="263"/>
      <c r="DK154" s="278"/>
      <c r="DL154" s="278"/>
      <c r="DM154" s="278"/>
      <c r="DN154" s="278"/>
      <c r="DO154" s="36" t="s">
        <v>309</v>
      </c>
      <c r="DP154" s="281"/>
      <c r="DQ154" s="284" t="str">
        <f t="shared" si="269"/>
        <v/>
      </c>
      <c r="DR154" s="273"/>
      <c r="DS154" s="43"/>
      <c r="DT154" s="93"/>
      <c r="DU154" s="37"/>
      <c r="DV154" s="37"/>
      <c r="DW154" s="37"/>
      <c r="DX154" s="37"/>
      <c r="DY154" s="46" t="s">
        <v>310</v>
      </c>
      <c r="DZ154" s="478"/>
      <c r="EA154" s="38"/>
      <c r="EB154" s="37"/>
      <c r="EC154" s="37"/>
      <c r="ED154" s="37"/>
      <c r="EE154" s="37"/>
      <c r="EF154" s="49" t="s">
        <v>307</v>
      </c>
      <c r="EG154" s="54"/>
      <c r="EH154" s="290"/>
      <c r="EI154" s="37"/>
      <c r="EJ154" s="37"/>
      <c r="EK154" s="37"/>
      <c r="EL154" s="37"/>
      <c r="EM154" s="52" t="s">
        <v>307</v>
      </c>
      <c r="EN154" s="57"/>
      <c r="EO154" s="290"/>
      <c r="EP154" s="37"/>
      <c r="EQ154" s="37"/>
      <c r="ER154" s="37"/>
      <c r="ES154" s="37"/>
      <c r="ET154" s="39" t="s">
        <v>307</v>
      </c>
      <c r="EU154" s="287"/>
      <c r="EV154" s="292"/>
      <c r="EW154" s="290"/>
      <c r="EX154" s="37"/>
      <c r="EY154" s="37"/>
      <c r="EZ154" s="37"/>
      <c r="FA154" s="37"/>
      <c r="FB154" s="39" t="s">
        <v>307</v>
      </c>
      <c r="FC154" s="287"/>
      <c r="FD154" s="292"/>
      <c r="FE154" s="290"/>
      <c r="FF154" s="296"/>
      <c r="FG154" s="296"/>
      <c r="FH154" s="296"/>
      <c r="FI154" s="296"/>
      <c r="FJ154" s="40" t="s">
        <v>311</v>
      </c>
      <c r="FK154" s="302" t="str">
        <f t="shared" si="270"/>
        <v/>
      </c>
      <c r="FL154" s="299"/>
      <c r="FM154" s="292"/>
      <c r="FN154" s="290"/>
      <c r="FO154" s="305"/>
      <c r="FP154" s="296"/>
      <c r="FQ154" s="296"/>
      <c r="FR154" s="296"/>
      <c r="FS154" s="40" t="s">
        <v>311</v>
      </c>
      <c r="FT154" s="352" t="str">
        <f t="shared" si="271"/>
        <v/>
      </c>
      <c r="FU154" s="267"/>
      <c r="FV154" s="292"/>
      <c r="FW154" s="290"/>
      <c r="FX154" s="326"/>
      <c r="FY154" s="326"/>
      <c r="FZ154" s="326"/>
      <c r="GA154" s="326"/>
      <c r="GB154" s="36" t="s">
        <v>312</v>
      </c>
      <c r="GC154" s="308" t="str">
        <f t="shared" si="272"/>
        <v/>
      </c>
      <c r="GD154" s="267"/>
      <c r="GE154" s="312" t="str">
        <f t="shared" si="273"/>
        <v/>
      </c>
      <c r="GF154" s="313"/>
      <c r="GG154" s="338"/>
      <c r="GH154" s="312" t="str">
        <f t="shared" si="274"/>
        <v/>
      </c>
      <c r="GI154" s="313"/>
      <c r="GJ154" s="338" t="s">
        <v>56</v>
      </c>
      <c r="GK154" s="475" t="str">
        <f t="shared" si="275"/>
        <v/>
      </c>
      <c r="GL154" s="313"/>
      <c r="GM154" s="313"/>
      <c r="GN154" s="338"/>
      <c r="GO154" s="429" t="str">
        <f t="shared" si="276"/>
        <v/>
      </c>
      <c r="GP154" s="430" t="str">
        <f t="shared" si="277"/>
        <v/>
      </c>
      <c r="GQ154" s="431" t="str">
        <f t="shared" si="278"/>
        <v/>
      </c>
      <c r="GR154" s="432" t="str">
        <f t="shared" si="279"/>
        <v/>
      </c>
      <c r="GS154" s="430" t="str">
        <f t="shared" si="280"/>
        <v/>
      </c>
      <c r="GT154" s="433" t="str">
        <f t="shared" si="281"/>
        <v/>
      </c>
      <c r="GU154" s="331" t="str">
        <f t="shared" si="282"/>
        <v/>
      </c>
      <c r="GV154" s="333" t="str">
        <f t="shared" si="283"/>
        <v/>
      </c>
      <c r="GW154" s="439" t="str">
        <f t="shared" si="284"/>
        <v/>
      </c>
      <c r="GX154" s="433" t="str">
        <f t="shared" si="285"/>
        <v/>
      </c>
      <c r="GY154" s="331" t="str">
        <f t="shared" si="286"/>
        <v/>
      </c>
      <c r="GZ154" s="331" t="str">
        <f t="shared" si="287"/>
        <v/>
      </c>
      <c r="HA154" s="328" t="str">
        <f t="shared" si="288"/>
        <v/>
      </c>
      <c r="HB154" s="331" t="str">
        <f t="shared" si="289"/>
        <v/>
      </c>
      <c r="HC154" s="331" t="str">
        <f t="shared" si="290"/>
        <v/>
      </c>
      <c r="HD154" s="333" t="str">
        <f t="shared" si="291"/>
        <v/>
      </c>
      <c r="HE154" s="332" t="str">
        <f t="shared" si="292"/>
        <v/>
      </c>
      <c r="HF154" s="331" t="str">
        <f t="shared" si="293"/>
        <v/>
      </c>
      <c r="HG154" s="333" t="str">
        <f t="shared" si="294"/>
        <v/>
      </c>
      <c r="HH154" s="419" t="str">
        <f t="shared" si="295"/>
        <v/>
      </c>
      <c r="HI154" s="358" t="str">
        <f t="shared" si="296"/>
        <v/>
      </c>
      <c r="HJ154" s="331" t="str">
        <f t="shared" si="297"/>
        <v/>
      </c>
      <c r="HK154" s="331" t="str">
        <f t="shared" si="298"/>
        <v/>
      </c>
      <c r="HL154" s="358" t="str">
        <f t="shared" si="299"/>
        <v/>
      </c>
      <c r="HM154" s="331" t="str">
        <f t="shared" si="300"/>
        <v/>
      </c>
      <c r="HN154" s="331" t="str">
        <f t="shared" si="301"/>
        <v/>
      </c>
      <c r="HO154" s="358" t="str">
        <f t="shared" si="302"/>
        <v/>
      </c>
      <c r="HP154" s="331" t="str">
        <f t="shared" si="303"/>
        <v/>
      </c>
      <c r="HQ154" s="331" t="str">
        <f t="shared" si="304"/>
        <v/>
      </c>
      <c r="HR154" s="361" t="str">
        <f t="shared" si="305"/>
        <v/>
      </c>
      <c r="HS154" s="348" t="str">
        <f t="shared" si="306"/>
        <v/>
      </c>
      <c r="HT154" s="333" t="str">
        <f t="shared" si="307"/>
        <v/>
      </c>
      <c r="HU154" s="428" t="str">
        <f t="shared" si="308"/>
        <v/>
      </c>
      <c r="HV154" s="328" t="str">
        <f t="shared" si="309"/>
        <v/>
      </c>
      <c r="HW154" s="330" t="str">
        <f t="shared" si="310"/>
        <v/>
      </c>
      <c r="HX154" s="418" t="str">
        <f t="shared" si="311"/>
        <v/>
      </c>
      <c r="HY154" s="331" t="str">
        <f t="shared" si="312"/>
        <v/>
      </c>
      <c r="HZ154" s="331" t="str">
        <f t="shared" si="313"/>
        <v/>
      </c>
      <c r="IA154" s="331" t="str">
        <f t="shared" si="314"/>
        <v/>
      </c>
      <c r="IB154" s="331" t="str">
        <f t="shared" si="315"/>
        <v/>
      </c>
      <c r="IC154" s="333" t="str">
        <f t="shared" si="316"/>
        <v/>
      </c>
      <c r="ID154" s="419" t="str">
        <f t="shared" si="317"/>
        <v/>
      </c>
      <c r="IE154" s="331" t="str">
        <f t="shared" si="318"/>
        <v/>
      </c>
      <c r="IF154" s="331" t="str">
        <f t="shared" si="319"/>
        <v/>
      </c>
      <c r="IG154" s="331" t="str">
        <f t="shared" si="320"/>
        <v/>
      </c>
      <c r="IH154" s="331" t="str">
        <f t="shared" si="321"/>
        <v/>
      </c>
      <c r="II154" s="333" t="str">
        <f t="shared" si="322"/>
        <v/>
      </c>
      <c r="IJ154" s="419" t="str">
        <f t="shared" si="323"/>
        <v/>
      </c>
      <c r="IK154" s="331" t="str">
        <f t="shared" si="324"/>
        <v/>
      </c>
      <c r="IL154" s="331" t="str">
        <f t="shared" si="325"/>
        <v/>
      </c>
      <c r="IM154" s="331" t="str">
        <f t="shared" si="326"/>
        <v/>
      </c>
      <c r="IN154" s="331" t="str">
        <f t="shared" si="327"/>
        <v/>
      </c>
      <c r="IO154" s="333" t="str">
        <f t="shared" si="328"/>
        <v/>
      </c>
      <c r="IP154" s="433" t="str">
        <f t="shared" si="329"/>
        <v/>
      </c>
      <c r="IQ154" s="331" t="str">
        <f t="shared" si="330"/>
        <v/>
      </c>
      <c r="IR154" s="348" t="str">
        <f t="shared" si="331"/>
        <v/>
      </c>
      <c r="IS154" s="433" t="str">
        <f t="shared" si="332"/>
        <v/>
      </c>
      <c r="IT154" s="331" t="str">
        <f t="shared" si="333"/>
        <v/>
      </c>
      <c r="IU154" s="333" t="str">
        <f t="shared" si="334"/>
        <v/>
      </c>
      <c r="IV154" s="449" t="str">
        <f t="shared" si="335"/>
        <v/>
      </c>
      <c r="IW154" s="331" t="str">
        <f t="shared" si="336"/>
        <v/>
      </c>
      <c r="IX154" s="331" t="str">
        <f t="shared" si="337"/>
        <v/>
      </c>
      <c r="IY154" s="348" t="str">
        <f t="shared" si="338"/>
        <v/>
      </c>
      <c r="IZ154" s="365" t="str">
        <f t="shared" si="339"/>
        <v/>
      </c>
      <c r="JA154" s="340"/>
      <c r="JB154" s="100"/>
      <c r="JC154" s="370" t="str">
        <f t="shared" si="340"/>
        <v/>
      </c>
      <c r="JD154" s="101" t="str">
        <f t="shared" si="341"/>
        <v/>
      </c>
      <c r="JE154" s="367" t="str">
        <f t="shared" si="342"/>
        <v/>
      </c>
      <c r="JF154" s="368" t="str">
        <f t="shared" si="343"/>
        <v/>
      </c>
      <c r="JG154" s="368" t="str">
        <f t="shared" si="344"/>
        <v/>
      </c>
      <c r="JH154" s="368" t="str">
        <f t="shared" si="345"/>
        <v/>
      </c>
      <c r="JI154" s="368">
        <f t="shared" si="346"/>
        <v>0</v>
      </c>
      <c r="JJ154" s="369" t="str">
        <f t="shared" si="347"/>
        <v/>
      </c>
      <c r="JK154" s="367" t="str">
        <f t="shared" si="348"/>
        <v/>
      </c>
      <c r="JL154" s="369" t="str">
        <f t="shared" si="349"/>
        <v/>
      </c>
      <c r="JM154" s="368" t="str">
        <f t="shared" si="350"/>
        <v/>
      </c>
      <c r="JN154" s="368" t="str">
        <f t="shared" si="351"/>
        <v/>
      </c>
      <c r="JO154" s="368" t="str">
        <f t="shared" si="352"/>
        <v/>
      </c>
      <c r="JP154" s="371" t="str">
        <f t="shared" si="353"/>
        <v/>
      </c>
      <c r="JR154" s="115" t="str">
        <f t="shared" si="354"/>
        <v/>
      </c>
      <c r="JS154" s="28" t="str">
        <f t="shared" si="355"/>
        <v/>
      </c>
      <c r="JT154" s="28" t="str">
        <f t="shared" si="356"/>
        <v/>
      </c>
      <c r="JU154" s="28" t="str">
        <f t="shared" si="357"/>
        <v/>
      </c>
      <c r="JV154" s="28" t="str">
        <f t="shared" si="358"/>
        <v/>
      </c>
      <c r="JW154" s="251"/>
      <c r="JX154" s="122" t="str">
        <f t="shared" si="359"/>
        <v/>
      </c>
      <c r="JZ154" s="115" t="str">
        <f t="shared" si="360"/>
        <v/>
      </c>
      <c r="KA154" s="398" t="str">
        <f t="shared" si="361"/>
        <v/>
      </c>
      <c r="KB154" s="398" t="str">
        <f t="shared" si="362"/>
        <v/>
      </c>
      <c r="KC154" s="28" t="str">
        <f t="shared" si="363"/>
        <v/>
      </c>
      <c r="KD154" s="28" t="str">
        <f t="shared" si="364"/>
        <v/>
      </c>
      <c r="KE154" s="28" t="str">
        <f t="shared" si="365"/>
        <v/>
      </c>
      <c r="KF154" s="28" t="str">
        <f t="shared" si="366"/>
        <v/>
      </c>
      <c r="KG154" s="28" t="str">
        <f t="shared" si="367"/>
        <v/>
      </c>
      <c r="KH154" s="28" t="str">
        <f t="shared" si="368"/>
        <v/>
      </c>
      <c r="KI154" s="28" t="str">
        <f t="shared" si="369"/>
        <v/>
      </c>
      <c r="KJ154" s="28" t="str">
        <f t="shared" si="370"/>
        <v/>
      </c>
      <c r="KK154" s="122" t="str">
        <f t="shared" si="371"/>
        <v/>
      </c>
    </row>
    <row r="155" spans="2:297" s="26" customFormat="1" ht="26.25" customHeight="1" x14ac:dyDescent="0.2">
      <c r="B155" s="27">
        <f t="shared" si="250"/>
        <v>0</v>
      </c>
      <c r="C155" s="27">
        <f t="shared" si="251"/>
        <v>0</v>
      </c>
      <c r="D155" s="27">
        <f t="shared" si="252"/>
        <v>0</v>
      </c>
      <c r="E155" s="27">
        <f t="shared" si="253"/>
        <v>0</v>
      </c>
      <c r="F155" s="27">
        <f t="shared" si="254"/>
        <v>0</v>
      </c>
      <c r="G155" s="27">
        <f t="shared" si="255"/>
        <v>0</v>
      </c>
      <c r="H155" s="27">
        <f t="shared" si="256"/>
        <v>0</v>
      </c>
      <c r="I155" s="27">
        <f t="shared" si="257"/>
        <v>0</v>
      </c>
      <c r="J155" s="27"/>
      <c r="K155" s="27"/>
      <c r="L155" s="27"/>
      <c r="N155" s="131" t="str">
        <f t="shared" si="258"/>
        <v/>
      </c>
      <c r="O155" s="59"/>
      <c r="P155" s="59"/>
      <c r="Q155" s="241"/>
      <c r="R155" s="483"/>
      <c r="S155" s="243" t="str">
        <f>IFERROR(VLOOKUP($R155,整理番号!$B$4:$C$5,2,FALSE),"")</f>
        <v/>
      </c>
      <c r="T155" s="59"/>
      <c r="U155" s="250"/>
      <c r="V155" s="121"/>
      <c r="W155" s="218" t="str">
        <f t="shared" si="259"/>
        <v/>
      </c>
      <c r="X155" s="111"/>
      <c r="Y155" s="115"/>
      <c r="Z155" s="146" t="str">
        <f>IFERROR(VLOOKUP($Y155,整理番号!$B$8:$C$10,2,FALSE),"")</f>
        <v/>
      </c>
      <c r="AA155" s="251"/>
      <c r="AB155" s="28"/>
      <c r="AC155" s="62" t="str">
        <f>IFERROR(VLOOKUP($AB155,整理番号!$B$22:$C$23,2,FALSE),"")</f>
        <v/>
      </c>
      <c r="AD155" s="28"/>
      <c r="AE155" s="116" t="str">
        <f>IFERROR(VLOOKUP(AD155,整理番号!$B$14:$C$16,2,FALSE),"")</f>
        <v/>
      </c>
      <c r="AF155" s="115"/>
      <c r="AG155" s="30" t="str">
        <f>IFERROR(VLOOKUP(AF155,整理番号!$B$18:$C$19,2,FALSE),"")</f>
        <v/>
      </c>
      <c r="AH155" s="28"/>
      <c r="AI155" s="254"/>
      <c r="AJ155" s="254"/>
      <c r="AK155" s="122"/>
      <c r="AL155" s="141"/>
      <c r="AM155" s="28"/>
      <c r="AN155" s="141"/>
      <c r="AO155" s="115"/>
      <c r="AP155" s="116" t="str">
        <f>IFERROR(VLOOKUP(AO155,整理番号!$B$38:$C$43,2,FALSE),"")</f>
        <v/>
      </c>
      <c r="AQ155" s="104" t="str">
        <f t="shared" si="260"/>
        <v/>
      </c>
      <c r="AR155" s="27"/>
      <c r="AS155" s="28"/>
      <c r="AT155" s="27"/>
      <c r="AU155" s="27"/>
      <c r="AV155" s="122"/>
      <c r="AW155" s="115"/>
      <c r="AX155" s="31"/>
      <c r="AY155" s="64" t="str">
        <f t="shared" si="261"/>
        <v/>
      </c>
      <c r="AZ155" s="31"/>
      <c r="BA155" s="31"/>
      <c r="BB155" s="64">
        <f t="shared" si="262"/>
        <v>0</v>
      </c>
      <c r="BC155" s="64" t="str">
        <f t="shared" si="263"/>
        <v/>
      </c>
      <c r="BD155" s="64" t="str">
        <f t="shared" si="264"/>
        <v/>
      </c>
      <c r="BE155" s="33"/>
      <c r="BF155" s="34" t="str">
        <f t="shared" si="265"/>
        <v/>
      </c>
      <c r="BG155" s="125" t="str">
        <f t="shared" si="266"/>
        <v/>
      </c>
      <c r="BH155" s="262"/>
      <c r="BI155" s="263"/>
      <c r="BJ155" s="31"/>
      <c r="BK155" s="31"/>
      <c r="BL155" s="31"/>
      <c r="BM155" s="31"/>
      <c r="BN155" s="148"/>
      <c r="BO155" s="270"/>
      <c r="BP155" s="267"/>
      <c r="BQ155" s="262"/>
      <c r="BR155" s="263"/>
      <c r="BS155" s="31"/>
      <c r="BT155" s="31"/>
      <c r="BU155" s="31"/>
      <c r="BV155" s="31"/>
      <c r="BW155" s="148"/>
      <c r="BX155" s="270"/>
      <c r="BY155" s="267"/>
      <c r="BZ155" s="262"/>
      <c r="CA155" s="263"/>
      <c r="CB155" s="31"/>
      <c r="CC155" s="31"/>
      <c r="CD155" s="31"/>
      <c r="CE155" s="31"/>
      <c r="CF155" s="148"/>
      <c r="CG155" s="270"/>
      <c r="CH155" s="267"/>
      <c r="CI155" s="262"/>
      <c r="CJ155" s="263"/>
      <c r="CK155" s="323"/>
      <c r="CL155" s="323"/>
      <c r="CM155" s="323"/>
      <c r="CN155" s="323"/>
      <c r="CO155" s="35" t="s">
        <v>306</v>
      </c>
      <c r="CP155" s="342" t="str">
        <f t="shared" si="267"/>
        <v/>
      </c>
      <c r="CQ155" s="267"/>
      <c r="CR155" s="258"/>
      <c r="CS155" s="93"/>
      <c r="CT155" s="275"/>
      <c r="CU155" s="275"/>
      <c r="CV155" s="275"/>
      <c r="CW155" s="275"/>
      <c r="CX155" s="36" t="s">
        <v>307</v>
      </c>
      <c r="CY155" s="273"/>
      <c r="CZ155" s="258"/>
      <c r="DA155" s="263"/>
      <c r="DB155" s="296"/>
      <c r="DC155" s="296"/>
      <c r="DD155" s="296"/>
      <c r="DE155" s="296"/>
      <c r="DF155" s="36" t="s">
        <v>308</v>
      </c>
      <c r="DG155" s="344" t="str">
        <f t="shared" si="268"/>
        <v/>
      </c>
      <c r="DH155" s="273"/>
      <c r="DI155" s="258"/>
      <c r="DJ155" s="263"/>
      <c r="DK155" s="278"/>
      <c r="DL155" s="278"/>
      <c r="DM155" s="278"/>
      <c r="DN155" s="278"/>
      <c r="DO155" s="36" t="s">
        <v>309</v>
      </c>
      <c r="DP155" s="281"/>
      <c r="DQ155" s="284" t="str">
        <f t="shared" si="269"/>
        <v/>
      </c>
      <c r="DR155" s="273"/>
      <c r="DS155" s="43"/>
      <c r="DT155" s="93"/>
      <c r="DU155" s="37"/>
      <c r="DV155" s="37"/>
      <c r="DW155" s="37"/>
      <c r="DX155" s="37"/>
      <c r="DY155" s="46" t="s">
        <v>310</v>
      </c>
      <c r="DZ155" s="478"/>
      <c r="EA155" s="38"/>
      <c r="EB155" s="37"/>
      <c r="EC155" s="37"/>
      <c r="ED155" s="37"/>
      <c r="EE155" s="37"/>
      <c r="EF155" s="49" t="s">
        <v>307</v>
      </c>
      <c r="EG155" s="54"/>
      <c r="EH155" s="290"/>
      <c r="EI155" s="37"/>
      <c r="EJ155" s="37"/>
      <c r="EK155" s="37"/>
      <c r="EL155" s="37"/>
      <c r="EM155" s="52" t="s">
        <v>307</v>
      </c>
      <c r="EN155" s="57"/>
      <c r="EO155" s="290"/>
      <c r="EP155" s="37"/>
      <c r="EQ155" s="37"/>
      <c r="ER155" s="37"/>
      <c r="ES155" s="37"/>
      <c r="ET155" s="39" t="s">
        <v>307</v>
      </c>
      <c r="EU155" s="287"/>
      <c r="EV155" s="292"/>
      <c r="EW155" s="290"/>
      <c r="EX155" s="37"/>
      <c r="EY155" s="37"/>
      <c r="EZ155" s="37"/>
      <c r="FA155" s="37"/>
      <c r="FB155" s="39" t="s">
        <v>307</v>
      </c>
      <c r="FC155" s="287"/>
      <c r="FD155" s="292"/>
      <c r="FE155" s="290"/>
      <c r="FF155" s="296"/>
      <c r="FG155" s="296"/>
      <c r="FH155" s="296"/>
      <c r="FI155" s="296"/>
      <c r="FJ155" s="40" t="s">
        <v>311</v>
      </c>
      <c r="FK155" s="302" t="str">
        <f t="shared" si="270"/>
        <v/>
      </c>
      <c r="FL155" s="299"/>
      <c r="FM155" s="292"/>
      <c r="FN155" s="290"/>
      <c r="FO155" s="305"/>
      <c r="FP155" s="296"/>
      <c r="FQ155" s="296"/>
      <c r="FR155" s="296"/>
      <c r="FS155" s="40" t="s">
        <v>311</v>
      </c>
      <c r="FT155" s="352" t="str">
        <f t="shared" si="271"/>
        <v/>
      </c>
      <c r="FU155" s="267"/>
      <c r="FV155" s="292"/>
      <c r="FW155" s="290"/>
      <c r="FX155" s="326"/>
      <c r="FY155" s="326"/>
      <c r="FZ155" s="326"/>
      <c r="GA155" s="326"/>
      <c r="GB155" s="36" t="s">
        <v>312</v>
      </c>
      <c r="GC155" s="308" t="str">
        <f t="shared" si="272"/>
        <v/>
      </c>
      <c r="GD155" s="267"/>
      <c r="GE155" s="312" t="str">
        <f t="shared" si="273"/>
        <v/>
      </c>
      <c r="GF155" s="313"/>
      <c r="GG155" s="338"/>
      <c r="GH155" s="312" t="str">
        <f t="shared" si="274"/>
        <v/>
      </c>
      <c r="GI155" s="313"/>
      <c r="GJ155" s="338" t="s">
        <v>56</v>
      </c>
      <c r="GK155" s="475" t="str">
        <f t="shared" si="275"/>
        <v/>
      </c>
      <c r="GL155" s="313"/>
      <c r="GM155" s="313"/>
      <c r="GN155" s="338"/>
      <c r="GO155" s="429" t="str">
        <f t="shared" si="276"/>
        <v/>
      </c>
      <c r="GP155" s="430" t="str">
        <f t="shared" si="277"/>
        <v/>
      </c>
      <c r="GQ155" s="431" t="str">
        <f t="shared" si="278"/>
        <v/>
      </c>
      <c r="GR155" s="432" t="str">
        <f t="shared" si="279"/>
        <v/>
      </c>
      <c r="GS155" s="430" t="str">
        <f t="shared" si="280"/>
        <v/>
      </c>
      <c r="GT155" s="433" t="str">
        <f t="shared" si="281"/>
        <v/>
      </c>
      <c r="GU155" s="331" t="str">
        <f t="shared" si="282"/>
        <v/>
      </c>
      <c r="GV155" s="333" t="str">
        <f t="shared" si="283"/>
        <v/>
      </c>
      <c r="GW155" s="439" t="str">
        <f t="shared" si="284"/>
        <v/>
      </c>
      <c r="GX155" s="433" t="str">
        <f t="shared" si="285"/>
        <v/>
      </c>
      <c r="GY155" s="331" t="str">
        <f t="shared" si="286"/>
        <v/>
      </c>
      <c r="GZ155" s="331" t="str">
        <f t="shared" si="287"/>
        <v/>
      </c>
      <c r="HA155" s="328" t="str">
        <f t="shared" si="288"/>
        <v/>
      </c>
      <c r="HB155" s="331" t="str">
        <f t="shared" si="289"/>
        <v/>
      </c>
      <c r="HC155" s="331" t="str">
        <f t="shared" si="290"/>
        <v/>
      </c>
      <c r="HD155" s="333" t="str">
        <f t="shared" si="291"/>
        <v/>
      </c>
      <c r="HE155" s="332" t="str">
        <f t="shared" si="292"/>
        <v/>
      </c>
      <c r="HF155" s="331" t="str">
        <f t="shared" si="293"/>
        <v/>
      </c>
      <c r="HG155" s="333" t="str">
        <f t="shared" si="294"/>
        <v/>
      </c>
      <c r="HH155" s="419" t="str">
        <f t="shared" si="295"/>
        <v/>
      </c>
      <c r="HI155" s="358" t="str">
        <f t="shared" si="296"/>
        <v/>
      </c>
      <c r="HJ155" s="331" t="str">
        <f t="shared" si="297"/>
        <v/>
      </c>
      <c r="HK155" s="331" t="str">
        <f t="shared" si="298"/>
        <v/>
      </c>
      <c r="HL155" s="358" t="str">
        <f t="shared" si="299"/>
        <v/>
      </c>
      <c r="HM155" s="331" t="str">
        <f t="shared" si="300"/>
        <v/>
      </c>
      <c r="HN155" s="331" t="str">
        <f t="shared" si="301"/>
        <v/>
      </c>
      <c r="HO155" s="358" t="str">
        <f t="shared" si="302"/>
        <v/>
      </c>
      <c r="HP155" s="331" t="str">
        <f t="shared" si="303"/>
        <v/>
      </c>
      <c r="HQ155" s="331" t="str">
        <f t="shared" si="304"/>
        <v/>
      </c>
      <c r="HR155" s="361" t="str">
        <f t="shared" si="305"/>
        <v/>
      </c>
      <c r="HS155" s="348" t="str">
        <f t="shared" si="306"/>
        <v/>
      </c>
      <c r="HT155" s="333" t="str">
        <f t="shared" si="307"/>
        <v/>
      </c>
      <c r="HU155" s="428" t="str">
        <f t="shared" si="308"/>
        <v/>
      </c>
      <c r="HV155" s="328" t="str">
        <f t="shared" si="309"/>
        <v/>
      </c>
      <c r="HW155" s="330" t="str">
        <f t="shared" si="310"/>
        <v/>
      </c>
      <c r="HX155" s="418" t="str">
        <f t="shared" si="311"/>
        <v/>
      </c>
      <c r="HY155" s="331" t="str">
        <f t="shared" si="312"/>
        <v/>
      </c>
      <c r="HZ155" s="331" t="str">
        <f t="shared" si="313"/>
        <v/>
      </c>
      <c r="IA155" s="331" t="str">
        <f t="shared" si="314"/>
        <v/>
      </c>
      <c r="IB155" s="331" t="str">
        <f t="shared" si="315"/>
        <v/>
      </c>
      <c r="IC155" s="333" t="str">
        <f t="shared" si="316"/>
        <v/>
      </c>
      <c r="ID155" s="419" t="str">
        <f t="shared" si="317"/>
        <v/>
      </c>
      <c r="IE155" s="331" t="str">
        <f t="shared" si="318"/>
        <v/>
      </c>
      <c r="IF155" s="331" t="str">
        <f t="shared" si="319"/>
        <v/>
      </c>
      <c r="IG155" s="331" t="str">
        <f t="shared" si="320"/>
        <v/>
      </c>
      <c r="IH155" s="331" t="str">
        <f t="shared" si="321"/>
        <v/>
      </c>
      <c r="II155" s="333" t="str">
        <f t="shared" si="322"/>
        <v/>
      </c>
      <c r="IJ155" s="419" t="str">
        <f t="shared" si="323"/>
        <v/>
      </c>
      <c r="IK155" s="331" t="str">
        <f t="shared" si="324"/>
        <v/>
      </c>
      <c r="IL155" s="331" t="str">
        <f t="shared" si="325"/>
        <v/>
      </c>
      <c r="IM155" s="331" t="str">
        <f t="shared" si="326"/>
        <v/>
      </c>
      <c r="IN155" s="331" t="str">
        <f t="shared" si="327"/>
        <v/>
      </c>
      <c r="IO155" s="333" t="str">
        <f t="shared" si="328"/>
        <v/>
      </c>
      <c r="IP155" s="433" t="str">
        <f t="shared" si="329"/>
        <v/>
      </c>
      <c r="IQ155" s="331" t="str">
        <f t="shared" si="330"/>
        <v/>
      </c>
      <c r="IR155" s="348" t="str">
        <f t="shared" si="331"/>
        <v/>
      </c>
      <c r="IS155" s="433" t="str">
        <f t="shared" si="332"/>
        <v/>
      </c>
      <c r="IT155" s="331" t="str">
        <f t="shared" si="333"/>
        <v/>
      </c>
      <c r="IU155" s="333" t="str">
        <f t="shared" si="334"/>
        <v/>
      </c>
      <c r="IV155" s="449" t="str">
        <f t="shared" si="335"/>
        <v/>
      </c>
      <c r="IW155" s="331" t="str">
        <f t="shared" si="336"/>
        <v/>
      </c>
      <c r="IX155" s="331" t="str">
        <f t="shared" si="337"/>
        <v/>
      </c>
      <c r="IY155" s="348" t="str">
        <f t="shared" si="338"/>
        <v/>
      </c>
      <c r="IZ155" s="365" t="str">
        <f t="shared" si="339"/>
        <v/>
      </c>
      <c r="JA155" s="340"/>
      <c r="JB155" s="100"/>
      <c r="JC155" s="370" t="str">
        <f t="shared" si="340"/>
        <v/>
      </c>
      <c r="JD155" s="101" t="str">
        <f t="shared" si="341"/>
        <v/>
      </c>
      <c r="JE155" s="367" t="str">
        <f t="shared" si="342"/>
        <v/>
      </c>
      <c r="JF155" s="368" t="str">
        <f t="shared" si="343"/>
        <v/>
      </c>
      <c r="JG155" s="368" t="str">
        <f t="shared" si="344"/>
        <v/>
      </c>
      <c r="JH155" s="368" t="str">
        <f t="shared" si="345"/>
        <v/>
      </c>
      <c r="JI155" s="368">
        <f t="shared" si="346"/>
        <v>0</v>
      </c>
      <c r="JJ155" s="369" t="str">
        <f t="shared" si="347"/>
        <v/>
      </c>
      <c r="JK155" s="367" t="str">
        <f t="shared" si="348"/>
        <v/>
      </c>
      <c r="JL155" s="369" t="str">
        <f t="shared" si="349"/>
        <v/>
      </c>
      <c r="JM155" s="368" t="str">
        <f t="shared" si="350"/>
        <v/>
      </c>
      <c r="JN155" s="368" t="str">
        <f t="shared" si="351"/>
        <v/>
      </c>
      <c r="JO155" s="368" t="str">
        <f t="shared" si="352"/>
        <v/>
      </c>
      <c r="JP155" s="371" t="str">
        <f t="shared" si="353"/>
        <v/>
      </c>
      <c r="JR155" s="115" t="str">
        <f t="shared" si="354"/>
        <v/>
      </c>
      <c r="JS155" s="28" t="str">
        <f t="shared" si="355"/>
        <v/>
      </c>
      <c r="JT155" s="28" t="str">
        <f t="shared" si="356"/>
        <v/>
      </c>
      <c r="JU155" s="28" t="str">
        <f t="shared" si="357"/>
        <v/>
      </c>
      <c r="JV155" s="28" t="str">
        <f t="shared" si="358"/>
        <v/>
      </c>
      <c r="JW155" s="251"/>
      <c r="JX155" s="122" t="str">
        <f t="shared" si="359"/>
        <v/>
      </c>
      <c r="JZ155" s="115" t="str">
        <f t="shared" si="360"/>
        <v/>
      </c>
      <c r="KA155" s="398" t="str">
        <f t="shared" si="361"/>
        <v/>
      </c>
      <c r="KB155" s="398" t="str">
        <f t="shared" si="362"/>
        <v/>
      </c>
      <c r="KC155" s="28" t="str">
        <f t="shared" si="363"/>
        <v/>
      </c>
      <c r="KD155" s="28" t="str">
        <f t="shared" si="364"/>
        <v/>
      </c>
      <c r="KE155" s="28" t="str">
        <f t="shared" si="365"/>
        <v/>
      </c>
      <c r="KF155" s="28" t="str">
        <f t="shared" si="366"/>
        <v/>
      </c>
      <c r="KG155" s="28" t="str">
        <f t="shared" si="367"/>
        <v/>
      </c>
      <c r="KH155" s="28" t="str">
        <f t="shared" si="368"/>
        <v/>
      </c>
      <c r="KI155" s="28" t="str">
        <f t="shared" si="369"/>
        <v/>
      </c>
      <c r="KJ155" s="28" t="str">
        <f t="shared" si="370"/>
        <v/>
      </c>
      <c r="KK155" s="122" t="str">
        <f t="shared" si="371"/>
        <v/>
      </c>
    </row>
    <row r="156" spans="2:297" s="26" customFormat="1" ht="26.25" customHeight="1" x14ac:dyDescent="0.2">
      <c r="B156" s="27">
        <f t="shared" si="250"/>
        <v>0</v>
      </c>
      <c r="C156" s="27">
        <f t="shared" si="251"/>
        <v>0</v>
      </c>
      <c r="D156" s="27">
        <f t="shared" si="252"/>
        <v>0</v>
      </c>
      <c r="E156" s="27">
        <f t="shared" si="253"/>
        <v>0</v>
      </c>
      <c r="F156" s="27">
        <f t="shared" si="254"/>
        <v>0</v>
      </c>
      <c r="G156" s="27">
        <f t="shared" si="255"/>
        <v>0</v>
      </c>
      <c r="H156" s="27">
        <f t="shared" si="256"/>
        <v>0</v>
      </c>
      <c r="I156" s="27">
        <f t="shared" si="257"/>
        <v>0</v>
      </c>
      <c r="J156" s="27"/>
      <c r="K156" s="27"/>
      <c r="L156" s="27"/>
      <c r="N156" s="131" t="str">
        <f t="shared" si="258"/>
        <v/>
      </c>
      <c r="O156" s="59"/>
      <c r="P156" s="59"/>
      <c r="Q156" s="241"/>
      <c r="R156" s="483"/>
      <c r="S156" s="243" t="str">
        <f>IFERROR(VLOOKUP($R156,整理番号!$B$4:$C$5,2,FALSE),"")</f>
        <v/>
      </c>
      <c r="T156" s="59"/>
      <c r="U156" s="250"/>
      <c r="V156" s="121"/>
      <c r="W156" s="218" t="str">
        <f t="shared" si="259"/>
        <v/>
      </c>
      <c r="X156" s="111"/>
      <c r="Y156" s="115"/>
      <c r="Z156" s="146" t="str">
        <f>IFERROR(VLOOKUP($Y156,整理番号!$B$8:$C$10,2,FALSE),"")</f>
        <v/>
      </c>
      <c r="AA156" s="251"/>
      <c r="AB156" s="28"/>
      <c r="AC156" s="62" t="str">
        <f>IFERROR(VLOOKUP($AB156,整理番号!$B$22:$C$23,2,FALSE),"")</f>
        <v/>
      </c>
      <c r="AD156" s="28"/>
      <c r="AE156" s="116" t="str">
        <f>IFERROR(VLOOKUP(AD156,整理番号!$B$14:$C$16,2,FALSE),"")</f>
        <v/>
      </c>
      <c r="AF156" s="115"/>
      <c r="AG156" s="30" t="str">
        <f>IFERROR(VLOOKUP(AF156,整理番号!$B$18:$C$19,2,FALSE),"")</f>
        <v/>
      </c>
      <c r="AH156" s="28"/>
      <c r="AI156" s="254"/>
      <c r="AJ156" s="254"/>
      <c r="AK156" s="122"/>
      <c r="AL156" s="141"/>
      <c r="AM156" s="28"/>
      <c r="AN156" s="141"/>
      <c r="AO156" s="115"/>
      <c r="AP156" s="116" t="str">
        <f>IFERROR(VLOOKUP(AO156,整理番号!$B$38:$C$43,2,FALSE),"")</f>
        <v/>
      </c>
      <c r="AQ156" s="104" t="str">
        <f t="shared" si="260"/>
        <v/>
      </c>
      <c r="AR156" s="27"/>
      <c r="AS156" s="28"/>
      <c r="AT156" s="27"/>
      <c r="AU156" s="27"/>
      <c r="AV156" s="122"/>
      <c r="AW156" s="115"/>
      <c r="AX156" s="31"/>
      <c r="AY156" s="64" t="str">
        <f t="shared" si="261"/>
        <v/>
      </c>
      <c r="AZ156" s="31"/>
      <c r="BA156" s="31"/>
      <c r="BB156" s="64">
        <f t="shared" si="262"/>
        <v>0</v>
      </c>
      <c r="BC156" s="64" t="str">
        <f t="shared" si="263"/>
        <v/>
      </c>
      <c r="BD156" s="64" t="str">
        <f t="shared" si="264"/>
        <v/>
      </c>
      <c r="BE156" s="33"/>
      <c r="BF156" s="34" t="str">
        <f t="shared" si="265"/>
        <v/>
      </c>
      <c r="BG156" s="125" t="str">
        <f t="shared" si="266"/>
        <v/>
      </c>
      <c r="BH156" s="262"/>
      <c r="BI156" s="263"/>
      <c r="BJ156" s="31"/>
      <c r="BK156" s="31"/>
      <c r="BL156" s="31"/>
      <c r="BM156" s="31"/>
      <c r="BN156" s="148"/>
      <c r="BO156" s="270"/>
      <c r="BP156" s="267"/>
      <c r="BQ156" s="262"/>
      <c r="BR156" s="263"/>
      <c r="BS156" s="31"/>
      <c r="BT156" s="31"/>
      <c r="BU156" s="31"/>
      <c r="BV156" s="31"/>
      <c r="BW156" s="148"/>
      <c r="BX156" s="270"/>
      <c r="BY156" s="267"/>
      <c r="BZ156" s="262"/>
      <c r="CA156" s="263"/>
      <c r="CB156" s="31"/>
      <c r="CC156" s="31"/>
      <c r="CD156" s="31"/>
      <c r="CE156" s="31"/>
      <c r="CF156" s="148"/>
      <c r="CG156" s="270"/>
      <c r="CH156" s="267"/>
      <c r="CI156" s="262"/>
      <c r="CJ156" s="263"/>
      <c r="CK156" s="323"/>
      <c r="CL156" s="323"/>
      <c r="CM156" s="323"/>
      <c r="CN156" s="323"/>
      <c r="CO156" s="35" t="s">
        <v>306</v>
      </c>
      <c r="CP156" s="342" t="str">
        <f t="shared" si="267"/>
        <v/>
      </c>
      <c r="CQ156" s="267"/>
      <c r="CR156" s="258"/>
      <c r="CS156" s="93"/>
      <c r="CT156" s="275"/>
      <c r="CU156" s="275"/>
      <c r="CV156" s="275"/>
      <c r="CW156" s="275"/>
      <c r="CX156" s="36" t="s">
        <v>307</v>
      </c>
      <c r="CY156" s="273"/>
      <c r="CZ156" s="258"/>
      <c r="DA156" s="263"/>
      <c r="DB156" s="296"/>
      <c r="DC156" s="296"/>
      <c r="DD156" s="296"/>
      <c r="DE156" s="296"/>
      <c r="DF156" s="36" t="s">
        <v>308</v>
      </c>
      <c r="DG156" s="344" t="str">
        <f t="shared" si="268"/>
        <v/>
      </c>
      <c r="DH156" s="273"/>
      <c r="DI156" s="258"/>
      <c r="DJ156" s="263"/>
      <c r="DK156" s="278"/>
      <c r="DL156" s="278"/>
      <c r="DM156" s="278"/>
      <c r="DN156" s="278"/>
      <c r="DO156" s="36" t="s">
        <v>309</v>
      </c>
      <c r="DP156" s="281"/>
      <c r="DQ156" s="284" t="str">
        <f t="shared" si="269"/>
        <v/>
      </c>
      <c r="DR156" s="273"/>
      <c r="DS156" s="43"/>
      <c r="DT156" s="93"/>
      <c r="DU156" s="37"/>
      <c r="DV156" s="37"/>
      <c r="DW156" s="37"/>
      <c r="DX156" s="37"/>
      <c r="DY156" s="46" t="s">
        <v>310</v>
      </c>
      <c r="DZ156" s="478"/>
      <c r="EA156" s="38"/>
      <c r="EB156" s="37"/>
      <c r="EC156" s="37"/>
      <c r="ED156" s="37"/>
      <c r="EE156" s="37"/>
      <c r="EF156" s="49" t="s">
        <v>307</v>
      </c>
      <c r="EG156" s="54"/>
      <c r="EH156" s="290"/>
      <c r="EI156" s="37"/>
      <c r="EJ156" s="37"/>
      <c r="EK156" s="37"/>
      <c r="EL156" s="37"/>
      <c r="EM156" s="52" t="s">
        <v>307</v>
      </c>
      <c r="EN156" s="57"/>
      <c r="EO156" s="290"/>
      <c r="EP156" s="37"/>
      <c r="EQ156" s="37"/>
      <c r="ER156" s="37"/>
      <c r="ES156" s="37"/>
      <c r="ET156" s="39" t="s">
        <v>307</v>
      </c>
      <c r="EU156" s="287"/>
      <c r="EV156" s="292"/>
      <c r="EW156" s="290"/>
      <c r="EX156" s="37"/>
      <c r="EY156" s="37"/>
      <c r="EZ156" s="37"/>
      <c r="FA156" s="37"/>
      <c r="FB156" s="39" t="s">
        <v>307</v>
      </c>
      <c r="FC156" s="287"/>
      <c r="FD156" s="292"/>
      <c r="FE156" s="290"/>
      <c r="FF156" s="296"/>
      <c r="FG156" s="296"/>
      <c r="FH156" s="296"/>
      <c r="FI156" s="296"/>
      <c r="FJ156" s="40" t="s">
        <v>311</v>
      </c>
      <c r="FK156" s="302" t="str">
        <f t="shared" si="270"/>
        <v/>
      </c>
      <c r="FL156" s="299"/>
      <c r="FM156" s="292"/>
      <c r="FN156" s="290"/>
      <c r="FO156" s="305"/>
      <c r="FP156" s="296"/>
      <c r="FQ156" s="296"/>
      <c r="FR156" s="296"/>
      <c r="FS156" s="40" t="s">
        <v>311</v>
      </c>
      <c r="FT156" s="352" t="str">
        <f t="shared" si="271"/>
        <v/>
      </c>
      <c r="FU156" s="267"/>
      <c r="FV156" s="292"/>
      <c r="FW156" s="290"/>
      <c r="FX156" s="326"/>
      <c r="FY156" s="326"/>
      <c r="FZ156" s="326"/>
      <c r="GA156" s="326"/>
      <c r="GB156" s="36" t="s">
        <v>312</v>
      </c>
      <c r="GC156" s="308" t="str">
        <f t="shared" si="272"/>
        <v/>
      </c>
      <c r="GD156" s="267"/>
      <c r="GE156" s="312" t="str">
        <f t="shared" si="273"/>
        <v/>
      </c>
      <c r="GF156" s="313"/>
      <c r="GG156" s="338"/>
      <c r="GH156" s="312" t="str">
        <f t="shared" si="274"/>
        <v/>
      </c>
      <c r="GI156" s="313"/>
      <c r="GJ156" s="338" t="s">
        <v>56</v>
      </c>
      <c r="GK156" s="475" t="str">
        <f t="shared" si="275"/>
        <v/>
      </c>
      <c r="GL156" s="313"/>
      <c r="GM156" s="313"/>
      <c r="GN156" s="338"/>
      <c r="GO156" s="429" t="str">
        <f t="shared" si="276"/>
        <v/>
      </c>
      <c r="GP156" s="430" t="str">
        <f t="shared" si="277"/>
        <v/>
      </c>
      <c r="GQ156" s="431" t="str">
        <f t="shared" si="278"/>
        <v/>
      </c>
      <c r="GR156" s="432" t="str">
        <f t="shared" si="279"/>
        <v/>
      </c>
      <c r="GS156" s="430" t="str">
        <f t="shared" si="280"/>
        <v/>
      </c>
      <c r="GT156" s="433" t="str">
        <f t="shared" si="281"/>
        <v/>
      </c>
      <c r="GU156" s="331" t="str">
        <f t="shared" si="282"/>
        <v/>
      </c>
      <c r="GV156" s="333" t="str">
        <f t="shared" si="283"/>
        <v/>
      </c>
      <c r="GW156" s="439" t="str">
        <f t="shared" si="284"/>
        <v/>
      </c>
      <c r="GX156" s="433" t="str">
        <f t="shared" si="285"/>
        <v/>
      </c>
      <c r="GY156" s="331" t="str">
        <f t="shared" si="286"/>
        <v/>
      </c>
      <c r="GZ156" s="331" t="str">
        <f t="shared" si="287"/>
        <v/>
      </c>
      <c r="HA156" s="328" t="str">
        <f t="shared" si="288"/>
        <v/>
      </c>
      <c r="HB156" s="331" t="str">
        <f t="shared" si="289"/>
        <v/>
      </c>
      <c r="HC156" s="331" t="str">
        <f t="shared" si="290"/>
        <v/>
      </c>
      <c r="HD156" s="333" t="str">
        <f t="shared" si="291"/>
        <v/>
      </c>
      <c r="HE156" s="332" t="str">
        <f t="shared" si="292"/>
        <v/>
      </c>
      <c r="HF156" s="331" t="str">
        <f t="shared" si="293"/>
        <v/>
      </c>
      <c r="HG156" s="333" t="str">
        <f t="shared" si="294"/>
        <v/>
      </c>
      <c r="HH156" s="419" t="str">
        <f t="shared" si="295"/>
        <v/>
      </c>
      <c r="HI156" s="358" t="str">
        <f t="shared" si="296"/>
        <v/>
      </c>
      <c r="HJ156" s="331" t="str">
        <f t="shared" si="297"/>
        <v/>
      </c>
      <c r="HK156" s="331" t="str">
        <f t="shared" si="298"/>
        <v/>
      </c>
      <c r="HL156" s="358" t="str">
        <f t="shared" si="299"/>
        <v/>
      </c>
      <c r="HM156" s="331" t="str">
        <f t="shared" si="300"/>
        <v/>
      </c>
      <c r="HN156" s="331" t="str">
        <f t="shared" si="301"/>
        <v/>
      </c>
      <c r="HO156" s="358" t="str">
        <f t="shared" si="302"/>
        <v/>
      </c>
      <c r="HP156" s="331" t="str">
        <f t="shared" si="303"/>
        <v/>
      </c>
      <c r="HQ156" s="331" t="str">
        <f t="shared" si="304"/>
        <v/>
      </c>
      <c r="HR156" s="361" t="str">
        <f t="shared" si="305"/>
        <v/>
      </c>
      <c r="HS156" s="348" t="str">
        <f t="shared" si="306"/>
        <v/>
      </c>
      <c r="HT156" s="333" t="str">
        <f t="shared" si="307"/>
        <v/>
      </c>
      <c r="HU156" s="428" t="str">
        <f t="shared" si="308"/>
        <v/>
      </c>
      <c r="HV156" s="328" t="str">
        <f t="shared" si="309"/>
        <v/>
      </c>
      <c r="HW156" s="330" t="str">
        <f t="shared" si="310"/>
        <v/>
      </c>
      <c r="HX156" s="418" t="str">
        <f t="shared" si="311"/>
        <v/>
      </c>
      <c r="HY156" s="331" t="str">
        <f t="shared" si="312"/>
        <v/>
      </c>
      <c r="HZ156" s="331" t="str">
        <f t="shared" si="313"/>
        <v/>
      </c>
      <c r="IA156" s="331" t="str">
        <f t="shared" si="314"/>
        <v/>
      </c>
      <c r="IB156" s="331" t="str">
        <f t="shared" si="315"/>
        <v/>
      </c>
      <c r="IC156" s="333" t="str">
        <f t="shared" si="316"/>
        <v/>
      </c>
      <c r="ID156" s="419" t="str">
        <f t="shared" si="317"/>
        <v/>
      </c>
      <c r="IE156" s="331" t="str">
        <f t="shared" si="318"/>
        <v/>
      </c>
      <c r="IF156" s="331" t="str">
        <f t="shared" si="319"/>
        <v/>
      </c>
      <c r="IG156" s="331" t="str">
        <f t="shared" si="320"/>
        <v/>
      </c>
      <c r="IH156" s="331" t="str">
        <f t="shared" si="321"/>
        <v/>
      </c>
      <c r="II156" s="333" t="str">
        <f t="shared" si="322"/>
        <v/>
      </c>
      <c r="IJ156" s="419" t="str">
        <f t="shared" si="323"/>
        <v/>
      </c>
      <c r="IK156" s="331" t="str">
        <f t="shared" si="324"/>
        <v/>
      </c>
      <c r="IL156" s="331" t="str">
        <f t="shared" si="325"/>
        <v/>
      </c>
      <c r="IM156" s="331" t="str">
        <f t="shared" si="326"/>
        <v/>
      </c>
      <c r="IN156" s="331" t="str">
        <f t="shared" si="327"/>
        <v/>
      </c>
      <c r="IO156" s="333" t="str">
        <f t="shared" si="328"/>
        <v/>
      </c>
      <c r="IP156" s="433" t="str">
        <f t="shared" si="329"/>
        <v/>
      </c>
      <c r="IQ156" s="331" t="str">
        <f t="shared" si="330"/>
        <v/>
      </c>
      <c r="IR156" s="348" t="str">
        <f t="shared" si="331"/>
        <v/>
      </c>
      <c r="IS156" s="433" t="str">
        <f t="shared" si="332"/>
        <v/>
      </c>
      <c r="IT156" s="331" t="str">
        <f t="shared" si="333"/>
        <v/>
      </c>
      <c r="IU156" s="333" t="str">
        <f t="shared" si="334"/>
        <v/>
      </c>
      <c r="IV156" s="449" t="str">
        <f t="shared" si="335"/>
        <v/>
      </c>
      <c r="IW156" s="331" t="str">
        <f t="shared" si="336"/>
        <v/>
      </c>
      <c r="IX156" s="331" t="str">
        <f t="shared" si="337"/>
        <v/>
      </c>
      <c r="IY156" s="348" t="str">
        <f t="shared" si="338"/>
        <v/>
      </c>
      <c r="IZ156" s="365" t="str">
        <f t="shared" si="339"/>
        <v/>
      </c>
      <c r="JA156" s="340"/>
      <c r="JB156" s="100"/>
      <c r="JC156" s="370" t="str">
        <f t="shared" si="340"/>
        <v/>
      </c>
      <c r="JD156" s="101" t="str">
        <f t="shared" si="341"/>
        <v/>
      </c>
      <c r="JE156" s="367" t="str">
        <f t="shared" si="342"/>
        <v/>
      </c>
      <c r="JF156" s="368" t="str">
        <f t="shared" si="343"/>
        <v/>
      </c>
      <c r="JG156" s="368" t="str">
        <f t="shared" si="344"/>
        <v/>
      </c>
      <c r="JH156" s="368" t="str">
        <f t="shared" si="345"/>
        <v/>
      </c>
      <c r="JI156" s="368">
        <f t="shared" si="346"/>
        <v>0</v>
      </c>
      <c r="JJ156" s="369" t="str">
        <f t="shared" si="347"/>
        <v/>
      </c>
      <c r="JK156" s="367" t="str">
        <f t="shared" si="348"/>
        <v/>
      </c>
      <c r="JL156" s="369" t="str">
        <f t="shared" si="349"/>
        <v/>
      </c>
      <c r="JM156" s="368" t="str">
        <f t="shared" si="350"/>
        <v/>
      </c>
      <c r="JN156" s="368" t="str">
        <f t="shared" si="351"/>
        <v/>
      </c>
      <c r="JO156" s="368" t="str">
        <f t="shared" si="352"/>
        <v/>
      </c>
      <c r="JP156" s="371" t="str">
        <f t="shared" si="353"/>
        <v/>
      </c>
      <c r="JR156" s="115" t="str">
        <f t="shared" si="354"/>
        <v/>
      </c>
      <c r="JS156" s="28" t="str">
        <f t="shared" si="355"/>
        <v/>
      </c>
      <c r="JT156" s="28" t="str">
        <f t="shared" si="356"/>
        <v/>
      </c>
      <c r="JU156" s="28" t="str">
        <f t="shared" si="357"/>
        <v/>
      </c>
      <c r="JV156" s="28" t="str">
        <f t="shared" si="358"/>
        <v/>
      </c>
      <c r="JW156" s="251"/>
      <c r="JX156" s="122" t="str">
        <f t="shared" si="359"/>
        <v/>
      </c>
      <c r="JZ156" s="115" t="str">
        <f t="shared" si="360"/>
        <v/>
      </c>
      <c r="KA156" s="398" t="str">
        <f t="shared" si="361"/>
        <v/>
      </c>
      <c r="KB156" s="398" t="str">
        <f t="shared" si="362"/>
        <v/>
      </c>
      <c r="KC156" s="28" t="str">
        <f t="shared" si="363"/>
        <v/>
      </c>
      <c r="KD156" s="28" t="str">
        <f t="shared" si="364"/>
        <v/>
      </c>
      <c r="KE156" s="28" t="str">
        <f t="shared" si="365"/>
        <v/>
      </c>
      <c r="KF156" s="28" t="str">
        <f t="shared" si="366"/>
        <v/>
      </c>
      <c r="KG156" s="28" t="str">
        <f t="shared" si="367"/>
        <v/>
      </c>
      <c r="KH156" s="28" t="str">
        <f t="shared" si="368"/>
        <v/>
      </c>
      <c r="KI156" s="28" t="str">
        <f t="shared" si="369"/>
        <v/>
      </c>
      <c r="KJ156" s="28" t="str">
        <f t="shared" si="370"/>
        <v/>
      </c>
      <c r="KK156" s="122" t="str">
        <f t="shared" si="371"/>
        <v/>
      </c>
    </row>
    <row r="157" spans="2:297" s="26" customFormat="1" ht="26.25" customHeight="1" x14ac:dyDescent="0.2">
      <c r="B157" s="27">
        <f t="shared" si="250"/>
        <v>0</v>
      </c>
      <c r="C157" s="27">
        <f t="shared" si="251"/>
        <v>0</v>
      </c>
      <c r="D157" s="27">
        <f t="shared" si="252"/>
        <v>0</v>
      </c>
      <c r="E157" s="27">
        <f t="shared" si="253"/>
        <v>0</v>
      </c>
      <c r="F157" s="27">
        <f t="shared" si="254"/>
        <v>0</v>
      </c>
      <c r="G157" s="27">
        <f t="shared" si="255"/>
        <v>0</v>
      </c>
      <c r="H157" s="27">
        <f t="shared" si="256"/>
        <v>0</v>
      </c>
      <c r="I157" s="27">
        <f t="shared" si="257"/>
        <v>0</v>
      </c>
      <c r="J157" s="27"/>
      <c r="K157" s="27"/>
      <c r="L157" s="27"/>
      <c r="N157" s="131" t="str">
        <f t="shared" si="258"/>
        <v/>
      </c>
      <c r="O157" s="59"/>
      <c r="P157" s="59"/>
      <c r="Q157" s="241"/>
      <c r="R157" s="483"/>
      <c r="S157" s="243" t="str">
        <f>IFERROR(VLOOKUP($R157,整理番号!$B$4:$C$5,2,FALSE),"")</f>
        <v/>
      </c>
      <c r="T157" s="59"/>
      <c r="U157" s="250"/>
      <c r="V157" s="121"/>
      <c r="W157" s="218" t="str">
        <f t="shared" si="259"/>
        <v/>
      </c>
      <c r="X157" s="111"/>
      <c r="Y157" s="115"/>
      <c r="Z157" s="146" t="str">
        <f>IFERROR(VLOOKUP($Y157,整理番号!$B$8:$C$10,2,FALSE),"")</f>
        <v/>
      </c>
      <c r="AA157" s="251"/>
      <c r="AB157" s="28"/>
      <c r="AC157" s="62" t="str">
        <f>IFERROR(VLOOKUP($AB157,整理番号!$B$22:$C$23,2,FALSE),"")</f>
        <v/>
      </c>
      <c r="AD157" s="28"/>
      <c r="AE157" s="116" t="str">
        <f>IFERROR(VLOOKUP(AD157,整理番号!$B$14:$C$16,2,FALSE),"")</f>
        <v/>
      </c>
      <c r="AF157" s="115"/>
      <c r="AG157" s="30" t="str">
        <f>IFERROR(VLOOKUP(AF157,整理番号!$B$18:$C$19,2,FALSE),"")</f>
        <v/>
      </c>
      <c r="AH157" s="28"/>
      <c r="AI157" s="254"/>
      <c r="AJ157" s="254"/>
      <c r="AK157" s="122"/>
      <c r="AL157" s="141"/>
      <c r="AM157" s="28"/>
      <c r="AN157" s="141"/>
      <c r="AO157" s="115"/>
      <c r="AP157" s="116" t="str">
        <f>IFERROR(VLOOKUP(AO157,整理番号!$B$38:$C$43,2,FALSE),"")</f>
        <v/>
      </c>
      <c r="AQ157" s="104" t="str">
        <f t="shared" si="260"/>
        <v/>
      </c>
      <c r="AR157" s="27"/>
      <c r="AS157" s="28"/>
      <c r="AT157" s="27"/>
      <c r="AU157" s="27"/>
      <c r="AV157" s="122"/>
      <c r="AW157" s="115"/>
      <c r="AX157" s="31"/>
      <c r="AY157" s="64" t="str">
        <f t="shared" si="261"/>
        <v/>
      </c>
      <c r="AZ157" s="31"/>
      <c r="BA157" s="31"/>
      <c r="BB157" s="64">
        <f t="shared" si="262"/>
        <v>0</v>
      </c>
      <c r="BC157" s="64" t="str">
        <f t="shared" si="263"/>
        <v/>
      </c>
      <c r="BD157" s="64" t="str">
        <f t="shared" si="264"/>
        <v/>
      </c>
      <c r="BE157" s="33"/>
      <c r="BF157" s="34" t="str">
        <f t="shared" si="265"/>
        <v/>
      </c>
      <c r="BG157" s="125" t="str">
        <f t="shared" si="266"/>
        <v/>
      </c>
      <c r="BH157" s="262"/>
      <c r="BI157" s="263"/>
      <c r="BJ157" s="31"/>
      <c r="BK157" s="31"/>
      <c r="BL157" s="31"/>
      <c r="BM157" s="31"/>
      <c r="BN157" s="148"/>
      <c r="BO157" s="270"/>
      <c r="BP157" s="267"/>
      <c r="BQ157" s="262"/>
      <c r="BR157" s="263"/>
      <c r="BS157" s="31"/>
      <c r="BT157" s="31"/>
      <c r="BU157" s="31"/>
      <c r="BV157" s="31"/>
      <c r="BW157" s="148"/>
      <c r="BX157" s="270"/>
      <c r="BY157" s="267"/>
      <c r="BZ157" s="262"/>
      <c r="CA157" s="263"/>
      <c r="CB157" s="31"/>
      <c r="CC157" s="31"/>
      <c r="CD157" s="31"/>
      <c r="CE157" s="31"/>
      <c r="CF157" s="148"/>
      <c r="CG157" s="270"/>
      <c r="CH157" s="267"/>
      <c r="CI157" s="262"/>
      <c r="CJ157" s="263"/>
      <c r="CK157" s="323"/>
      <c r="CL157" s="323"/>
      <c r="CM157" s="323"/>
      <c r="CN157" s="323"/>
      <c r="CO157" s="35" t="s">
        <v>306</v>
      </c>
      <c r="CP157" s="342" t="str">
        <f t="shared" si="267"/>
        <v/>
      </c>
      <c r="CQ157" s="267"/>
      <c r="CR157" s="258"/>
      <c r="CS157" s="93"/>
      <c r="CT157" s="275"/>
      <c r="CU157" s="275"/>
      <c r="CV157" s="275"/>
      <c r="CW157" s="275"/>
      <c r="CX157" s="36" t="s">
        <v>307</v>
      </c>
      <c r="CY157" s="273"/>
      <c r="CZ157" s="258"/>
      <c r="DA157" s="263"/>
      <c r="DB157" s="296"/>
      <c r="DC157" s="296"/>
      <c r="DD157" s="296"/>
      <c r="DE157" s="296"/>
      <c r="DF157" s="36" t="s">
        <v>308</v>
      </c>
      <c r="DG157" s="344" t="str">
        <f t="shared" si="268"/>
        <v/>
      </c>
      <c r="DH157" s="273"/>
      <c r="DI157" s="258"/>
      <c r="DJ157" s="263"/>
      <c r="DK157" s="278"/>
      <c r="DL157" s="278"/>
      <c r="DM157" s="278"/>
      <c r="DN157" s="278"/>
      <c r="DO157" s="36" t="s">
        <v>309</v>
      </c>
      <c r="DP157" s="281"/>
      <c r="DQ157" s="284" t="str">
        <f t="shared" si="269"/>
        <v/>
      </c>
      <c r="DR157" s="273"/>
      <c r="DS157" s="43"/>
      <c r="DT157" s="93"/>
      <c r="DU157" s="37"/>
      <c r="DV157" s="37"/>
      <c r="DW157" s="37"/>
      <c r="DX157" s="37"/>
      <c r="DY157" s="46" t="s">
        <v>310</v>
      </c>
      <c r="DZ157" s="478"/>
      <c r="EA157" s="38"/>
      <c r="EB157" s="37"/>
      <c r="EC157" s="37"/>
      <c r="ED157" s="37"/>
      <c r="EE157" s="37"/>
      <c r="EF157" s="49" t="s">
        <v>307</v>
      </c>
      <c r="EG157" s="54"/>
      <c r="EH157" s="290"/>
      <c r="EI157" s="37"/>
      <c r="EJ157" s="37"/>
      <c r="EK157" s="37"/>
      <c r="EL157" s="37"/>
      <c r="EM157" s="52" t="s">
        <v>307</v>
      </c>
      <c r="EN157" s="57"/>
      <c r="EO157" s="290"/>
      <c r="EP157" s="37"/>
      <c r="EQ157" s="37"/>
      <c r="ER157" s="37"/>
      <c r="ES157" s="37"/>
      <c r="ET157" s="39" t="s">
        <v>307</v>
      </c>
      <c r="EU157" s="287"/>
      <c r="EV157" s="292"/>
      <c r="EW157" s="290"/>
      <c r="EX157" s="37"/>
      <c r="EY157" s="37"/>
      <c r="EZ157" s="37"/>
      <c r="FA157" s="37"/>
      <c r="FB157" s="39" t="s">
        <v>307</v>
      </c>
      <c r="FC157" s="287"/>
      <c r="FD157" s="292"/>
      <c r="FE157" s="290"/>
      <c r="FF157" s="296"/>
      <c r="FG157" s="296"/>
      <c r="FH157" s="296"/>
      <c r="FI157" s="296"/>
      <c r="FJ157" s="40" t="s">
        <v>311</v>
      </c>
      <c r="FK157" s="302" t="str">
        <f t="shared" si="270"/>
        <v/>
      </c>
      <c r="FL157" s="299"/>
      <c r="FM157" s="292"/>
      <c r="FN157" s="290"/>
      <c r="FO157" s="305"/>
      <c r="FP157" s="296"/>
      <c r="FQ157" s="296"/>
      <c r="FR157" s="296"/>
      <c r="FS157" s="40" t="s">
        <v>311</v>
      </c>
      <c r="FT157" s="352" t="str">
        <f t="shared" si="271"/>
        <v/>
      </c>
      <c r="FU157" s="267"/>
      <c r="FV157" s="292"/>
      <c r="FW157" s="290"/>
      <c r="FX157" s="326"/>
      <c r="FY157" s="326"/>
      <c r="FZ157" s="326"/>
      <c r="GA157" s="326"/>
      <c r="GB157" s="36" t="s">
        <v>312</v>
      </c>
      <c r="GC157" s="308" t="str">
        <f t="shared" si="272"/>
        <v/>
      </c>
      <c r="GD157" s="267"/>
      <c r="GE157" s="312" t="str">
        <f t="shared" si="273"/>
        <v/>
      </c>
      <c r="GF157" s="313"/>
      <c r="GG157" s="338"/>
      <c r="GH157" s="312" t="str">
        <f t="shared" si="274"/>
        <v/>
      </c>
      <c r="GI157" s="313"/>
      <c r="GJ157" s="338" t="s">
        <v>56</v>
      </c>
      <c r="GK157" s="475" t="str">
        <f t="shared" si="275"/>
        <v/>
      </c>
      <c r="GL157" s="313"/>
      <c r="GM157" s="313"/>
      <c r="GN157" s="338"/>
      <c r="GO157" s="429" t="str">
        <f t="shared" si="276"/>
        <v/>
      </c>
      <c r="GP157" s="430" t="str">
        <f t="shared" si="277"/>
        <v/>
      </c>
      <c r="GQ157" s="431" t="str">
        <f t="shared" si="278"/>
        <v/>
      </c>
      <c r="GR157" s="432" t="str">
        <f t="shared" si="279"/>
        <v/>
      </c>
      <c r="GS157" s="430" t="str">
        <f t="shared" si="280"/>
        <v/>
      </c>
      <c r="GT157" s="433" t="str">
        <f t="shared" si="281"/>
        <v/>
      </c>
      <c r="GU157" s="331" t="str">
        <f t="shared" si="282"/>
        <v/>
      </c>
      <c r="GV157" s="333" t="str">
        <f t="shared" si="283"/>
        <v/>
      </c>
      <c r="GW157" s="439" t="str">
        <f t="shared" si="284"/>
        <v/>
      </c>
      <c r="GX157" s="433" t="str">
        <f t="shared" si="285"/>
        <v/>
      </c>
      <c r="GY157" s="331" t="str">
        <f t="shared" si="286"/>
        <v/>
      </c>
      <c r="GZ157" s="331" t="str">
        <f t="shared" si="287"/>
        <v/>
      </c>
      <c r="HA157" s="328" t="str">
        <f t="shared" si="288"/>
        <v/>
      </c>
      <c r="HB157" s="331" t="str">
        <f t="shared" si="289"/>
        <v/>
      </c>
      <c r="HC157" s="331" t="str">
        <f t="shared" si="290"/>
        <v/>
      </c>
      <c r="HD157" s="333" t="str">
        <f t="shared" si="291"/>
        <v/>
      </c>
      <c r="HE157" s="332" t="str">
        <f t="shared" si="292"/>
        <v/>
      </c>
      <c r="HF157" s="331" t="str">
        <f t="shared" si="293"/>
        <v/>
      </c>
      <c r="HG157" s="333" t="str">
        <f t="shared" si="294"/>
        <v/>
      </c>
      <c r="HH157" s="419" t="str">
        <f t="shared" si="295"/>
        <v/>
      </c>
      <c r="HI157" s="358" t="str">
        <f t="shared" si="296"/>
        <v/>
      </c>
      <c r="HJ157" s="331" t="str">
        <f t="shared" si="297"/>
        <v/>
      </c>
      <c r="HK157" s="331" t="str">
        <f t="shared" si="298"/>
        <v/>
      </c>
      <c r="HL157" s="358" t="str">
        <f t="shared" si="299"/>
        <v/>
      </c>
      <c r="HM157" s="331" t="str">
        <f t="shared" si="300"/>
        <v/>
      </c>
      <c r="HN157" s="331" t="str">
        <f t="shared" si="301"/>
        <v/>
      </c>
      <c r="HO157" s="358" t="str">
        <f t="shared" si="302"/>
        <v/>
      </c>
      <c r="HP157" s="331" t="str">
        <f t="shared" si="303"/>
        <v/>
      </c>
      <c r="HQ157" s="331" t="str">
        <f t="shared" si="304"/>
        <v/>
      </c>
      <c r="HR157" s="361" t="str">
        <f t="shared" si="305"/>
        <v/>
      </c>
      <c r="HS157" s="348" t="str">
        <f t="shared" si="306"/>
        <v/>
      </c>
      <c r="HT157" s="333" t="str">
        <f t="shared" si="307"/>
        <v/>
      </c>
      <c r="HU157" s="428" t="str">
        <f t="shared" si="308"/>
        <v/>
      </c>
      <c r="HV157" s="328" t="str">
        <f t="shared" si="309"/>
        <v/>
      </c>
      <c r="HW157" s="330" t="str">
        <f t="shared" si="310"/>
        <v/>
      </c>
      <c r="HX157" s="418" t="str">
        <f t="shared" si="311"/>
        <v/>
      </c>
      <c r="HY157" s="331" t="str">
        <f t="shared" si="312"/>
        <v/>
      </c>
      <c r="HZ157" s="331" t="str">
        <f t="shared" si="313"/>
        <v/>
      </c>
      <c r="IA157" s="331" t="str">
        <f t="shared" si="314"/>
        <v/>
      </c>
      <c r="IB157" s="331" t="str">
        <f t="shared" si="315"/>
        <v/>
      </c>
      <c r="IC157" s="333" t="str">
        <f t="shared" si="316"/>
        <v/>
      </c>
      <c r="ID157" s="419" t="str">
        <f t="shared" si="317"/>
        <v/>
      </c>
      <c r="IE157" s="331" t="str">
        <f t="shared" si="318"/>
        <v/>
      </c>
      <c r="IF157" s="331" t="str">
        <f t="shared" si="319"/>
        <v/>
      </c>
      <c r="IG157" s="331" t="str">
        <f t="shared" si="320"/>
        <v/>
      </c>
      <c r="IH157" s="331" t="str">
        <f t="shared" si="321"/>
        <v/>
      </c>
      <c r="II157" s="333" t="str">
        <f t="shared" si="322"/>
        <v/>
      </c>
      <c r="IJ157" s="419" t="str">
        <f t="shared" si="323"/>
        <v/>
      </c>
      <c r="IK157" s="331" t="str">
        <f t="shared" si="324"/>
        <v/>
      </c>
      <c r="IL157" s="331" t="str">
        <f t="shared" si="325"/>
        <v/>
      </c>
      <c r="IM157" s="331" t="str">
        <f t="shared" si="326"/>
        <v/>
      </c>
      <c r="IN157" s="331" t="str">
        <f t="shared" si="327"/>
        <v/>
      </c>
      <c r="IO157" s="333" t="str">
        <f t="shared" si="328"/>
        <v/>
      </c>
      <c r="IP157" s="433" t="str">
        <f t="shared" si="329"/>
        <v/>
      </c>
      <c r="IQ157" s="331" t="str">
        <f t="shared" si="330"/>
        <v/>
      </c>
      <c r="IR157" s="348" t="str">
        <f t="shared" si="331"/>
        <v/>
      </c>
      <c r="IS157" s="433" t="str">
        <f t="shared" si="332"/>
        <v/>
      </c>
      <c r="IT157" s="331" t="str">
        <f t="shared" si="333"/>
        <v/>
      </c>
      <c r="IU157" s="333" t="str">
        <f t="shared" si="334"/>
        <v/>
      </c>
      <c r="IV157" s="449" t="str">
        <f t="shared" si="335"/>
        <v/>
      </c>
      <c r="IW157" s="331" t="str">
        <f t="shared" si="336"/>
        <v/>
      </c>
      <c r="IX157" s="331" t="str">
        <f t="shared" si="337"/>
        <v/>
      </c>
      <c r="IY157" s="348" t="str">
        <f t="shared" si="338"/>
        <v/>
      </c>
      <c r="IZ157" s="365" t="str">
        <f t="shared" si="339"/>
        <v/>
      </c>
      <c r="JA157" s="340"/>
      <c r="JB157" s="100"/>
      <c r="JC157" s="370" t="str">
        <f t="shared" si="340"/>
        <v/>
      </c>
      <c r="JD157" s="101" t="str">
        <f t="shared" si="341"/>
        <v/>
      </c>
      <c r="JE157" s="367" t="str">
        <f t="shared" si="342"/>
        <v/>
      </c>
      <c r="JF157" s="368" t="str">
        <f t="shared" si="343"/>
        <v/>
      </c>
      <c r="JG157" s="368" t="str">
        <f t="shared" si="344"/>
        <v/>
      </c>
      <c r="JH157" s="368" t="str">
        <f t="shared" si="345"/>
        <v/>
      </c>
      <c r="JI157" s="368">
        <f t="shared" si="346"/>
        <v>0</v>
      </c>
      <c r="JJ157" s="369" t="str">
        <f t="shared" si="347"/>
        <v/>
      </c>
      <c r="JK157" s="367" t="str">
        <f t="shared" si="348"/>
        <v/>
      </c>
      <c r="JL157" s="369" t="str">
        <f t="shared" si="349"/>
        <v/>
      </c>
      <c r="JM157" s="368" t="str">
        <f t="shared" si="350"/>
        <v/>
      </c>
      <c r="JN157" s="368" t="str">
        <f t="shared" si="351"/>
        <v/>
      </c>
      <c r="JO157" s="368" t="str">
        <f t="shared" si="352"/>
        <v/>
      </c>
      <c r="JP157" s="371" t="str">
        <f t="shared" si="353"/>
        <v/>
      </c>
      <c r="JR157" s="115" t="str">
        <f t="shared" si="354"/>
        <v/>
      </c>
      <c r="JS157" s="28" t="str">
        <f t="shared" si="355"/>
        <v/>
      </c>
      <c r="JT157" s="28" t="str">
        <f t="shared" si="356"/>
        <v/>
      </c>
      <c r="JU157" s="28" t="str">
        <f t="shared" si="357"/>
        <v/>
      </c>
      <c r="JV157" s="28" t="str">
        <f t="shared" si="358"/>
        <v/>
      </c>
      <c r="JW157" s="251"/>
      <c r="JX157" s="122" t="str">
        <f t="shared" si="359"/>
        <v/>
      </c>
      <c r="JZ157" s="115" t="str">
        <f t="shared" si="360"/>
        <v/>
      </c>
      <c r="KA157" s="398" t="str">
        <f t="shared" si="361"/>
        <v/>
      </c>
      <c r="KB157" s="398" t="str">
        <f t="shared" si="362"/>
        <v/>
      </c>
      <c r="KC157" s="28" t="str">
        <f t="shared" si="363"/>
        <v/>
      </c>
      <c r="KD157" s="28" t="str">
        <f t="shared" si="364"/>
        <v/>
      </c>
      <c r="KE157" s="28" t="str">
        <f t="shared" si="365"/>
        <v/>
      </c>
      <c r="KF157" s="28" t="str">
        <f t="shared" si="366"/>
        <v/>
      </c>
      <c r="KG157" s="28" t="str">
        <f t="shared" si="367"/>
        <v/>
      </c>
      <c r="KH157" s="28" t="str">
        <f t="shared" si="368"/>
        <v/>
      </c>
      <c r="KI157" s="28" t="str">
        <f t="shared" si="369"/>
        <v/>
      </c>
      <c r="KJ157" s="28" t="str">
        <f t="shared" si="370"/>
        <v/>
      </c>
      <c r="KK157" s="122" t="str">
        <f t="shared" si="371"/>
        <v/>
      </c>
    </row>
    <row r="158" spans="2:297" s="26" customFormat="1" ht="26.25" customHeight="1" x14ac:dyDescent="0.2">
      <c r="B158" s="27">
        <f t="shared" si="250"/>
        <v>0</v>
      </c>
      <c r="C158" s="27">
        <f t="shared" si="251"/>
        <v>0</v>
      </c>
      <c r="D158" s="27">
        <f t="shared" si="252"/>
        <v>0</v>
      </c>
      <c r="E158" s="27">
        <f t="shared" si="253"/>
        <v>0</v>
      </c>
      <c r="F158" s="27">
        <f t="shared" si="254"/>
        <v>0</v>
      </c>
      <c r="G158" s="27">
        <f t="shared" si="255"/>
        <v>0</v>
      </c>
      <c r="H158" s="27">
        <f t="shared" si="256"/>
        <v>0</v>
      </c>
      <c r="I158" s="27">
        <f t="shared" si="257"/>
        <v>0</v>
      </c>
      <c r="J158" s="27"/>
      <c r="K158" s="27"/>
      <c r="L158" s="27"/>
      <c r="N158" s="131" t="str">
        <f t="shared" si="258"/>
        <v/>
      </c>
      <c r="O158" s="59"/>
      <c r="P158" s="59"/>
      <c r="Q158" s="241"/>
      <c r="R158" s="483"/>
      <c r="S158" s="243" t="str">
        <f>IFERROR(VLOOKUP($R158,整理番号!$B$4:$C$5,2,FALSE),"")</f>
        <v/>
      </c>
      <c r="T158" s="59"/>
      <c r="U158" s="250"/>
      <c r="V158" s="121"/>
      <c r="W158" s="218" t="str">
        <f t="shared" si="259"/>
        <v/>
      </c>
      <c r="X158" s="111"/>
      <c r="Y158" s="115"/>
      <c r="Z158" s="146" t="str">
        <f>IFERROR(VLOOKUP($Y158,整理番号!$B$8:$C$10,2,FALSE),"")</f>
        <v/>
      </c>
      <c r="AA158" s="251"/>
      <c r="AB158" s="28"/>
      <c r="AC158" s="62" t="str">
        <f>IFERROR(VLOOKUP($AB158,整理番号!$B$22:$C$23,2,FALSE),"")</f>
        <v/>
      </c>
      <c r="AD158" s="28"/>
      <c r="AE158" s="116" t="str">
        <f>IFERROR(VLOOKUP(AD158,整理番号!$B$14:$C$16,2,FALSE),"")</f>
        <v/>
      </c>
      <c r="AF158" s="115"/>
      <c r="AG158" s="30" t="str">
        <f>IFERROR(VLOOKUP(AF158,整理番号!$B$18:$C$19,2,FALSE),"")</f>
        <v/>
      </c>
      <c r="AH158" s="28"/>
      <c r="AI158" s="254"/>
      <c r="AJ158" s="254"/>
      <c r="AK158" s="122"/>
      <c r="AL158" s="141"/>
      <c r="AM158" s="28"/>
      <c r="AN158" s="141"/>
      <c r="AO158" s="115"/>
      <c r="AP158" s="116" t="str">
        <f>IFERROR(VLOOKUP(AO158,整理番号!$B$38:$C$43,2,FALSE),"")</f>
        <v/>
      </c>
      <c r="AQ158" s="104" t="str">
        <f t="shared" si="260"/>
        <v/>
      </c>
      <c r="AR158" s="27"/>
      <c r="AS158" s="28"/>
      <c r="AT158" s="27"/>
      <c r="AU158" s="27"/>
      <c r="AV158" s="122"/>
      <c r="AW158" s="115"/>
      <c r="AX158" s="31"/>
      <c r="AY158" s="64" t="str">
        <f t="shared" si="261"/>
        <v/>
      </c>
      <c r="AZ158" s="31"/>
      <c r="BA158" s="31"/>
      <c r="BB158" s="64">
        <f t="shared" si="262"/>
        <v>0</v>
      </c>
      <c r="BC158" s="64" t="str">
        <f t="shared" si="263"/>
        <v/>
      </c>
      <c r="BD158" s="64" t="str">
        <f t="shared" si="264"/>
        <v/>
      </c>
      <c r="BE158" s="33"/>
      <c r="BF158" s="34" t="str">
        <f t="shared" si="265"/>
        <v/>
      </c>
      <c r="BG158" s="125" t="str">
        <f t="shared" si="266"/>
        <v/>
      </c>
      <c r="BH158" s="262"/>
      <c r="BI158" s="263"/>
      <c r="BJ158" s="31"/>
      <c r="BK158" s="31"/>
      <c r="BL158" s="31"/>
      <c r="BM158" s="31"/>
      <c r="BN158" s="148"/>
      <c r="BO158" s="270"/>
      <c r="BP158" s="267"/>
      <c r="BQ158" s="262"/>
      <c r="BR158" s="263"/>
      <c r="BS158" s="31"/>
      <c r="BT158" s="31"/>
      <c r="BU158" s="31"/>
      <c r="BV158" s="31"/>
      <c r="BW158" s="148"/>
      <c r="BX158" s="270"/>
      <c r="BY158" s="267"/>
      <c r="BZ158" s="262"/>
      <c r="CA158" s="263"/>
      <c r="CB158" s="31"/>
      <c r="CC158" s="31"/>
      <c r="CD158" s="31"/>
      <c r="CE158" s="31"/>
      <c r="CF158" s="148"/>
      <c r="CG158" s="270"/>
      <c r="CH158" s="267"/>
      <c r="CI158" s="262"/>
      <c r="CJ158" s="263"/>
      <c r="CK158" s="323"/>
      <c r="CL158" s="323"/>
      <c r="CM158" s="323"/>
      <c r="CN158" s="323"/>
      <c r="CO158" s="35" t="s">
        <v>306</v>
      </c>
      <c r="CP158" s="342" t="str">
        <f t="shared" si="267"/>
        <v/>
      </c>
      <c r="CQ158" s="267"/>
      <c r="CR158" s="258"/>
      <c r="CS158" s="93"/>
      <c r="CT158" s="275"/>
      <c r="CU158" s="275"/>
      <c r="CV158" s="275"/>
      <c r="CW158" s="275"/>
      <c r="CX158" s="36" t="s">
        <v>307</v>
      </c>
      <c r="CY158" s="273"/>
      <c r="CZ158" s="258"/>
      <c r="DA158" s="263"/>
      <c r="DB158" s="296"/>
      <c r="DC158" s="296"/>
      <c r="DD158" s="296"/>
      <c r="DE158" s="296"/>
      <c r="DF158" s="36" t="s">
        <v>308</v>
      </c>
      <c r="DG158" s="344" t="str">
        <f t="shared" si="268"/>
        <v/>
      </c>
      <c r="DH158" s="273"/>
      <c r="DI158" s="258"/>
      <c r="DJ158" s="263"/>
      <c r="DK158" s="278"/>
      <c r="DL158" s="278"/>
      <c r="DM158" s="278"/>
      <c r="DN158" s="278"/>
      <c r="DO158" s="36" t="s">
        <v>309</v>
      </c>
      <c r="DP158" s="281"/>
      <c r="DQ158" s="284" t="str">
        <f t="shared" si="269"/>
        <v/>
      </c>
      <c r="DR158" s="273"/>
      <c r="DS158" s="43"/>
      <c r="DT158" s="93"/>
      <c r="DU158" s="37"/>
      <c r="DV158" s="37"/>
      <c r="DW158" s="37"/>
      <c r="DX158" s="37"/>
      <c r="DY158" s="46" t="s">
        <v>310</v>
      </c>
      <c r="DZ158" s="478"/>
      <c r="EA158" s="38"/>
      <c r="EB158" s="37"/>
      <c r="EC158" s="37"/>
      <c r="ED158" s="37"/>
      <c r="EE158" s="37"/>
      <c r="EF158" s="49" t="s">
        <v>307</v>
      </c>
      <c r="EG158" s="54"/>
      <c r="EH158" s="290"/>
      <c r="EI158" s="37"/>
      <c r="EJ158" s="37"/>
      <c r="EK158" s="37"/>
      <c r="EL158" s="37"/>
      <c r="EM158" s="52" t="s">
        <v>307</v>
      </c>
      <c r="EN158" s="57"/>
      <c r="EO158" s="290"/>
      <c r="EP158" s="37"/>
      <c r="EQ158" s="37"/>
      <c r="ER158" s="37"/>
      <c r="ES158" s="37"/>
      <c r="ET158" s="39" t="s">
        <v>307</v>
      </c>
      <c r="EU158" s="287"/>
      <c r="EV158" s="292"/>
      <c r="EW158" s="290"/>
      <c r="EX158" s="37"/>
      <c r="EY158" s="37"/>
      <c r="EZ158" s="37"/>
      <c r="FA158" s="37"/>
      <c r="FB158" s="39" t="s">
        <v>307</v>
      </c>
      <c r="FC158" s="287"/>
      <c r="FD158" s="292"/>
      <c r="FE158" s="290"/>
      <c r="FF158" s="296"/>
      <c r="FG158" s="296"/>
      <c r="FH158" s="296"/>
      <c r="FI158" s="296"/>
      <c r="FJ158" s="40" t="s">
        <v>311</v>
      </c>
      <c r="FK158" s="302" t="str">
        <f t="shared" si="270"/>
        <v/>
      </c>
      <c r="FL158" s="299"/>
      <c r="FM158" s="292"/>
      <c r="FN158" s="290"/>
      <c r="FO158" s="305"/>
      <c r="FP158" s="296"/>
      <c r="FQ158" s="296"/>
      <c r="FR158" s="296"/>
      <c r="FS158" s="40" t="s">
        <v>311</v>
      </c>
      <c r="FT158" s="352" t="str">
        <f t="shared" si="271"/>
        <v/>
      </c>
      <c r="FU158" s="267"/>
      <c r="FV158" s="292"/>
      <c r="FW158" s="290"/>
      <c r="FX158" s="326"/>
      <c r="FY158" s="326"/>
      <c r="FZ158" s="326"/>
      <c r="GA158" s="326"/>
      <c r="GB158" s="36" t="s">
        <v>312</v>
      </c>
      <c r="GC158" s="308" t="str">
        <f t="shared" si="272"/>
        <v/>
      </c>
      <c r="GD158" s="267"/>
      <c r="GE158" s="312" t="str">
        <f t="shared" si="273"/>
        <v/>
      </c>
      <c r="GF158" s="313"/>
      <c r="GG158" s="338"/>
      <c r="GH158" s="312" t="str">
        <f t="shared" si="274"/>
        <v/>
      </c>
      <c r="GI158" s="313"/>
      <c r="GJ158" s="338" t="s">
        <v>56</v>
      </c>
      <c r="GK158" s="475" t="str">
        <f t="shared" si="275"/>
        <v/>
      </c>
      <c r="GL158" s="313"/>
      <c r="GM158" s="313"/>
      <c r="GN158" s="338"/>
      <c r="GO158" s="429" t="str">
        <f t="shared" si="276"/>
        <v/>
      </c>
      <c r="GP158" s="430" t="str">
        <f t="shared" si="277"/>
        <v/>
      </c>
      <c r="GQ158" s="431" t="str">
        <f t="shared" si="278"/>
        <v/>
      </c>
      <c r="GR158" s="432" t="str">
        <f t="shared" si="279"/>
        <v/>
      </c>
      <c r="GS158" s="430" t="str">
        <f t="shared" si="280"/>
        <v/>
      </c>
      <c r="GT158" s="433" t="str">
        <f t="shared" si="281"/>
        <v/>
      </c>
      <c r="GU158" s="331" t="str">
        <f t="shared" si="282"/>
        <v/>
      </c>
      <c r="GV158" s="333" t="str">
        <f t="shared" si="283"/>
        <v/>
      </c>
      <c r="GW158" s="439" t="str">
        <f t="shared" si="284"/>
        <v/>
      </c>
      <c r="GX158" s="433" t="str">
        <f t="shared" si="285"/>
        <v/>
      </c>
      <c r="GY158" s="331" t="str">
        <f t="shared" si="286"/>
        <v/>
      </c>
      <c r="GZ158" s="331" t="str">
        <f t="shared" si="287"/>
        <v/>
      </c>
      <c r="HA158" s="328" t="str">
        <f t="shared" si="288"/>
        <v/>
      </c>
      <c r="HB158" s="331" t="str">
        <f t="shared" si="289"/>
        <v/>
      </c>
      <c r="HC158" s="331" t="str">
        <f t="shared" si="290"/>
        <v/>
      </c>
      <c r="HD158" s="333" t="str">
        <f t="shared" si="291"/>
        <v/>
      </c>
      <c r="HE158" s="332" t="str">
        <f t="shared" si="292"/>
        <v/>
      </c>
      <c r="HF158" s="331" t="str">
        <f t="shared" si="293"/>
        <v/>
      </c>
      <c r="HG158" s="333" t="str">
        <f t="shared" si="294"/>
        <v/>
      </c>
      <c r="HH158" s="419" t="str">
        <f t="shared" si="295"/>
        <v/>
      </c>
      <c r="HI158" s="358" t="str">
        <f t="shared" si="296"/>
        <v/>
      </c>
      <c r="HJ158" s="331" t="str">
        <f t="shared" si="297"/>
        <v/>
      </c>
      <c r="HK158" s="331" t="str">
        <f t="shared" si="298"/>
        <v/>
      </c>
      <c r="HL158" s="358" t="str">
        <f t="shared" si="299"/>
        <v/>
      </c>
      <c r="HM158" s="331" t="str">
        <f t="shared" si="300"/>
        <v/>
      </c>
      <c r="HN158" s="331" t="str">
        <f t="shared" si="301"/>
        <v/>
      </c>
      <c r="HO158" s="358" t="str">
        <f t="shared" si="302"/>
        <v/>
      </c>
      <c r="HP158" s="331" t="str">
        <f t="shared" si="303"/>
        <v/>
      </c>
      <c r="HQ158" s="331" t="str">
        <f t="shared" si="304"/>
        <v/>
      </c>
      <c r="HR158" s="361" t="str">
        <f t="shared" si="305"/>
        <v/>
      </c>
      <c r="HS158" s="348" t="str">
        <f t="shared" si="306"/>
        <v/>
      </c>
      <c r="HT158" s="333" t="str">
        <f t="shared" si="307"/>
        <v/>
      </c>
      <c r="HU158" s="428" t="str">
        <f t="shared" si="308"/>
        <v/>
      </c>
      <c r="HV158" s="328" t="str">
        <f t="shared" si="309"/>
        <v/>
      </c>
      <c r="HW158" s="330" t="str">
        <f t="shared" si="310"/>
        <v/>
      </c>
      <c r="HX158" s="418" t="str">
        <f t="shared" si="311"/>
        <v/>
      </c>
      <c r="HY158" s="331" t="str">
        <f t="shared" si="312"/>
        <v/>
      </c>
      <c r="HZ158" s="331" t="str">
        <f t="shared" si="313"/>
        <v/>
      </c>
      <c r="IA158" s="331" t="str">
        <f t="shared" si="314"/>
        <v/>
      </c>
      <c r="IB158" s="331" t="str">
        <f t="shared" si="315"/>
        <v/>
      </c>
      <c r="IC158" s="333" t="str">
        <f t="shared" si="316"/>
        <v/>
      </c>
      <c r="ID158" s="419" t="str">
        <f t="shared" si="317"/>
        <v/>
      </c>
      <c r="IE158" s="331" t="str">
        <f t="shared" si="318"/>
        <v/>
      </c>
      <c r="IF158" s="331" t="str">
        <f t="shared" si="319"/>
        <v/>
      </c>
      <c r="IG158" s="331" t="str">
        <f t="shared" si="320"/>
        <v/>
      </c>
      <c r="IH158" s="331" t="str">
        <f t="shared" si="321"/>
        <v/>
      </c>
      <c r="II158" s="333" t="str">
        <f t="shared" si="322"/>
        <v/>
      </c>
      <c r="IJ158" s="419" t="str">
        <f t="shared" si="323"/>
        <v/>
      </c>
      <c r="IK158" s="331" t="str">
        <f t="shared" si="324"/>
        <v/>
      </c>
      <c r="IL158" s="331" t="str">
        <f t="shared" si="325"/>
        <v/>
      </c>
      <c r="IM158" s="331" t="str">
        <f t="shared" si="326"/>
        <v/>
      </c>
      <c r="IN158" s="331" t="str">
        <f t="shared" si="327"/>
        <v/>
      </c>
      <c r="IO158" s="333" t="str">
        <f t="shared" si="328"/>
        <v/>
      </c>
      <c r="IP158" s="433" t="str">
        <f t="shared" si="329"/>
        <v/>
      </c>
      <c r="IQ158" s="331" t="str">
        <f t="shared" si="330"/>
        <v/>
      </c>
      <c r="IR158" s="348" t="str">
        <f t="shared" si="331"/>
        <v/>
      </c>
      <c r="IS158" s="433" t="str">
        <f t="shared" si="332"/>
        <v/>
      </c>
      <c r="IT158" s="331" t="str">
        <f t="shared" si="333"/>
        <v/>
      </c>
      <c r="IU158" s="333" t="str">
        <f t="shared" si="334"/>
        <v/>
      </c>
      <c r="IV158" s="449" t="str">
        <f t="shared" si="335"/>
        <v/>
      </c>
      <c r="IW158" s="331" t="str">
        <f t="shared" si="336"/>
        <v/>
      </c>
      <c r="IX158" s="331" t="str">
        <f t="shared" si="337"/>
        <v/>
      </c>
      <c r="IY158" s="348" t="str">
        <f t="shared" si="338"/>
        <v/>
      </c>
      <c r="IZ158" s="365" t="str">
        <f t="shared" si="339"/>
        <v/>
      </c>
      <c r="JA158" s="340"/>
      <c r="JB158" s="100"/>
      <c r="JC158" s="370" t="str">
        <f t="shared" si="340"/>
        <v/>
      </c>
      <c r="JD158" s="101" t="str">
        <f t="shared" si="341"/>
        <v/>
      </c>
      <c r="JE158" s="367" t="str">
        <f t="shared" si="342"/>
        <v/>
      </c>
      <c r="JF158" s="368" t="str">
        <f t="shared" si="343"/>
        <v/>
      </c>
      <c r="JG158" s="368" t="str">
        <f t="shared" si="344"/>
        <v/>
      </c>
      <c r="JH158" s="368" t="str">
        <f t="shared" si="345"/>
        <v/>
      </c>
      <c r="JI158" s="368">
        <f t="shared" si="346"/>
        <v>0</v>
      </c>
      <c r="JJ158" s="369" t="str">
        <f t="shared" si="347"/>
        <v/>
      </c>
      <c r="JK158" s="367" t="str">
        <f t="shared" si="348"/>
        <v/>
      </c>
      <c r="JL158" s="369" t="str">
        <f t="shared" si="349"/>
        <v/>
      </c>
      <c r="JM158" s="368" t="str">
        <f t="shared" si="350"/>
        <v/>
      </c>
      <c r="JN158" s="368" t="str">
        <f t="shared" si="351"/>
        <v/>
      </c>
      <c r="JO158" s="368" t="str">
        <f t="shared" si="352"/>
        <v/>
      </c>
      <c r="JP158" s="371" t="str">
        <f t="shared" si="353"/>
        <v/>
      </c>
      <c r="JR158" s="115" t="str">
        <f t="shared" si="354"/>
        <v/>
      </c>
      <c r="JS158" s="28" t="str">
        <f t="shared" si="355"/>
        <v/>
      </c>
      <c r="JT158" s="28" t="str">
        <f t="shared" si="356"/>
        <v/>
      </c>
      <c r="JU158" s="28" t="str">
        <f t="shared" si="357"/>
        <v/>
      </c>
      <c r="JV158" s="28" t="str">
        <f t="shared" si="358"/>
        <v/>
      </c>
      <c r="JW158" s="251"/>
      <c r="JX158" s="122" t="str">
        <f t="shared" si="359"/>
        <v/>
      </c>
      <c r="JZ158" s="115" t="str">
        <f t="shared" si="360"/>
        <v/>
      </c>
      <c r="KA158" s="398" t="str">
        <f t="shared" si="361"/>
        <v/>
      </c>
      <c r="KB158" s="398" t="str">
        <f t="shared" si="362"/>
        <v/>
      </c>
      <c r="KC158" s="28" t="str">
        <f t="shared" si="363"/>
        <v/>
      </c>
      <c r="KD158" s="28" t="str">
        <f t="shared" si="364"/>
        <v/>
      </c>
      <c r="KE158" s="28" t="str">
        <f t="shared" si="365"/>
        <v/>
      </c>
      <c r="KF158" s="28" t="str">
        <f t="shared" si="366"/>
        <v/>
      </c>
      <c r="KG158" s="28" t="str">
        <f t="shared" si="367"/>
        <v/>
      </c>
      <c r="KH158" s="28" t="str">
        <f t="shared" si="368"/>
        <v/>
      </c>
      <c r="KI158" s="28" t="str">
        <f t="shared" si="369"/>
        <v/>
      </c>
      <c r="KJ158" s="28" t="str">
        <f t="shared" si="370"/>
        <v/>
      </c>
      <c r="KK158" s="122" t="str">
        <f t="shared" si="371"/>
        <v/>
      </c>
    </row>
    <row r="159" spans="2:297" s="26" customFormat="1" ht="26.25" customHeight="1" x14ac:dyDescent="0.2">
      <c r="B159" s="27">
        <f t="shared" si="250"/>
        <v>0</v>
      </c>
      <c r="C159" s="27">
        <f t="shared" si="251"/>
        <v>0</v>
      </c>
      <c r="D159" s="27">
        <f t="shared" si="252"/>
        <v>0</v>
      </c>
      <c r="E159" s="27">
        <f t="shared" si="253"/>
        <v>0</v>
      </c>
      <c r="F159" s="27">
        <f t="shared" si="254"/>
        <v>0</v>
      </c>
      <c r="G159" s="27">
        <f t="shared" si="255"/>
        <v>0</v>
      </c>
      <c r="H159" s="27">
        <f t="shared" si="256"/>
        <v>0</v>
      </c>
      <c r="I159" s="27">
        <f t="shared" si="257"/>
        <v>0</v>
      </c>
      <c r="J159" s="27"/>
      <c r="K159" s="27"/>
      <c r="L159" s="27"/>
      <c r="N159" s="131" t="str">
        <f t="shared" si="258"/>
        <v/>
      </c>
      <c r="O159" s="59"/>
      <c r="P159" s="59"/>
      <c r="Q159" s="241"/>
      <c r="R159" s="483"/>
      <c r="S159" s="243" t="str">
        <f>IFERROR(VLOOKUP($R159,整理番号!$B$4:$C$5,2,FALSE),"")</f>
        <v/>
      </c>
      <c r="T159" s="59"/>
      <c r="U159" s="250"/>
      <c r="V159" s="121"/>
      <c r="W159" s="218" t="str">
        <f t="shared" si="259"/>
        <v/>
      </c>
      <c r="X159" s="111"/>
      <c r="Y159" s="115"/>
      <c r="Z159" s="146" t="str">
        <f>IFERROR(VLOOKUP($Y159,整理番号!$B$8:$C$10,2,FALSE),"")</f>
        <v/>
      </c>
      <c r="AA159" s="251"/>
      <c r="AB159" s="28"/>
      <c r="AC159" s="62" t="str">
        <f>IFERROR(VLOOKUP($AB159,整理番号!$B$22:$C$23,2,FALSE),"")</f>
        <v/>
      </c>
      <c r="AD159" s="28"/>
      <c r="AE159" s="116" t="str">
        <f>IFERROR(VLOOKUP(AD159,整理番号!$B$14:$C$16,2,FALSE),"")</f>
        <v/>
      </c>
      <c r="AF159" s="115"/>
      <c r="AG159" s="30" t="str">
        <f>IFERROR(VLOOKUP(AF159,整理番号!$B$18:$C$19,2,FALSE),"")</f>
        <v/>
      </c>
      <c r="AH159" s="28"/>
      <c r="AI159" s="254"/>
      <c r="AJ159" s="254"/>
      <c r="AK159" s="122"/>
      <c r="AL159" s="141"/>
      <c r="AM159" s="28"/>
      <c r="AN159" s="141"/>
      <c r="AO159" s="115"/>
      <c r="AP159" s="116" t="str">
        <f>IFERROR(VLOOKUP(AO159,整理番号!$B$38:$C$43,2,FALSE),"")</f>
        <v/>
      </c>
      <c r="AQ159" s="104" t="str">
        <f t="shared" si="260"/>
        <v/>
      </c>
      <c r="AR159" s="27"/>
      <c r="AS159" s="28"/>
      <c r="AT159" s="27"/>
      <c r="AU159" s="27"/>
      <c r="AV159" s="122"/>
      <c r="AW159" s="115"/>
      <c r="AX159" s="31"/>
      <c r="AY159" s="64" t="str">
        <f t="shared" si="261"/>
        <v/>
      </c>
      <c r="AZ159" s="31"/>
      <c r="BA159" s="31"/>
      <c r="BB159" s="64">
        <f t="shared" si="262"/>
        <v>0</v>
      </c>
      <c r="BC159" s="64" t="str">
        <f t="shared" si="263"/>
        <v/>
      </c>
      <c r="BD159" s="64" t="str">
        <f t="shared" si="264"/>
        <v/>
      </c>
      <c r="BE159" s="33"/>
      <c r="BF159" s="34" t="str">
        <f t="shared" si="265"/>
        <v/>
      </c>
      <c r="BG159" s="125" t="str">
        <f t="shared" si="266"/>
        <v/>
      </c>
      <c r="BH159" s="262"/>
      <c r="BI159" s="263"/>
      <c r="BJ159" s="31"/>
      <c r="BK159" s="31"/>
      <c r="BL159" s="31"/>
      <c r="BM159" s="31"/>
      <c r="BN159" s="148"/>
      <c r="BO159" s="270"/>
      <c r="BP159" s="267"/>
      <c r="BQ159" s="262"/>
      <c r="BR159" s="263"/>
      <c r="BS159" s="31"/>
      <c r="BT159" s="31"/>
      <c r="BU159" s="31"/>
      <c r="BV159" s="31"/>
      <c r="BW159" s="148"/>
      <c r="BX159" s="270"/>
      <c r="BY159" s="267"/>
      <c r="BZ159" s="262"/>
      <c r="CA159" s="263"/>
      <c r="CB159" s="31"/>
      <c r="CC159" s="31"/>
      <c r="CD159" s="31"/>
      <c r="CE159" s="31"/>
      <c r="CF159" s="148"/>
      <c r="CG159" s="270"/>
      <c r="CH159" s="267"/>
      <c r="CI159" s="262"/>
      <c r="CJ159" s="263"/>
      <c r="CK159" s="323"/>
      <c r="CL159" s="323"/>
      <c r="CM159" s="323"/>
      <c r="CN159" s="323"/>
      <c r="CO159" s="35" t="s">
        <v>306</v>
      </c>
      <c r="CP159" s="342" t="str">
        <f t="shared" si="267"/>
        <v/>
      </c>
      <c r="CQ159" s="267"/>
      <c r="CR159" s="258"/>
      <c r="CS159" s="93"/>
      <c r="CT159" s="275"/>
      <c r="CU159" s="275"/>
      <c r="CV159" s="275"/>
      <c r="CW159" s="275"/>
      <c r="CX159" s="36" t="s">
        <v>307</v>
      </c>
      <c r="CY159" s="273"/>
      <c r="CZ159" s="258"/>
      <c r="DA159" s="263"/>
      <c r="DB159" s="296"/>
      <c r="DC159" s="296"/>
      <c r="DD159" s="296"/>
      <c r="DE159" s="296"/>
      <c r="DF159" s="36" t="s">
        <v>308</v>
      </c>
      <c r="DG159" s="344" t="str">
        <f t="shared" si="268"/>
        <v/>
      </c>
      <c r="DH159" s="273"/>
      <c r="DI159" s="258"/>
      <c r="DJ159" s="263"/>
      <c r="DK159" s="278"/>
      <c r="DL159" s="278"/>
      <c r="DM159" s="278"/>
      <c r="DN159" s="278"/>
      <c r="DO159" s="36" t="s">
        <v>309</v>
      </c>
      <c r="DP159" s="281"/>
      <c r="DQ159" s="284" t="str">
        <f t="shared" si="269"/>
        <v/>
      </c>
      <c r="DR159" s="273"/>
      <c r="DS159" s="43"/>
      <c r="DT159" s="93"/>
      <c r="DU159" s="37"/>
      <c r="DV159" s="37"/>
      <c r="DW159" s="37"/>
      <c r="DX159" s="37"/>
      <c r="DY159" s="46" t="s">
        <v>310</v>
      </c>
      <c r="DZ159" s="478"/>
      <c r="EA159" s="38"/>
      <c r="EB159" s="37"/>
      <c r="EC159" s="37"/>
      <c r="ED159" s="37"/>
      <c r="EE159" s="37"/>
      <c r="EF159" s="49" t="s">
        <v>307</v>
      </c>
      <c r="EG159" s="54"/>
      <c r="EH159" s="290"/>
      <c r="EI159" s="37"/>
      <c r="EJ159" s="37"/>
      <c r="EK159" s="37"/>
      <c r="EL159" s="37"/>
      <c r="EM159" s="52" t="s">
        <v>307</v>
      </c>
      <c r="EN159" s="57"/>
      <c r="EO159" s="290"/>
      <c r="EP159" s="37"/>
      <c r="EQ159" s="37"/>
      <c r="ER159" s="37"/>
      <c r="ES159" s="37"/>
      <c r="ET159" s="39" t="s">
        <v>307</v>
      </c>
      <c r="EU159" s="287"/>
      <c r="EV159" s="292"/>
      <c r="EW159" s="290"/>
      <c r="EX159" s="37"/>
      <c r="EY159" s="37"/>
      <c r="EZ159" s="37"/>
      <c r="FA159" s="37"/>
      <c r="FB159" s="39" t="s">
        <v>307</v>
      </c>
      <c r="FC159" s="287"/>
      <c r="FD159" s="292"/>
      <c r="FE159" s="290"/>
      <c r="FF159" s="296"/>
      <c r="FG159" s="296"/>
      <c r="FH159" s="296"/>
      <c r="FI159" s="296"/>
      <c r="FJ159" s="40" t="s">
        <v>311</v>
      </c>
      <c r="FK159" s="302" t="str">
        <f t="shared" si="270"/>
        <v/>
      </c>
      <c r="FL159" s="299"/>
      <c r="FM159" s="292"/>
      <c r="FN159" s="290"/>
      <c r="FO159" s="305"/>
      <c r="FP159" s="296"/>
      <c r="FQ159" s="296"/>
      <c r="FR159" s="296"/>
      <c r="FS159" s="40" t="s">
        <v>311</v>
      </c>
      <c r="FT159" s="352" t="str">
        <f t="shared" si="271"/>
        <v/>
      </c>
      <c r="FU159" s="267"/>
      <c r="FV159" s="292"/>
      <c r="FW159" s="290"/>
      <c r="FX159" s="326"/>
      <c r="FY159" s="326"/>
      <c r="FZ159" s="326"/>
      <c r="GA159" s="326"/>
      <c r="GB159" s="36" t="s">
        <v>312</v>
      </c>
      <c r="GC159" s="308" t="str">
        <f t="shared" si="272"/>
        <v/>
      </c>
      <c r="GD159" s="267"/>
      <c r="GE159" s="312" t="str">
        <f t="shared" si="273"/>
        <v/>
      </c>
      <c r="GF159" s="313"/>
      <c r="GG159" s="338"/>
      <c r="GH159" s="312" t="str">
        <f t="shared" si="274"/>
        <v/>
      </c>
      <c r="GI159" s="313"/>
      <c r="GJ159" s="338" t="s">
        <v>56</v>
      </c>
      <c r="GK159" s="475" t="str">
        <f t="shared" si="275"/>
        <v/>
      </c>
      <c r="GL159" s="313"/>
      <c r="GM159" s="313"/>
      <c r="GN159" s="338"/>
      <c r="GO159" s="429" t="str">
        <f t="shared" si="276"/>
        <v/>
      </c>
      <c r="GP159" s="430" t="str">
        <f t="shared" si="277"/>
        <v/>
      </c>
      <c r="GQ159" s="431" t="str">
        <f t="shared" si="278"/>
        <v/>
      </c>
      <c r="GR159" s="432" t="str">
        <f t="shared" si="279"/>
        <v/>
      </c>
      <c r="GS159" s="430" t="str">
        <f t="shared" si="280"/>
        <v/>
      </c>
      <c r="GT159" s="433" t="str">
        <f t="shared" si="281"/>
        <v/>
      </c>
      <c r="GU159" s="331" t="str">
        <f t="shared" si="282"/>
        <v/>
      </c>
      <c r="GV159" s="333" t="str">
        <f t="shared" si="283"/>
        <v/>
      </c>
      <c r="GW159" s="439" t="str">
        <f t="shared" si="284"/>
        <v/>
      </c>
      <c r="GX159" s="433" t="str">
        <f t="shared" si="285"/>
        <v/>
      </c>
      <c r="GY159" s="331" t="str">
        <f t="shared" si="286"/>
        <v/>
      </c>
      <c r="GZ159" s="331" t="str">
        <f t="shared" si="287"/>
        <v/>
      </c>
      <c r="HA159" s="328" t="str">
        <f t="shared" si="288"/>
        <v/>
      </c>
      <c r="HB159" s="331" t="str">
        <f t="shared" si="289"/>
        <v/>
      </c>
      <c r="HC159" s="331" t="str">
        <f t="shared" si="290"/>
        <v/>
      </c>
      <c r="HD159" s="333" t="str">
        <f t="shared" si="291"/>
        <v/>
      </c>
      <c r="HE159" s="332" t="str">
        <f t="shared" si="292"/>
        <v/>
      </c>
      <c r="HF159" s="331" t="str">
        <f t="shared" si="293"/>
        <v/>
      </c>
      <c r="HG159" s="333" t="str">
        <f t="shared" si="294"/>
        <v/>
      </c>
      <c r="HH159" s="419" t="str">
        <f t="shared" si="295"/>
        <v/>
      </c>
      <c r="HI159" s="358" t="str">
        <f t="shared" si="296"/>
        <v/>
      </c>
      <c r="HJ159" s="331" t="str">
        <f t="shared" si="297"/>
        <v/>
      </c>
      <c r="HK159" s="331" t="str">
        <f t="shared" si="298"/>
        <v/>
      </c>
      <c r="HL159" s="358" t="str">
        <f t="shared" si="299"/>
        <v/>
      </c>
      <c r="HM159" s="331" t="str">
        <f t="shared" si="300"/>
        <v/>
      </c>
      <c r="HN159" s="331" t="str">
        <f t="shared" si="301"/>
        <v/>
      </c>
      <c r="HO159" s="358" t="str">
        <f t="shared" si="302"/>
        <v/>
      </c>
      <c r="HP159" s="331" t="str">
        <f t="shared" si="303"/>
        <v/>
      </c>
      <c r="HQ159" s="331" t="str">
        <f t="shared" si="304"/>
        <v/>
      </c>
      <c r="HR159" s="361" t="str">
        <f t="shared" si="305"/>
        <v/>
      </c>
      <c r="HS159" s="348" t="str">
        <f t="shared" si="306"/>
        <v/>
      </c>
      <c r="HT159" s="333" t="str">
        <f t="shared" si="307"/>
        <v/>
      </c>
      <c r="HU159" s="428" t="str">
        <f t="shared" si="308"/>
        <v/>
      </c>
      <c r="HV159" s="328" t="str">
        <f t="shared" si="309"/>
        <v/>
      </c>
      <c r="HW159" s="330" t="str">
        <f t="shared" si="310"/>
        <v/>
      </c>
      <c r="HX159" s="418" t="str">
        <f t="shared" si="311"/>
        <v/>
      </c>
      <c r="HY159" s="331" t="str">
        <f t="shared" si="312"/>
        <v/>
      </c>
      <c r="HZ159" s="331" t="str">
        <f t="shared" si="313"/>
        <v/>
      </c>
      <c r="IA159" s="331" t="str">
        <f t="shared" si="314"/>
        <v/>
      </c>
      <c r="IB159" s="331" t="str">
        <f t="shared" si="315"/>
        <v/>
      </c>
      <c r="IC159" s="333" t="str">
        <f t="shared" si="316"/>
        <v/>
      </c>
      <c r="ID159" s="419" t="str">
        <f t="shared" si="317"/>
        <v/>
      </c>
      <c r="IE159" s="331" t="str">
        <f t="shared" si="318"/>
        <v/>
      </c>
      <c r="IF159" s="331" t="str">
        <f t="shared" si="319"/>
        <v/>
      </c>
      <c r="IG159" s="331" t="str">
        <f t="shared" si="320"/>
        <v/>
      </c>
      <c r="IH159" s="331" t="str">
        <f t="shared" si="321"/>
        <v/>
      </c>
      <c r="II159" s="333" t="str">
        <f t="shared" si="322"/>
        <v/>
      </c>
      <c r="IJ159" s="419" t="str">
        <f t="shared" si="323"/>
        <v/>
      </c>
      <c r="IK159" s="331" t="str">
        <f t="shared" si="324"/>
        <v/>
      </c>
      <c r="IL159" s="331" t="str">
        <f t="shared" si="325"/>
        <v/>
      </c>
      <c r="IM159" s="331" t="str">
        <f t="shared" si="326"/>
        <v/>
      </c>
      <c r="IN159" s="331" t="str">
        <f t="shared" si="327"/>
        <v/>
      </c>
      <c r="IO159" s="333" t="str">
        <f t="shared" si="328"/>
        <v/>
      </c>
      <c r="IP159" s="433" t="str">
        <f t="shared" si="329"/>
        <v/>
      </c>
      <c r="IQ159" s="331" t="str">
        <f t="shared" si="330"/>
        <v/>
      </c>
      <c r="IR159" s="348" t="str">
        <f t="shared" si="331"/>
        <v/>
      </c>
      <c r="IS159" s="433" t="str">
        <f t="shared" si="332"/>
        <v/>
      </c>
      <c r="IT159" s="331" t="str">
        <f t="shared" si="333"/>
        <v/>
      </c>
      <c r="IU159" s="333" t="str">
        <f t="shared" si="334"/>
        <v/>
      </c>
      <c r="IV159" s="449" t="str">
        <f t="shared" si="335"/>
        <v/>
      </c>
      <c r="IW159" s="331" t="str">
        <f t="shared" si="336"/>
        <v/>
      </c>
      <c r="IX159" s="331" t="str">
        <f t="shared" si="337"/>
        <v/>
      </c>
      <c r="IY159" s="348" t="str">
        <f t="shared" si="338"/>
        <v/>
      </c>
      <c r="IZ159" s="365" t="str">
        <f t="shared" si="339"/>
        <v/>
      </c>
      <c r="JA159" s="340"/>
      <c r="JB159" s="100"/>
      <c r="JC159" s="370" t="str">
        <f t="shared" si="340"/>
        <v/>
      </c>
      <c r="JD159" s="101" t="str">
        <f t="shared" si="341"/>
        <v/>
      </c>
      <c r="JE159" s="367" t="str">
        <f t="shared" si="342"/>
        <v/>
      </c>
      <c r="JF159" s="368" t="str">
        <f t="shared" si="343"/>
        <v/>
      </c>
      <c r="JG159" s="368" t="str">
        <f t="shared" si="344"/>
        <v/>
      </c>
      <c r="JH159" s="368" t="str">
        <f t="shared" si="345"/>
        <v/>
      </c>
      <c r="JI159" s="368">
        <f t="shared" si="346"/>
        <v>0</v>
      </c>
      <c r="JJ159" s="369" t="str">
        <f t="shared" si="347"/>
        <v/>
      </c>
      <c r="JK159" s="367" t="str">
        <f t="shared" si="348"/>
        <v/>
      </c>
      <c r="JL159" s="369" t="str">
        <f t="shared" si="349"/>
        <v/>
      </c>
      <c r="JM159" s="368" t="str">
        <f t="shared" si="350"/>
        <v/>
      </c>
      <c r="JN159" s="368" t="str">
        <f t="shared" si="351"/>
        <v/>
      </c>
      <c r="JO159" s="368" t="str">
        <f t="shared" si="352"/>
        <v/>
      </c>
      <c r="JP159" s="371" t="str">
        <f t="shared" si="353"/>
        <v/>
      </c>
      <c r="JR159" s="115" t="str">
        <f t="shared" si="354"/>
        <v/>
      </c>
      <c r="JS159" s="28" t="str">
        <f t="shared" si="355"/>
        <v/>
      </c>
      <c r="JT159" s="28" t="str">
        <f t="shared" si="356"/>
        <v/>
      </c>
      <c r="JU159" s="28" t="str">
        <f t="shared" si="357"/>
        <v/>
      </c>
      <c r="JV159" s="28" t="str">
        <f t="shared" si="358"/>
        <v/>
      </c>
      <c r="JW159" s="251"/>
      <c r="JX159" s="122" t="str">
        <f t="shared" si="359"/>
        <v/>
      </c>
      <c r="JZ159" s="115" t="str">
        <f t="shared" si="360"/>
        <v/>
      </c>
      <c r="KA159" s="398" t="str">
        <f t="shared" si="361"/>
        <v/>
      </c>
      <c r="KB159" s="398" t="str">
        <f t="shared" si="362"/>
        <v/>
      </c>
      <c r="KC159" s="28" t="str">
        <f t="shared" si="363"/>
        <v/>
      </c>
      <c r="KD159" s="28" t="str">
        <f t="shared" si="364"/>
        <v/>
      </c>
      <c r="KE159" s="28" t="str">
        <f t="shared" si="365"/>
        <v/>
      </c>
      <c r="KF159" s="28" t="str">
        <f t="shared" si="366"/>
        <v/>
      </c>
      <c r="KG159" s="28" t="str">
        <f t="shared" si="367"/>
        <v/>
      </c>
      <c r="KH159" s="28" t="str">
        <f t="shared" si="368"/>
        <v/>
      </c>
      <c r="KI159" s="28" t="str">
        <f t="shared" si="369"/>
        <v/>
      </c>
      <c r="KJ159" s="28" t="str">
        <f t="shared" si="370"/>
        <v/>
      </c>
      <c r="KK159" s="122" t="str">
        <f t="shared" si="371"/>
        <v/>
      </c>
    </row>
    <row r="160" spans="2:297" s="26" customFormat="1" ht="26.25" customHeight="1" x14ac:dyDescent="0.2">
      <c r="B160" s="27">
        <f t="shared" si="250"/>
        <v>0</v>
      </c>
      <c r="C160" s="27">
        <f t="shared" si="251"/>
        <v>0</v>
      </c>
      <c r="D160" s="27">
        <f t="shared" si="252"/>
        <v>0</v>
      </c>
      <c r="E160" s="27">
        <f t="shared" si="253"/>
        <v>0</v>
      </c>
      <c r="F160" s="27">
        <f t="shared" si="254"/>
        <v>0</v>
      </c>
      <c r="G160" s="27">
        <f t="shared" si="255"/>
        <v>0</v>
      </c>
      <c r="H160" s="27">
        <f t="shared" si="256"/>
        <v>0</v>
      </c>
      <c r="I160" s="27">
        <f t="shared" si="257"/>
        <v>0</v>
      </c>
      <c r="J160" s="27"/>
      <c r="K160" s="27"/>
      <c r="L160" s="27"/>
      <c r="N160" s="131" t="str">
        <f t="shared" si="258"/>
        <v/>
      </c>
      <c r="O160" s="59"/>
      <c r="P160" s="59"/>
      <c r="Q160" s="241"/>
      <c r="R160" s="483"/>
      <c r="S160" s="243" t="str">
        <f>IFERROR(VLOOKUP($R160,整理番号!$B$4:$C$5,2,FALSE),"")</f>
        <v/>
      </c>
      <c r="T160" s="59"/>
      <c r="U160" s="250"/>
      <c r="V160" s="121"/>
      <c r="W160" s="218" t="str">
        <f t="shared" si="259"/>
        <v/>
      </c>
      <c r="X160" s="111"/>
      <c r="Y160" s="115"/>
      <c r="Z160" s="146" t="str">
        <f>IFERROR(VLOOKUP($Y160,整理番号!$B$8:$C$10,2,FALSE),"")</f>
        <v/>
      </c>
      <c r="AA160" s="251"/>
      <c r="AB160" s="28"/>
      <c r="AC160" s="62" t="str">
        <f>IFERROR(VLOOKUP($AB160,整理番号!$B$22:$C$23,2,FALSE),"")</f>
        <v/>
      </c>
      <c r="AD160" s="28"/>
      <c r="AE160" s="116" t="str">
        <f>IFERROR(VLOOKUP(AD160,整理番号!$B$14:$C$16,2,FALSE),"")</f>
        <v/>
      </c>
      <c r="AF160" s="115"/>
      <c r="AG160" s="30" t="str">
        <f>IFERROR(VLOOKUP(AF160,整理番号!$B$18:$C$19,2,FALSE),"")</f>
        <v/>
      </c>
      <c r="AH160" s="28"/>
      <c r="AI160" s="254"/>
      <c r="AJ160" s="254"/>
      <c r="AK160" s="122"/>
      <c r="AL160" s="141"/>
      <c r="AM160" s="28"/>
      <c r="AN160" s="141"/>
      <c r="AO160" s="115"/>
      <c r="AP160" s="116" t="str">
        <f>IFERROR(VLOOKUP(AO160,整理番号!$B$38:$C$43,2,FALSE),"")</f>
        <v/>
      </c>
      <c r="AQ160" s="104" t="str">
        <f t="shared" si="260"/>
        <v/>
      </c>
      <c r="AR160" s="27"/>
      <c r="AS160" s="28"/>
      <c r="AT160" s="27"/>
      <c r="AU160" s="27"/>
      <c r="AV160" s="122"/>
      <c r="AW160" s="115"/>
      <c r="AX160" s="31"/>
      <c r="AY160" s="64" t="str">
        <f t="shared" si="261"/>
        <v/>
      </c>
      <c r="AZ160" s="31"/>
      <c r="BA160" s="31"/>
      <c r="BB160" s="64">
        <f t="shared" si="262"/>
        <v>0</v>
      </c>
      <c r="BC160" s="64" t="str">
        <f t="shared" si="263"/>
        <v/>
      </c>
      <c r="BD160" s="64" t="str">
        <f t="shared" si="264"/>
        <v/>
      </c>
      <c r="BE160" s="33"/>
      <c r="BF160" s="34" t="str">
        <f t="shared" si="265"/>
        <v/>
      </c>
      <c r="BG160" s="125" t="str">
        <f t="shared" si="266"/>
        <v/>
      </c>
      <c r="BH160" s="262"/>
      <c r="BI160" s="263"/>
      <c r="BJ160" s="31"/>
      <c r="BK160" s="31"/>
      <c r="BL160" s="31"/>
      <c r="BM160" s="31"/>
      <c r="BN160" s="148"/>
      <c r="BO160" s="270"/>
      <c r="BP160" s="267"/>
      <c r="BQ160" s="262"/>
      <c r="BR160" s="263"/>
      <c r="BS160" s="31"/>
      <c r="BT160" s="31"/>
      <c r="BU160" s="31"/>
      <c r="BV160" s="31"/>
      <c r="BW160" s="148"/>
      <c r="BX160" s="270"/>
      <c r="BY160" s="267"/>
      <c r="BZ160" s="262"/>
      <c r="CA160" s="263"/>
      <c r="CB160" s="31"/>
      <c r="CC160" s="31"/>
      <c r="CD160" s="31"/>
      <c r="CE160" s="31"/>
      <c r="CF160" s="148"/>
      <c r="CG160" s="270"/>
      <c r="CH160" s="267"/>
      <c r="CI160" s="262"/>
      <c r="CJ160" s="263"/>
      <c r="CK160" s="323"/>
      <c r="CL160" s="323"/>
      <c r="CM160" s="323"/>
      <c r="CN160" s="323"/>
      <c r="CO160" s="35" t="s">
        <v>306</v>
      </c>
      <c r="CP160" s="342" t="str">
        <f t="shared" si="267"/>
        <v/>
      </c>
      <c r="CQ160" s="267"/>
      <c r="CR160" s="258"/>
      <c r="CS160" s="93"/>
      <c r="CT160" s="275"/>
      <c r="CU160" s="275"/>
      <c r="CV160" s="275"/>
      <c r="CW160" s="275"/>
      <c r="CX160" s="36" t="s">
        <v>307</v>
      </c>
      <c r="CY160" s="273"/>
      <c r="CZ160" s="258"/>
      <c r="DA160" s="263"/>
      <c r="DB160" s="296"/>
      <c r="DC160" s="296"/>
      <c r="DD160" s="296"/>
      <c r="DE160" s="296"/>
      <c r="DF160" s="36" t="s">
        <v>308</v>
      </c>
      <c r="DG160" s="344" t="str">
        <f t="shared" si="268"/>
        <v/>
      </c>
      <c r="DH160" s="273"/>
      <c r="DI160" s="258"/>
      <c r="DJ160" s="263"/>
      <c r="DK160" s="278"/>
      <c r="DL160" s="278"/>
      <c r="DM160" s="278"/>
      <c r="DN160" s="278"/>
      <c r="DO160" s="36" t="s">
        <v>309</v>
      </c>
      <c r="DP160" s="281"/>
      <c r="DQ160" s="284" t="str">
        <f t="shared" si="269"/>
        <v/>
      </c>
      <c r="DR160" s="273"/>
      <c r="DS160" s="43"/>
      <c r="DT160" s="93"/>
      <c r="DU160" s="37"/>
      <c r="DV160" s="37"/>
      <c r="DW160" s="37"/>
      <c r="DX160" s="37"/>
      <c r="DY160" s="46" t="s">
        <v>310</v>
      </c>
      <c r="DZ160" s="478"/>
      <c r="EA160" s="38"/>
      <c r="EB160" s="37"/>
      <c r="EC160" s="37"/>
      <c r="ED160" s="37"/>
      <c r="EE160" s="37"/>
      <c r="EF160" s="49" t="s">
        <v>307</v>
      </c>
      <c r="EG160" s="54"/>
      <c r="EH160" s="290"/>
      <c r="EI160" s="37"/>
      <c r="EJ160" s="37"/>
      <c r="EK160" s="37"/>
      <c r="EL160" s="37"/>
      <c r="EM160" s="52" t="s">
        <v>307</v>
      </c>
      <c r="EN160" s="57"/>
      <c r="EO160" s="290"/>
      <c r="EP160" s="37"/>
      <c r="EQ160" s="37"/>
      <c r="ER160" s="37"/>
      <c r="ES160" s="37"/>
      <c r="ET160" s="39" t="s">
        <v>307</v>
      </c>
      <c r="EU160" s="287"/>
      <c r="EV160" s="292"/>
      <c r="EW160" s="290"/>
      <c r="EX160" s="37"/>
      <c r="EY160" s="37"/>
      <c r="EZ160" s="37"/>
      <c r="FA160" s="37"/>
      <c r="FB160" s="39" t="s">
        <v>307</v>
      </c>
      <c r="FC160" s="287"/>
      <c r="FD160" s="292"/>
      <c r="FE160" s="290"/>
      <c r="FF160" s="296"/>
      <c r="FG160" s="296"/>
      <c r="FH160" s="296"/>
      <c r="FI160" s="296"/>
      <c r="FJ160" s="40" t="s">
        <v>311</v>
      </c>
      <c r="FK160" s="302" t="str">
        <f t="shared" si="270"/>
        <v/>
      </c>
      <c r="FL160" s="299"/>
      <c r="FM160" s="292"/>
      <c r="FN160" s="290"/>
      <c r="FO160" s="305"/>
      <c r="FP160" s="296"/>
      <c r="FQ160" s="296"/>
      <c r="FR160" s="296"/>
      <c r="FS160" s="40" t="s">
        <v>311</v>
      </c>
      <c r="FT160" s="352" t="str">
        <f t="shared" si="271"/>
        <v/>
      </c>
      <c r="FU160" s="267"/>
      <c r="FV160" s="292"/>
      <c r="FW160" s="290"/>
      <c r="FX160" s="326"/>
      <c r="FY160" s="326"/>
      <c r="FZ160" s="326"/>
      <c r="GA160" s="326"/>
      <c r="GB160" s="36" t="s">
        <v>312</v>
      </c>
      <c r="GC160" s="308" t="str">
        <f t="shared" si="272"/>
        <v/>
      </c>
      <c r="GD160" s="267"/>
      <c r="GE160" s="312" t="str">
        <f t="shared" si="273"/>
        <v/>
      </c>
      <c r="GF160" s="313"/>
      <c r="GG160" s="338"/>
      <c r="GH160" s="312" t="str">
        <f t="shared" si="274"/>
        <v/>
      </c>
      <c r="GI160" s="313"/>
      <c r="GJ160" s="338" t="s">
        <v>56</v>
      </c>
      <c r="GK160" s="475" t="str">
        <f t="shared" si="275"/>
        <v/>
      </c>
      <c r="GL160" s="313"/>
      <c r="GM160" s="313"/>
      <c r="GN160" s="338"/>
      <c r="GO160" s="429" t="str">
        <f t="shared" si="276"/>
        <v/>
      </c>
      <c r="GP160" s="430" t="str">
        <f t="shared" si="277"/>
        <v/>
      </c>
      <c r="GQ160" s="431" t="str">
        <f t="shared" si="278"/>
        <v/>
      </c>
      <c r="GR160" s="432" t="str">
        <f t="shared" si="279"/>
        <v/>
      </c>
      <c r="GS160" s="430" t="str">
        <f t="shared" si="280"/>
        <v/>
      </c>
      <c r="GT160" s="433" t="str">
        <f t="shared" si="281"/>
        <v/>
      </c>
      <c r="GU160" s="331" t="str">
        <f t="shared" si="282"/>
        <v/>
      </c>
      <c r="GV160" s="333" t="str">
        <f t="shared" si="283"/>
        <v/>
      </c>
      <c r="GW160" s="439" t="str">
        <f t="shared" si="284"/>
        <v/>
      </c>
      <c r="GX160" s="433" t="str">
        <f t="shared" si="285"/>
        <v/>
      </c>
      <c r="GY160" s="331" t="str">
        <f t="shared" si="286"/>
        <v/>
      </c>
      <c r="GZ160" s="331" t="str">
        <f t="shared" si="287"/>
        <v/>
      </c>
      <c r="HA160" s="328" t="str">
        <f t="shared" si="288"/>
        <v/>
      </c>
      <c r="HB160" s="331" t="str">
        <f t="shared" si="289"/>
        <v/>
      </c>
      <c r="HC160" s="331" t="str">
        <f t="shared" si="290"/>
        <v/>
      </c>
      <c r="HD160" s="333" t="str">
        <f t="shared" si="291"/>
        <v/>
      </c>
      <c r="HE160" s="332" t="str">
        <f t="shared" si="292"/>
        <v/>
      </c>
      <c r="HF160" s="331" t="str">
        <f t="shared" si="293"/>
        <v/>
      </c>
      <c r="HG160" s="333" t="str">
        <f t="shared" si="294"/>
        <v/>
      </c>
      <c r="HH160" s="419" t="str">
        <f t="shared" si="295"/>
        <v/>
      </c>
      <c r="HI160" s="358" t="str">
        <f t="shared" si="296"/>
        <v/>
      </c>
      <c r="HJ160" s="331" t="str">
        <f t="shared" si="297"/>
        <v/>
      </c>
      <c r="HK160" s="331" t="str">
        <f t="shared" si="298"/>
        <v/>
      </c>
      <c r="HL160" s="358" t="str">
        <f t="shared" si="299"/>
        <v/>
      </c>
      <c r="HM160" s="331" t="str">
        <f t="shared" si="300"/>
        <v/>
      </c>
      <c r="HN160" s="331" t="str">
        <f t="shared" si="301"/>
        <v/>
      </c>
      <c r="HO160" s="358" t="str">
        <f t="shared" si="302"/>
        <v/>
      </c>
      <c r="HP160" s="331" t="str">
        <f t="shared" si="303"/>
        <v/>
      </c>
      <c r="HQ160" s="331" t="str">
        <f t="shared" si="304"/>
        <v/>
      </c>
      <c r="HR160" s="361" t="str">
        <f t="shared" si="305"/>
        <v/>
      </c>
      <c r="HS160" s="348" t="str">
        <f t="shared" si="306"/>
        <v/>
      </c>
      <c r="HT160" s="333" t="str">
        <f t="shared" si="307"/>
        <v/>
      </c>
      <c r="HU160" s="428" t="str">
        <f t="shared" si="308"/>
        <v/>
      </c>
      <c r="HV160" s="328" t="str">
        <f t="shared" si="309"/>
        <v/>
      </c>
      <c r="HW160" s="330" t="str">
        <f t="shared" si="310"/>
        <v/>
      </c>
      <c r="HX160" s="418" t="str">
        <f t="shared" si="311"/>
        <v/>
      </c>
      <c r="HY160" s="331" t="str">
        <f t="shared" si="312"/>
        <v/>
      </c>
      <c r="HZ160" s="331" t="str">
        <f t="shared" si="313"/>
        <v/>
      </c>
      <c r="IA160" s="331" t="str">
        <f t="shared" si="314"/>
        <v/>
      </c>
      <c r="IB160" s="331" t="str">
        <f t="shared" si="315"/>
        <v/>
      </c>
      <c r="IC160" s="333" t="str">
        <f t="shared" si="316"/>
        <v/>
      </c>
      <c r="ID160" s="419" t="str">
        <f t="shared" si="317"/>
        <v/>
      </c>
      <c r="IE160" s="331" t="str">
        <f t="shared" si="318"/>
        <v/>
      </c>
      <c r="IF160" s="331" t="str">
        <f t="shared" si="319"/>
        <v/>
      </c>
      <c r="IG160" s="331" t="str">
        <f t="shared" si="320"/>
        <v/>
      </c>
      <c r="IH160" s="331" t="str">
        <f t="shared" si="321"/>
        <v/>
      </c>
      <c r="II160" s="333" t="str">
        <f t="shared" si="322"/>
        <v/>
      </c>
      <c r="IJ160" s="419" t="str">
        <f t="shared" si="323"/>
        <v/>
      </c>
      <c r="IK160" s="331" t="str">
        <f t="shared" si="324"/>
        <v/>
      </c>
      <c r="IL160" s="331" t="str">
        <f t="shared" si="325"/>
        <v/>
      </c>
      <c r="IM160" s="331" t="str">
        <f t="shared" si="326"/>
        <v/>
      </c>
      <c r="IN160" s="331" t="str">
        <f t="shared" si="327"/>
        <v/>
      </c>
      <c r="IO160" s="333" t="str">
        <f t="shared" si="328"/>
        <v/>
      </c>
      <c r="IP160" s="433" t="str">
        <f t="shared" si="329"/>
        <v/>
      </c>
      <c r="IQ160" s="331" t="str">
        <f t="shared" si="330"/>
        <v/>
      </c>
      <c r="IR160" s="348" t="str">
        <f t="shared" si="331"/>
        <v/>
      </c>
      <c r="IS160" s="433" t="str">
        <f t="shared" si="332"/>
        <v/>
      </c>
      <c r="IT160" s="331" t="str">
        <f t="shared" si="333"/>
        <v/>
      </c>
      <c r="IU160" s="333" t="str">
        <f t="shared" si="334"/>
        <v/>
      </c>
      <c r="IV160" s="449" t="str">
        <f t="shared" si="335"/>
        <v/>
      </c>
      <c r="IW160" s="331" t="str">
        <f t="shared" si="336"/>
        <v/>
      </c>
      <c r="IX160" s="331" t="str">
        <f t="shared" si="337"/>
        <v/>
      </c>
      <c r="IY160" s="348" t="str">
        <f t="shared" si="338"/>
        <v/>
      </c>
      <c r="IZ160" s="365" t="str">
        <f t="shared" si="339"/>
        <v/>
      </c>
      <c r="JA160" s="340"/>
      <c r="JB160" s="100"/>
      <c r="JC160" s="370" t="str">
        <f t="shared" si="340"/>
        <v/>
      </c>
      <c r="JD160" s="101" t="str">
        <f t="shared" si="341"/>
        <v/>
      </c>
      <c r="JE160" s="367" t="str">
        <f t="shared" si="342"/>
        <v/>
      </c>
      <c r="JF160" s="368" t="str">
        <f t="shared" si="343"/>
        <v/>
      </c>
      <c r="JG160" s="368" t="str">
        <f t="shared" si="344"/>
        <v/>
      </c>
      <c r="JH160" s="368" t="str">
        <f t="shared" si="345"/>
        <v/>
      </c>
      <c r="JI160" s="368">
        <f t="shared" si="346"/>
        <v>0</v>
      </c>
      <c r="JJ160" s="369" t="str">
        <f t="shared" si="347"/>
        <v/>
      </c>
      <c r="JK160" s="367" t="str">
        <f t="shared" si="348"/>
        <v/>
      </c>
      <c r="JL160" s="369" t="str">
        <f t="shared" si="349"/>
        <v/>
      </c>
      <c r="JM160" s="368" t="str">
        <f t="shared" si="350"/>
        <v/>
      </c>
      <c r="JN160" s="368" t="str">
        <f t="shared" si="351"/>
        <v/>
      </c>
      <c r="JO160" s="368" t="str">
        <f t="shared" si="352"/>
        <v/>
      </c>
      <c r="JP160" s="371" t="str">
        <f t="shared" si="353"/>
        <v/>
      </c>
      <c r="JR160" s="115" t="str">
        <f t="shared" si="354"/>
        <v/>
      </c>
      <c r="JS160" s="28" t="str">
        <f t="shared" si="355"/>
        <v/>
      </c>
      <c r="JT160" s="28" t="str">
        <f t="shared" si="356"/>
        <v/>
      </c>
      <c r="JU160" s="28" t="str">
        <f t="shared" si="357"/>
        <v/>
      </c>
      <c r="JV160" s="28" t="str">
        <f t="shared" si="358"/>
        <v/>
      </c>
      <c r="JW160" s="251"/>
      <c r="JX160" s="122" t="str">
        <f t="shared" si="359"/>
        <v/>
      </c>
      <c r="JZ160" s="115" t="str">
        <f t="shared" si="360"/>
        <v/>
      </c>
      <c r="KA160" s="398" t="str">
        <f t="shared" si="361"/>
        <v/>
      </c>
      <c r="KB160" s="398" t="str">
        <f t="shared" si="362"/>
        <v/>
      </c>
      <c r="KC160" s="28" t="str">
        <f t="shared" si="363"/>
        <v/>
      </c>
      <c r="KD160" s="28" t="str">
        <f t="shared" si="364"/>
        <v/>
      </c>
      <c r="KE160" s="28" t="str">
        <f t="shared" si="365"/>
        <v/>
      </c>
      <c r="KF160" s="28" t="str">
        <f t="shared" si="366"/>
        <v/>
      </c>
      <c r="KG160" s="28" t="str">
        <f t="shared" si="367"/>
        <v/>
      </c>
      <c r="KH160" s="28" t="str">
        <f t="shared" si="368"/>
        <v/>
      </c>
      <c r="KI160" s="28" t="str">
        <f t="shared" si="369"/>
        <v/>
      </c>
      <c r="KJ160" s="28" t="str">
        <f t="shared" si="370"/>
        <v/>
      </c>
      <c r="KK160" s="122" t="str">
        <f t="shared" si="371"/>
        <v/>
      </c>
    </row>
    <row r="161" spans="2:297" s="26" customFormat="1" ht="26.25" customHeight="1" x14ac:dyDescent="0.2">
      <c r="B161" s="27">
        <f t="shared" si="250"/>
        <v>0</v>
      </c>
      <c r="C161" s="27">
        <f t="shared" si="251"/>
        <v>0</v>
      </c>
      <c r="D161" s="27">
        <f t="shared" si="252"/>
        <v>0</v>
      </c>
      <c r="E161" s="27">
        <f t="shared" si="253"/>
        <v>0</v>
      </c>
      <c r="F161" s="27">
        <f t="shared" si="254"/>
        <v>0</v>
      </c>
      <c r="G161" s="27">
        <f t="shared" si="255"/>
        <v>0</v>
      </c>
      <c r="H161" s="27">
        <f t="shared" si="256"/>
        <v>0</v>
      </c>
      <c r="I161" s="27">
        <f t="shared" si="257"/>
        <v>0</v>
      </c>
      <c r="J161" s="27"/>
      <c r="K161" s="27"/>
      <c r="L161" s="27"/>
      <c r="N161" s="131" t="str">
        <f t="shared" si="258"/>
        <v/>
      </c>
      <c r="O161" s="59"/>
      <c r="P161" s="59"/>
      <c r="Q161" s="241"/>
      <c r="R161" s="483"/>
      <c r="S161" s="243" t="str">
        <f>IFERROR(VLOOKUP($R161,整理番号!$B$4:$C$5,2,FALSE),"")</f>
        <v/>
      </c>
      <c r="T161" s="59"/>
      <c r="U161" s="250"/>
      <c r="V161" s="121"/>
      <c r="W161" s="218" t="str">
        <f t="shared" si="259"/>
        <v/>
      </c>
      <c r="X161" s="111"/>
      <c r="Y161" s="115"/>
      <c r="Z161" s="146" t="str">
        <f>IFERROR(VLOOKUP($Y161,整理番号!$B$8:$C$10,2,FALSE),"")</f>
        <v/>
      </c>
      <c r="AA161" s="251"/>
      <c r="AB161" s="28"/>
      <c r="AC161" s="62" t="str">
        <f>IFERROR(VLOOKUP($AB161,整理番号!$B$22:$C$23,2,FALSE),"")</f>
        <v/>
      </c>
      <c r="AD161" s="28"/>
      <c r="AE161" s="116" t="str">
        <f>IFERROR(VLOOKUP(AD161,整理番号!$B$14:$C$16,2,FALSE),"")</f>
        <v/>
      </c>
      <c r="AF161" s="115"/>
      <c r="AG161" s="30" t="str">
        <f>IFERROR(VLOOKUP(AF161,整理番号!$B$18:$C$19,2,FALSE),"")</f>
        <v/>
      </c>
      <c r="AH161" s="28"/>
      <c r="AI161" s="254"/>
      <c r="AJ161" s="254"/>
      <c r="AK161" s="122"/>
      <c r="AL161" s="141"/>
      <c r="AM161" s="28"/>
      <c r="AN161" s="141"/>
      <c r="AO161" s="115"/>
      <c r="AP161" s="116" t="str">
        <f>IFERROR(VLOOKUP(AO161,整理番号!$B$38:$C$43,2,FALSE),"")</f>
        <v/>
      </c>
      <c r="AQ161" s="104" t="str">
        <f t="shared" si="260"/>
        <v/>
      </c>
      <c r="AR161" s="27"/>
      <c r="AS161" s="28"/>
      <c r="AT161" s="27"/>
      <c r="AU161" s="27"/>
      <c r="AV161" s="122"/>
      <c r="AW161" s="115"/>
      <c r="AX161" s="31"/>
      <c r="AY161" s="64" t="str">
        <f t="shared" si="261"/>
        <v/>
      </c>
      <c r="AZ161" s="31"/>
      <c r="BA161" s="31"/>
      <c r="BB161" s="64">
        <f t="shared" si="262"/>
        <v>0</v>
      </c>
      <c r="BC161" s="64" t="str">
        <f t="shared" si="263"/>
        <v/>
      </c>
      <c r="BD161" s="64" t="str">
        <f t="shared" si="264"/>
        <v/>
      </c>
      <c r="BE161" s="33"/>
      <c r="BF161" s="34" t="str">
        <f t="shared" si="265"/>
        <v/>
      </c>
      <c r="BG161" s="125" t="str">
        <f t="shared" si="266"/>
        <v/>
      </c>
      <c r="BH161" s="262"/>
      <c r="BI161" s="263"/>
      <c r="BJ161" s="31"/>
      <c r="BK161" s="31"/>
      <c r="BL161" s="31"/>
      <c r="BM161" s="31"/>
      <c r="BN161" s="148"/>
      <c r="BO161" s="270"/>
      <c r="BP161" s="267"/>
      <c r="BQ161" s="262"/>
      <c r="BR161" s="263"/>
      <c r="BS161" s="31"/>
      <c r="BT161" s="31"/>
      <c r="BU161" s="31"/>
      <c r="BV161" s="31"/>
      <c r="BW161" s="148"/>
      <c r="BX161" s="270"/>
      <c r="BY161" s="267"/>
      <c r="BZ161" s="262"/>
      <c r="CA161" s="263"/>
      <c r="CB161" s="31"/>
      <c r="CC161" s="31"/>
      <c r="CD161" s="31"/>
      <c r="CE161" s="31"/>
      <c r="CF161" s="148"/>
      <c r="CG161" s="270"/>
      <c r="CH161" s="267"/>
      <c r="CI161" s="262"/>
      <c r="CJ161" s="263"/>
      <c r="CK161" s="323"/>
      <c r="CL161" s="323"/>
      <c r="CM161" s="323"/>
      <c r="CN161" s="323"/>
      <c r="CO161" s="35" t="s">
        <v>306</v>
      </c>
      <c r="CP161" s="342" t="str">
        <f t="shared" si="267"/>
        <v/>
      </c>
      <c r="CQ161" s="267"/>
      <c r="CR161" s="258"/>
      <c r="CS161" s="93"/>
      <c r="CT161" s="275"/>
      <c r="CU161" s="275"/>
      <c r="CV161" s="275"/>
      <c r="CW161" s="275"/>
      <c r="CX161" s="36" t="s">
        <v>307</v>
      </c>
      <c r="CY161" s="273"/>
      <c r="CZ161" s="258"/>
      <c r="DA161" s="263"/>
      <c r="DB161" s="296"/>
      <c r="DC161" s="296"/>
      <c r="DD161" s="296"/>
      <c r="DE161" s="296"/>
      <c r="DF161" s="36" t="s">
        <v>308</v>
      </c>
      <c r="DG161" s="344" t="str">
        <f t="shared" si="268"/>
        <v/>
      </c>
      <c r="DH161" s="273"/>
      <c r="DI161" s="258"/>
      <c r="DJ161" s="263"/>
      <c r="DK161" s="278"/>
      <c r="DL161" s="278"/>
      <c r="DM161" s="278"/>
      <c r="DN161" s="278"/>
      <c r="DO161" s="36" t="s">
        <v>309</v>
      </c>
      <c r="DP161" s="281"/>
      <c r="DQ161" s="284" t="str">
        <f t="shared" si="269"/>
        <v/>
      </c>
      <c r="DR161" s="273"/>
      <c r="DS161" s="43"/>
      <c r="DT161" s="93"/>
      <c r="DU161" s="37"/>
      <c r="DV161" s="37"/>
      <c r="DW161" s="37"/>
      <c r="DX161" s="37"/>
      <c r="DY161" s="46" t="s">
        <v>310</v>
      </c>
      <c r="DZ161" s="478"/>
      <c r="EA161" s="38"/>
      <c r="EB161" s="37"/>
      <c r="EC161" s="37"/>
      <c r="ED161" s="37"/>
      <c r="EE161" s="37"/>
      <c r="EF161" s="49" t="s">
        <v>307</v>
      </c>
      <c r="EG161" s="54"/>
      <c r="EH161" s="290"/>
      <c r="EI161" s="37"/>
      <c r="EJ161" s="37"/>
      <c r="EK161" s="37"/>
      <c r="EL161" s="37"/>
      <c r="EM161" s="52" t="s">
        <v>307</v>
      </c>
      <c r="EN161" s="57"/>
      <c r="EO161" s="290"/>
      <c r="EP161" s="37"/>
      <c r="EQ161" s="37"/>
      <c r="ER161" s="37"/>
      <c r="ES161" s="37"/>
      <c r="ET161" s="39" t="s">
        <v>307</v>
      </c>
      <c r="EU161" s="287"/>
      <c r="EV161" s="292"/>
      <c r="EW161" s="290"/>
      <c r="EX161" s="37"/>
      <c r="EY161" s="37"/>
      <c r="EZ161" s="37"/>
      <c r="FA161" s="37"/>
      <c r="FB161" s="39" t="s">
        <v>307</v>
      </c>
      <c r="FC161" s="287"/>
      <c r="FD161" s="292"/>
      <c r="FE161" s="290"/>
      <c r="FF161" s="296"/>
      <c r="FG161" s="296"/>
      <c r="FH161" s="296"/>
      <c r="FI161" s="296"/>
      <c r="FJ161" s="40" t="s">
        <v>311</v>
      </c>
      <c r="FK161" s="302" t="str">
        <f t="shared" si="270"/>
        <v/>
      </c>
      <c r="FL161" s="299"/>
      <c r="FM161" s="292"/>
      <c r="FN161" s="290"/>
      <c r="FO161" s="305"/>
      <c r="FP161" s="296"/>
      <c r="FQ161" s="296"/>
      <c r="FR161" s="296"/>
      <c r="FS161" s="40" t="s">
        <v>311</v>
      </c>
      <c r="FT161" s="352" t="str">
        <f t="shared" si="271"/>
        <v/>
      </c>
      <c r="FU161" s="267"/>
      <c r="FV161" s="292"/>
      <c r="FW161" s="290"/>
      <c r="FX161" s="326"/>
      <c r="FY161" s="326"/>
      <c r="FZ161" s="326"/>
      <c r="GA161" s="326"/>
      <c r="GB161" s="36" t="s">
        <v>312</v>
      </c>
      <c r="GC161" s="308" t="str">
        <f t="shared" si="272"/>
        <v/>
      </c>
      <c r="GD161" s="267"/>
      <c r="GE161" s="312" t="str">
        <f t="shared" si="273"/>
        <v/>
      </c>
      <c r="GF161" s="313"/>
      <c r="GG161" s="338"/>
      <c r="GH161" s="312" t="str">
        <f t="shared" si="274"/>
        <v/>
      </c>
      <c r="GI161" s="313"/>
      <c r="GJ161" s="338" t="s">
        <v>56</v>
      </c>
      <c r="GK161" s="475" t="str">
        <f t="shared" si="275"/>
        <v/>
      </c>
      <c r="GL161" s="313"/>
      <c r="GM161" s="313"/>
      <c r="GN161" s="338"/>
      <c r="GO161" s="429" t="str">
        <f t="shared" si="276"/>
        <v/>
      </c>
      <c r="GP161" s="430" t="str">
        <f t="shared" si="277"/>
        <v/>
      </c>
      <c r="GQ161" s="431" t="str">
        <f t="shared" si="278"/>
        <v/>
      </c>
      <c r="GR161" s="432" t="str">
        <f t="shared" si="279"/>
        <v/>
      </c>
      <c r="GS161" s="430" t="str">
        <f t="shared" si="280"/>
        <v/>
      </c>
      <c r="GT161" s="433" t="str">
        <f t="shared" si="281"/>
        <v/>
      </c>
      <c r="GU161" s="331" t="str">
        <f t="shared" si="282"/>
        <v/>
      </c>
      <c r="GV161" s="333" t="str">
        <f t="shared" si="283"/>
        <v/>
      </c>
      <c r="GW161" s="439" t="str">
        <f t="shared" si="284"/>
        <v/>
      </c>
      <c r="GX161" s="433" t="str">
        <f t="shared" si="285"/>
        <v/>
      </c>
      <c r="GY161" s="331" t="str">
        <f t="shared" si="286"/>
        <v/>
      </c>
      <c r="GZ161" s="331" t="str">
        <f t="shared" si="287"/>
        <v/>
      </c>
      <c r="HA161" s="328" t="str">
        <f t="shared" si="288"/>
        <v/>
      </c>
      <c r="HB161" s="331" t="str">
        <f t="shared" si="289"/>
        <v/>
      </c>
      <c r="HC161" s="331" t="str">
        <f t="shared" si="290"/>
        <v/>
      </c>
      <c r="HD161" s="333" t="str">
        <f t="shared" si="291"/>
        <v/>
      </c>
      <c r="HE161" s="332" t="str">
        <f t="shared" si="292"/>
        <v/>
      </c>
      <c r="HF161" s="331" t="str">
        <f t="shared" si="293"/>
        <v/>
      </c>
      <c r="HG161" s="333" t="str">
        <f t="shared" si="294"/>
        <v/>
      </c>
      <c r="HH161" s="419" t="str">
        <f t="shared" si="295"/>
        <v/>
      </c>
      <c r="HI161" s="358" t="str">
        <f t="shared" si="296"/>
        <v/>
      </c>
      <c r="HJ161" s="331" t="str">
        <f t="shared" si="297"/>
        <v/>
      </c>
      <c r="HK161" s="331" t="str">
        <f t="shared" si="298"/>
        <v/>
      </c>
      <c r="HL161" s="358" t="str">
        <f t="shared" si="299"/>
        <v/>
      </c>
      <c r="HM161" s="331" t="str">
        <f t="shared" si="300"/>
        <v/>
      </c>
      <c r="HN161" s="331" t="str">
        <f t="shared" si="301"/>
        <v/>
      </c>
      <c r="HO161" s="358" t="str">
        <f t="shared" si="302"/>
        <v/>
      </c>
      <c r="HP161" s="331" t="str">
        <f t="shared" si="303"/>
        <v/>
      </c>
      <c r="HQ161" s="331" t="str">
        <f t="shared" si="304"/>
        <v/>
      </c>
      <c r="HR161" s="361" t="str">
        <f t="shared" si="305"/>
        <v/>
      </c>
      <c r="HS161" s="348" t="str">
        <f t="shared" si="306"/>
        <v/>
      </c>
      <c r="HT161" s="333" t="str">
        <f t="shared" si="307"/>
        <v/>
      </c>
      <c r="HU161" s="428" t="str">
        <f t="shared" si="308"/>
        <v/>
      </c>
      <c r="HV161" s="328" t="str">
        <f t="shared" si="309"/>
        <v/>
      </c>
      <c r="HW161" s="330" t="str">
        <f t="shared" si="310"/>
        <v/>
      </c>
      <c r="HX161" s="418" t="str">
        <f t="shared" si="311"/>
        <v/>
      </c>
      <c r="HY161" s="331" t="str">
        <f t="shared" si="312"/>
        <v/>
      </c>
      <c r="HZ161" s="331" t="str">
        <f t="shared" si="313"/>
        <v/>
      </c>
      <c r="IA161" s="331" t="str">
        <f t="shared" si="314"/>
        <v/>
      </c>
      <c r="IB161" s="331" t="str">
        <f t="shared" si="315"/>
        <v/>
      </c>
      <c r="IC161" s="333" t="str">
        <f t="shared" si="316"/>
        <v/>
      </c>
      <c r="ID161" s="419" t="str">
        <f t="shared" si="317"/>
        <v/>
      </c>
      <c r="IE161" s="331" t="str">
        <f t="shared" si="318"/>
        <v/>
      </c>
      <c r="IF161" s="331" t="str">
        <f t="shared" si="319"/>
        <v/>
      </c>
      <c r="IG161" s="331" t="str">
        <f t="shared" si="320"/>
        <v/>
      </c>
      <c r="IH161" s="331" t="str">
        <f t="shared" si="321"/>
        <v/>
      </c>
      <c r="II161" s="333" t="str">
        <f t="shared" si="322"/>
        <v/>
      </c>
      <c r="IJ161" s="419" t="str">
        <f t="shared" si="323"/>
        <v/>
      </c>
      <c r="IK161" s="331" t="str">
        <f t="shared" si="324"/>
        <v/>
      </c>
      <c r="IL161" s="331" t="str">
        <f t="shared" si="325"/>
        <v/>
      </c>
      <c r="IM161" s="331" t="str">
        <f t="shared" si="326"/>
        <v/>
      </c>
      <c r="IN161" s="331" t="str">
        <f t="shared" si="327"/>
        <v/>
      </c>
      <c r="IO161" s="333" t="str">
        <f t="shared" si="328"/>
        <v/>
      </c>
      <c r="IP161" s="433" t="str">
        <f t="shared" si="329"/>
        <v/>
      </c>
      <c r="IQ161" s="331" t="str">
        <f t="shared" si="330"/>
        <v/>
      </c>
      <c r="IR161" s="348" t="str">
        <f t="shared" si="331"/>
        <v/>
      </c>
      <c r="IS161" s="433" t="str">
        <f t="shared" si="332"/>
        <v/>
      </c>
      <c r="IT161" s="331" t="str">
        <f t="shared" si="333"/>
        <v/>
      </c>
      <c r="IU161" s="333" t="str">
        <f t="shared" si="334"/>
        <v/>
      </c>
      <c r="IV161" s="449" t="str">
        <f t="shared" si="335"/>
        <v/>
      </c>
      <c r="IW161" s="331" t="str">
        <f t="shared" si="336"/>
        <v/>
      </c>
      <c r="IX161" s="331" t="str">
        <f t="shared" si="337"/>
        <v/>
      </c>
      <c r="IY161" s="348" t="str">
        <f t="shared" si="338"/>
        <v/>
      </c>
      <c r="IZ161" s="365" t="str">
        <f t="shared" si="339"/>
        <v/>
      </c>
      <c r="JA161" s="340"/>
      <c r="JB161" s="100"/>
      <c r="JC161" s="370" t="str">
        <f t="shared" si="340"/>
        <v/>
      </c>
      <c r="JD161" s="101" t="str">
        <f t="shared" si="341"/>
        <v/>
      </c>
      <c r="JE161" s="367" t="str">
        <f t="shared" si="342"/>
        <v/>
      </c>
      <c r="JF161" s="368" t="str">
        <f t="shared" si="343"/>
        <v/>
      </c>
      <c r="JG161" s="368" t="str">
        <f t="shared" si="344"/>
        <v/>
      </c>
      <c r="JH161" s="368" t="str">
        <f t="shared" si="345"/>
        <v/>
      </c>
      <c r="JI161" s="368">
        <f t="shared" si="346"/>
        <v>0</v>
      </c>
      <c r="JJ161" s="369" t="str">
        <f t="shared" si="347"/>
        <v/>
      </c>
      <c r="JK161" s="367" t="str">
        <f t="shared" si="348"/>
        <v/>
      </c>
      <c r="JL161" s="369" t="str">
        <f t="shared" si="349"/>
        <v/>
      </c>
      <c r="JM161" s="368" t="str">
        <f t="shared" si="350"/>
        <v/>
      </c>
      <c r="JN161" s="368" t="str">
        <f t="shared" si="351"/>
        <v/>
      </c>
      <c r="JO161" s="368" t="str">
        <f t="shared" si="352"/>
        <v/>
      </c>
      <c r="JP161" s="371" t="str">
        <f t="shared" si="353"/>
        <v/>
      </c>
      <c r="JR161" s="115" t="str">
        <f t="shared" si="354"/>
        <v/>
      </c>
      <c r="JS161" s="28" t="str">
        <f t="shared" si="355"/>
        <v/>
      </c>
      <c r="JT161" s="28" t="str">
        <f t="shared" si="356"/>
        <v/>
      </c>
      <c r="JU161" s="28" t="str">
        <f t="shared" si="357"/>
        <v/>
      </c>
      <c r="JV161" s="28" t="str">
        <f t="shared" si="358"/>
        <v/>
      </c>
      <c r="JW161" s="251"/>
      <c r="JX161" s="122" t="str">
        <f t="shared" si="359"/>
        <v/>
      </c>
      <c r="JZ161" s="115" t="str">
        <f t="shared" si="360"/>
        <v/>
      </c>
      <c r="KA161" s="398" t="str">
        <f t="shared" si="361"/>
        <v/>
      </c>
      <c r="KB161" s="398" t="str">
        <f t="shared" si="362"/>
        <v/>
      </c>
      <c r="KC161" s="28" t="str">
        <f t="shared" si="363"/>
        <v/>
      </c>
      <c r="KD161" s="28" t="str">
        <f t="shared" si="364"/>
        <v/>
      </c>
      <c r="KE161" s="28" t="str">
        <f t="shared" si="365"/>
        <v/>
      </c>
      <c r="KF161" s="28" t="str">
        <f t="shared" si="366"/>
        <v/>
      </c>
      <c r="KG161" s="28" t="str">
        <f t="shared" si="367"/>
        <v/>
      </c>
      <c r="KH161" s="28" t="str">
        <f t="shared" si="368"/>
        <v/>
      </c>
      <c r="KI161" s="28" t="str">
        <f t="shared" si="369"/>
        <v/>
      </c>
      <c r="KJ161" s="28" t="str">
        <f t="shared" si="370"/>
        <v/>
      </c>
      <c r="KK161" s="122" t="str">
        <f t="shared" si="371"/>
        <v/>
      </c>
    </row>
    <row r="162" spans="2:297" s="26" customFormat="1" ht="26.25" customHeight="1" x14ac:dyDescent="0.2">
      <c r="B162" s="27">
        <f t="shared" si="250"/>
        <v>0</v>
      </c>
      <c r="C162" s="27">
        <f t="shared" si="251"/>
        <v>0</v>
      </c>
      <c r="D162" s="27">
        <f t="shared" si="252"/>
        <v>0</v>
      </c>
      <c r="E162" s="27">
        <f t="shared" si="253"/>
        <v>0</v>
      </c>
      <c r="F162" s="27">
        <f t="shared" si="254"/>
        <v>0</v>
      </c>
      <c r="G162" s="27">
        <f t="shared" si="255"/>
        <v>0</v>
      </c>
      <c r="H162" s="27">
        <f t="shared" si="256"/>
        <v>0</v>
      </c>
      <c r="I162" s="27">
        <f t="shared" si="257"/>
        <v>0</v>
      </c>
      <c r="J162" s="27"/>
      <c r="K162" s="27"/>
      <c r="L162" s="27"/>
      <c r="N162" s="131" t="str">
        <f t="shared" si="258"/>
        <v/>
      </c>
      <c r="O162" s="59"/>
      <c r="P162" s="59"/>
      <c r="Q162" s="241"/>
      <c r="R162" s="483"/>
      <c r="S162" s="243" t="str">
        <f>IFERROR(VLOOKUP($R162,整理番号!$B$4:$C$5,2,FALSE),"")</f>
        <v/>
      </c>
      <c r="T162" s="59"/>
      <c r="U162" s="250"/>
      <c r="V162" s="121"/>
      <c r="W162" s="218" t="str">
        <f t="shared" si="259"/>
        <v/>
      </c>
      <c r="X162" s="111"/>
      <c r="Y162" s="115"/>
      <c r="Z162" s="146" t="str">
        <f>IFERROR(VLOOKUP($Y162,整理番号!$B$8:$C$10,2,FALSE),"")</f>
        <v/>
      </c>
      <c r="AA162" s="251"/>
      <c r="AB162" s="28"/>
      <c r="AC162" s="62" t="str">
        <f>IFERROR(VLOOKUP($AB162,整理番号!$B$22:$C$23,2,FALSE),"")</f>
        <v/>
      </c>
      <c r="AD162" s="28"/>
      <c r="AE162" s="116" t="str">
        <f>IFERROR(VLOOKUP(AD162,整理番号!$B$14:$C$16,2,FALSE),"")</f>
        <v/>
      </c>
      <c r="AF162" s="115"/>
      <c r="AG162" s="30" t="str">
        <f>IFERROR(VLOOKUP(AF162,整理番号!$B$18:$C$19,2,FALSE),"")</f>
        <v/>
      </c>
      <c r="AH162" s="28"/>
      <c r="AI162" s="254"/>
      <c r="AJ162" s="254"/>
      <c r="AK162" s="122"/>
      <c r="AL162" s="141"/>
      <c r="AM162" s="28"/>
      <c r="AN162" s="141"/>
      <c r="AO162" s="115"/>
      <c r="AP162" s="116" t="str">
        <f>IFERROR(VLOOKUP(AO162,整理番号!$B$38:$C$43,2,FALSE),"")</f>
        <v/>
      </c>
      <c r="AQ162" s="104" t="str">
        <f t="shared" si="260"/>
        <v/>
      </c>
      <c r="AR162" s="27"/>
      <c r="AS162" s="28"/>
      <c r="AT162" s="27"/>
      <c r="AU162" s="27"/>
      <c r="AV162" s="122"/>
      <c r="AW162" s="115"/>
      <c r="AX162" s="31"/>
      <c r="AY162" s="64" t="str">
        <f t="shared" si="261"/>
        <v/>
      </c>
      <c r="AZ162" s="31"/>
      <c r="BA162" s="31"/>
      <c r="BB162" s="64">
        <f t="shared" si="262"/>
        <v>0</v>
      </c>
      <c r="BC162" s="64" t="str">
        <f t="shared" si="263"/>
        <v/>
      </c>
      <c r="BD162" s="64" t="str">
        <f t="shared" si="264"/>
        <v/>
      </c>
      <c r="BE162" s="33"/>
      <c r="BF162" s="34" t="str">
        <f t="shared" si="265"/>
        <v/>
      </c>
      <c r="BG162" s="125" t="str">
        <f t="shared" si="266"/>
        <v/>
      </c>
      <c r="BH162" s="262"/>
      <c r="BI162" s="263"/>
      <c r="BJ162" s="31"/>
      <c r="BK162" s="31"/>
      <c r="BL162" s="31"/>
      <c r="BM162" s="31"/>
      <c r="BN162" s="148"/>
      <c r="BO162" s="270"/>
      <c r="BP162" s="267"/>
      <c r="BQ162" s="262"/>
      <c r="BR162" s="263"/>
      <c r="BS162" s="31"/>
      <c r="BT162" s="31"/>
      <c r="BU162" s="31"/>
      <c r="BV162" s="31"/>
      <c r="BW162" s="148"/>
      <c r="BX162" s="270"/>
      <c r="BY162" s="267"/>
      <c r="BZ162" s="262"/>
      <c r="CA162" s="263"/>
      <c r="CB162" s="31"/>
      <c r="CC162" s="31"/>
      <c r="CD162" s="31"/>
      <c r="CE162" s="31"/>
      <c r="CF162" s="148"/>
      <c r="CG162" s="270"/>
      <c r="CH162" s="267"/>
      <c r="CI162" s="262"/>
      <c r="CJ162" s="263"/>
      <c r="CK162" s="323"/>
      <c r="CL162" s="323"/>
      <c r="CM162" s="323"/>
      <c r="CN162" s="323"/>
      <c r="CO162" s="35" t="s">
        <v>306</v>
      </c>
      <c r="CP162" s="342" t="str">
        <f t="shared" si="267"/>
        <v/>
      </c>
      <c r="CQ162" s="267"/>
      <c r="CR162" s="258"/>
      <c r="CS162" s="93"/>
      <c r="CT162" s="275"/>
      <c r="CU162" s="275"/>
      <c r="CV162" s="275"/>
      <c r="CW162" s="275"/>
      <c r="CX162" s="36" t="s">
        <v>307</v>
      </c>
      <c r="CY162" s="273"/>
      <c r="CZ162" s="258"/>
      <c r="DA162" s="263"/>
      <c r="DB162" s="296"/>
      <c r="DC162" s="296"/>
      <c r="DD162" s="296"/>
      <c r="DE162" s="296"/>
      <c r="DF162" s="36" t="s">
        <v>308</v>
      </c>
      <c r="DG162" s="344" t="str">
        <f t="shared" si="268"/>
        <v/>
      </c>
      <c r="DH162" s="273"/>
      <c r="DI162" s="258"/>
      <c r="DJ162" s="263"/>
      <c r="DK162" s="278"/>
      <c r="DL162" s="278"/>
      <c r="DM162" s="278"/>
      <c r="DN162" s="278"/>
      <c r="DO162" s="36" t="s">
        <v>309</v>
      </c>
      <c r="DP162" s="281"/>
      <c r="DQ162" s="284" t="str">
        <f t="shared" si="269"/>
        <v/>
      </c>
      <c r="DR162" s="273"/>
      <c r="DS162" s="43"/>
      <c r="DT162" s="93"/>
      <c r="DU162" s="37"/>
      <c r="DV162" s="37"/>
      <c r="DW162" s="37"/>
      <c r="DX162" s="37"/>
      <c r="DY162" s="46" t="s">
        <v>310</v>
      </c>
      <c r="DZ162" s="478"/>
      <c r="EA162" s="38"/>
      <c r="EB162" s="37"/>
      <c r="EC162" s="37"/>
      <c r="ED162" s="37"/>
      <c r="EE162" s="37"/>
      <c r="EF162" s="49" t="s">
        <v>307</v>
      </c>
      <c r="EG162" s="54"/>
      <c r="EH162" s="290"/>
      <c r="EI162" s="37"/>
      <c r="EJ162" s="37"/>
      <c r="EK162" s="37"/>
      <c r="EL162" s="37"/>
      <c r="EM162" s="52" t="s">
        <v>307</v>
      </c>
      <c r="EN162" s="57"/>
      <c r="EO162" s="290"/>
      <c r="EP162" s="37"/>
      <c r="EQ162" s="37"/>
      <c r="ER162" s="37"/>
      <c r="ES162" s="37"/>
      <c r="ET162" s="39" t="s">
        <v>307</v>
      </c>
      <c r="EU162" s="287"/>
      <c r="EV162" s="292"/>
      <c r="EW162" s="290"/>
      <c r="EX162" s="37"/>
      <c r="EY162" s="37"/>
      <c r="EZ162" s="37"/>
      <c r="FA162" s="37"/>
      <c r="FB162" s="39" t="s">
        <v>307</v>
      </c>
      <c r="FC162" s="287"/>
      <c r="FD162" s="292"/>
      <c r="FE162" s="290"/>
      <c r="FF162" s="296"/>
      <c r="FG162" s="296"/>
      <c r="FH162" s="296"/>
      <c r="FI162" s="296"/>
      <c r="FJ162" s="40" t="s">
        <v>311</v>
      </c>
      <c r="FK162" s="302" t="str">
        <f t="shared" si="270"/>
        <v/>
      </c>
      <c r="FL162" s="299"/>
      <c r="FM162" s="292"/>
      <c r="FN162" s="290"/>
      <c r="FO162" s="305"/>
      <c r="FP162" s="296"/>
      <c r="FQ162" s="296"/>
      <c r="FR162" s="296"/>
      <c r="FS162" s="40" t="s">
        <v>311</v>
      </c>
      <c r="FT162" s="352" t="str">
        <f t="shared" si="271"/>
        <v/>
      </c>
      <c r="FU162" s="267"/>
      <c r="FV162" s="292"/>
      <c r="FW162" s="290"/>
      <c r="FX162" s="326"/>
      <c r="FY162" s="326"/>
      <c r="FZ162" s="326"/>
      <c r="GA162" s="326"/>
      <c r="GB162" s="36" t="s">
        <v>312</v>
      </c>
      <c r="GC162" s="308" t="str">
        <f t="shared" si="272"/>
        <v/>
      </c>
      <c r="GD162" s="267"/>
      <c r="GE162" s="312" t="str">
        <f t="shared" si="273"/>
        <v/>
      </c>
      <c r="GF162" s="313"/>
      <c r="GG162" s="338"/>
      <c r="GH162" s="312" t="str">
        <f t="shared" si="274"/>
        <v/>
      </c>
      <c r="GI162" s="313"/>
      <c r="GJ162" s="338" t="s">
        <v>56</v>
      </c>
      <c r="GK162" s="475" t="str">
        <f t="shared" si="275"/>
        <v/>
      </c>
      <c r="GL162" s="313"/>
      <c r="GM162" s="313"/>
      <c r="GN162" s="338"/>
      <c r="GO162" s="429" t="str">
        <f t="shared" si="276"/>
        <v/>
      </c>
      <c r="GP162" s="430" t="str">
        <f t="shared" si="277"/>
        <v/>
      </c>
      <c r="GQ162" s="431" t="str">
        <f t="shared" si="278"/>
        <v/>
      </c>
      <c r="GR162" s="432" t="str">
        <f t="shared" si="279"/>
        <v/>
      </c>
      <c r="GS162" s="430" t="str">
        <f t="shared" si="280"/>
        <v/>
      </c>
      <c r="GT162" s="433" t="str">
        <f t="shared" si="281"/>
        <v/>
      </c>
      <c r="GU162" s="331" t="str">
        <f t="shared" si="282"/>
        <v/>
      </c>
      <c r="GV162" s="333" t="str">
        <f t="shared" si="283"/>
        <v/>
      </c>
      <c r="GW162" s="439" t="str">
        <f t="shared" si="284"/>
        <v/>
      </c>
      <c r="GX162" s="433" t="str">
        <f t="shared" si="285"/>
        <v/>
      </c>
      <c r="GY162" s="331" t="str">
        <f t="shared" si="286"/>
        <v/>
      </c>
      <c r="GZ162" s="331" t="str">
        <f t="shared" si="287"/>
        <v/>
      </c>
      <c r="HA162" s="328" t="str">
        <f t="shared" si="288"/>
        <v/>
      </c>
      <c r="HB162" s="331" t="str">
        <f t="shared" si="289"/>
        <v/>
      </c>
      <c r="HC162" s="331" t="str">
        <f t="shared" si="290"/>
        <v/>
      </c>
      <c r="HD162" s="333" t="str">
        <f t="shared" si="291"/>
        <v/>
      </c>
      <c r="HE162" s="332" t="str">
        <f t="shared" si="292"/>
        <v/>
      </c>
      <c r="HF162" s="331" t="str">
        <f t="shared" si="293"/>
        <v/>
      </c>
      <c r="HG162" s="333" t="str">
        <f t="shared" si="294"/>
        <v/>
      </c>
      <c r="HH162" s="419" t="str">
        <f t="shared" si="295"/>
        <v/>
      </c>
      <c r="HI162" s="358" t="str">
        <f t="shared" si="296"/>
        <v/>
      </c>
      <c r="HJ162" s="331" t="str">
        <f t="shared" si="297"/>
        <v/>
      </c>
      <c r="HK162" s="331" t="str">
        <f t="shared" si="298"/>
        <v/>
      </c>
      <c r="HL162" s="358" t="str">
        <f t="shared" si="299"/>
        <v/>
      </c>
      <c r="HM162" s="331" t="str">
        <f t="shared" si="300"/>
        <v/>
      </c>
      <c r="HN162" s="331" t="str">
        <f t="shared" si="301"/>
        <v/>
      </c>
      <c r="HO162" s="358" t="str">
        <f t="shared" si="302"/>
        <v/>
      </c>
      <c r="HP162" s="331" t="str">
        <f t="shared" si="303"/>
        <v/>
      </c>
      <c r="HQ162" s="331" t="str">
        <f t="shared" si="304"/>
        <v/>
      </c>
      <c r="HR162" s="361" t="str">
        <f t="shared" si="305"/>
        <v/>
      </c>
      <c r="HS162" s="348" t="str">
        <f t="shared" si="306"/>
        <v/>
      </c>
      <c r="HT162" s="333" t="str">
        <f t="shared" si="307"/>
        <v/>
      </c>
      <c r="HU162" s="428" t="str">
        <f t="shared" si="308"/>
        <v/>
      </c>
      <c r="HV162" s="328" t="str">
        <f t="shared" si="309"/>
        <v/>
      </c>
      <c r="HW162" s="330" t="str">
        <f t="shared" si="310"/>
        <v/>
      </c>
      <c r="HX162" s="418" t="str">
        <f t="shared" si="311"/>
        <v/>
      </c>
      <c r="HY162" s="331" t="str">
        <f t="shared" si="312"/>
        <v/>
      </c>
      <c r="HZ162" s="331" t="str">
        <f t="shared" si="313"/>
        <v/>
      </c>
      <c r="IA162" s="331" t="str">
        <f t="shared" si="314"/>
        <v/>
      </c>
      <c r="IB162" s="331" t="str">
        <f t="shared" si="315"/>
        <v/>
      </c>
      <c r="IC162" s="333" t="str">
        <f t="shared" si="316"/>
        <v/>
      </c>
      <c r="ID162" s="419" t="str">
        <f t="shared" si="317"/>
        <v/>
      </c>
      <c r="IE162" s="331" t="str">
        <f t="shared" si="318"/>
        <v/>
      </c>
      <c r="IF162" s="331" t="str">
        <f t="shared" si="319"/>
        <v/>
      </c>
      <c r="IG162" s="331" t="str">
        <f t="shared" si="320"/>
        <v/>
      </c>
      <c r="IH162" s="331" t="str">
        <f t="shared" si="321"/>
        <v/>
      </c>
      <c r="II162" s="333" t="str">
        <f t="shared" si="322"/>
        <v/>
      </c>
      <c r="IJ162" s="419" t="str">
        <f t="shared" si="323"/>
        <v/>
      </c>
      <c r="IK162" s="331" t="str">
        <f t="shared" si="324"/>
        <v/>
      </c>
      <c r="IL162" s="331" t="str">
        <f t="shared" si="325"/>
        <v/>
      </c>
      <c r="IM162" s="331" t="str">
        <f t="shared" si="326"/>
        <v/>
      </c>
      <c r="IN162" s="331" t="str">
        <f t="shared" si="327"/>
        <v/>
      </c>
      <c r="IO162" s="333" t="str">
        <f t="shared" si="328"/>
        <v/>
      </c>
      <c r="IP162" s="433" t="str">
        <f t="shared" si="329"/>
        <v/>
      </c>
      <c r="IQ162" s="331" t="str">
        <f t="shared" si="330"/>
        <v/>
      </c>
      <c r="IR162" s="348" t="str">
        <f t="shared" si="331"/>
        <v/>
      </c>
      <c r="IS162" s="433" t="str">
        <f t="shared" si="332"/>
        <v/>
      </c>
      <c r="IT162" s="331" t="str">
        <f t="shared" si="333"/>
        <v/>
      </c>
      <c r="IU162" s="333" t="str">
        <f t="shared" si="334"/>
        <v/>
      </c>
      <c r="IV162" s="449" t="str">
        <f t="shared" si="335"/>
        <v/>
      </c>
      <c r="IW162" s="331" t="str">
        <f t="shared" si="336"/>
        <v/>
      </c>
      <c r="IX162" s="331" t="str">
        <f t="shared" si="337"/>
        <v/>
      </c>
      <c r="IY162" s="348" t="str">
        <f t="shared" si="338"/>
        <v/>
      </c>
      <c r="IZ162" s="365" t="str">
        <f t="shared" si="339"/>
        <v/>
      </c>
      <c r="JA162" s="340"/>
      <c r="JB162" s="100"/>
      <c r="JC162" s="370" t="str">
        <f t="shared" si="340"/>
        <v/>
      </c>
      <c r="JD162" s="101" t="str">
        <f t="shared" si="341"/>
        <v/>
      </c>
      <c r="JE162" s="367" t="str">
        <f t="shared" si="342"/>
        <v/>
      </c>
      <c r="JF162" s="368" t="str">
        <f t="shared" si="343"/>
        <v/>
      </c>
      <c r="JG162" s="368" t="str">
        <f t="shared" si="344"/>
        <v/>
      </c>
      <c r="JH162" s="368" t="str">
        <f t="shared" si="345"/>
        <v/>
      </c>
      <c r="JI162" s="368">
        <f t="shared" si="346"/>
        <v>0</v>
      </c>
      <c r="JJ162" s="369" t="str">
        <f t="shared" si="347"/>
        <v/>
      </c>
      <c r="JK162" s="367" t="str">
        <f t="shared" si="348"/>
        <v/>
      </c>
      <c r="JL162" s="369" t="str">
        <f t="shared" si="349"/>
        <v/>
      </c>
      <c r="JM162" s="368" t="str">
        <f t="shared" si="350"/>
        <v/>
      </c>
      <c r="JN162" s="368" t="str">
        <f t="shared" si="351"/>
        <v/>
      </c>
      <c r="JO162" s="368" t="str">
        <f t="shared" si="352"/>
        <v/>
      </c>
      <c r="JP162" s="371" t="str">
        <f t="shared" si="353"/>
        <v/>
      </c>
      <c r="JR162" s="115" t="str">
        <f t="shared" si="354"/>
        <v/>
      </c>
      <c r="JS162" s="28" t="str">
        <f t="shared" si="355"/>
        <v/>
      </c>
      <c r="JT162" s="28" t="str">
        <f t="shared" si="356"/>
        <v/>
      </c>
      <c r="JU162" s="28" t="str">
        <f t="shared" si="357"/>
        <v/>
      </c>
      <c r="JV162" s="28" t="str">
        <f t="shared" si="358"/>
        <v/>
      </c>
      <c r="JW162" s="251"/>
      <c r="JX162" s="122" t="str">
        <f t="shared" si="359"/>
        <v/>
      </c>
      <c r="JZ162" s="115" t="str">
        <f t="shared" si="360"/>
        <v/>
      </c>
      <c r="KA162" s="398" t="str">
        <f t="shared" si="361"/>
        <v/>
      </c>
      <c r="KB162" s="398" t="str">
        <f t="shared" si="362"/>
        <v/>
      </c>
      <c r="KC162" s="28" t="str">
        <f t="shared" si="363"/>
        <v/>
      </c>
      <c r="KD162" s="28" t="str">
        <f t="shared" si="364"/>
        <v/>
      </c>
      <c r="KE162" s="28" t="str">
        <f t="shared" si="365"/>
        <v/>
      </c>
      <c r="KF162" s="28" t="str">
        <f t="shared" si="366"/>
        <v/>
      </c>
      <c r="KG162" s="28" t="str">
        <f t="shared" si="367"/>
        <v/>
      </c>
      <c r="KH162" s="28" t="str">
        <f t="shared" si="368"/>
        <v/>
      </c>
      <c r="KI162" s="28" t="str">
        <f t="shared" si="369"/>
        <v/>
      </c>
      <c r="KJ162" s="28" t="str">
        <f t="shared" si="370"/>
        <v/>
      </c>
      <c r="KK162" s="122" t="str">
        <f t="shared" si="371"/>
        <v/>
      </c>
    </row>
    <row r="163" spans="2:297" s="26" customFormat="1" ht="26.25" customHeight="1" x14ac:dyDescent="0.2">
      <c r="B163" s="27">
        <f t="shared" si="250"/>
        <v>0</v>
      </c>
      <c r="C163" s="27">
        <f t="shared" si="251"/>
        <v>0</v>
      </c>
      <c r="D163" s="27">
        <f t="shared" si="252"/>
        <v>0</v>
      </c>
      <c r="E163" s="27">
        <f t="shared" si="253"/>
        <v>0</v>
      </c>
      <c r="F163" s="27">
        <f t="shared" si="254"/>
        <v>0</v>
      </c>
      <c r="G163" s="27">
        <f t="shared" si="255"/>
        <v>0</v>
      </c>
      <c r="H163" s="27">
        <f t="shared" si="256"/>
        <v>0</v>
      </c>
      <c r="I163" s="27">
        <f t="shared" si="257"/>
        <v>0</v>
      </c>
      <c r="J163" s="27"/>
      <c r="K163" s="27"/>
      <c r="L163" s="27"/>
      <c r="N163" s="131" t="str">
        <f t="shared" si="258"/>
        <v/>
      </c>
      <c r="O163" s="59"/>
      <c r="P163" s="59"/>
      <c r="Q163" s="241"/>
      <c r="R163" s="483"/>
      <c r="S163" s="243" t="str">
        <f>IFERROR(VLOOKUP($R163,整理番号!$B$4:$C$5,2,FALSE),"")</f>
        <v/>
      </c>
      <c r="T163" s="59"/>
      <c r="U163" s="250"/>
      <c r="V163" s="121"/>
      <c r="W163" s="218" t="str">
        <f t="shared" si="259"/>
        <v/>
      </c>
      <c r="X163" s="111"/>
      <c r="Y163" s="115"/>
      <c r="Z163" s="146" t="str">
        <f>IFERROR(VLOOKUP($Y163,整理番号!$B$8:$C$10,2,FALSE),"")</f>
        <v/>
      </c>
      <c r="AA163" s="251"/>
      <c r="AB163" s="28"/>
      <c r="AC163" s="62" t="str">
        <f>IFERROR(VLOOKUP($AB163,整理番号!$B$22:$C$23,2,FALSE),"")</f>
        <v/>
      </c>
      <c r="AD163" s="28"/>
      <c r="AE163" s="116" t="str">
        <f>IFERROR(VLOOKUP(AD163,整理番号!$B$14:$C$16,2,FALSE),"")</f>
        <v/>
      </c>
      <c r="AF163" s="115"/>
      <c r="AG163" s="30" t="str">
        <f>IFERROR(VLOOKUP(AF163,整理番号!$B$18:$C$19,2,FALSE),"")</f>
        <v/>
      </c>
      <c r="AH163" s="28"/>
      <c r="AI163" s="254"/>
      <c r="AJ163" s="254"/>
      <c r="AK163" s="122"/>
      <c r="AL163" s="141"/>
      <c r="AM163" s="28"/>
      <c r="AN163" s="141"/>
      <c r="AO163" s="115"/>
      <c r="AP163" s="116" t="str">
        <f>IFERROR(VLOOKUP(AO163,整理番号!$B$38:$C$43,2,FALSE),"")</f>
        <v/>
      </c>
      <c r="AQ163" s="104" t="str">
        <f t="shared" si="260"/>
        <v/>
      </c>
      <c r="AR163" s="27"/>
      <c r="AS163" s="28"/>
      <c r="AT163" s="27"/>
      <c r="AU163" s="27"/>
      <c r="AV163" s="122"/>
      <c r="AW163" s="115"/>
      <c r="AX163" s="31"/>
      <c r="AY163" s="64" t="str">
        <f t="shared" si="261"/>
        <v/>
      </c>
      <c r="AZ163" s="31"/>
      <c r="BA163" s="31"/>
      <c r="BB163" s="64">
        <f t="shared" si="262"/>
        <v>0</v>
      </c>
      <c r="BC163" s="64" t="str">
        <f t="shared" si="263"/>
        <v/>
      </c>
      <c r="BD163" s="64" t="str">
        <f t="shared" si="264"/>
        <v/>
      </c>
      <c r="BE163" s="33"/>
      <c r="BF163" s="34" t="str">
        <f t="shared" si="265"/>
        <v/>
      </c>
      <c r="BG163" s="125" t="str">
        <f t="shared" si="266"/>
        <v/>
      </c>
      <c r="BH163" s="262"/>
      <c r="BI163" s="263"/>
      <c r="BJ163" s="31"/>
      <c r="BK163" s="31"/>
      <c r="BL163" s="31"/>
      <c r="BM163" s="31"/>
      <c r="BN163" s="148"/>
      <c r="BO163" s="270"/>
      <c r="BP163" s="267"/>
      <c r="BQ163" s="262"/>
      <c r="BR163" s="263"/>
      <c r="BS163" s="31"/>
      <c r="BT163" s="31"/>
      <c r="BU163" s="31"/>
      <c r="BV163" s="31"/>
      <c r="BW163" s="148"/>
      <c r="BX163" s="270"/>
      <c r="BY163" s="267"/>
      <c r="BZ163" s="262"/>
      <c r="CA163" s="263"/>
      <c r="CB163" s="31"/>
      <c r="CC163" s="31"/>
      <c r="CD163" s="31"/>
      <c r="CE163" s="31"/>
      <c r="CF163" s="148"/>
      <c r="CG163" s="270"/>
      <c r="CH163" s="267"/>
      <c r="CI163" s="262"/>
      <c r="CJ163" s="263"/>
      <c r="CK163" s="323"/>
      <c r="CL163" s="323"/>
      <c r="CM163" s="323"/>
      <c r="CN163" s="323"/>
      <c r="CO163" s="35" t="s">
        <v>306</v>
      </c>
      <c r="CP163" s="342" t="str">
        <f t="shared" si="267"/>
        <v/>
      </c>
      <c r="CQ163" s="267"/>
      <c r="CR163" s="258"/>
      <c r="CS163" s="93"/>
      <c r="CT163" s="275"/>
      <c r="CU163" s="275"/>
      <c r="CV163" s="275"/>
      <c r="CW163" s="275"/>
      <c r="CX163" s="36" t="s">
        <v>307</v>
      </c>
      <c r="CY163" s="273"/>
      <c r="CZ163" s="258"/>
      <c r="DA163" s="263"/>
      <c r="DB163" s="296"/>
      <c r="DC163" s="296"/>
      <c r="DD163" s="296"/>
      <c r="DE163" s="296"/>
      <c r="DF163" s="36" t="s">
        <v>308</v>
      </c>
      <c r="DG163" s="344" t="str">
        <f t="shared" si="268"/>
        <v/>
      </c>
      <c r="DH163" s="273"/>
      <c r="DI163" s="258"/>
      <c r="DJ163" s="263"/>
      <c r="DK163" s="278"/>
      <c r="DL163" s="278"/>
      <c r="DM163" s="278"/>
      <c r="DN163" s="278"/>
      <c r="DO163" s="36" t="s">
        <v>309</v>
      </c>
      <c r="DP163" s="281"/>
      <c r="DQ163" s="284" t="str">
        <f t="shared" si="269"/>
        <v/>
      </c>
      <c r="DR163" s="273"/>
      <c r="DS163" s="43"/>
      <c r="DT163" s="93"/>
      <c r="DU163" s="37"/>
      <c r="DV163" s="37"/>
      <c r="DW163" s="37"/>
      <c r="DX163" s="37"/>
      <c r="DY163" s="46" t="s">
        <v>310</v>
      </c>
      <c r="DZ163" s="478"/>
      <c r="EA163" s="38"/>
      <c r="EB163" s="37"/>
      <c r="EC163" s="37"/>
      <c r="ED163" s="37"/>
      <c r="EE163" s="37"/>
      <c r="EF163" s="49" t="s">
        <v>307</v>
      </c>
      <c r="EG163" s="54"/>
      <c r="EH163" s="290"/>
      <c r="EI163" s="37"/>
      <c r="EJ163" s="37"/>
      <c r="EK163" s="37"/>
      <c r="EL163" s="37"/>
      <c r="EM163" s="52" t="s">
        <v>307</v>
      </c>
      <c r="EN163" s="57"/>
      <c r="EO163" s="290"/>
      <c r="EP163" s="37"/>
      <c r="EQ163" s="37"/>
      <c r="ER163" s="37"/>
      <c r="ES163" s="37"/>
      <c r="ET163" s="39" t="s">
        <v>307</v>
      </c>
      <c r="EU163" s="287"/>
      <c r="EV163" s="292"/>
      <c r="EW163" s="290"/>
      <c r="EX163" s="37"/>
      <c r="EY163" s="37"/>
      <c r="EZ163" s="37"/>
      <c r="FA163" s="37"/>
      <c r="FB163" s="39" t="s">
        <v>307</v>
      </c>
      <c r="FC163" s="287"/>
      <c r="FD163" s="292"/>
      <c r="FE163" s="290"/>
      <c r="FF163" s="296"/>
      <c r="FG163" s="296"/>
      <c r="FH163" s="296"/>
      <c r="FI163" s="296"/>
      <c r="FJ163" s="40" t="s">
        <v>311</v>
      </c>
      <c r="FK163" s="302" t="str">
        <f t="shared" si="270"/>
        <v/>
      </c>
      <c r="FL163" s="299"/>
      <c r="FM163" s="292"/>
      <c r="FN163" s="290"/>
      <c r="FO163" s="305"/>
      <c r="FP163" s="296"/>
      <c r="FQ163" s="296"/>
      <c r="FR163" s="296"/>
      <c r="FS163" s="40" t="s">
        <v>311</v>
      </c>
      <c r="FT163" s="352" t="str">
        <f t="shared" si="271"/>
        <v/>
      </c>
      <c r="FU163" s="267"/>
      <c r="FV163" s="292"/>
      <c r="FW163" s="290"/>
      <c r="FX163" s="326"/>
      <c r="FY163" s="326"/>
      <c r="FZ163" s="326"/>
      <c r="GA163" s="326"/>
      <c r="GB163" s="36" t="s">
        <v>312</v>
      </c>
      <c r="GC163" s="308" t="str">
        <f t="shared" si="272"/>
        <v/>
      </c>
      <c r="GD163" s="267"/>
      <c r="GE163" s="312" t="str">
        <f t="shared" si="273"/>
        <v/>
      </c>
      <c r="GF163" s="313"/>
      <c r="GG163" s="338"/>
      <c r="GH163" s="312" t="str">
        <f t="shared" si="274"/>
        <v/>
      </c>
      <c r="GI163" s="313"/>
      <c r="GJ163" s="338" t="s">
        <v>56</v>
      </c>
      <c r="GK163" s="475" t="str">
        <f t="shared" si="275"/>
        <v/>
      </c>
      <c r="GL163" s="313"/>
      <c r="GM163" s="313"/>
      <c r="GN163" s="338"/>
      <c r="GO163" s="429" t="str">
        <f t="shared" si="276"/>
        <v/>
      </c>
      <c r="GP163" s="430" t="str">
        <f t="shared" si="277"/>
        <v/>
      </c>
      <c r="GQ163" s="431" t="str">
        <f t="shared" si="278"/>
        <v/>
      </c>
      <c r="GR163" s="432" t="str">
        <f t="shared" si="279"/>
        <v/>
      </c>
      <c r="GS163" s="430" t="str">
        <f t="shared" si="280"/>
        <v/>
      </c>
      <c r="GT163" s="433" t="str">
        <f t="shared" si="281"/>
        <v/>
      </c>
      <c r="GU163" s="331" t="str">
        <f t="shared" si="282"/>
        <v/>
      </c>
      <c r="GV163" s="333" t="str">
        <f t="shared" si="283"/>
        <v/>
      </c>
      <c r="GW163" s="439" t="str">
        <f t="shared" si="284"/>
        <v/>
      </c>
      <c r="GX163" s="433" t="str">
        <f t="shared" si="285"/>
        <v/>
      </c>
      <c r="GY163" s="331" t="str">
        <f t="shared" si="286"/>
        <v/>
      </c>
      <c r="GZ163" s="331" t="str">
        <f t="shared" si="287"/>
        <v/>
      </c>
      <c r="HA163" s="328" t="str">
        <f t="shared" si="288"/>
        <v/>
      </c>
      <c r="HB163" s="331" t="str">
        <f t="shared" si="289"/>
        <v/>
      </c>
      <c r="HC163" s="331" t="str">
        <f t="shared" si="290"/>
        <v/>
      </c>
      <c r="HD163" s="333" t="str">
        <f t="shared" si="291"/>
        <v/>
      </c>
      <c r="HE163" s="332" t="str">
        <f t="shared" si="292"/>
        <v/>
      </c>
      <c r="HF163" s="331" t="str">
        <f t="shared" si="293"/>
        <v/>
      </c>
      <c r="HG163" s="333" t="str">
        <f t="shared" si="294"/>
        <v/>
      </c>
      <c r="HH163" s="419" t="str">
        <f t="shared" si="295"/>
        <v/>
      </c>
      <c r="HI163" s="358" t="str">
        <f t="shared" si="296"/>
        <v/>
      </c>
      <c r="HJ163" s="331" t="str">
        <f t="shared" si="297"/>
        <v/>
      </c>
      <c r="HK163" s="331" t="str">
        <f t="shared" si="298"/>
        <v/>
      </c>
      <c r="HL163" s="358" t="str">
        <f t="shared" si="299"/>
        <v/>
      </c>
      <c r="HM163" s="331" t="str">
        <f t="shared" si="300"/>
        <v/>
      </c>
      <c r="HN163" s="331" t="str">
        <f t="shared" si="301"/>
        <v/>
      </c>
      <c r="HO163" s="358" t="str">
        <f t="shared" si="302"/>
        <v/>
      </c>
      <c r="HP163" s="331" t="str">
        <f t="shared" si="303"/>
        <v/>
      </c>
      <c r="HQ163" s="331" t="str">
        <f t="shared" si="304"/>
        <v/>
      </c>
      <c r="HR163" s="361" t="str">
        <f t="shared" si="305"/>
        <v/>
      </c>
      <c r="HS163" s="348" t="str">
        <f t="shared" si="306"/>
        <v/>
      </c>
      <c r="HT163" s="333" t="str">
        <f t="shared" si="307"/>
        <v/>
      </c>
      <c r="HU163" s="428" t="str">
        <f t="shared" si="308"/>
        <v/>
      </c>
      <c r="HV163" s="328" t="str">
        <f t="shared" si="309"/>
        <v/>
      </c>
      <c r="HW163" s="330" t="str">
        <f t="shared" si="310"/>
        <v/>
      </c>
      <c r="HX163" s="418" t="str">
        <f t="shared" si="311"/>
        <v/>
      </c>
      <c r="HY163" s="331" t="str">
        <f t="shared" si="312"/>
        <v/>
      </c>
      <c r="HZ163" s="331" t="str">
        <f t="shared" si="313"/>
        <v/>
      </c>
      <c r="IA163" s="331" t="str">
        <f t="shared" si="314"/>
        <v/>
      </c>
      <c r="IB163" s="331" t="str">
        <f t="shared" si="315"/>
        <v/>
      </c>
      <c r="IC163" s="333" t="str">
        <f t="shared" si="316"/>
        <v/>
      </c>
      <c r="ID163" s="419" t="str">
        <f t="shared" si="317"/>
        <v/>
      </c>
      <c r="IE163" s="331" t="str">
        <f t="shared" si="318"/>
        <v/>
      </c>
      <c r="IF163" s="331" t="str">
        <f t="shared" si="319"/>
        <v/>
      </c>
      <c r="IG163" s="331" t="str">
        <f t="shared" si="320"/>
        <v/>
      </c>
      <c r="IH163" s="331" t="str">
        <f t="shared" si="321"/>
        <v/>
      </c>
      <c r="II163" s="333" t="str">
        <f t="shared" si="322"/>
        <v/>
      </c>
      <c r="IJ163" s="419" t="str">
        <f t="shared" si="323"/>
        <v/>
      </c>
      <c r="IK163" s="331" t="str">
        <f t="shared" si="324"/>
        <v/>
      </c>
      <c r="IL163" s="331" t="str">
        <f t="shared" si="325"/>
        <v/>
      </c>
      <c r="IM163" s="331" t="str">
        <f t="shared" si="326"/>
        <v/>
      </c>
      <c r="IN163" s="331" t="str">
        <f t="shared" si="327"/>
        <v/>
      </c>
      <c r="IO163" s="333" t="str">
        <f t="shared" si="328"/>
        <v/>
      </c>
      <c r="IP163" s="433" t="str">
        <f t="shared" si="329"/>
        <v/>
      </c>
      <c r="IQ163" s="331" t="str">
        <f t="shared" si="330"/>
        <v/>
      </c>
      <c r="IR163" s="348" t="str">
        <f t="shared" si="331"/>
        <v/>
      </c>
      <c r="IS163" s="433" t="str">
        <f t="shared" si="332"/>
        <v/>
      </c>
      <c r="IT163" s="331" t="str">
        <f t="shared" si="333"/>
        <v/>
      </c>
      <c r="IU163" s="333" t="str">
        <f t="shared" si="334"/>
        <v/>
      </c>
      <c r="IV163" s="449" t="str">
        <f t="shared" si="335"/>
        <v/>
      </c>
      <c r="IW163" s="331" t="str">
        <f t="shared" si="336"/>
        <v/>
      </c>
      <c r="IX163" s="331" t="str">
        <f t="shared" si="337"/>
        <v/>
      </c>
      <c r="IY163" s="348" t="str">
        <f t="shared" si="338"/>
        <v/>
      </c>
      <c r="IZ163" s="365" t="str">
        <f t="shared" si="339"/>
        <v/>
      </c>
      <c r="JA163" s="340"/>
      <c r="JB163" s="100"/>
      <c r="JC163" s="370" t="str">
        <f t="shared" si="340"/>
        <v/>
      </c>
      <c r="JD163" s="101" t="str">
        <f t="shared" si="341"/>
        <v/>
      </c>
      <c r="JE163" s="367" t="str">
        <f t="shared" si="342"/>
        <v/>
      </c>
      <c r="JF163" s="368" t="str">
        <f t="shared" si="343"/>
        <v/>
      </c>
      <c r="JG163" s="368" t="str">
        <f t="shared" si="344"/>
        <v/>
      </c>
      <c r="JH163" s="368" t="str">
        <f t="shared" si="345"/>
        <v/>
      </c>
      <c r="JI163" s="368">
        <f t="shared" si="346"/>
        <v>0</v>
      </c>
      <c r="JJ163" s="369" t="str">
        <f t="shared" si="347"/>
        <v/>
      </c>
      <c r="JK163" s="367" t="str">
        <f t="shared" si="348"/>
        <v/>
      </c>
      <c r="JL163" s="369" t="str">
        <f t="shared" si="349"/>
        <v/>
      </c>
      <c r="JM163" s="368" t="str">
        <f t="shared" si="350"/>
        <v/>
      </c>
      <c r="JN163" s="368" t="str">
        <f t="shared" si="351"/>
        <v/>
      </c>
      <c r="JO163" s="368" t="str">
        <f t="shared" si="352"/>
        <v/>
      </c>
      <c r="JP163" s="371" t="str">
        <f t="shared" si="353"/>
        <v/>
      </c>
      <c r="JR163" s="115" t="str">
        <f t="shared" si="354"/>
        <v/>
      </c>
      <c r="JS163" s="28" t="str">
        <f t="shared" si="355"/>
        <v/>
      </c>
      <c r="JT163" s="28" t="str">
        <f t="shared" si="356"/>
        <v/>
      </c>
      <c r="JU163" s="28" t="str">
        <f t="shared" si="357"/>
        <v/>
      </c>
      <c r="JV163" s="28" t="str">
        <f t="shared" si="358"/>
        <v/>
      </c>
      <c r="JW163" s="251"/>
      <c r="JX163" s="122" t="str">
        <f t="shared" si="359"/>
        <v/>
      </c>
      <c r="JZ163" s="115" t="str">
        <f t="shared" si="360"/>
        <v/>
      </c>
      <c r="KA163" s="398" t="str">
        <f t="shared" si="361"/>
        <v/>
      </c>
      <c r="KB163" s="398" t="str">
        <f t="shared" si="362"/>
        <v/>
      </c>
      <c r="KC163" s="28" t="str">
        <f t="shared" si="363"/>
        <v/>
      </c>
      <c r="KD163" s="28" t="str">
        <f t="shared" si="364"/>
        <v/>
      </c>
      <c r="KE163" s="28" t="str">
        <f t="shared" si="365"/>
        <v/>
      </c>
      <c r="KF163" s="28" t="str">
        <f t="shared" si="366"/>
        <v/>
      </c>
      <c r="KG163" s="28" t="str">
        <f t="shared" si="367"/>
        <v/>
      </c>
      <c r="KH163" s="28" t="str">
        <f t="shared" si="368"/>
        <v/>
      </c>
      <c r="KI163" s="28" t="str">
        <f t="shared" si="369"/>
        <v/>
      </c>
      <c r="KJ163" s="28" t="str">
        <f t="shared" si="370"/>
        <v/>
      </c>
      <c r="KK163" s="122" t="str">
        <f t="shared" si="371"/>
        <v/>
      </c>
    </row>
    <row r="164" spans="2:297" s="26" customFormat="1" ht="26.25" customHeight="1" x14ac:dyDescent="0.2">
      <c r="B164" s="27">
        <f t="shared" si="250"/>
        <v>0</v>
      </c>
      <c r="C164" s="27">
        <f t="shared" si="251"/>
        <v>0</v>
      </c>
      <c r="D164" s="27">
        <f t="shared" si="252"/>
        <v>0</v>
      </c>
      <c r="E164" s="27">
        <f t="shared" si="253"/>
        <v>0</v>
      </c>
      <c r="F164" s="27">
        <f t="shared" si="254"/>
        <v>0</v>
      </c>
      <c r="G164" s="27">
        <f t="shared" si="255"/>
        <v>0</v>
      </c>
      <c r="H164" s="27">
        <f t="shared" si="256"/>
        <v>0</v>
      </c>
      <c r="I164" s="27">
        <f t="shared" si="257"/>
        <v>0</v>
      </c>
      <c r="J164" s="27"/>
      <c r="K164" s="27"/>
      <c r="L164" s="27"/>
      <c r="N164" s="131" t="str">
        <f t="shared" si="258"/>
        <v/>
      </c>
      <c r="O164" s="59"/>
      <c r="P164" s="59"/>
      <c r="Q164" s="241"/>
      <c r="R164" s="483"/>
      <c r="S164" s="243" t="str">
        <f>IFERROR(VLOOKUP($R164,整理番号!$B$4:$C$5,2,FALSE),"")</f>
        <v/>
      </c>
      <c r="T164" s="59"/>
      <c r="U164" s="250"/>
      <c r="V164" s="121"/>
      <c r="W164" s="218" t="str">
        <f t="shared" si="259"/>
        <v/>
      </c>
      <c r="X164" s="111"/>
      <c r="Y164" s="115"/>
      <c r="Z164" s="146" t="str">
        <f>IFERROR(VLOOKUP($Y164,整理番号!$B$8:$C$10,2,FALSE),"")</f>
        <v/>
      </c>
      <c r="AA164" s="251"/>
      <c r="AB164" s="28"/>
      <c r="AC164" s="62" t="str">
        <f>IFERROR(VLOOKUP($AB164,整理番号!$B$22:$C$23,2,FALSE),"")</f>
        <v/>
      </c>
      <c r="AD164" s="28"/>
      <c r="AE164" s="116" t="str">
        <f>IFERROR(VLOOKUP(AD164,整理番号!$B$14:$C$16,2,FALSE),"")</f>
        <v/>
      </c>
      <c r="AF164" s="115"/>
      <c r="AG164" s="30" t="str">
        <f>IFERROR(VLOOKUP(AF164,整理番号!$B$18:$C$19,2,FALSE),"")</f>
        <v/>
      </c>
      <c r="AH164" s="28"/>
      <c r="AI164" s="254"/>
      <c r="AJ164" s="254"/>
      <c r="AK164" s="122"/>
      <c r="AL164" s="141"/>
      <c r="AM164" s="28"/>
      <c r="AN164" s="141"/>
      <c r="AO164" s="115"/>
      <c r="AP164" s="116" t="str">
        <f>IFERROR(VLOOKUP(AO164,整理番号!$B$38:$C$43,2,FALSE),"")</f>
        <v/>
      </c>
      <c r="AQ164" s="104" t="str">
        <f t="shared" si="260"/>
        <v/>
      </c>
      <c r="AR164" s="27"/>
      <c r="AS164" s="28"/>
      <c r="AT164" s="27"/>
      <c r="AU164" s="27"/>
      <c r="AV164" s="122"/>
      <c r="AW164" s="115"/>
      <c r="AX164" s="31"/>
      <c r="AY164" s="64" t="str">
        <f t="shared" si="261"/>
        <v/>
      </c>
      <c r="AZ164" s="31"/>
      <c r="BA164" s="31"/>
      <c r="BB164" s="64">
        <f t="shared" si="262"/>
        <v>0</v>
      </c>
      <c r="BC164" s="64" t="str">
        <f t="shared" si="263"/>
        <v/>
      </c>
      <c r="BD164" s="64" t="str">
        <f t="shared" si="264"/>
        <v/>
      </c>
      <c r="BE164" s="33"/>
      <c r="BF164" s="34" t="str">
        <f t="shared" si="265"/>
        <v/>
      </c>
      <c r="BG164" s="125" t="str">
        <f t="shared" si="266"/>
        <v/>
      </c>
      <c r="BH164" s="262"/>
      <c r="BI164" s="263"/>
      <c r="BJ164" s="31"/>
      <c r="BK164" s="31"/>
      <c r="BL164" s="31"/>
      <c r="BM164" s="31"/>
      <c r="BN164" s="148"/>
      <c r="BO164" s="270"/>
      <c r="BP164" s="267"/>
      <c r="BQ164" s="262"/>
      <c r="BR164" s="263"/>
      <c r="BS164" s="31"/>
      <c r="BT164" s="31"/>
      <c r="BU164" s="31"/>
      <c r="BV164" s="31"/>
      <c r="BW164" s="148"/>
      <c r="BX164" s="270"/>
      <c r="BY164" s="267"/>
      <c r="BZ164" s="262"/>
      <c r="CA164" s="263"/>
      <c r="CB164" s="31"/>
      <c r="CC164" s="31"/>
      <c r="CD164" s="31"/>
      <c r="CE164" s="31"/>
      <c r="CF164" s="148"/>
      <c r="CG164" s="270"/>
      <c r="CH164" s="267"/>
      <c r="CI164" s="262"/>
      <c r="CJ164" s="263"/>
      <c r="CK164" s="323"/>
      <c r="CL164" s="323"/>
      <c r="CM164" s="323"/>
      <c r="CN164" s="323"/>
      <c r="CO164" s="35" t="s">
        <v>306</v>
      </c>
      <c r="CP164" s="342" t="str">
        <f t="shared" si="267"/>
        <v/>
      </c>
      <c r="CQ164" s="267"/>
      <c r="CR164" s="258"/>
      <c r="CS164" s="93"/>
      <c r="CT164" s="275"/>
      <c r="CU164" s="275"/>
      <c r="CV164" s="275"/>
      <c r="CW164" s="275"/>
      <c r="CX164" s="36" t="s">
        <v>307</v>
      </c>
      <c r="CY164" s="273"/>
      <c r="CZ164" s="258"/>
      <c r="DA164" s="263"/>
      <c r="DB164" s="296"/>
      <c r="DC164" s="296"/>
      <c r="DD164" s="296"/>
      <c r="DE164" s="296"/>
      <c r="DF164" s="36" t="s">
        <v>308</v>
      </c>
      <c r="DG164" s="344" t="str">
        <f t="shared" si="268"/>
        <v/>
      </c>
      <c r="DH164" s="273"/>
      <c r="DI164" s="258"/>
      <c r="DJ164" s="263"/>
      <c r="DK164" s="278"/>
      <c r="DL164" s="278"/>
      <c r="DM164" s="278"/>
      <c r="DN164" s="278"/>
      <c r="DO164" s="36" t="s">
        <v>309</v>
      </c>
      <c r="DP164" s="281"/>
      <c r="DQ164" s="284" t="str">
        <f t="shared" si="269"/>
        <v/>
      </c>
      <c r="DR164" s="273"/>
      <c r="DS164" s="43"/>
      <c r="DT164" s="93"/>
      <c r="DU164" s="37"/>
      <c r="DV164" s="37"/>
      <c r="DW164" s="37"/>
      <c r="DX164" s="37"/>
      <c r="DY164" s="46" t="s">
        <v>310</v>
      </c>
      <c r="DZ164" s="478"/>
      <c r="EA164" s="38"/>
      <c r="EB164" s="37"/>
      <c r="EC164" s="37"/>
      <c r="ED164" s="37"/>
      <c r="EE164" s="37"/>
      <c r="EF164" s="49" t="s">
        <v>307</v>
      </c>
      <c r="EG164" s="54"/>
      <c r="EH164" s="290"/>
      <c r="EI164" s="37"/>
      <c r="EJ164" s="37"/>
      <c r="EK164" s="37"/>
      <c r="EL164" s="37"/>
      <c r="EM164" s="52" t="s">
        <v>307</v>
      </c>
      <c r="EN164" s="57"/>
      <c r="EO164" s="290"/>
      <c r="EP164" s="37"/>
      <c r="EQ164" s="37"/>
      <c r="ER164" s="37"/>
      <c r="ES164" s="37"/>
      <c r="ET164" s="39" t="s">
        <v>307</v>
      </c>
      <c r="EU164" s="287"/>
      <c r="EV164" s="292"/>
      <c r="EW164" s="290"/>
      <c r="EX164" s="37"/>
      <c r="EY164" s="37"/>
      <c r="EZ164" s="37"/>
      <c r="FA164" s="37"/>
      <c r="FB164" s="39" t="s">
        <v>307</v>
      </c>
      <c r="FC164" s="287"/>
      <c r="FD164" s="292"/>
      <c r="FE164" s="290"/>
      <c r="FF164" s="296"/>
      <c r="FG164" s="296"/>
      <c r="FH164" s="296"/>
      <c r="FI164" s="296"/>
      <c r="FJ164" s="40" t="s">
        <v>311</v>
      </c>
      <c r="FK164" s="302" t="str">
        <f t="shared" si="270"/>
        <v/>
      </c>
      <c r="FL164" s="299"/>
      <c r="FM164" s="292"/>
      <c r="FN164" s="290"/>
      <c r="FO164" s="305"/>
      <c r="FP164" s="296"/>
      <c r="FQ164" s="296"/>
      <c r="FR164" s="296"/>
      <c r="FS164" s="40" t="s">
        <v>311</v>
      </c>
      <c r="FT164" s="352" t="str">
        <f t="shared" si="271"/>
        <v/>
      </c>
      <c r="FU164" s="267"/>
      <c r="FV164" s="292"/>
      <c r="FW164" s="290"/>
      <c r="FX164" s="326"/>
      <c r="FY164" s="326"/>
      <c r="FZ164" s="326"/>
      <c r="GA164" s="326"/>
      <c r="GB164" s="36" t="s">
        <v>312</v>
      </c>
      <c r="GC164" s="308" t="str">
        <f t="shared" si="272"/>
        <v/>
      </c>
      <c r="GD164" s="267"/>
      <c r="GE164" s="312" t="str">
        <f t="shared" si="273"/>
        <v/>
      </c>
      <c r="GF164" s="313"/>
      <c r="GG164" s="338"/>
      <c r="GH164" s="312" t="str">
        <f t="shared" si="274"/>
        <v/>
      </c>
      <c r="GI164" s="313"/>
      <c r="GJ164" s="338" t="s">
        <v>56</v>
      </c>
      <c r="GK164" s="475" t="str">
        <f t="shared" si="275"/>
        <v/>
      </c>
      <c r="GL164" s="313"/>
      <c r="GM164" s="313"/>
      <c r="GN164" s="338"/>
      <c r="GO164" s="429" t="str">
        <f t="shared" si="276"/>
        <v/>
      </c>
      <c r="GP164" s="430" t="str">
        <f t="shared" si="277"/>
        <v/>
      </c>
      <c r="GQ164" s="431" t="str">
        <f t="shared" si="278"/>
        <v/>
      </c>
      <c r="GR164" s="432" t="str">
        <f t="shared" si="279"/>
        <v/>
      </c>
      <c r="GS164" s="430" t="str">
        <f t="shared" si="280"/>
        <v/>
      </c>
      <c r="GT164" s="433" t="str">
        <f t="shared" si="281"/>
        <v/>
      </c>
      <c r="GU164" s="331" t="str">
        <f t="shared" si="282"/>
        <v/>
      </c>
      <c r="GV164" s="333" t="str">
        <f t="shared" si="283"/>
        <v/>
      </c>
      <c r="GW164" s="439" t="str">
        <f t="shared" si="284"/>
        <v/>
      </c>
      <c r="GX164" s="433" t="str">
        <f t="shared" si="285"/>
        <v/>
      </c>
      <c r="GY164" s="331" t="str">
        <f t="shared" si="286"/>
        <v/>
      </c>
      <c r="GZ164" s="331" t="str">
        <f t="shared" si="287"/>
        <v/>
      </c>
      <c r="HA164" s="328" t="str">
        <f t="shared" si="288"/>
        <v/>
      </c>
      <c r="HB164" s="331" t="str">
        <f t="shared" si="289"/>
        <v/>
      </c>
      <c r="HC164" s="331" t="str">
        <f t="shared" si="290"/>
        <v/>
      </c>
      <c r="HD164" s="333" t="str">
        <f t="shared" si="291"/>
        <v/>
      </c>
      <c r="HE164" s="332" t="str">
        <f t="shared" si="292"/>
        <v/>
      </c>
      <c r="HF164" s="331" t="str">
        <f t="shared" si="293"/>
        <v/>
      </c>
      <c r="HG164" s="333" t="str">
        <f t="shared" si="294"/>
        <v/>
      </c>
      <c r="HH164" s="419" t="str">
        <f t="shared" si="295"/>
        <v/>
      </c>
      <c r="HI164" s="358" t="str">
        <f t="shared" si="296"/>
        <v/>
      </c>
      <c r="HJ164" s="331" t="str">
        <f t="shared" si="297"/>
        <v/>
      </c>
      <c r="HK164" s="331" t="str">
        <f t="shared" si="298"/>
        <v/>
      </c>
      <c r="HL164" s="358" t="str">
        <f t="shared" si="299"/>
        <v/>
      </c>
      <c r="HM164" s="331" t="str">
        <f t="shared" si="300"/>
        <v/>
      </c>
      <c r="HN164" s="331" t="str">
        <f t="shared" si="301"/>
        <v/>
      </c>
      <c r="HO164" s="358" t="str">
        <f t="shared" si="302"/>
        <v/>
      </c>
      <c r="HP164" s="331" t="str">
        <f t="shared" si="303"/>
        <v/>
      </c>
      <c r="HQ164" s="331" t="str">
        <f t="shared" si="304"/>
        <v/>
      </c>
      <c r="HR164" s="361" t="str">
        <f t="shared" si="305"/>
        <v/>
      </c>
      <c r="HS164" s="348" t="str">
        <f t="shared" si="306"/>
        <v/>
      </c>
      <c r="HT164" s="333" t="str">
        <f t="shared" si="307"/>
        <v/>
      </c>
      <c r="HU164" s="428" t="str">
        <f t="shared" si="308"/>
        <v/>
      </c>
      <c r="HV164" s="328" t="str">
        <f t="shared" si="309"/>
        <v/>
      </c>
      <c r="HW164" s="330" t="str">
        <f t="shared" si="310"/>
        <v/>
      </c>
      <c r="HX164" s="418" t="str">
        <f t="shared" si="311"/>
        <v/>
      </c>
      <c r="HY164" s="331" t="str">
        <f t="shared" si="312"/>
        <v/>
      </c>
      <c r="HZ164" s="331" t="str">
        <f t="shared" si="313"/>
        <v/>
      </c>
      <c r="IA164" s="331" t="str">
        <f t="shared" si="314"/>
        <v/>
      </c>
      <c r="IB164" s="331" t="str">
        <f t="shared" si="315"/>
        <v/>
      </c>
      <c r="IC164" s="333" t="str">
        <f t="shared" si="316"/>
        <v/>
      </c>
      <c r="ID164" s="419" t="str">
        <f t="shared" si="317"/>
        <v/>
      </c>
      <c r="IE164" s="331" t="str">
        <f t="shared" si="318"/>
        <v/>
      </c>
      <c r="IF164" s="331" t="str">
        <f t="shared" si="319"/>
        <v/>
      </c>
      <c r="IG164" s="331" t="str">
        <f t="shared" si="320"/>
        <v/>
      </c>
      <c r="IH164" s="331" t="str">
        <f t="shared" si="321"/>
        <v/>
      </c>
      <c r="II164" s="333" t="str">
        <f t="shared" si="322"/>
        <v/>
      </c>
      <c r="IJ164" s="419" t="str">
        <f t="shared" si="323"/>
        <v/>
      </c>
      <c r="IK164" s="331" t="str">
        <f t="shared" si="324"/>
        <v/>
      </c>
      <c r="IL164" s="331" t="str">
        <f t="shared" si="325"/>
        <v/>
      </c>
      <c r="IM164" s="331" t="str">
        <f t="shared" si="326"/>
        <v/>
      </c>
      <c r="IN164" s="331" t="str">
        <f t="shared" si="327"/>
        <v/>
      </c>
      <c r="IO164" s="333" t="str">
        <f t="shared" si="328"/>
        <v/>
      </c>
      <c r="IP164" s="433" t="str">
        <f t="shared" si="329"/>
        <v/>
      </c>
      <c r="IQ164" s="331" t="str">
        <f t="shared" si="330"/>
        <v/>
      </c>
      <c r="IR164" s="348" t="str">
        <f t="shared" si="331"/>
        <v/>
      </c>
      <c r="IS164" s="433" t="str">
        <f t="shared" si="332"/>
        <v/>
      </c>
      <c r="IT164" s="331" t="str">
        <f t="shared" si="333"/>
        <v/>
      </c>
      <c r="IU164" s="333" t="str">
        <f t="shared" si="334"/>
        <v/>
      </c>
      <c r="IV164" s="449" t="str">
        <f t="shared" si="335"/>
        <v/>
      </c>
      <c r="IW164" s="331" t="str">
        <f t="shared" si="336"/>
        <v/>
      </c>
      <c r="IX164" s="331" t="str">
        <f t="shared" si="337"/>
        <v/>
      </c>
      <c r="IY164" s="348" t="str">
        <f t="shared" si="338"/>
        <v/>
      </c>
      <c r="IZ164" s="365" t="str">
        <f t="shared" si="339"/>
        <v/>
      </c>
      <c r="JA164" s="340"/>
      <c r="JB164" s="100"/>
      <c r="JC164" s="370" t="str">
        <f t="shared" si="340"/>
        <v/>
      </c>
      <c r="JD164" s="101" t="str">
        <f t="shared" si="341"/>
        <v/>
      </c>
      <c r="JE164" s="367" t="str">
        <f t="shared" si="342"/>
        <v/>
      </c>
      <c r="JF164" s="368" t="str">
        <f t="shared" si="343"/>
        <v/>
      </c>
      <c r="JG164" s="368" t="str">
        <f t="shared" si="344"/>
        <v/>
      </c>
      <c r="JH164" s="368" t="str">
        <f t="shared" si="345"/>
        <v/>
      </c>
      <c r="JI164" s="368">
        <f t="shared" si="346"/>
        <v>0</v>
      </c>
      <c r="JJ164" s="369" t="str">
        <f t="shared" si="347"/>
        <v/>
      </c>
      <c r="JK164" s="367" t="str">
        <f t="shared" si="348"/>
        <v/>
      </c>
      <c r="JL164" s="369" t="str">
        <f t="shared" si="349"/>
        <v/>
      </c>
      <c r="JM164" s="368" t="str">
        <f t="shared" si="350"/>
        <v/>
      </c>
      <c r="JN164" s="368" t="str">
        <f t="shared" si="351"/>
        <v/>
      </c>
      <c r="JO164" s="368" t="str">
        <f t="shared" si="352"/>
        <v/>
      </c>
      <c r="JP164" s="371" t="str">
        <f t="shared" si="353"/>
        <v/>
      </c>
      <c r="JR164" s="115" t="str">
        <f t="shared" si="354"/>
        <v/>
      </c>
      <c r="JS164" s="28" t="str">
        <f t="shared" si="355"/>
        <v/>
      </c>
      <c r="JT164" s="28" t="str">
        <f t="shared" si="356"/>
        <v/>
      </c>
      <c r="JU164" s="28" t="str">
        <f t="shared" si="357"/>
        <v/>
      </c>
      <c r="JV164" s="28" t="str">
        <f t="shared" si="358"/>
        <v/>
      </c>
      <c r="JW164" s="251"/>
      <c r="JX164" s="122" t="str">
        <f t="shared" si="359"/>
        <v/>
      </c>
      <c r="JZ164" s="115" t="str">
        <f t="shared" si="360"/>
        <v/>
      </c>
      <c r="KA164" s="398" t="str">
        <f t="shared" si="361"/>
        <v/>
      </c>
      <c r="KB164" s="398" t="str">
        <f t="shared" si="362"/>
        <v/>
      </c>
      <c r="KC164" s="28" t="str">
        <f t="shared" si="363"/>
        <v/>
      </c>
      <c r="KD164" s="28" t="str">
        <f t="shared" si="364"/>
        <v/>
      </c>
      <c r="KE164" s="28" t="str">
        <f t="shared" si="365"/>
        <v/>
      </c>
      <c r="KF164" s="28" t="str">
        <f t="shared" si="366"/>
        <v/>
      </c>
      <c r="KG164" s="28" t="str">
        <f t="shared" si="367"/>
        <v/>
      </c>
      <c r="KH164" s="28" t="str">
        <f t="shared" si="368"/>
        <v/>
      </c>
      <c r="KI164" s="28" t="str">
        <f t="shared" si="369"/>
        <v/>
      </c>
      <c r="KJ164" s="28" t="str">
        <f t="shared" si="370"/>
        <v/>
      </c>
      <c r="KK164" s="122" t="str">
        <f t="shared" si="371"/>
        <v/>
      </c>
    </row>
    <row r="165" spans="2:297" s="26" customFormat="1" ht="26.25" customHeight="1" x14ac:dyDescent="0.2">
      <c r="B165" s="27">
        <f t="shared" si="250"/>
        <v>0</v>
      </c>
      <c r="C165" s="27">
        <f t="shared" si="251"/>
        <v>0</v>
      </c>
      <c r="D165" s="27">
        <f t="shared" si="252"/>
        <v>0</v>
      </c>
      <c r="E165" s="27">
        <f t="shared" si="253"/>
        <v>0</v>
      </c>
      <c r="F165" s="27">
        <f t="shared" si="254"/>
        <v>0</v>
      </c>
      <c r="G165" s="27">
        <f t="shared" si="255"/>
        <v>0</v>
      </c>
      <c r="H165" s="27">
        <f t="shared" si="256"/>
        <v>0</v>
      </c>
      <c r="I165" s="27">
        <f t="shared" si="257"/>
        <v>0</v>
      </c>
      <c r="J165" s="27"/>
      <c r="K165" s="27"/>
      <c r="L165" s="27"/>
      <c r="N165" s="131" t="str">
        <f t="shared" si="258"/>
        <v/>
      </c>
      <c r="O165" s="59"/>
      <c r="P165" s="59"/>
      <c r="Q165" s="241"/>
      <c r="R165" s="483"/>
      <c r="S165" s="243" t="str">
        <f>IFERROR(VLOOKUP($R165,整理番号!$B$4:$C$5,2,FALSE),"")</f>
        <v/>
      </c>
      <c r="T165" s="59"/>
      <c r="U165" s="250"/>
      <c r="V165" s="121"/>
      <c r="W165" s="218" t="str">
        <f t="shared" si="259"/>
        <v/>
      </c>
      <c r="X165" s="111"/>
      <c r="Y165" s="115"/>
      <c r="Z165" s="146" t="str">
        <f>IFERROR(VLOOKUP($Y165,整理番号!$B$8:$C$10,2,FALSE),"")</f>
        <v/>
      </c>
      <c r="AA165" s="251"/>
      <c r="AB165" s="28"/>
      <c r="AC165" s="62" t="str">
        <f>IFERROR(VLOOKUP($AB165,整理番号!$B$22:$C$23,2,FALSE),"")</f>
        <v/>
      </c>
      <c r="AD165" s="28"/>
      <c r="AE165" s="116" t="str">
        <f>IFERROR(VLOOKUP(AD165,整理番号!$B$14:$C$16,2,FALSE),"")</f>
        <v/>
      </c>
      <c r="AF165" s="115"/>
      <c r="AG165" s="30" t="str">
        <f>IFERROR(VLOOKUP(AF165,整理番号!$B$18:$C$19,2,FALSE),"")</f>
        <v/>
      </c>
      <c r="AH165" s="28"/>
      <c r="AI165" s="254"/>
      <c r="AJ165" s="254"/>
      <c r="AK165" s="122"/>
      <c r="AL165" s="141"/>
      <c r="AM165" s="28"/>
      <c r="AN165" s="141"/>
      <c r="AO165" s="115"/>
      <c r="AP165" s="116" t="str">
        <f>IFERROR(VLOOKUP(AO165,整理番号!$B$38:$C$43,2,FALSE),"")</f>
        <v/>
      </c>
      <c r="AQ165" s="104" t="str">
        <f t="shared" si="260"/>
        <v/>
      </c>
      <c r="AR165" s="27"/>
      <c r="AS165" s="28"/>
      <c r="AT165" s="27"/>
      <c r="AU165" s="27"/>
      <c r="AV165" s="122"/>
      <c r="AW165" s="115"/>
      <c r="AX165" s="31"/>
      <c r="AY165" s="64" t="str">
        <f t="shared" si="261"/>
        <v/>
      </c>
      <c r="AZ165" s="31"/>
      <c r="BA165" s="31"/>
      <c r="BB165" s="64">
        <f t="shared" si="262"/>
        <v>0</v>
      </c>
      <c r="BC165" s="64" t="str">
        <f t="shared" si="263"/>
        <v/>
      </c>
      <c r="BD165" s="64" t="str">
        <f t="shared" si="264"/>
        <v/>
      </c>
      <c r="BE165" s="33"/>
      <c r="BF165" s="34" t="str">
        <f t="shared" si="265"/>
        <v/>
      </c>
      <c r="BG165" s="125" t="str">
        <f t="shared" si="266"/>
        <v/>
      </c>
      <c r="BH165" s="262"/>
      <c r="BI165" s="263"/>
      <c r="BJ165" s="31"/>
      <c r="BK165" s="31"/>
      <c r="BL165" s="31"/>
      <c r="BM165" s="31"/>
      <c r="BN165" s="148"/>
      <c r="BO165" s="270"/>
      <c r="BP165" s="267"/>
      <c r="BQ165" s="262"/>
      <c r="BR165" s="263"/>
      <c r="BS165" s="31"/>
      <c r="BT165" s="31"/>
      <c r="BU165" s="31"/>
      <c r="BV165" s="31"/>
      <c r="BW165" s="148"/>
      <c r="BX165" s="270"/>
      <c r="BY165" s="267"/>
      <c r="BZ165" s="262"/>
      <c r="CA165" s="263"/>
      <c r="CB165" s="31"/>
      <c r="CC165" s="31"/>
      <c r="CD165" s="31"/>
      <c r="CE165" s="31"/>
      <c r="CF165" s="148"/>
      <c r="CG165" s="270"/>
      <c r="CH165" s="267"/>
      <c r="CI165" s="262"/>
      <c r="CJ165" s="263"/>
      <c r="CK165" s="323"/>
      <c r="CL165" s="323"/>
      <c r="CM165" s="323"/>
      <c r="CN165" s="323"/>
      <c r="CO165" s="35" t="s">
        <v>306</v>
      </c>
      <c r="CP165" s="342" t="str">
        <f t="shared" si="267"/>
        <v/>
      </c>
      <c r="CQ165" s="267"/>
      <c r="CR165" s="258"/>
      <c r="CS165" s="93"/>
      <c r="CT165" s="275"/>
      <c r="CU165" s="275"/>
      <c r="CV165" s="275"/>
      <c r="CW165" s="275"/>
      <c r="CX165" s="36" t="s">
        <v>307</v>
      </c>
      <c r="CY165" s="273"/>
      <c r="CZ165" s="258"/>
      <c r="DA165" s="263"/>
      <c r="DB165" s="296"/>
      <c r="DC165" s="296"/>
      <c r="DD165" s="296"/>
      <c r="DE165" s="296"/>
      <c r="DF165" s="36" t="s">
        <v>308</v>
      </c>
      <c r="DG165" s="344" t="str">
        <f t="shared" si="268"/>
        <v/>
      </c>
      <c r="DH165" s="273"/>
      <c r="DI165" s="258"/>
      <c r="DJ165" s="263"/>
      <c r="DK165" s="278"/>
      <c r="DL165" s="278"/>
      <c r="DM165" s="278"/>
      <c r="DN165" s="278"/>
      <c r="DO165" s="36" t="s">
        <v>309</v>
      </c>
      <c r="DP165" s="281"/>
      <c r="DQ165" s="284" t="str">
        <f t="shared" si="269"/>
        <v/>
      </c>
      <c r="DR165" s="273"/>
      <c r="DS165" s="43"/>
      <c r="DT165" s="93"/>
      <c r="DU165" s="37"/>
      <c r="DV165" s="37"/>
      <c r="DW165" s="37"/>
      <c r="DX165" s="37"/>
      <c r="DY165" s="46" t="s">
        <v>310</v>
      </c>
      <c r="DZ165" s="478"/>
      <c r="EA165" s="38"/>
      <c r="EB165" s="37"/>
      <c r="EC165" s="37"/>
      <c r="ED165" s="37"/>
      <c r="EE165" s="37"/>
      <c r="EF165" s="49" t="s">
        <v>307</v>
      </c>
      <c r="EG165" s="54"/>
      <c r="EH165" s="290"/>
      <c r="EI165" s="37"/>
      <c r="EJ165" s="37"/>
      <c r="EK165" s="37"/>
      <c r="EL165" s="37"/>
      <c r="EM165" s="52" t="s">
        <v>307</v>
      </c>
      <c r="EN165" s="57"/>
      <c r="EO165" s="290"/>
      <c r="EP165" s="37"/>
      <c r="EQ165" s="37"/>
      <c r="ER165" s="37"/>
      <c r="ES165" s="37"/>
      <c r="ET165" s="39" t="s">
        <v>307</v>
      </c>
      <c r="EU165" s="287"/>
      <c r="EV165" s="292"/>
      <c r="EW165" s="290"/>
      <c r="EX165" s="37"/>
      <c r="EY165" s="37"/>
      <c r="EZ165" s="37"/>
      <c r="FA165" s="37"/>
      <c r="FB165" s="39" t="s">
        <v>307</v>
      </c>
      <c r="FC165" s="287"/>
      <c r="FD165" s="292"/>
      <c r="FE165" s="290"/>
      <c r="FF165" s="296"/>
      <c r="FG165" s="296"/>
      <c r="FH165" s="296"/>
      <c r="FI165" s="296"/>
      <c r="FJ165" s="40" t="s">
        <v>311</v>
      </c>
      <c r="FK165" s="302" t="str">
        <f t="shared" si="270"/>
        <v/>
      </c>
      <c r="FL165" s="299"/>
      <c r="FM165" s="292"/>
      <c r="FN165" s="290"/>
      <c r="FO165" s="305"/>
      <c r="FP165" s="296"/>
      <c r="FQ165" s="296"/>
      <c r="FR165" s="296"/>
      <c r="FS165" s="40" t="s">
        <v>311</v>
      </c>
      <c r="FT165" s="352" t="str">
        <f t="shared" si="271"/>
        <v/>
      </c>
      <c r="FU165" s="267"/>
      <c r="FV165" s="292"/>
      <c r="FW165" s="290"/>
      <c r="FX165" s="326"/>
      <c r="FY165" s="326"/>
      <c r="FZ165" s="326"/>
      <c r="GA165" s="326"/>
      <c r="GB165" s="36" t="s">
        <v>312</v>
      </c>
      <c r="GC165" s="308" t="str">
        <f t="shared" si="272"/>
        <v/>
      </c>
      <c r="GD165" s="267"/>
      <c r="GE165" s="312" t="str">
        <f t="shared" si="273"/>
        <v/>
      </c>
      <c r="GF165" s="313"/>
      <c r="GG165" s="338"/>
      <c r="GH165" s="312" t="str">
        <f t="shared" si="274"/>
        <v/>
      </c>
      <c r="GI165" s="313"/>
      <c r="GJ165" s="338" t="s">
        <v>56</v>
      </c>
      <c r="GK165" s="475" t="str">
        <f t="shared" si="275"/>
        <v/>
      </c>
      <c r="GL165" s="313"/>
      <c r="GM165" s="313"/>
      <c r="GN165" s="338"/>
      <c r="GO165" s="429" t="str">
        <f t="shared" si="276"/>
        <v/>
      </c>
      <c r="GP165" s="430" t="str">
        <f t="shared" si="277"/>
        <v/>
      </c>
      <c r="GQ165" s="431" t="str">
        <f t="shared" si="278"/>
        <v/>
      </c>
      <c r="GR165" s="432" t="str">
        <f t="shared" si="279"/>
        <v/>
      </c>
      <c r="GS165" s="430" t="str">
        <f t="shared" si="280"/>
        <v/>
      </c>
      <c r="GT165" s="433" t="str">
        <f t="shared" si="281"/>
        <v/>
      </c>
      <c r="GU165" s="331" t="str">
        <f t="shared" si="282"/>
        <v/>
      </c>
      <c r="GV165" s="333" t="str">
        <f t="shared" si="283"/>
        <v/>
      </c>
      <c r="GW165" s="439" t="str">
        <f t="shared" si="284"/>
        <v/>
      </c>
      <c r="GX165" s="433" t="str">
        <f t="shared" si="285"/>
        <v/>
      </c>
      <c r="GY165" s="331" t="str">
        <f t="shared" si="286"/>
        <v/>
      </c>
      <c r="GZ165" s="331" t="str">
        <f t="shared" si="287"/>
        <v/>
      </c>
      <c r="HA165" s="328" t="str">
        <f t="shared" si="288"/>
        <v/>
      </c>
      <c r="HB165" s="331" t="str">
        <f t="shared" si="289"/>
        <v/>
      </c>
      <c r="HC165" s="331" t="str">
        <f t="shared" si="290"/>
        <v/>
      </c>
      <c r="HD165" s="333" t="str">
        <f t="shared" si="291"/>
        <v/>
      </c>
      <c r="HE165" s="332" t="str">
        <f t="shared" si="292"/>
        <v/>
      </c>
      <c r="HF165" s="331" t="str">
        <f t="shared" si="293"/>
        <v/>
      </c>
      <c r="HG165" s="333" t="str">
        <f t="shared" si="294"/>
        <v/>
      </c>
      <c r="HH165" s="419" t="str">
        <f t="shared" si="295"/>
        <v/>
      </c>
      <c r="HI165" s="358" t="str">
        <f t="shared" si="296"/>
        <v/>
      </c>
      <c r="HJ165" s="331" t="str">
        <f t="shared" si="297"/>
        <v/>
      </c>
      <c r="HK165" s="331" t="str">
        <f t="shared" si="298"/>
        <v/>
      </c>
      <c r="HL165" s="358" t="str">
        <f t="shared" si="299"/>
        <v/>
      </c>
      <c r="HM165" s="331" t="str">
        <f t="shared" si="300"/>
        <v/>
      </c>
      <c r="HN165" s="331" t="str">
        <f t="shared" si="301"/>
        <v/>
      </c>
      <c r="HO165" s="358" t="str">
        <f t="shared" si="302"/>
        <v/>
      </c>
      <c r="HP165" s="331" t="str">
        <f t="shared" si="303"/>
        <v/>
      </c>
      <c r="HQ165" s="331" t="str">
        <f t="shared" si="304"/>
        <v/>
      </c>
      <c r="HR165" s="361" t="str">
        <f t="shared" si="305"/>
        <v/>
      </c>
      <c r="HS165" s="348" t="str">
        <f t="shared" si="306"/>
        <v/>
      </c>
      <c r="HT165" s="333" t="str">
        <f t="shared" si="307"/>
        <v/>
      </c>
      <c r="HU165" s="428" t="str">
        <f t="shared" si="308"/>
        <v/>
      </c>
      <c r="HV165" s="328" t="str">
        <f t="shared" si="309"/>
        <v/>
      </c>
      <c r="HW165" s="330" t="str">
        <f t="shared" si="310"/>
        <v/>
      </c>
      <c r="HX165" s="418" t="str">
        <f t="shared" si="311"/>
        <v/>
      </c>
      <c r="HY165" s="331" t="str">
        <f t="shared" si="312"/>
        <v/>
      </c>
      <c r="HZ165" s="331" t="str">
        <f t="shared" si="313"/>
        <v/>
      </c>
      <c r="IA165" s="331" t="str">
        <f t="shared" si="314"/>
        <v/>
      </c>
      <c r="IB165" s="331" t="str">
        <f t="shared" si="315"/>
        <v/>
      </c>
      <c r="IC165" s="333" t="str">
        <f t="shared" si="316"/>
        <v/>
      </c>
      <c r="ID165" s="419" t="str">
        <f t="shared" si="317"/>
        <v/>
      </c>
      <c r="IE165" s="331" t="str">
        <f t="shared" si="318"/>
        <v/>
      </c>
      <c r="IF165" s="331" t="str">
        <f t="shared" si="319"/>
        <v/>
      </c>
      <c r="IG165" s="331" t="str">
        <f t="shared" si="320"/>
        <v/>
      </c>
      <c r="IH165" s="331" t="str">
        <f t="shared" si="321"/>
        <v/>
      </c>
      <c r="II165" s="333" t="str">
        <f t="shared" si="322"/>
        <v/>
      </c>
      <c r="IJ165" s="419" t="str">
        <f t="shared" si="323"/>
        <v/>
      </c>
      <c r="IK165" s="331" t="str">
        <f t="shared" si="324"/>
        <v/>
      </c>
      <c r="IL165" s="331" t="str">
        <f t="shared" si="325"/>
        <v/>
      </c>
      <c r="IM165" s="331" t="str">
        <f t="shared" si="326"/>
        <v/>
      </c>
      <c r="IN165" s="331" t="str">
        <f t="shared" si="327"/>
        <v/>
      </c>
      <c r="IO165" s="333" t="str">
        <f t="shared" si="328"/>
        <v/>
      </c>
      <c r="IP165" s="433" t="str">
        <f t="shared" si="329"/>
        <v/>
      </c>
      <c r="IQ165" s="331" t="str">
        <f t="shared" si="330"/>
        <v/>
      </c>
      <c r="IR165" s="348" t="str">
        <f t="shared" si="331"/>
        <v/>
      </c>
      <c r="IS165" s="433" t="str">
        <f t="shared" si="332"/>
        <v/>
      </c>
      <c r="IT165" s="331" t="str">
        <f t="shared" si="333"/>
        <v/>
      </c>
      <c r="IU165" s="333" t="str">
        <f t="shared" si="334"/>
        <v/>
      </c>
      <c r="IV165" s="449" t="str">
        <f t="shared" si="335"/>
        <v/>
      </c>
      <c r="IW165" s="331" t="str">
        <f t="shared" si="336"/>
        <v/>
      </c>
      <c r="IX165" s="331" t="str">
        <f t="shared" si="337"/>
        <v/>
      </c>
      <c r="IY165" s="348" t="str">
        <f t="shared" si="338"/>
        <v/>
      </c>
      <c r="IZ165" s="365" t="str">
        <f t="shared" si="339"/>
        <v/>
      </c>
      <c r="JA165" s="340"/>
      <c r="JB165" s="100"/>
      <c r="JC165" s="370" t="str">
        <f t="shared" si="340"/>
        <v/>
      </c>
      <c r="JD165" s="101" t="str">
        <f t="shared" si="341"/>
        <v/>
      </c>
      <c r="JE165" s="367" t="str">
        <f t="shared" si="342"/>
        <v/>
      </c>
      <c r="JF165" s="368" t="str">
        <f t="shared" si="343"/>
        <v/>
      </c>
      <c r="JG165" s="368" t="str">
        <f t="shared" si="344"/>
        <v/>
      </c>
      <c r="JH165" s="368" t="str">
        <f t="shared" si="345"/>
        <v/>
      </c>
      <c r="JI165" s="368">
        <f t="shared" si="346"/>
        <v>0</v>
      </c>
      <c r="JJ165" s="369" t="str">
        <f t="shared" si="347"/>
        <v/>
      </c>
      <c r="JK165" s="367" t="str">
        <f t="shared" si="348"/>
        <v/>
      </c>
      <c r="JL165" s="369" t="str">
        <f t="shared" si="349"/>
        <v/>
      </c>
      <c r="JM165" s="368" t="str">
        <f t="shared" si="350"/>
        <v/>
      </c>
      <c r="JN165" s="368" t="str">
        <f t="shared" si="351"/>
        <v/>
      </c>
      <c r="JO165" s="368" t="str">
        <f t="shared" si="352"/>
        <v/>
      </c>
      <c r="JP165" s="371" t="str">
        <f t="shared" si="353"/>
        <v/>
      </c>
      <c r="JR165" s="115" t="str">
        <f t="shared" si="354"/>
        <v/>
      </c>
      <c r="JS165" s="28" t="str">
        <f t="shared" si="355"/>
        <v/>
      </c>
      <c r="JT165" s="28" t="str">
        <f t="shared" si="356"/>
        <v/>
      </c>
      <c r="JU165" s="28" t="str">
        <f t="shared" si="357"/>
        <v/>
      </c>
      <c r="JV165" s="28" t="str">
        <f t="shared" si="358"/>
        <v/>
      </c>
      <c r="JW165" s="251"/>
      <c r="JX165" s="122" t="str">
        <f t="shared" si="359"/>
        <v/>
      </c>
      <c r="JZ165" s="115" t="str">
        <f t="shared" si="360"/>
        <v/>
      </c>
      <c r="KA165" s="398" t="str">
        <f t="shared" si="361"/>
        <v/>
      </c>
      <c r="KB165" s="398" t="str">
        <f t="shared" si="362"/>
        <v/>
      </c>
      <c r="KC165" s="28" t="str">
        <f t="shared" si="363"/>
        <v/>
      </c>
      <c r="KD165" s="28" t="str">
        <f t="shared" si="364"/>
        <v/>
      </c>
      <c r="KE165" s="28" t="str">
        <f t="shared" si="365"/>
        <v/>
      </c>
      <c r="KF165" s="28" t="str">
        <f t="shared" si="366"/>
        <v/>
      </c>
      <c r="KG165" s="28" t="str">
        <f t="shared" si="367"/>
        <v/>
      </c>
      <c r="KH165" s="28" t="str">
        <f t="shared" si="368"/>
        <v/>
      </c>
      <c r="KI165" s="28" t="str">
        <f t="shared" si="369"/>
        <v/>
      </c>
      <c r="KJ165" s="28" t="str">
        <f t="shared" si="370"/>
        <v/>
      </c>
      <c r="KK165" s="122" t="str">
        <f t="shared" si="371"/>
        <v/>
      </c>
    </row>
    <row r="166" spans="2:297" s="26" customFormat="1" ht="26.25" customHeight="1" x14ac:dyDescent="0.2">
      <c r="B166" s="27">
        <f t="shared" si="250"/>
        <v>0</v>
      </c>
      <c r="C166" s="27">
        <f t="shared" si="251"/>
        <v>0</v>
      </c>
      <c r="D166" s="27">
        <f t="shared" si="252"/>
        <v>0</v>
      </c>
      <c r="E166" s="27">
        <f t="shared" si="253"/>
        <v>0</v>
      </c>
      <c r="F166" s="27">
        <f t="shared" si="254"/>
        <v>0</v>
      </c>
      <c r="G166" s="27">
        <f t="shared" si="255"/>
        <v>0</v>
      </c>
      <c r="H166" s="27">
        <f t="shared" si="256"/>
        <v>0</v>
      </c>
      <c r="I166" s="27">
        <f t="shared" si="257"/>
        <v>0</v>
      </c>
      <c r="J166" s="27"/>
      <c r="K166" s="27"/>
      <c r="L166" s="27"/>
      <c r="N166" s="131" t="str">
        <f t="shared" si="258"/>
        <v/>
      </c>
      <c r="O166" s="59"/>
      <c r="P166" s="59"/>
      <c r="Q166" s="241"/>
      <c r="R166" s="483"/>
      <c r="S166" s="243" t="str">
        <f>IFERROR(VLOOKUP($R166,整理番号!$B$4:$C$5,2,FALSE),"")</f>
        <v/>
      </c>
      <c r="T166" s="59"/>
      <c r="U166" s="250"/>
      <c r="V166" s="121"/>
      <c r="W166" s="218" t="str">
        <f t="shared" si="259"/>
        <v/>
      </c>
      <c r="X166" s="111"/>
      <c r="Y166" s="115"/>
      <c r="Z166" s="146" t="str">
        <f>IFERROR(VLOOKUP($Y166,整理番号!$B$8:$C$10,2,FALSE),"")</f>
        <v/>
      </c>
      <c r="AA166" s="251"/>
      <c r="AB166" s="28"/>
      <c r="AC166" s="62" t="str">
        <f>IFERROR(VLOOKUP($AB166,整理番号!$B$22:$C$23,2,FALSE),"")</f>
        <v/>
      </c>
      <c r="AD166" s="28"/>
      <c r="AE166" s="116" t="str">
        <f>IFERROR(VLOOKUP(AD166,整理番号!$B$14:$C$16,2,FALSE),"")</f>
        <v/>
      </c>
      <c r="AF166" s="115"/>
      <c r="AG166" s="30" t="str">
        <f>IFERROR(VLOOKUP(AF166,整理番号!$B$18:$C$19,2,FALSE),"")</f>
        <v/>
      </c>
      <c r="AH166" s="28"/>
      <c r="AI166" s="254"/>
      <c r="AJ166" s="254"/>
      <c r="AK166" s="122"/>
      <c r="AL166" s="141"/>
      <c r="AM166" s="28"/>
      <c r="AN166" s="141"/>
      <c r="AO166" s="115"/>
      <c r="AP166" s="116" t="str">
        <f>IFERROR(VLOOKUP(AO166,整理番号!$B$38:$C$43,2,FALSE),"")</f>
        <v/>
      </c>
      <c r="AQ166" s="104" t="str">
        <f t="shared" si="260"/>
        <v/>
      </c>
      <c r="AR166" s="27"/>
      <c r="AS166" s="28"/>
      <c r="AT166" s="27"/>
      <c r="AU166" s="27"/>
      <c r="AV166" s="122"/>
      <c r="AW166" s="115"/>
      <c r="AX166" s="31"/>
      <c r="AY166" s="64" t="str">
        <f t="shared" si="261"/>
        <v/>
      </c>
      <c r="AZ166" s="31"/>
      <c r="BA166" s="31"/>
      <c r="BB166" s="64">
        <f t="shared" si="262"/>
        <v>0</v>
      </c>
      <c r="BC166" s="64" t="str">
        <f t="shared" si="263"/>
        <v/>
      </c>
      <c r="BD166" s="64" t="str">
        <f t="shared" si="264"/>
        <v/>
      </c>
      <c r="BE166" s="33"/>
      <c r="BF166" s="34" t="str">
        <f t="shared" si="265"/>
        <v/>
      </c>
      <c r="BG166" s="125" t="str">
        <f t="shared" si="266"/>
        <v/>
      </c>
      <c r="BH166" s="262"/>
      <c r="BI166" s="263"/>
      <c r="BJ166" s="31"/>
      <c r="BK166" s="31"/>
      <c r="BL166" s="31"/>
      <c r="BM166" s="31"/>
      <c r="BN166" s="148"/>
      <c r="BO166" s="270"/>
      <c r="BP166" s="267"/>
      <c r="BQ166" s="262"/>
      <c r="BR166" s="263"/>
      <c r="BS166" s="31"/>
      <c r="BT166" s="31"/>
      <c r="BU166" s="31"/>
      <c r="BV166" s="31"/>
      <c r="BW166" s="148"/>
      <c r="BX166" s="270"/>
      <c r="BY166" s="267"/>
      <c r="BZ166" s="262"/>
      <c r="CA166" s="263"/>
      <c r="CB166" s="31"/>
      <c r="CC166" s="31"/>
      <c r="CD166" s="31"/>
      <c r="CE166" s="31"/>
      <c r="CF166" s="148"/>
      <c r="CG166" s="270"/>
      <c r="CH166" s="267"/>
      <c r="CI166" s="262"/>
      <c r="CJ166" s="263"/>
      <c r="CK166" s="323"/>
      <c r="CL166" s="323"/>
      <c r="CM166" s="323"/>
      <c r="CN166" s="323"/>
      <c r="CO166" s="35" t="s">
        <v>306</v>
      </c>
      <c r="CP166" s="342" t="str">
        <f t="shared" si="267"/>
        <v/>
      </c>
      <c r="CQ166" s="267"/>
      <c r="CR166" s="258"/>
      <c r="CS166" s="93"/>
      <c r="CT166" s="275"/>
      <c r="CU166" s="275"/>
      <c r="CV166" s="275"/>
      <c r="CW166" s="275"/>
      <c r="CX166" s="36" t="s">
        <v>307</v>
      </c>
      <c r="CY166" s="273"/>
      <c r="CZ166" s="258"/>
      <c r="DA166" s="263"/>
      <c r="DB166" s="296"/>
      <c r="DC166" s="296"/>
      <c r="DD166" s="296"/>
      <c r="DE166" s="296"/>
      <c r="DF166" s="36" t="s">
        <v>308</v>
      </c>
      <c r="DG166" s="344" t="str">
        <f t="shared" si="268"/>
        <v/>
      </c>
      <c r="DH166" s="273"/>
      <c r="DI166" s="258"/>
      <c r="DJ166" s="263"/>
      <c r="DK166" s="278"/>
      <c r="DL166" s="278"/>
      <c r="DM166" s="278"/>
      <c r="DN166" s="278"/>
      <c r="DO166" s="36" t="s">
        <v>309</v>
      </c>
      <c r="DP166" s="281"/>
      <c r="DQ166" s="284" t="str">
        <f t="shared" si="269"/>
        <v/>
      </c>
      <c r="DR166" s="273"/>
      <c r="DS166" s="43"/>
      <c r="DT166" s="93"/>
      <c r="DU166" s="37"/>
      <c r="DV166" s="37"/>
      <c r="DW166" s="37"/>
      <c r="DX166" s="37"/>
      <c r="DY166" s="46" t="s">
        <v>310</v>
      </c>
      <c r="DZ166" s="478"/>
      <c r="EA166" s="38"/>
      <c r="EB166" s="37"/>
      <c r="EC166" s="37"/>
      <c r="ED166" s="37"/>
      <c r="EE166" s="37"/>
      <c r="EF166" s="49" t="s">
        <v>307</v>
      </c>
      <c r="EG166" s="54"/>
      <c r="EH166" s="290"/>
      <c r="EI166" s="37"/>
      <c r="EJ166" s="37"/>
      <c r="EK166" s="37"/>
      <c r="EL166" s="37"/>
      <c r="EM166" s="52" t="s">
        <v>307</v>
      </c>
      <c r="EN166" s="57"/>
      <c r="EO166" s="290"/>
      <c r="EP166" s="37"/>
      <c r="EQ166" s="37"/>
      <c r="ER166" s="37"/>
      <c r="ES166" s="37"/>
      <c r="ET166" s="39" t="s">
        <v>307</v>
      </c>
      <c r="EU166" s="287"/>
      <c r="EV166" s="292"/>
      <c r="EW166" s="290"/>
      <c r="EX166" s="37"/>
      <c r="EY166" s="37"/>
      <c r="EZ166" s="37"/>
      <c r="FA166" s="37"/>
      <c r="FB166" s="39" t="s">
        <v>307</v>
      </c>
      <c r="FC166" s="287"/>
      <c r="FD166" s="292"/>
      <c r="FE166" s="290"/>
      <c r="FF166" s="296"/>
      <c r="FG166" s="296"/>
      <c r="FH166" s="296"/>
      <c r="FI166" s="296"/>
      <c r="FJ166" s="40" t="s">
        <v>311</v>
      </c>
      <c r="FK166" s="302" t="str">
        <f t="shared" si="270"/>
        <v/>
      </c>
      <c r="FL166" s="299"/>
      <c r="FM166" s="292"/>
      <c r="FN166" s="290"/>
      <c r="FO166" s="305"/>
      <c r="FP166" s="296"/>
      <c r="FQ166" s="296"/>
      <c r="FR166" s="296"/>
      <c r="FS166" s="40" t="s">
        <v>311</v>
      </c>
      <c r="FT166" s="352" t="str">
        <f t="shared" si="271"/>
        <v/>
      </c>
      <c r="FU166" s="267"/>
      <c r="FV166" s="292"/>
      <c r="FW166" s="290"/>
      <c r="FX166" s="326"/>
      <c r="FY166" s="326"/>
      <c r="FZ166" s="326"/>
      <c r="GA166" s="326"/>
      <c r="GB166" s="36" t="s">
        <v>312</v>
      </c>
      <c r="GC166" s="308" t="str">
        <f t="shared" si="272"/>
        <v/>
      </c>
      <c r="GD166" s="267"/>
      <c r="GE166" s="312" t="str">
        <f t="shared" si="273"/>
        <v/>
      </c>
      <c r="GF166" s="313"/>
      <c r="GG166" s="338"/>
      <c r="GH166" s="312" t="str">
        <f t="shared" si="274"/>
        <v/>
      </c>
      <c r="GI166" s="313"/>
      <c r="GJ166" s="338" t="s">
        <v>56</v>
      </c>
      <c r="GK166" s="475" t="str">
        <f t="shared" si="275"/>
        <v/>
      </c>
      <c r="GL166" s="313"/>
      <c r="GM166" s="313"/>
      <c r="GN166" s="338"/>
      <c r="GO166" s="429" t="str">
        <f t="shared" si="276"/>
        <v/>
      </c>
      <c r="GP166" s="430" t="str">
        <f t="shared" si="277"/>
        <v/>
      </c>
      <c r="GQ166" s="431" t="str">
        <f t="shared" si="278"/>
        <v/>
      </c>
      <c r="GR166" s="432" t="str">
        <f t="shared" si="279"/>
        <v/>
      </c>
      <c r="GS166" s="430" t="str">
        <f t="shared" si="280"/>
        <v/>
      </c>
      <c r="GT166" s="433" t="str">
        <f t="shared" si="281"/>
        <v/>
      </c>
      <c r="GU166" s="331" t="str">
        <f t="shared" si="282"/>
        <v/>
      </c>
      <c r="GV166" s="333" t="str">
        <f t="shared" si="283"/>
        <v/>
      </c>
      <c r="GW166" s="439" t="str">
        <f t="shared" si="284"/>
        <v/>
      </c>
      <c r="GX166" s="433" t="str">
        <f t="shared" si="285"/>
        <v/>
      </c>
      <c r="GY166" s="331" t="str">
        <f t="shared" si="286"/>
        <v/>
      </c>
      <c r="GZ166" s="331" t="str">
        <f t="shared" si="287"/>
        <v/>
      </c>
      <c r="HA166" s="328" t="str">
        <f t="shared" si="288"/>
        <v/>
      </c>
      <c r="HB166" s="331" t="str">
        <f t="shared" si="289"/>
        <v/>
      </c>
      <c r="HC166" s="331" t="str">
        <f t="shared" si="290"/>
        <v/>
      </c>
      <c r="HD166" s="333" t="str">
        <f t="shared" si="291"/>
        <v/>
      </c>
      <c r="HE166" s="332" t="str">
        <f t="shared" si="292"/>
        <v/>
      </c>
      <c r="HF166" s="331" t="str">
        <f t="shared" si="293"/>
        <v/>
      </c>
      <c r="HG166" s="333" t="str">
        <f t="shared" si="294"/>
        <v/>
      </c>
      <c r="HH166" s="419" t="str">
        <f t="shared" si="295"/>
        <v/>
      </c>
      <c r="HI166" s="358" t="str">
        <f t="shared" si="296"/>
        <v/>
      </c>
      <c r="HJ166" s="331" t="str">
        <f t="shared" si="297"/>
        <v/>
      </c>
      <c r="HK166" s="331" t="str">
        <f t="shared" si="298"/>
        <v/>
      </c>
      <c r="HL166" s="358" t="str">
        <f t="shared" si="299"/>
        <v/>
      </c>
      <c r="HM166" s="331" t="str">
        <f t="shared" si="300"/>
        <v/>
      </c>
      <c r="HN166" s="331" t="str">
        <f t="shared" si="301"/>
        <v/>
      </c>
      <c r="HO166" s="358" t="str">
        <f t="shared" si="302"/>
        <v/>
      </c>
      <c r="HP166" s="331" t="str">
        <f t="shared" si="303"/>
        <v/>
      </c>
      <c r="HQ166" s="331" t="str">
        <f t="shared" si="304"/>
        <v/>
      </c>
      <c r="HR166" s="361" t="str">
        <f t="shared" si="305"/>
        <v/>
      </c>
      <c r="HS166" s="348" t="str">
        <f t="shared" si="306"/>
        <v/>
      </c>
      <c r="HT166" s="333" t="str">
        <f t="shared" si="307"/>
        <v/>
      </c>
      <c r="HU166" s="428" t="str">
        <f t="shared" si="308"/>
        <v/>
      </c>
      <c r="HV166" s="328" t="str">
        <f t="shared" si="309"/>
        <v/>
      </c>
      <c r="HW166" s="330" t="str">
        <f t="shared" si="310"/>
        <v/>
      </c>
      <c r="HX166" s="418" t="str">
        <f t="shared" si="311"/>
        <v/>
      </c>
      <c r="HY166" s="331" t="str">
        <f t="shared" si="312"/>
        <v/>
      </c>
      <c r="HZ166" s="331" t="str">
        <f t="shared" si="313"/>
        <v/>
      </c>
      <c r="IA166" s="331" t="str">
        <f t="shared" si="314"/>
        <v/>
      </c>
      <c r="IB166" s="331" t="str">
        <f t="shared" si="315"/>
        <v/>
      </c>
      <c r="IC166" s="333" t="str">
        <f t="shared" si="316"/>
        <v/>
      </c>
      <c r="ID166" s="419" t="str">
        <f t="shared" si="317"/>
        <v/>
      </c>
      <c r="IE166" s="331" t="str">
        <f t="shared" si="318"/>
        <v/>
      </c>
      <c r="IF166" s="331" t="str">
        <f t="shared" si="319"/>
        <v/>
      </c>
      <c r="IG166" s="331" t="str">
        <f t="shared" si="320"/>
        <v/>
      </c>
      <c r="IH166" s="331" t="str">
        <f t="shared" si="321"/>
        <v/>
      </c>
      <c r="II166" s="333" t="str">
        <f t="shared" si="322"/>
        <v/>
      </c>
      <c r="IJ166" s="419" t="str">
        <f t="shared" si="323"/>
        <v/>
      </c>
      <c r="IK166" s="331" t="str">
        <f t="shared" si="324"/>
        <v/>
      </c>
      <c r="IL166" s="331" t="str">
        <f t="shared" si="325"/>
        <v/>
      </c>
      <c r="IM166" s="331" t="str">
        <f t="shared" si="326"/>
        <v/>
      </c>
      <c r="IN166" s="331" t="str">
        <f t="shared" si="327"/>
        <v/>
      </c>
      <c r="IO166" s="333" t="str">
        <f t="shared" si="328"/>
        <v/>
      </c>
      <c r="IP166" s="433" t="str">
        <f t="shared" si="329"/>
        <v/>
      </c>
      <c r="IQ166" s="331" t="str">
        <f t="shared" si="330"/>
        <v/>
      </c>
      <c r="IR166" s="348" t="str">
        <f t="shared" si="331"/>
        <v/>
      </c>
      <c r="IS166" s="433" t="str">
        <f t="shared" si="332"/>
        <v/>
      </c>
      <c r="IT166" s="331" t="str">
        <f t="shared" si="333"/>
        <v/>
      </c>
      <c r="IU166" s="333" t="str">
        <f t="shared" si="334"/>
        <v/>
      </c>
      <c r="IV166" s="449" t="str">
        <f t="shared" si="335"/>
        <v/>
      </c>
      <c r="IW166" s="331" t="str">
        <f t="shared" si="336"/>
        <v/>
      </c>
      <c r="IX166" s="331" t="str">
        <f t="shared" si="337"/>
        <v/>
      </c>
      <c r="IY166" s="348" t="str">
        <f t="shared" si="338"/>
        <v/>
      </c>
      <c r="IZ166" s="365" t="str">
        <f t="shared" si="339"/>
        <v/>
      </c>
      <c r="JA166" s="340"/>
      <c r="JB166" s="100"/>
      <c r="JC166" s="370" t="str">
        <f t="shared" si="340"/>
        <v/>
      </c>
      <c r="JD166" s="101" t="str">
        <f t="shared" si="341"/>
        <v/>
      </c>
      <c r="JE166" s="367" t="str">
        <f t="shared" si="342"/>
        <v/>
      </c>
      <c r="JF166" s="368" t="str">
        <f t="shared" si="343"/>
        <v/>
      </c>
      <c r="JG166" s="368" t="str">
        <f t="shared" si="344"/>
        <v/>
      </c>
      <c r="JH166" s="368" t="str">
        <f t="shared" si="345"/>
        <v/>
      </c>
      <c r="JI166" s="368">
        <f t="shared" si="346"/>
        <v>0</v>
      </c>
      <c r="JJ166" s="369" t="str">
        <f t="shared" si="347"/>
        <v/>
      </c>
      <c r="JK166" s="367" t="str">
        <f t="shared" si="348"/>
        <v/>
      </c>
      <c r="JL166" s="369" t="str">
        <f t="shared" si="349"/>
        <v/>
      </c>
      <c r="JM166" s="368" t="str">
        <f t="shared" si="350"/>
        <v/>
      </c>
      <c r="JN166" s="368" t="str">
        <f t="shared" si="351"/>
        <v/>
      </c>
      <c r="JO166" s="368" t="str">
        <f t="shared" si="352"/>
        <v/>
      </c>
      <c r="JP166" s="371" t="str">
        <f t="shared" si="353"/>
        <v/>
      </c>
      <c r="JR166" s="115" t="str">
        <f t="shared" si="354"/>
        <v/>
      </c>
      <c r="JS166" s="28" t="str">
        <f t="shared" si="355"/>
        <v/>
      </c>
      <c r="JT166" s="28" t="str">
        <f t="shared" si="356"/>
        <v/>
      </c>
      <c r="JU166" s="28" t="str">
        <f t="shared" si="357"/>
        <v/>
      </c>
      <c r="JV166" s="28" t="str">
        <f t="shared" si="358"/>
        <v/>
      </c>
      <c r="JW166" s="251"/>
      <c r="JX166" s="122" t="str">
        <f t="shared" si="359"/>
        <v/>
      </c>
      <c r="JZ166" s="115" t="str">
        <f t="shared" si="360"/>
        <v/>
      </c>
      <c r="KA166" s="398" t="str">
        <f t="shared" si="361"/>
        <v/>
      </c>
      <c r="KB166" s="398" t="str">
        <f t="shared" si="362"/>
        <v/>
      </c>
      <c r="KC166" s="28" t="str">
        <f t="shared" si="363"/>
        <v/>
      </c>
      <c r="KD166" s="28" t="str">
        <f t="shared" si="364"/>
        <v/>
      </c>
      <c r="KE166" s="28" t="str">
        <f t="shared" si="365"/>
        <v/>
      </c>
      <c r="KF166" s="28" t="str">
        <f t="shared" si="366"/>
        <v/>
      </c>
      <c r="KG166" s="28" t="str">
        <f t="shared" si="367"/>
        <v/>
      </c>
      <c r="KH166" s="28" t="str">
        <f t="shared" si="368"/>
        <v/>
      </c>
      <c r="KI166" s="28" t="str">
        <f t="shared" si="369"/>
        <v/>
      </c>
      <c r="KJ166" s="28" t="str">
        <f t="shared" si="370"/>
        <v/>
      </c>
      <c r="KK166" s="122" t="str">
        <f t="shared" si="371"/>
        <v/>
      </c>
    </row>
    <row r="167" spans="2:297" s="26" customFormat="1" ht="26.25" customHeight="1" x14ac:dyDescent="0.2">
      <c r="B167" s="27">
        <f t="shared" si="250"/>
        <v>0</v>
      </c>
      <c r="C167" s="27">
        <f t="shared" si="251"/>
        <v>0</v>
      </c>
      <c r="D167" s="27">
        <f t="shared" si="252"/>
        <v>0</v>
      </c>
      <c r="E167" s="27">
        <f t="shared" si="253"/>
        <v>0</v>
      </c>
      <c r="F167" s="27">
        <f t="shared" si="254"/>
        <v>0</v>
      </c>
      <c r="G167" s="27">
        <f t="shared" si="255"/>
        <v>0</v>
      </c>
      <c r="H167" s="27">
        <f t="shared" si="256"/>
        <v>0</v>
      </c>
      <c r="I167" s="27">
        <f t="shared" si="257"/>
        <v>0</v>
      </c>
      <c r="J167" s="27"/>
      <c r="K167" s="27"/>
      <c r="L167" s="27"/>
      <c r="N167" s="131" t="str">
        <f t="shared" si="258"/>
        <v/>
      </c>
      <c r="O167" s="59"/>
      <c r="P167" s="59"/>
      <c r="Q167" s="241"/>
      <c r="R167" s="483"/>
      <c r="S167" s="243" t="str">
        <f>IFERROR(VLOOKUP($R167,整理番号!$B$4:$C$5,2,FALSE),"")</f>
        <v/>
      </c>
      <c r="T167" s="59"/>
      <c r="U167" s="250"/>
      <c r="V167" s="121"/>
      <c r="W167" s="218" t="str">
        <f t="shared" si="259"/>
        <v/>
      </c>
      <c r="X167" s="111"/>
      <c r="Y167" s="115"/>
      <c r="Z167" s="146" t="str">
        <f>IFERROR(VLOOKUP($Y167,整理番号!$B$8:$C$10,2,FALSE),"")</f>
        <v/>
      </c>
      <c r="AA167" s="251"/>
      <c r="AB167" s="28"/>
      <c r="AC167" s="62" t="str">
        <f>IFERROR(VLOOKUP($AB167,整理番号!$B$22:$C$23,2,FALSE),"")</f>
        <v/>
      </c>
      <c r="AD167" s="28"/>
      <c r="AE167" s="116" t="str">
        <f>IFERROR(VLOOKUP(AD167,整理番号!$B$14:$C$16,2,FALSE),"")</f>
        <v/>
      </c>
      <c r="AF167" s="115"/>
      <c r="AG167" s="30" t="str">
        <f>IFERROR(VLOOKUP(AF167,整理番号!$B$18:$C$19,2,FALSE),"")</f>
        <v/>
      </c>
      <c r="AH167" s="28"/>
      <c r="AI167" s="254"/>
      <c r="AJ167" s="254"/>
      <c r="AK167" s="122"/>
      <c r="AL167" s="141"/>
      <c r="AM167" s="28"/>
      <c r="AN167" s="141"/>
      <c r="AO167" s="115"/>
      <c r="AP167" s="116" t="str">
        <f>IFERROR(VLOOKUP(AO167,整理番号!$B$38:$C$43,2,FALSE),"")</f>
        <v/>
      </c>
      <c r="AQ167" s="104" t="str">
        <f t="shared" si="260"/>
        <v/>
      </c>
      <c r="AR167" s="27"/>
      <c r="AS167" s="28"/>
      <c r="AT167" s="27"/>
      <c r="AU167" s="27"/>
      <c r="AV167" s="122"/>
      <c r="AW167" s="115"/>
      <c r="AX167" s="31"/>
      <c r="AY167" s="64" t="str">
        <f t="shared" si="261"/>
        <v/>
      </c>
      <c r="AZ167" s="31"/>
      <c r="BA167" s="31"/>
      <c r="BB167" s="64">
        <f t="shared" si="262"/>
        <v>0</v>
      </c>
      <c r="BC167" s="64" t="str">
        <f t="shared" si="263"/>
        <v/>
      </c>
      <c r="BD167" s="64" t="str">
        <f t="shared" si="264"/>
        <v/>
      </c>
      <c r="BE167" s="33"/>
      <c r="BF167" s="34" t="str">
        <f t="shared" si="265"/>
        <v/>
      </c>
      <c r="BG167" s="125" t="str">
        <f t="shared" si="266"/>
        <v/>
      </c>
      <c r="BH167" s="262"/>
      <c r="BI167" s="263"/>
      <c r="BJ167" s="31"/>
      <c r="BK167" s="31"/>
      <c r="BL167" s="31"/>
      <c r="BM167" s="31"/>
      <c r="BN167" s="148"/>
      <c r="BO167" s="270"/>
      <c r="BP167" s="267"/>
      <c r="BQ167" s="262"/>
      <c r="BR167" s="263"/>
      <c r="BS167" s="31"/>
      <c r="BT167" s="31"/>
      <c r="BU167" s="31"/>
      <c r="BV167" s="31"/>
      <c r="BW167" s="148"/>
      <c r="BX167" s="270"/>
      <c r="BY167" s="267"/>
      <c r="BZ167" s="262"/>
      <c r="CA167" s="263"/>
      <c r="CB167" s="31"/>
      <c r="CC167" s="31"/>
      <c r="CD167" s="31"/>
      <c r="CE167" s="31"/>
      <c r="CF167" s="148"/>
      <c r="CG167" s="270"/>
      <c r="CH167" s="267"/>
      <c r="CI167" s="262"/>
      <c r="CJ167" s="263"/>
      <c r="CK167" s="323"/>
      <c r="CL167" s="323"/>
      <c r="CM167" s="323"/>
      <c r="CN167" s="323"/>
      <c r="CO167" s="35" t="s">
        <v>306</v>
      </c>
      <c r="CP167" s="342" t="str">
        <f t="shared" si="267"/>
        <v/>
      </c>
      <c r="CQ167" s="267"/>
      <c r="CR167" s="258"/>
      <c r="CS167" s="93"/>
      <c r="CT167" s="275"/>
      <c r="CU167" s="275"/>
      <c r="CV167" s="275"/>
      <c r="CW167" s="275"/>
      <c r="CX167" s="36" t="s">
        <v>307</v>
      </c>
      <c r="CY167" s="273"/>
      <c r="CZ167" s="258"/>
      <c r="DA167" s="263"/>
      <c r="DB167" s="296"/>
      <c r="DC167" s="296"/>
      <c r="DD167" s="296"/>
      <c r="DE167" s="296"/>
      <c r="DF167" s="36" t="s">
        <v>308</v>
      </c>
      <c r="DG167" s="344" t="str">
        <f t="shared" si="268"/>
        <v/>
      </c>
      <c r="DH167" s="273"/>
      <c r="DI167" s="258"/>
      <c r="DJ167" s="263"/>
      <c r="DK167" s="278"/>
      <c r="DL167" s="278"/>
      <c r="DM167" s="278"/>
      <c r="DN167" s="278"/>
      <c r="DO167" s="36" t="s">
        <v>309</v>
      </c>
      <c r="DP167" s="281"/>
      <c r="DQ167" s="284" t="str">
        <f t="shared" si="269"/>
        <v/>
      </c>
      <c r="DR167" s="273"/>
      <c r="DS167" s="43"/>
      <c r="DT167" s="93"/>
      <c r="DU167" s="37"/>
      <c r="DV167" s="37"/>
      <c r="DW167" s="37"/>
      <c r="DX167" s="37"/>
      <c r="DY167" s="46" t="s">
        <v>310</v>
      </c>
      <c r="DZ167" s="478"/>
      <c r="EA167" s="38"/>
      <c r="EB167" s="37"/>
      <c r="EC167" s="37"/>
      <c r="ED167" s="37"/>
      <c r="EE167" s="37"/>
      <c r="EF167" s="49" t="s">
        <v>307</v>
      </c>
      <c r="EG167" s="54"/>
      <c r="EH167" s="290"/>
      <c r="EI167" s="37"/>
      <c r="EJ167" s="37"/>
      <c r="EK167" s="37"/>
      <c r="EL167" s="37"/>
      <c r="EM167" s="52" t="s">
        <v>307</v>
      </c>
      <c r="EN167" s="57"/>
      <c r="EO167" s="290"/>
      <c r="EP167" s="37"/>
      <c r="EQ167" s="37"/>
      <c r="ER167" s="37"/>
      <c r="ES167" s="37"/>
      <c r="ET167" s="39" t="s">
        <v>307</v>
      </c>
      <c r="EU167" s="287"/>
      <c r="EV167" s="292"/>
      <c r="EW167" s="290"/>
      <c r="EX167" s="37"/>
      <c r="EY167" s="37"/>
      <c r="EZ167" s="37"/>
      <c r="FA167" s="37"/>
      <c r="FB167" s="39" t="s">
        <v>307</v>
      </c>
      <c r="FC167" s="287"/>
      <c r="FD167" s="292"/>
      <c r="FE167" s="290"/>
      <c r="FF167" s="296"/>
      <c r="FG167" s="296"/>
      <c r="FH167" s="296"/>
      <c r="FI167" s="296"/>
      <c r="FJ167" s="40" t="s">
        <v>311</v>
      </c>
      <c r="FK167" s="302" t="str">
        <f t="shared" si="270"/>
        <v/>
      </c>
      <c r="FL167" s="299"/>
      <c r="FM167" s="292"/>
      <c r="FN167" s="290"/>
      <c r="FO167" s="305"/>
      <c r="FP167" s="296"/>
      <c r="FQ167" s="296"/>
      <c r="FR167" s="296"/>
      <c r="FS167" s="40" t="s">
        <v>311</v>
      </c>
      <c r="FT167" s="352" t="str">
        <f t="shared" si="271"/>
        <v/>
      </c>
      <c r="FU167" s="267"/>
      <c r="FV167" s="292"/>
      <c r="FW167" s="290"/>
      <c r="FX167" s="326"/>
      <c r="FY167" s="326"/>
      <c r="FZ167" s="326"/>
      <c r="GA167" s="326"/>
      <c r="GB167" s="36" t="s">
        <v>312</v>
      </c>
      <c r="GC167" s="308" t="str">
        <f t="shared" si="272"/>
        <v/>
      </c>
      <c r="GD167" s="267"/>
      <c r="GE167" s="312" t="str">
        <f t="shared" si="273"/>
        <v/>
      </c>
      <c r="GF167" s="313"/>
      <c r="GG167" s="338"/>
      <c r="GH167" s="312" t="str">
        <f t="shared" si="274"/>
        <v/>
      </c>
      <c r="GI167" s="313"/>
      <c r="GJ167" s="338" t="s">
        <v>56</v>
      </c>
      <c r="GK167" s="475" t="str">
        <f t="shared" si="275"/>
        <v/>
      </c>
      <c r="GL167" s="313"/>
      <c r="GM167" s="313"/>
      <c r="GN167" s="338"/>
      <c r="GO167" s="429" t="str">
        <f t="shared" si="276"/>
        <v/>
      </c>
      <c r="GP167" s="430" t="str">
        <f t="shared" si="277"/>
        <v/>
      </c>
      <c r="GQ167" s="431" t="str">
        <f t="shared" si="278"/>
        <v/>
      </c>
      <c r="GR167" s="432" t="str">
        <f t="shared" si="279"/>
        <v/>
      </c>
      <c r="GS167" s="430" t="str">
        <f t="shared" si="280"/>
        <v/>
      </c>
      <c r="GT167" s="433" t="str">
        <f t="shared" si="281"/>
        <v/>
      </c>
      <c r="GU167" s="331" t="str">
        <f t="shared" si="282"/>
        <v/>
      </c>
      <c r="GV167" s="333" t="str">
        <f t="shared" si="283"/>
        <v/>
      </c>
      <c r="GW167" s="439" t="str">
        <f t="shared" si="284"/>
        <v/>
      </c>
      <c r="GX167" s="433" t="str">
        <f t="shared" si="285"/>
        <v/>
      </c>
      <c r="GY167" s="331" t="str">
        <f t="shared" si="286"/>
        <v/>
      </c>
      <c r="GZ167" s="331" t="str">
        <f t="shared" si="287"/>
        <v/>
      </c>
      <c r="HA167" s="328" t="str">
        <f t="shared" si="288"/>
        <v/>
      </c>
      <c r="HB167" s="331" t="str">
        <f t="shared" si="289"/>
        <v/>
      </c>
      <c r="HC167" s="331" t="str">
        <f t="shared" si="290"/>
        <v/>
      </c>
      <c r="HD167" s="333" t="str">
        <f t="shared" si="291"/>
        <v/>
      </c>
      <c r="HE167" s="332" t="str">
        <f t="shared" si="292"/>
        <v/>
      </c>
      <c r="HF167" s="331" t="str">
        <f t="shared" si="293"/>
        <v/>
      </c>
      <c r="HG167" s="333" t="str">
        <f t="shared" si="294"/>
        <v/>
      </c>
      <c r="HH167" s="419" t="str">
        <f t="shared" si="295"/>
        <v/>
      </c>
      <c r="HI167" s="358" t="str">
        <f t="shared" si="296"/>
        <v/>
      </c>
      <c r="HJ167" s="331" t="str">
        <f t="shared" si="297"/>
        <v/>
      </c>
      <c r="HK167" s="331" t="str">
        <f t="shared" si="298"/>
        <v/>
      </c>
      <c r="HL167" s="358" t="str">
        <f t="shared" si="299"/>
        <v/>
      </c>
      <c r="HM167" s="331" t="str">
        <f t="shared" si="300"/>
        <v/>
      </c>
      <c r="HN167" s="331" t="str">
        <f t="shared" si="301"/>
        <v/>
      </c>
      <c r="HO167" s="358" t="str">
        <f t="shared" si="302"/>
        <v/>
      </c>
      <c r="HP167" s="331" t="str">
        <f t="shared" si="303"/>
        <v/>
      </c>
      <c r="HQ167" s="331" t="str">
        <f t="shared" si="304"/>
        <v/>
      </c>
      <c r="HR167" s="361" t="str">
        <f t="shared" si="305"/>
        <v/>
      </c>
      <c r="HS167" s="348" t="str">
        <f t="shared" si="306"/>
        <v/>
      </c>
      <c r="HT167" s="333" t="str">
        <f t="shared" si="307"/>
        <v/>
      </c>
      <c r="HU167" s="428" t="str">
        <f t="shared" si="308"/>
        <v/>
      </c>
      <c r="HV167" s="328" t="str">
        <f t="shared" si="309"/>
        <v/>
      </c>
      <c r="HW167" s="330" t="str">
        <f t="shared" si="310"/>
        <v/>
      </c>
      <c r="HX167" s="418" t="str">
        <f t="shared" si="311"/>
        <v/>
      </c>
      <c r="HY167" s="331" t="str">
        <f t="shared" si="312"/>
        <v/>
      </c>
      <c r="HZ167" s="331" t="str">
        <f t="shared" si="313"/>
        <v/>
      </c>
      <c r="IA167" s="331" t="str">
        <f t="shared" si="314"/>
        <v/>
      </c>
      <c r="IB167" s="331" t="str">
        <f t="shared" si="315"/>
        <v/>
      </c>
      <c r="IC167" s="333" t="str">
        <f t="shared" si="316"/>
        <v/>
      </c>
      <c r="ID167" s="419" t="str">
        <f t="shared" si="317"/>
        <v/>
      </c>
      <c r="IE167" s="331" t="str">
        <f t="shared" si="318"/>
        <v/>
      </c>
      <c r="IF167" s="331" t="str">
        <f t="shared" si="319"/>
        <v/>
      </c>
      <c r="IG167" s="331" t="str">
        <f t="shared" si="320"/>
        <v/>
      </c>
      <c r="IH167" s="331" t="str">
        <f t="shared" si="321"/>
        <v/>
      </c>
      <c r="II167" s="333" t="str">
        <f t="shared" si="322"/>
        <v/>
      </c>
      <c r="IJ167" s="419" t="str">
        <f t="shared" si="323"/>
        <v/>
      </c>
      <c r="IK167" s="331" t="str">
        <f t="shared" si="324"/>
        <v/>
      </c>
      <c r="IL167" s="331" t="str">
        <f t="shared" si="325"/>
        <v/>
      </c>
      <c r="IM167" s="331" t="str">
        <f t="shared" si="326"/>
        <v/>
      </c>
      <c r="IN167" s="331" t="str">
        <f t="shared" si="327"/>
        <v/>
      </c>
      <c r="IO167" s="333" t="str">
        <f t="shared" si="328"/>
        <v/>
      </c>
      <c r="IP167" s="433" t="str">
        <f t="shared" si="329"/>
        <v/>
      </c>
      <c r="IQ167" s="331" t="str">
        <f t="shared" si="330"/>
        <v/>
      </c>
      <c r="IR167" s="348" t="str">
        <f t="shared" si="331"/>
        <v/>
      </c>
      <c r="IS167" s="433" t="str">
        <f t="shared" si="332"/>
        <v/>
      </c>
      <c r="IT167" s="331" t="str">
        <f t="shared" si="333"/>
        <v/>
      </c>
      <c r="IU167" s="333" t="str">
        <f t="shared" si="334"/>
        <v/>
      </c>
      <c r="IV167" s="449" t="str">
        <f t="shared" si="335"/>
        <v/>
      </c>
      <c r="IW167" s="331" t="str">
        <f t="shared" si="336"/>
        <v/>
      </c>
      <c r="IX167" s="331" t="str">
        <f t="shared" si="337"/>
        <v/>
      </c>
      <c r="IY167" s="348" t="str">
        <f t="shared" si="338"/>
        <v/>
      </c>
      <c r="IZ167" s="365" t="str">
        <f t="shared" si="339"/>
        <v/>
      </c>
      <c r="JA167" s="340"/>
      <c r="JB167" s="100"/>
      <c r="JC167" s="370" t="str">
        <f t="shared" si="340"/>
        <v/>
      </c>
      <c r="JD167" s="101" t="str">
        <f t="shared" si="341"/>
        <v/>
      </c>
      <c r="JE167" s="367" t="str">
        <f t="shared" si="342"/>
        <v/>
      </c>
      <c r="JF167" s="368" t="str">
        <f t="shared" si="343"/>
        <v/>
      </c>
      <c r="JG167" s="368" t="str">
        <f t="shared" si="344"/>
        <v/>
      </c>
      <c r="JH167" s="368" t="str">
        <f t="shared" si="345"/>
        <v/>
      </c>
      <c r="JI167" s="368">
        <f t="shared" si="346"/>
        <v>0</v>
      </c>
      <c r="JJ167" s="369" t="str">
        <f t="shared" si="347"/>
        <v/>
      </c>
      <c r="JK167" s="367" t="str">
        <f t="shared" si="348"/>
        <v/>
      </c>
      <c r="JL167" s="369" t="str">
        <f t="shared" si="349"/>
        <v/>
      </c>
      <c r="JM167" s="368" t="str">
        <f t="shared" si="350"/>
        <v/>
      </c>
      <c r="JN167" s="368" t="str">
        <f t="shared" si="351"/>
        <v/>
      </c>
      <c r="JO167" s="368" t="str">
        <f t="shared" si="352"/>
        <v/>
      </c>
      <c r="JP167" s="371" t="str">
        <f t="shared" si="353"/>
        <v/>
      </c>
      <c r="JR167" s="115" t="str">
        <f t="shared" si="354"/>
        <v/>
      </c>
      <c r="JS167" s="28" t="str">
        <f t="shared" si="355"/>
        <v/>
      </c>
      <c r="JT167" s="28" t="str">
        <f t="shared" si="356"/>
        <v/>
      </c>
      <c r="JU167" s="28" t="str">
        <f t="shared" si="357"/>
        <v/>
      </c>
      <c r="JV167" s="28" t="str">
        <f t="shared" si="358"/>
        <v/>
      </c>
      <c r="JW167" s="251"/>
      <c r="JX167" s="122" t="str">
        <f t="shared" si="359"/>
        <v/>
      </c>
      <c r="JZ167" s="115" t="str">
        <f t="shared" si="360"/>
        <v/>
      </c>
      <c r="KA167" s="398" t="str">
        <f t="shared" si="361"/>
        <v/>
      </c>
      <c r="KB167" s="398" t="str">
        <f t="shared" si="362"/>
        <v/>
      </c>
      <c r="KC167" s="28" t="str">
        <f t="shared" si="363"/>
        <v/>
      </c>
      <c r="KD167" s="28" t="str">
        <f t="shared" si="364"/>
        <v/>
      </c>
      <c r="KE167" s="28" t="str">
        <f t="shared" si="365"/>
        <v/>
      </c>
      <c r="KF167" s="28" t="str">
        <f t="shared" si="366"/>
        <v/>
      </c>
      <c r="KG167" s="28" t="str">
        <f t="shared" si="367"/>
        <v/>
      </c>
      <c r="KH167" s="28" t="str">
        <f t="shared" si="368"/>
        <v/>
      </c>
      <c r="KI167" s="28" t="str">
        <f t="shared" si="369"/>
        <v/>
      </c>
      <c r="KJ167" s="28" t="str">
        <f t="shared" si="370"/>
        <v/>
      </c>
      <c r="KK167" s="122" t="str">
        <f t="shared" si="371"/>
        <v/>
      </c>
    </row>
    <row r="168" spans="2:297" s="26" customFormat="1" ht="26.25" customHeight="1" x14ac:dyDescent="0.2">
      <c r="B168" s="27">
        <f t="shared" si="250"/>
        <v>0</v>
      </c>
      <c r="C168" s="27">
        <f t="shared" si="251"/>
        <v>0</v>
      </c>
      <c r="D168" s="27">
        <f t="shared" si="252"/>
        <v>0</v>
      </c>
      <c r="E168" s="27">
        <f t="shared" si="253"/>
        <v>0</v>
      </c>
      <c r="F168" s="27">
        <f t="shared" si="254"/>
        <v>0</v>
      </c>
      <c r="G168" s="27">
        <f t="shared" si="255"/>
        <v>0</v>
      </c>
      <c r="H168" s="27">
        <f t="shared" si="256"/>
        <v>0</v>
      </c>
      <c r="I168" s="27">
        <f t="shared" si="257"/>
        <v>0</v>
      </c>
      <c r="J168" s="27"/>
      <c r="K168" s="27"/>
      <c r="L168" s="27"/>
      <c r="N168" s="131" t="str">
        <f t="shared" si="258"/>
        <v/>
      </c>
      <c r="O168" s="59"/>
      <c r="P168" s="59"/>
      <c r="Q168" s="241"/>
      <c r="R168" s="483"/>
      <c r="S168" s="243" t="str">
        <f>IFERROR(VLOOKUP($R168,整理番号!$B$4:$C$5,2,FALSE),"")</f>
        <v/>
      </c>
      <c r="T168" s="59"/>
      <c r="U168" s="250"/>
      <c r="V168" s="121"/>
      <c r="W168" s="218" t="str">
        <f t="shared" si="259"/>
        <v/>
      </c>
      <c r="X168" s="111"/>
      <c r="Y168" s="115"/>
      <c r="Z168" s="146" t="str">
        <f>IFERROR(VLOOKUP($Y168,整理番号!$B$8:$C$10,2,FALSE),"")</f>
        <v/>
      </c>
      <c r="AA168" s="251"/>
      <c r="AB168" s="28"/>
      <c r="AC168" s="62" t="str">
        <f>IFERROR(VLOOKUP($AB168,整理番号!$B$22:$C$23,2,FALSE),"")</f>
        <v/>
      </c>
      <c r="AD168" s="28"/>
      <c r="AE168" s="116" t="str">
        <f>IFERROR(VLOOKUP(AD168,整理番号!$B$14:$C$16,2,FALSE),"")</f>
        <v/>
      </c>
      <c r="AF168" s="115"/>
      <c r="AG168" s="30" t="str">
        <f>IFERROR(VLOOKUP(AF168,整理番号!$B$18:$C$19,2,FALSE),"")</f>
        <v/>
      </c>
      <c r="AH168" s="28"/>
      <c r="AI168" s="254"/>
      <c r="AJ168" s="254"/>
      <c r="AK168" s="122"/>
      <c r="AL168" s="141"/>
      <c r="AM168" s="28"/>
      <c r="AN168" s="141"/>
      <c r="AO168" s="115"/>
      <c r="AP168" s="116" t="str">
        <f>IFERROR(VLOOKUP(AO168,整理番号!$B$38:$C$43,2,FALSE),"")</f>
        <v/>
      </c>
      <c r="AQ168" s="104" t="str">
        <f t="shared" si="260"/>
        <v/>
      </c>
      <c r="AR168" s="27"/>
      <c r="AS168" s="28"/>
      <c r="AT168" s="27"/>
      <c r="AU168" s="27"/>
      <c r="AV168" s="122"/>
      <c r="AW168" s="115"/>
      <c r="AX168" s="31"/>
      <c r="AY168" s="64" t="str">
        <f t="shared" si="261"/>
        <v/>
      </c>
      <c r="AZ168" s="31"/>
      <c r="BA168" s="31"/>
      <c r="BB168" s="64">
        <f t="shared" si="262"/>
        <v>0</v>
      </c>
      <c r="BC168" s="64" t="str">
        <f t="shared" si="263"/>
        <v/>
      </c>
      <c r="BD168" s="64" t="str">
        <f t="shared" si="264"/>
        <v/>
      </c>
      <c r="BE168" s="33"/>
      <c r="BF168" s="34" t="str">
        <f t="shared" si="265"/>
        <v/>
      </c>
      <c r="BG168" s="125" t="str">
        <f t="shared" si="266"/>
        <v/>
      </c>
      <c r="BH168" s="262"/>
      <c r="BI168" s="263"/>
      <c r="BJ168" s="31"/>
      <c r="BK168" s="31"/>
      <c r="BL168" s="31"/>
      <c r="BM168" s="31"/>
      <c r="BN168" s="148"/>
      <c r="BO168" s="270"/>
      <c r="BP168" s="267"/>
      <c r="BQ168" s="262"/>
      <c r="BR168" s="263"/>
      <c r="BS168" s="31"/>
      <c r="BT168" s="31"/>
      <c r="BU168" s="31"/>
      <c r="BV168" s="31"/>
      <c r="BW168" s="148"/>
      <c r="BX168" s="270"/>
      <c r="BY168" s="267"/>
      <c r="BZ168" s="262"/>
      <c r="CA168" s="263"/>
      <c r="CB168" s="31"/>
      <c r="CC168" s="31"/>
      <c r="CD168" s="31"/>
      <c r="CE168" s="31"/>
      <c r="CF168" s="148"/>
      <c r="CG168" s="270"/>
      <c r="CH168" s="267"/>
      <c r="CI168" s="262"/>
      <c r="CJ168" s="263"/>
      <c r="CK168" s="323"/>
      <c r="CL168" s="323"/>
      <c r="CM168" s="323"/>
      <c r="CN168" s="323"/>
      <c r="CO168" s="35" t="s">
        <v>306</v>
      </c>
      <c r="CP168" s="342" t="str">
        <f t="shared" si="267"/>
        <v/>
      </c>
      <c r="CQ168" s="267"/>
      <c r="CR168" s="258"/>
      <c r="CS168" s="93"/>
      <c r="CT168" s="275"/>
      <c r="CU168" s="275"/>
      <c r="CV168" s="275"/>
      <c r="CW168" s="275"/>
      <c r="CX168" s="36" t="s">
        <v>307</v>
      </c>
      <c r="CY168" s="273"/>
      <c r="CZ168" s="258"/>
      <c r="DA168" s="263"/>
      <c r="DB168" s="296"/>
      <c r="DC168" s="296"/>
      <c r="DD168" s="296"/>
      <c r="DE168" s="296"/>
      <c r="DF168" s="36" t="s">
        <v>308</v>
      </c>
      <c r="DG168" s="344" t="str">
        <f t="shared" si="268"/>
        <v/>
      </c>
      <c r="DH168" s="273"/>
      <c r="DI168" s="258"/>
      <c r="DJ168" s="263"/>
      <c r="DK168" s="278"/>
      <c r="DL168" s="278"/>
      <c r="DM168" s="278"/>
      <c r="DN168" s="278"/>
      <c r="DO168" s="36" t="s">
        <v>309</v>
      </c>
      <c r="DP168" s="281"/>
      <c r="DQ168" s="284" t="str">
        <f t="shared" si="269"/>
        <v/>
      </c>
      <c r="DR168" s="273"/>
      <c r="DS168" s="43"/>
      <c r="DT168" s="93"/>
      <c r="DU168" s="37"/>
      <c r="DV168" s="37"/>
      <c r="DW168" s="37"/>
      <c r="DX168" s="37"/>
      <c r="DY168" s="46" t="s">
        <v>310</v>
      </c>
      <c r="DZ168" s="478"/>
      <c r="EA168" s="38"/>
      <c r="EB168" s="37"/>
      <c r="EC168" s="37"/>
      <c r="ED168" s="37"/>
      <c r="EE168" s="37"/>
      <c r="EF168" s="49" t="s">
        <v>307</v>
      </c>
      <c r="EG168" s="54"/>
      <c r="EH168" s="290"/>
      <c r="EI168" s="37"/>
      <c r="EJ168" s="37"/>
      <c r="EK168" s="37"/>
      <c r="EL168" s="37"/>
      <c r="EM168" s="52" t="s">
        <v>307</v>
      </c>
      <c r="EN168" s="57"/>
      <c r="EO168" s="290"/>
      <c r="EP168" s="37"/>
      <c r="EQ168" s="37"/>
      <c r="ER168" s="37"/>
      <c r="ES168" s="37"/>
      <c r="ET168" s="39" t="s">
        <v>307</v>
      </c>
      <c r="EU168" s="287"/>
      <c r="EV168" s="292"/>
      <c r="EW168" s="290"/>
      <c r="EX168" s="37"/>
      <c r="EY168" s="37"/>
      <c r="EZ168" s="37"/>
      <c r="FA168" s="37"/>
      <c r="FB168" s="39" t="s">
        <v>307</v>
      </c>
      <c r="FC168" s="287"/>
      <c r="FD168" s="292"/>
      <c r="FE168" s="290"/>
      <c r="FF168" s="296"/>
      <c r="FG168" s="296"/>
      <c r="FH168" s="296"/>
      <c r="FI168" s="296"/>
      <c r="FJ168" s="40" t="s">
        <v>311</v>
      </c>
      <c r="FK168" s="302" t="str">
        <f t="shared" si="270"/>
        <v/>
      </c>
      <c r="FL168" s="299"/>
      <c r="FM168" s="292"/>
      <c r="FN168" s="290"/>
      <c r="FO168" s="305"/>
      <c r="FP168" s="296"/>
      <c r="FQ168" s="296"/>
      <c r="FR168" s="296"/>
      <c r="FS168" s="40" t="s">
        <v>311</v>
      </c>
      <c r="FT168" s="352" t="str">
        <f t="shared" si="271"/>
        <v/>
      </c>
      <c r="FU168" s="267"/>
      <c r="FV168" s="292"/>
      <c r="FW168" s="290"/>
      <c r="FX168" s="326"/>
      <c r="FY168" s="326"/>
      <c r="FZ168" s="326"/>
      <c r="GA168" s="326"/>
      <c r="GB168" s="36" t="s">
        <v>312</v>
      </c>
      <c r="GC168" s="308" t="str">
        <f t="shared" si="272"/>
        <v/>
      </c>
      <c r="GD168" s="267"/>
      <c r="GE168" s="312" t="str">
        <f t="shared" si="273"/>
        <v/>
      </c>
      <c r="GF168" s="313"/>
      <c r="GG168" s="338"/>
      <c r="GH168" s="312" t="str">
        <f t="shared" si="274"/>
        <v/>
      </c>
      <c r="GI168" s="313"/>
      <c r="GJ168" s="338" t="s">
        <v>56</v>
      </c>
      <c r="GK168" s="475" t="str">
        <f t="shared" si="275"/>
        <v/>
      </c>
      <c r="GL168" s="313"/>
      <c r="GM168" s="313"/>
      <c r="GN168" s="338"/>
      <c r="GO168" s="429" t="str">
        <f t="shared" si="276"/>
        <v/>
      </c>
      <c r="GP168" s="430" t="str">
        <f t="shared" si="277"/>
        <v/>
      </c>
      <c r="GQ168" s="431" t="str">
        <f t="shared" si="278"/>
        <v/>
      </c>
      <c r="GR168" s="432" t="str">
        <f t="shared" si="279"/>
        <v/>
      </c>
      <c r="GS168" s="430" t="str">
        <f t="shared" si="280"/>
        <v/>
      </c>
      <c r="GT168" s="433" t="str">
        <f t="shared" si="281"/>
        <v/>
      </c>
      <c r="GU168" s="331" t="str">
        <f t="shared" si="282"/>
        <v/>
      </c>
      <c r="GV168" s="333" t="str">
        <f t="shared" si="283"/>
        <v/>
      </c>
      <c r="GW168" s="439" t="str">
        <f t="shared" si="284"/>
        <v/>
      </c>
      <c r="GX168" s="433" t="str">
        <f t="shared" si="285"/>
        <v/>
      </c>
      <c r="GY168" s="331" t="str">
        <f t="shared" si="286"/>
        <v/>
      </c>
      <c r="GZ168" s="331" t="str">
        <f t="shared" si="287"/>
        <v/>
      </c>
      <c r="HA168" s="328" t="str">
        <f t="shared" si="288"/>
        <v/>
      </c>
      <c r="HB168" s="331" t="str">
        <f t="shared" si="289"/>
        <v/>
      </c>
      <c r="HC168" s="331" t="str">
        <f t="shared" si="290"/>
        <v/>
      </c>
      <c r="HD168" s="333" t="str">
        <f t="shared" si="291"/>
        <v/>
      </c>
      <c r="HE168" s="332" t="str">
        <f t="shared" si="292"/>
        <v/>
      </c>
      <c r="HF168" s="331" t="str">
        <f t="shared" si="293"/>
        <v/>
      </c>
      <c r="HG168" s="333" t="str">
        <f t="shared" si="294"/>
        <v/>
      </c>
      <c r="HH168" s="419" t="str">
        <f t="shared" si="295"/>
        <v/>
      </c>
      <c r="HI168" s="358" t="str">
        <f t="shared" si="296"/>
        <v/>
      </c>
      <c r="HJ168" s="331" t="str">
        <f t="shared" si="297"/>
        <v/>
      </c>
      <c r="HK168" s="331" t="str">
        <f t="shared" si="298"/>
        <v/>
      </c>
      <c r="HL168" s="358" t="str">
        <f t="shared" si="299"/>
        <v/>
      </c>
      <c r="HM168" s="331" t="str">
        <f t="shared" si="300"/>
        <v/>
      </c>
      <c r="HN168" s="331" t="str">
        <f t="shared" si="301"/>
        <v/>
      </c>
      <c r="HO168" s="358" t="str">
        <f t="shared" si="302"/>
        <v/>
      </c>
      <c r="HP168" s="331" t="str">
        <f t="shared" si="303"/>
        <v/>
      </c>
      <c r="HQ168" s="331" t="str">
        <f t="shared" si="304"/>
        <v/>
      </c>
      <c r="HR168" s="361" t="str">
        <f t="shared" si="305"/>
        <v/>
      </c>
      <c r="HS168" s="348" t="str">
        <f t="shared" si="306"/>
        <v/>
      </c>
      <c r="HT168" s="333" t="str">
        <f t="shared" si="307"/>
        <v/>
      </c>
      <c r="HU168" s="428" t="str">
        <f t="shared" si="308"/>
        <v/>
      </c>
      <c r="HV168" s="328" t="str">
        <f t="shared" si="309"/>
        <v/>
      </c>
      <c r="HW168" s="330" t="str">
        <f t="shared" si="310"/>
        <v/>
      </c>
      <c r="HX168" s="418" t="str">
        <f t="shared" si="311"/>
        <v/>
      </c>
      <c r="HY168" s="331" t="str">
        <f t="shared" si="312"/>
        <v/>
      </c>
      <c r="HZ168" s="331" t="str">
        <f t="shared" si="313"/>
        <v/>
      </c>
      <c r="IA168" s="331" t="str">
        <f t="shared" si="314"/>
        <v/>
      </c>
      <c r="IB168" s="331" t="str">
        <f t="shared" si="315"/>
        <v/>
      </c>
      <c r="IC168" s="333" t="str">
        <f t="shared" si="316"/>
        <v/>
      </c>
      <c r="ID168" s="419" t="str">
        <f t="shared" si="317"/>
        <v/>
      </c>
      <c r="IE168" s="331" t="str">
        <f t="shared" si="318"/>
        <v/>
      </c>
      <c r="IF168" s="331" t="str">
        <f t="shared" si="319"/>
        <v/>
      </c>
      <c r="IG168" s="331" t="str">
        <f t="shared" si="320"/>
        <v/>
      </c>
      <c r="IH168" s="331" t="str">
        <f t="shared" si="321"/>
        <v/>
      </c>
      <c r="II168" s="333" t="str">
        <f t="shared" si="322"/>
        <v/>
      </c>
      <c r="IJ168" s="419" t="str">
        <f t="shared" si="323"/>
        <v/>
      </c>
      <c r="IK168" s="331" t="str">
        <f t="shared" si="324"/>
        <v/>
      </c>
      <c r="IL168" s="331" t="str">
        <f t="shared" si="325"/>
        <v/>
      </c>
      <c r="IM168" s="331" t="str">
        <f t="shared" si="326"/>
        <v/>
      </c>
      <c r="IN168" s="331" t="str">
        <f t="shared" si="327"/>
        <v/>
      </c>
      <c r="IO168" s="333" t="str">
        <f t="shared" si="328"/>
        <v/>
      </c>
      <c r="IP168" s="433" t="str">
        <f t="shared" si="329"/>
        <v/>
      </c>
      <c r="IQ168" s="331" t="str">
        <f t="shared" si="330"/>
        <v/>
      </c>
      <c r="IR168" s="348" t="str">
        <f t="shared" si="331"/>
        <v/>
      </c>
      <c r="IS168" s="433" t="str">
        <f t="shared" si="332"/>
        <v/>
      </c>
      <c r="IT168" s="331" t="str">
        <f t="shared" si="333"/>
        <v/>
      </c>
      <c r="IU168" s="333" t="str">
        <f t="shared" si="334"/>
        <v/>
      </c>
      <c r="IV168" s="449" t="str">
        <f t="shared" si="335"/>
        <v/>
      </c>
      <c r="IW168" s="331" t="str">
        <f t="shared" si="336"/>
        <v/>
      </c>
      <c r="IX168" s="331" t="str">
        <f t="shared" si="337"/>
        <v/>
      </c>
      <c r="IY168" s="348" t="str">
        <f t="shared" si="338"/>
        <v/>
      </c>
      <c r="IZ168" s="365" t="str">
        <f t="shared" si="339"/>
        <v/>
      </c>
      <c r="JA168" s="340"/>
      <c r="JB168" s="100"/>
      <c r="JC168" s="370" t="str">
        <f t="shared" si="340"/>
        <v/>
      </c>
      <c r="JD168" s="101" t="str">
        <f t="shared" si="341"/>
        <v/>
      </c>
      <c r="JE168" s="367" t="str">
        <f t="shared" si="342"/>
        <v/>
      </c>
      <c r="JF168" s="368" t="str">
        <f t="shared" si="343"/>
        <v/>
      </c>
      <c r="JG168" s="368" t="str">
        <f t="shared" si="344"/>
        <v/>
      </c>
      <c r="JH168" s="368" t="str">
        <f t="shared" si="345"/>
        <v/>
      </c>
      <c r="JI168" s="368">
        <f t="shared" si="346"/>
        <v>0</v>
      </c>
      <c r="JJ168" s="369" t="str">
        <f t="shared" si="347"/>
        <v/>
      </c>
      <c r="JK168" s="367" t="str">
        <f t="shared" si="348"/>
        <v/>
      </c>
      <c r="JL168" s="369" t="str">
        <f t="shared" si="349"/>
        <v/>
      </c>
      <c r="JM168" s="368" t="str">
        <f t="shared" si="350"/>
        <v/>
      </c>
      <c r="JN168" s="368" t="str">
        <f t="shared" si="351"/>
        <v/>
      </c>
      <c r="JO168" s="368" t="str">
        <f t="shared" si="352"/>
        <v/>
      </c>
      <c r="JP168" s="371" t="str">
        <f t="shared" si="353"/>
        <v/>
      </c>
      <c r="JR168" s="115" t="str">
        <f t="shared" si="354"/>
        <v/>
      </c>
      <c r="JS168" s="28" t="str">
        <f t="shared" si="355"/>
        <v/>
      </c>
      <c r="JT168" s="28" t="str">
        <f t="shared" si="356"/>
        <v/>
      </c>
      <c r="JU168" s="28" t="str">
        <f t="shared" si="357"/>
        <v/>
      </c>
      <c r="JV168" s="28" t="str">
        <f t="shared" si="358"/>
        <v/>
      </c>
      <c r="JW168" s="251"/>
      <c r="JX168" s="122" t="str">
        <f t="shared" si="359"/>
        <v/>
      </c>
      <c r="JZ168" s="115" t="str">
        <f t="shared" si="360"/>
        <v/>
      </c>
      <c r="KA168" s="398" t="str">
        <f t="shared" si="361"/>
        <v/>
      </c>
      <c r="KB168" s="398" t="str">
        <f t="shared" si="362"/>
        <v/>
      </c>
      <c r="KC168" s="28" t="str">
        <f t="shared" si="363"/>
        <v/>
      </c>
      <c r="KD168" s="28" t="str">
        <f t="shared" si="364"/>
        <v/>
      </c>
      <c r="KE168" s="28" t="str">
        <f t="shared" si="365"/>
        <v/>
      </c>
      <c r="KF168" s="28" t="str">
        <f t="shared" si="366"/>
        <v/>
      </c>
      <c r="KG168" s="28" t="str">
        <f t="shared" si="367"/>
        <v/>
      </c>
      <c r="KH168" s="28" t="str">
        <f t="shared" si="368"/>
        <v/>
      </c>
      <c r="KI168" s="28" t="str">
        <f t="shared" si="369"/>
        <v/>
      </c>
      <c r="KJ168" s="28" t="str">
        <f t="shared" si="370"/>
        <v/>
      </c>
      <c r="KK168" s="122" t="str">
        <f t="shared" si="371"/>
        <v/>
      </c>
    </row>
    <row r="169" spans="2:297" s="26" customFormat="1" ht="26.25" customHeight="1" x14ac:dyDescent="0.2">
      <c r="B169" s="27">
        <f t="shared" si="250"/>
        <v>0</v>
      </c>
      <c r="C169" s="27">
        <f t="shared" si="251"/>
        <v>0</v>
      </c>
      <c r="D169" s="27">
        <f t="shared" si="252"/>
        <v>0</v>
      </c>
      <c r="E169" s="27">
        <f t="shared" si="253"/>
        <v>0</v>
      </c>
      <c r="F169" s="27">
        <f t="shared" si="254"/>
        <v>0</v>
      </c>
      <c r="G169" s="27">
        <f t="shared" si="255"/>
        <v>0</v>
      </c>
      <c r="H169" s="27">
        <f t="shared" si="256"/>
        <v>0</v>
      </c>
      <c r="I169" s="27">
        <f t="shared" si="257"/>
        <v>0</v>
      </c>
      <c r="J169" s="27"/>
      <c r="K169" s="27"/>
      <c r="L169" s="27"/>
      <c r="N169" s="131" t="str">
        <f t="shared" si="258"/>
        <v/>
      </c>
      <c r="O169" s="59"/>
      <c r="P169" s="59"/>
      <c r="Q169" s="241"/>
      <c r="R169" s="483"/>
      <c r="S169" s="243" t="str">
        <f>IFERROR(VLOOKUP($R169,整理番号!$B$4:$C$5,2,FALSE),"")</f>
        <v/>
      </c>
      <c r="T169" s="59"/>
      <c r="U169" s="250"/>
      <c r="V169" s="121"/>
      <c r="W169" s="218" t="str">
        <f t="shared" si="259"/>
        <v/>
      </c>
      <c r="X169" s="111"/>
      <c r="Y169" s="115"/>
      <c r="Z169" s="146" t="str">
        <f>IFERROR(VLOOKUP($Y169,整理番号!$B$8:$C$10,2,FALSE),"")</f>
        <v/>
      </c>
      <c r="AA169" s="251"/>
      <c r="AB169" s="28"/>
      <c r="AC169" s="62" t="str">
        <f>IFERROR(VLOOKUP($AB169,整理番号!$B$22:$C$23,2,FALSE),"")</f>
        <v/>
      </c>
      <c r="AD169" s="28"/>
      <c r="AE169" s="116" t="str">
        <f>IFERROR(VLOOKUP(AD169,整理番号!$B$14:$C$16,2,FALSE),"")</f>
        <v/>
      </c>
      <c r="AF169" s="115"/>
      <c r="AG169" s="30" t="str">
        <f>IFERROR(VLOOKUP(AF169,整理番号!$B$18:$C$19,2,FALSE),"")</f>
        <v/>
      </c>
      <c r="AH169" s="28"/>
      <c r="AI169" s="254"/>
      <c r="AJ169" s="254"/>
      <c r="AK169" s="122"/>
      <c r="AL169" s="141"/>
      <c r="AM169" s="28"/>
      <c r="AN169" s="141"/>
      <c r="AO169" s="115"/>
      <c r="AP169" s="116" t="str">
        <f>IFERROR(VLOOKUP(AO169,整理番号!$B$38:$C$43,2,FALSE),"")</f>
        <v/>
      </c>
      <c r="AQ169" s="104" t="str">
        <f t="shared" si="260"/>
        <v/>
      </c>
      <c r="AR169" s="27"/>
      <c r="AS169" s="28"/>
      <c r="AT169" s="27"/>
      <c r="AU169" s="27"/>
      <c r="AV169" s="122"/>
      <c r="AW169" s="115"/>
      <c r="AX169" s="31"/>
      <c r="AY169" s="64" t="str">
        <f t="shared" si="261"/>
        <v/>
      </c>
      <c r="AZ169" s="31"/>
      <c r="BA169" s="31"/>
      <c r="BB169" s="64">
        <f t="shared" si="262"/>
        <v>0</v>
      </c>
      <c r="BC169" s="64" t="str">
        <f t="shared" si="263"/>
        <v/>
      </c>
      <c r="BD169" s="64" t="str">
        <f t="shared" si="264"/>
        <v/>
      </c>
      <c r="BE169" s="33"/>
      <c r="BF169" s="34" t="str">
        <f t="shared" si="265"/>
        <v/>
      </c>
      <c r="BG169" s="125" t="str">
        <f t="shared" si="266"/>
        <v/>
      </c>
      <c r="BH169" s="262"/>
      <c r="BI169" s="263"/>
      <c r="BJ169" s="31"/>
      <c r="BK169" s="31"/>
      <c r="BL169" s="31"/>
      <c r="BM169" s="31"/>
      <c r="BN169" s="148"/>
      <c r="BO169" s="270"/>
      <c r="BP169" s="267"/>
      <c r="BQ169" s="262"/>
      <c r="BR169" s="263"/>
      <c r="BS169" s="31"/>
      <c r="BT169" s="31"/>
      <c r="BU169" s="31"/>
      <c r="BV169" s="31"/>
      <c r="BW169" s="148"/>
      <c r="BX169" s="270"/>
      <c r="BY169" s="267"/>
      <c r="BZ169" s="262"/>
      <c r="CA169" s="263"/>
      <c r="CB169" s="31"/>
      <c r="CC169" s="31"/>
      <c r="CD169" s="31"/>
      <c r="CE169" s="31"/>
      <c r="CF169" s="148"/>
      <c r="CG169" s="270"/>
      <c r="CH169" s="267"/>
      <c r="CI169" s="262"/>
      <c r="CJ169" s="263"/>
      <c r="CK169" s="323"/>
      <c r="CL169" s="323"/>
      <c r="CM169" s="323"/>
      <c r="CN169" s="323"/>
      <c r="CO169" s="35" t="s">
        <v>306</v>
      </c>
      <c r="CP169" s="342" t="str">
        <f t="shared" si="267"/>
        <v/>
      </c>
      <c r="CQ169" s="267"/>
      <c r="CR169" s="258"/>
      <c r="CS169" s="93"/>
      <c r="CT169" s="275"/>
      <c r="CU169" s="275"/>
      <c r="CV169" s="275"/>
      <c r="CW169" s="275"/>
      <c r="CX169" s="36" t="s">
        <v>307</v>
      </c>
      <c r="CY169" s="273"/>
      <c r="CZ169" s="258"/>
      <c r="DA169" s="263"/>
      <c r="DB169" s="296"/>
      <c r="DC169" s="296"/>
      <c r="DD169" s="296"/>
      <c r="DE169" s="296"/>
      <c r="DF169" s="36" t="s">
        <v>308</v>
      </c>
      <c r="DG169" s="344" t="str">
        <f t="shared" si="268"/>
        <v/>
      </c>
      <c r="DH169" s="273"/>
      <c r="DI169" s="258"/>
      <c r="DJ169" s="263"/>
      <c r="DK169" s="278"/>
      <c r="DL169" s="278"/>
      <c r="DM169" s="278"/>
      <c r="DN169" s="278"/>
      <c r="DO169" s="36" t="s">
        <v>309</v>
      </c>
      <c r="DP169" s="281"/>
      <c r="DQ169" s="284" t="str">
        <f t="shared" si="269"/>
        <v/>
      </c>
      <c r="DR169" s="273"/>
      <c r="DS169" s="43"/>
      <c r="DT169" s="93"/>
      <c r="DU169" s="37"/>
      <c r="DV169" s="37"/>
      <c r="DW169" s="37"/>
      <c r="DX169" s="37"/>
      <c r="DY169" s="46" t="s">
        <v>310</v>
      </c>
      <c r="DZ169" s="478"/>
      <c r="EA169" s="38"/>
      <c r="EB169" s="37"/>
      <c r="EC169" s="37"/>
      <c r="ED169" s="37"/>
      <c r="EE169" s="37"/>
      <c r="EF169" s="49" t="s">
        <v>307</v>
      </c>
      <c r="EG169" s="54"/>
      <c r="EH169" s="290"/>
      <c r="EI169" s="37"/>
      <c r="EJ169" s="37"/>
      <c r="EK169" s="37"/>
      <c r="EL169" s="37"/>
      <c r="EM169" s="52" t="s">
        <v>307</v>
      </c>
      <c r="EN169" s="57"/>
      <c r="EO169" s="290"/>
      <c r="EP169" s="37"/>
      <c r="EQ169" s="37"/>
      <c r="ER169" s="37"/>
      <c r="ES169" s="37"/>
      <c r="ET169" s="39" t="s">
        <v>307</v>
      </c>
      <c r="EU169" s="287"/>
      <c r="EV169" s="292"/>
      <c r="EW169" s="290"/>
      <c r="EX169" s="37"/>
      <c r="EY169" s="37"/>
      <c r="EZ169" s="37"/>
      <c r="FA169" s="37"/>
      <c r="FB169" s="39" t="s">
        <v>307</v>
      </c>
      <c r="FC169" s="287"/>
      <c r="FD169" s="292"/>
      <c r="FE169" s="290"/>
      <c r="FF169" s="296"/>
      <c r="FG169" s="296"/>
      <c r="FH169" s="296"/>
      <c r="FI169" s="296"/>
      <c r="FJ169" s="40" t="s">
        <v>311</v>
      </c>
      <c r="FK169" s="302" t="str">
        <f t="shared" si="270"/>
        <v/>
      </c>
      <c r="FL169" s="299"/>
      <c r="FM169" s="292"/>
      <c r="FN169" s="290"/>
      <c r="FO169" s="305"/>
      <c r="FP169" s="296"/>
      <c r="FQ169" s="296"/>
      <c r="FR169" s="296"/>
      <c r="FS169" s="40" t="s">
        <v>311</v>
      </c>
      <c r="FT169" s="352" t="str">
        <f t="shared" si="271"/>
        <v/>
      </c>
      <c r="FU169" s="267"/>
      <c r="FV169" s="292"/>
      <c r="FW169" s="290"/>
      <c r="FX169" s="326"/>
      <c r="FY169" s="326"/>
      <c r="FZ169" s="326"/>
      <c r="GA169" s="326"/>
      <c r="GB169" s="36" t="s">
        <v>312</v>
      </c>
      <c r="GC169" s="308" t="str">
        <f t="shared" si="272"/>
        <v/>
      </c>
      <c r="GD169" s="267"/>
      <c r="GE169" s="312" t="str">
        <f t="shared" si="273"/>
        <v/>
      </c>
      <c r="GF169" s="313"/>
      <c r="GG169" s="338"/>
      <c r="GH169" s="312" t="str">
        <f t="shared" si="274"/>
        <v/>
      </c>
      <c r="GI169" s="313"/>
      <c r="GJ169" s="338" t="s">
        <v>56</v>
      </c>
      <c r="GK169" s="475" t="str">
        <f t="shared" si="275"/>
        <v/>
      </c>
      <c r="GL169" s="313"/>
      <c r="GM169" s="313"/>
      <c r="GN169" s="338"/>
      <c r="GO169" s="429" t="str">
        <f t="shared" si="276"/>
        <v/>
      </c>
      <c r="GP169" s="430" t="str">
        <f t="shared" si="277"/>
        <v/>
      </c>
      <c r="GQ169" s="431" t="str">
        <f t="shared" si="278"/>
        <v/>
      </c>
      <c r="GR169" s="432" t="str">
        <f t="shared" si="279"/>
        <v/>
      </c>
      <c r="GS169" s="430" t="str">
        <f t="shared" si="280"/>
        <v/>
      </c>
      <c r="GT169" s="433" t="str">
        <f t="shared" si="281"/>
        <v/>
      </c>
      <c r="GU169" s="331" t="str">
        <f t="shared" si="282"/>
        <v/>
      </c>
      <c r="GV169" s="333" t="str">
        <f t="shared" si="283"/>
        <v/>
      </c>
      <c r="GW169" s="439" t="str">
        <f t="shared" si="284"/>
        <v/>
      </c>
      <c r="GX169" s="433" t="str">
        <f t="shared" si="285"/>
        <v/>
      </c>
      <c r="GY169" s="331" t="str">
        <f t="shared" si="286"/>
        <v/>
      </c>
      <c r="GZ169" s="331" t="str">
        <f t="shared" si="287"/>
        <v/>
      </c>
      <c r="HA169" s="328" t="str">
        <f t="shared" si="288"/>
        <v/>
      </c>
      <c r="HB169" s="331" t="str">
        <f t="shared" si="289"/>
        <v/>
      </c>
      <c r="HC169" s="331" t="str">
        <f t="shared" si="290"/>
        <v/>
      </c>
      <c r="HD169" s="333" t="str">
        <f t="shared" si="291"/>
        <v/>
      </c>
      <c r="HE169" s="332" t="str">
        <f t="shared" si="292"/>
        <v/>
      </c>
      <c r="HF169" s="331" t="str">
        <f t="shared" si="293"/>
        <v/>
      </c>
      <c r="HG169" s="333" t="str">
        <f t="shared" si="294"/>
        <v/>
      </c>
      <c r="HH169" s="419" t="str">
        <f t="shared" si="295"/>
        <v/>
      </c>
      <c r="HI169" s="358" t="str">
        <f t="shared" si="296"/>
        <v/>
      </c>
      <c r="HJ169" s="331" t="str">
        <f t="shared" si="297"/>
        <v/>
      </c>
      <c r="HK169" s="331" t="str">
        <f t="shared" si="298"/>
        <v/>
      </c>
      <c r="HL169" s="358" t="str">
        <f t="shared" si="299"/>
        <v/>
      </c>
      <c r="HM169" s="331" t="str">
        <f t="shared" si="300"/>
        <v/>
      </c>
      <c r="HN169" s="331" t="str">
        <f t="shared" si="301"/>
        <v/>
      </c>
      <c r="HO169" s="358" t="str">
        <f t="shared" si="302"/>
        <v/>
      </c>
      <c r="HP169" s="331" t="str">
        <f t="shared" si="303"/>
        <v/>
      </c>
      <c r="HQ169" s="331" t="str">
        <f t="shared" si="304"/>
        <v/>
      </c>
      <c r="HR169" s="361" t="str">
        <f t="shared" si="305"/>
        <v/>
      </c>
      <c r="HS169" s="348" t="str">
        <f t="shared" si="306"/>
        <v/>
      </c>
      <c r="HT169" s="333" t="str">
        <f t="shared" si="307"/>
        <v/>
      </c>
      <c r="HU169" s="428" t="str">
        <f t="shared" si="308"/>
        <v/>
      </c>
      <c r="HV169" s="328" t="str">
        <f t="shared" si="309"/>
        <v/>
      </c>
      <c r="HW169" s="330" t="str">
        <f t="shared" si="310"/>
        <v/>
      </c>
      <c r="HX169" s="418" t="str">
        <f t="shared" si="311"/>
        <v/>
      </c>
      <c r="HY169" s="331" t="str">
        <f t="shared" si="312"/>
        <v/>
      </c>
      <c r="HZ169" s="331" t="str">
        <f t="shared" si="313"/>
        <v/>
      </c>
      <c r="IA169" s="331" t="str">
        <f t="shared" si="314"/>
        <v/>
      </c>
      <c r="IB169" s="331" t="str">
        <f t="shared" si="315"/>
        <v/>
      </c>
      <c r="IC169" s="333" t="str">
        <f t="shared" si="316"/>
        <v/>
      </c>
      <c r="ID169" s="419" t="str">
        <f t="shared" si="317"/>
        <v/>
      </c>
      <c r="IE169" s="331" t="str">
        <f t="shared" si="318"/>
        <v/>
      </c>
      <c r="IF169" s="331" t="str">
        <f t="shared" si="319"/>
        <v/>
      </c>
      <c r="IG169" s="331" t="str">
        <f t="shared" si="320"/>
        <v/>
      </c>
      <c r="IH169" s="331" t="str">
        <f t="shared" si="321"/>
        <v/>
      </c>
      <c r="II169" s="333" t="str">
        <f t="shared" si="322"/>
        <v/>
      </c>
      <c r="IJ169" s="419" t="str">
        <f t="shared" si="323"/>
        <v/>
      </c>
      <c r="IK169" s="331" t="str">
        <f t="shared" si="324"/>
        <v/>
      </c>
      <c r="IL169" s="331" t="str">
        <f t="shared" si="325"/>
        <v/>
      </c>
      <c r="IM169" s="331" t="str">
        <f t="shared" si="326"/>
        <v/>
      </c>
      <c r="IN169" s="331" t="str">
        <f t="shared" si="327"/>
        <v/>
      </c>
      <c r="IO169" s="333" t="str">
        <f t="shared" si="328"/>
        <v/>
      </c>
      <c r="IP169" s="433" t="str">
        <f t="shared" si="329"/>
        <v/>
      </c>
      <c r="IQ169" s="331" t="str">
        <f t="shared" si="330"/>
        <v/>
      </c>
      <c r="IR169" s="348" t="str">
        <f t="shared" si="331"/>
        <v/>
      </c>
      <c r="IS169" s="433" t="str">
        <f t="shared" si="332"/>
        <v/>
      </c>
      <c r="IT169" s="331" t="str">
        <f t="shared" si="333"/>
        <v/>
      </c>
      <c r="IU169" s="333" t="str">
        <f t="shared" si="334"/>
        <v/>
      </c>
      <c r="IV169" s="449" t="str">
        <f t="shared" si="335"/>
        <v/>
      </c>
      <c r="IW169" s="331" t="str">
        <f t="shared" si="336"/>
        <v/>
      </c>
      <c r="IX169" s="331" t="str">
        <f t="shared" si="337"/>
        <v/>
      </c>
      <c r="IY169" s="348" t="str">
        <f t="shared" si="338"/>
        <v/>
      </c>
      <c r="IZ169" s="365" t="str">
        <f t="shared" si="339"/>
        <v/>
      </c>
      <c r="JA169" s="340"/>
      <c r="JB169" s="100"/>
      <c r="JC169" s="370" t="str">
        <f t="shared" si="340"/>
        <v/>
      </c>
      <c r="JD169" s="101" t="str">
        <f t="shared" si="341"/>
        <v/>
      </c>
      <c r="JE169" s="367" t="str">
        <f t="shared" si="342"/>
        <v/>
      </c>
      <c r="JF169" s="368" t="str">
        <f t="shared" si="343"/>
        <v/>
      </c>
      <c r="JG169" s="368" t="str">
        <f t="shared" si="344"/>
        <v/>
      </c>
      <c r="JH169" s="368" t="str">
        <f t="shared" si="345"/>
        <v/>
      </c>
      <c r="JI169" s="368">
        <f t="shared" si="346"/>
        <v>0</v>
      </c>
      <c r="JJ169" s="369" t="str">
        <f t="shared" si="347"/>
        <v/>
      </c>
      <c r="JK169" s="367" t="str">
        <f t="shared" si="348"/>
        <v/>
      </c>
      <c r="JL169" s="369" t="str">
        <f t="shared" si="349"/>
        <v/>
      </c>
      <c r="JM169" s="368" t="str">
        <f t="shared" si="350"/>
        <v/>
      </c>
      <c r="JN169" s="368" t="str">
        <f t="shared" si="351"/>
        <v/>
      </c>
      <c r="JO169" s="368" t="str">
        <f t="shared" si="352"/>
        <v/>
      </c>
      <c r="JP169" s="371" t="str">
        <f t="shared" si="353"/>
        <v/>
      </c>
      <c r="JR169" s="115" t="str">
        <f t="shared" si="354"/>
        <v/>
      </c>
      <c r="JS169" s="28" t="str">
        <f t="shared" si="355"/>
        <v/>
      </c>
      <c r="JT169" s="28" t="str">
        <f t="shared" si="356"/>
        <v/>
      </c>
      <c r="JU169" s="28" t="str">
        <f t="shared" si="357"/>
        <v/>
      </c>
      <c r="JV169" s="28" t="str">
        <f t="shared" si="358"/>
        <v/>
      </c>
      <c r="JW169" s="251"/>
      <c r="JX169" s="122" t="str">
        <f t="shared" si="359"/>
        <v/>
      </c>
      <c r="JZ169" s="115" t="str">
        <f t="shared" si="360"/>
        <v/>
      </c>
      <c r="KA169" s="398" t="str">
        <f t="shared" si="361"/>
        <v/>
      </c>
      <c r="KB169" s="398" t="str">
        <f t="shared" si="362"/>
        <v/>
      </c>
      <c r="KC169" s="28" t="str">
        <f t="shared" si="363"/>
        <v/>
      </c>
      <c r="KD169" s="28" t="str">
        <f t="shared" si="364"/>
        <v/>
      </c>
      <c r="KE169" s="28" t="str">
        <f t="shared" si="365"/>
        <v/>
      </c>
      <c r="KF169" s="28" t="str">
        <f t="shared" si="366"/>
        <v/>
      </c>
      <c r="KG169" s="28" t="str">
        <f t="shared" si="367"/>
        <v/>
      </c>
      <c r="KH169" s="28" t="str">
        <f t="shared" si="368"/>
        <v/>
      </c>
      <c r="KI169" s="28" t="str">
        <f t="shared" si="369"/>
        <v/>
      </c>
      <c r="KJ169" s="28" t="str">
        <f t="shared" si="370"/>
        <v/>
      </c>
      <c r="KK169" s="122" t="str">
        <f t="shared" si="371"/>
        <v/>
      </c>
    </row>
    <row r="170" spans="2:297" s="26" customFormat="1" ht="26.25" customHeight="1" x14ac:dyDescent="0.2">
      <c r="B170" s="27">
        <f t="shared" si="250"/>
        <v>0</v>
      </c>
      <c r="C170" s="27">
        <f t="shared" si="251"/>
        <v>0</v>
      </c>
      <c r="D170" s="27">
        <f t="shared" si="252"/>
        <v>0</v>
      </c>
      <c r="E170" s="27">
        <f t="shared" si="253"/>
        <v>0</v>
      </c>
      <c r="F170" s="27">
        <f t="shared" si="254"/>
        <v>0</v>
      </c>
      <c r="G170" s="27">
        <f t="shared" si="255"/>
        <v>0</v>
      </c>
      <c r="H170" s="27">
        <f t="shared" si="256"/>
        <v>0</v>
      </c>
      <c r="I170" s="27">
        <f t="shared" si="257"/>
        <v>0</v>
      </c>
      <c r="J170" s="27"/>
      <c r="K170" s="27"/>
      <c r="L170" s="27"/>
      <c r="N170" s="131" t="str">
        <f t="shared" si="258"/>
        <v/>
      </c>
      <c r="O170" s="59"/>
      <c r="P170" s="59"/>
      <c r="Q170" s="241"/>
      <c r="R170" s="483"/>
      <c r="S170" s="243" t="str">
        <f>IFERROR(VLOOKUP($R170,整理番号!$B$4:$C$5,2,FALSE),"")</f>
        <v/>
      </c>
      <c r="T170" s="59"/>
      <c r="U170" s="250"/>
      <c r="V170" s="121"/>
      <c r="W170" s="218" t="str">
        <f t="shared" si="259"/>
        <v/>
      </c>
      <c r="X170" s="111"/>
      <c r="Y170" s="115"/>
      <c r="Z170" s="146" t="str">
        <f>IFERROR(VLOOKUP($Y170,整理番号!$B$8:$C$10,2,FALSE),"")</f>
        <v/>
      </c>
      <c r="AA170" s="251"/>
      <c r="AB170" s="28"/>
      <c r="AC170" s="62" t="str">
        <f>IFERROR(VLOOKUP($AB170,整理番号!$B$22:$C$23,2,FALSE),"")</f>
        <v/>
      </c>
      <c r="AD170" s="28"/>
      <c r="AE170" s="116" t="str">
        <f>IFERROR(VLOOKUP(AD170,整理番号!$B$14:$C$16,2,FALSE),"")</f>
        <v/>
      </c>
      <c r="AF170" s="115"/>
      <c r="AG170" s="30" t="str">
        <f>IFERROR(VLOOKUP(AF170,整理番号!$B$18:$C$19,2,FALSE),"")</f>
        <v/>
      </c>
      <c r="AH170" s="28"/>
      <c r="AI170" s="254"/>
      <c r="AJ170" s="254"/>
      <c r="AK170" s="122"/>
      <c r="AL170" s="141"/>
      <c r="AM170" s="28"/>
      <c r="AN170" s="141"/>
      <c r="AO170" s="115"/>
      <c r="AP170" s="116" t="str">
        <f>IFERROR(VLOOKUP(AO170,整理番号!$B$38:$C$43,2,FALSE),"")</f>
        <v/>
      </c>
      <c r="AQ170" s="104" t="str">
        <f t="shared" si="260"/>
        <v/>
      </c>
      <c r="AR170" s="27"/>
      <c r="AS170" s="28"/>
      <c r="AT170" s="27"/>
      <c r="AU170" s="27"/>
      <c r="AV170" s="122"/>
      <c r="AW170" s="115"/>
      <c r="AX170" s="31"/>
      <c r="AY170" s="64" t="str">
        <f t="shared" si="261"/>
        <v/>
      </c>
      <c r="AZ170" s="31"/>
      <c r="BA170" s="31"/>
      <c r="BB170" s="64">
        <f t="shared" si="262"/>
        <v>0</v>
      </c>
      <c r="BC170" s="64" t="str">
        <f t="shared" si="263"/>
        <v/>
      </c>
      <c r="BD170" s="64" t="str">
        <f t="shared" si="264"/>
        <v/>
      </c>
      <c r="BE170" s="33"/>
      <c r="BF170" s="34" t="str">
        <f t="shared" si="265"/>
        <v/>
      </c>
      <c r="BG170" s="125" t="str">
        <f t="shared" si="266"/>
        <v/>
      </c>
      <c r="BH170" s="262"/>
      <c r="BI170" s="263"/>
      <c r="BJ170" s="31"/>
      <c r="BK170" s="31"/>
      <c r="BL170" s="31"/>
      <c r="BM170" s="31"/>
      <c r="BN170" s="148"/>
      <c r="BO170" s="270"/>
      <c r="BP170" s="267"/>
      <c r="BQ170" s="262"/>
      <c r="BR170" s="263"/>
      <c r="BS170" s="31"/>
      <c r="BT170" s="31"/>
      <c r="BU170" s="31"/>
      <c r="BV170" s="31"/>
      <c r="BW170" s="148"/>
      <c r="BX170" s="270"/>
      <c r="BY170" s="267"/>
      <c r="BZ170" s="262"/>
      <c r="CA170" s="263"/>
      <c r="CB170" s="31"/>
      <c r="CC170" s="31"/>
      <c r="CD170" s="31"/>
      <c r="CE170" s="31"/>
      <c r="CF170" s="148"/>
      <c r="CG170" s="270"/>
      <c r="CH170" s="267"/>
      <c r="CI170" s="262"/>
      <c r="CJ170" s="263"/>
      <c r="CK170" s="323"/>
      <c r="CL170" s="323"/>
      <c r="CM170" s="323"/>
      <c r="CN170" s="323"/>
      <c r="CO170" s="35" t="s">
        <v>306</v>
      </c>
      <c r="CP170" s="342" t="str">
        <f t="shared" si="267"/>
        <v/>
      </c>
      <c r="CQ170" s="267"/>
      <c r="CR170" s="258"/>
      <c r="CS170" s="93"/>
      <c r="CT170" s="275"/>
      <c r="CU170" s="275"/>
      <c r="CV170" s="275"/>
      <c r="CW170" s="275"/>
      <c r="CX170" s="36" t="s">
        <v>307</v>
      </c>
      <c r="CY170" s="273"/>
      <c r="CZ170" s="258"/>
      <c r="DA170" s="263"/>
      <c r="DB170" s="296"/>
      <c r="DC170" s="296"/>
      <c r="DD170" s="296"/>
      <c r="DE170" s="296"/>
      <c r="DF170" s="36" t="s">
        <v>308</v>
      </c>
      <c r="DG170" s="344" t="str">
        <f t="shared" si="268"/>
        <v/>
      </c>
      <c r="DH170" s="273"/>
      <c r="DI170" s="258"/>
      <c r="DJ170" s="263"/>
      <c r="DK170" s="278"/>
      <c r="DL170" s="278"/>
      <c r="DM170" s="278"/>
      <c r="DN170" s="278"/>
      <c r="DO170" s="36" t="s">
        <v>309</v>
      </c>
      <c r="DP170" s="281"/>
      <c r="DQ170" s="284" t="str">
        <f t="shared" si="269"/>
        <v/>
      </c>
      <c r="DR170" s="273"/>
      <c r="DS170" s="43"/>
      <c r="DT170" s="93"/>
      <c r="DU170" s="37"/>
      <c r="DV170" s="37"/>
      <c r="DW170" s="37"/>
      <c r="DX170" s="37"/>
      <c r="DY170" s="46" t="s">
        <v>310</v>
      </c>
      <c r="DZ170" s="478"/>
      <c r="EA170" s="38"/>
      <c r="EB170" s="37"/>
      <c r="EC170" s="37"/>
      <c r="ED170" s="37"/>
      <c r="EE170" s="37"/>
      <c r="EF170" s="49" t="s">
        <v>307</v>
      </c>
      <c r="EG170" s="54"/>
      <c r="EH170" s="290"/>
      <c r="EI170" s="37"/>
      <c r="EJ170" s="37"/>
      <c r="EK170" s="37"/>
      <c r="EL170" s="37"/>
      <c r="EM170" s="52" t="s">
        <v>307</v>
      </c>
      <c r="EN170" s="57"/>
      <c r="EO170" s="290"/>
      <c r="EP170" s="37"/>
      <c r="EQ170" s="37"/>
      <c r="ER170" s="37"/>
      <c r="ES170" s="37"/>
      <c r="ET170" s="39" t="s">
        <v>307</v>
      </c>
      <c r="EU170" s="287"/>
      <c r="EV170" s="292"/>
      <c r="EW170" s="290"/>
      <c r="EX170" s="37"/>
      <c r="EY170" s="37"/>
      <c r="EZ170" s="37"/>
      <c r="FA170" s="37"/>
      <c r="FB170" s="39" t="s">
        <v>307</v>
      </c>
      <c r="FC170" s="287"/>
      <c r="FD170" s="292"/>
      <c r="FE170" s="290"/>
      <c r="FF170" s="296"/>
      <c r="FG170" s="296"/>
      <c r="FH170" s="296"/>
      <c r="FI170" s="296"/>
      <c r="FJ170" s="40" t="s">
        <v>311</v>
      </c>
      <c r="FK170" s="302" t="str">
        <f t="shared" si="270"/>
        <v/>
      </c>
      <c r="FL170" s="299"/>
      <c r="FM170" s="292"/>
      <c r="FN170" s="290"/>
      <c r="FO170" s="305"/>
      <c r="FP170" s="296"/>
      <c r="FQ170" s="296"/>
      <c r="FR170" s="296"/>
      <c r="FS170" s="40" t="s">
        <v>311</v>
      </c>
      <c r="FT170" s="352" t="str">
        <f t="shared" si="271"/>
        <v/>
      </c>
      <c r="FU170" s="267"/>
      <c r="FV170" s="292"/>
      <c r="FW170" s="290"/>
      <c r="FX170" s="326"/>
      <c r="FY170" s="326"/>
      <c r="FZ170" s="326"/>
      <c r="GA170" s="326"/>
      <c r="GB170" s="36" t="s">
        <v>312</v>
      </c>
      <c r="GC170" s="308" t="str">
        <f t="shared" si="272"/>
        <v/>
      </c>
      <c r="GD170" s="267"/>
      <c r="GE170" s="312" t="str">
        <f t="shared" si="273"/>
        <v/>
      </c>
      <c r="GF170" s="313"/>
      <c r="GG170" s="338"/>
      <c r="GH170" s="312" t="str">
        <f t="shared" si="274"/>
        <v/>
      </c>
      <c r="GI170" s="313"/>
      <c r="GJ170" s="338" t="s">
        <v>56</v>
      </c>
      <c r="GK170" s="475" t="str">
        <f t="shared" si="275"/>
        <v/>
      </c>
      <c r="GL170" s="313"/>
      <c r="GM170" s="313"/>
      <c r="GN170" s="338"/>
      <c r="GO170" s="429" t="str">
        <f t="shared" si="276"/>
        <v/>
      </c>
      <c r="GP170" s="430" t="str">
        <f t="shared" si="277"/>
        <v/>
      </c>
      <c r="GQ170" s="431" t="str">
        <f t="shared" si="278"/>
        <v/>
      </c>
      <c r="GR170" s="432" t="str">
        <f t="shared" si="279"/>
        <v/>
      </c>
      <c r="GS170" s="430" t="str">
        <f t="shared" si="280"/>
        <v/>
      </c>
      <c r="GT170" s="433" t="str">
        <f t="shared" si="281"/>
        <v/>
      </c>
      <c r="GU170" s="331" t="str">
        <f t="shared" si="282"/>
        <v/>
      </c>
      <c r="GV170" s="333" t="str">
        <f t="shared" si="283"/>
        <v/>
      </c>
      <c r="GW170" s="439" t="str">
        <f t="shared" si="284"/>
        <v/>
      </c>
      <c r="GX170" s="433" t="str">
        <f t="shared" si="285"/>
        <v/>
      </c>
      <c r="GY170" s="331" t="str">
        <f t="shared" si="286"/>
        <v/>
      </c>
      <c r="GZ170" s="331" t="str">
        <f t="shared" si="287"/>
        <v/>
      </c>
      <c r="HA170" s="328" t="str">
        <f t="shared" si="288"/>
        <v/>
      </c>
      <c r="HB170" s="331" t="str">
        <f t="shared" si="289"/>
        <v/>
      </c>
      <c r="HC170" s="331" t="str">
        <f t="shared" si="290"/>
        <v/>
      </c>
      <c r="HD170" s="333" t="str">
        <f t="shared" si="291"/>
        <v/>
      </c>
      <c r="HE170" s="332" t="str">
        <f t="shared" si="292"/>
        <v/>
      </c>
      <c r="HF170" s="331" t="str">
        <f t="shared" si="293"/>
        <v/>
      </c>
      <c r="HG170" s="333" t="str">
        <f t="shared" si="294"/>
        <v/>
      </c>
      <c r="HH170" s="419" t="str">
        <f t="shared" si="295"/>
        <v/>
      </c>
      <c r="HI170" s="358" t="str">
        <f t="shared" si="296"/>
        <v/>
      </c>
      <c r="HJ170" s="331" t="str">
        <f t="shared" si="297"/>
        <v/>
      </c>
      <c r="HK170" s="331" t="str">
        <f t="shared" si="298"/>
        <v/>
      </c>
      <c r="HL170" s="358" t="str">
        <f t="shared" si="299"/>
        <v/>
      </c>
      <c r="HM170" s="331" t="str">
        <f t="shared" si="300"/>
        <v/>
      </c>
      <c r="HN170" s="331" t="str">
        <f t="shared" si="301"/>
        <v/>
      </c>
      <c r="HO170" s="358" t="str">
        <f t="shared" si="302"/>
        <v/>
      </c>
      <c r="HP170" s="331" t="str">
        <f t="shared" si="303"/>
        <v/>
      </c>
      <c r="HQ170" s="331" t="str">
        <f t="shared" si="304"/>
        <v/>
      </c>
      <c r="HR170" s="361" t="str">
        <f t="shared" si="305"/>
        <v/>
      </c>
      <c r="HS170" s="348" t="str">
        <f t="shared" si="306"/>
        <v/>
      </c>
      <c r="HT170" s="333" t="str">
        <f t="shared" si="307"/>
        <v/>
      </c>
      <c r="HU170" s="428" t="str">
        <f t="shared" si="308"/>
        <v/>
      </c>
      <c r="HV170" s="328" t="str">
        <f t="shared" si="309"/>
        <v/>
      </c>
      <c r="HW170" s="330" t="str">
        <f t="shared" si="310"/>
        <v/>
      </c>
      <c r="HX170" s="418" t="str">
        <f t="shared" si="311"/>
        <v/>
      </c>
      <c r="HY170" s="331" t="str">
        <f t="shared" si="312"/>
        <v/>
      </c>
      <c r="HZ170" s="331" t="str">
        <f t="shared" si="313"/>
        <v/>
      </c>
      <c r="IA170" s="331" t="str">
        <f t="shared" si="314"/>
        <v/>
      </c>
      <c r="IB170" s="331" t="str">
        <f t="shared" si="315"/>
        <v/>
      </c>
      <c r="IC170" s="333" t="str">
        <f t="shared" si="316"/>
        <v/>
      </c>
      <c r="ID170" s="419" t="str">
        <f t="shared" si="317"/>
        <v/>
      </c>
      <c r="IE170" s="331" t="str">
        <f t="shared" si="318"/>
        <v/>
      </c>
      <c r="IF170" s="331" t="str">
        <f t="shared" si="319"/>
        <v/>
      </c>
      <c r="IG170" s="331" t="str">
        <f t="shared" si="320"/>
        <v/>
      </c>
      <c r="IH170" s="331" t="str">
        <f t="shared" si="321"/>
        <v/>
      </c>
      <c r="II170" s="333" t="str">
        <f t="shared" si="322"/>
        <v/>
      </c>
      <c r="IJ170" s="419" t="str">
        <f t="shared" si="323"/>
        <v/>
      </c>
      <c r="IK170" s="331" t="str">
        <f t="shared" si="324"/>
        <v/>
      </c>
      <c r="IL170" s="331" t="str">
        <f t="shared" si="325"/>
        <v/>
      </c>
      <c r="IM170" s="331" t="str">
        <f t="shared" si="326"/>
        <v/>
      </c>
      <c r="IN170" s="331" t="str">
        <f t="shared" si="327"/>
        <v/>
      </c>
      <c r="IO170" s="333" t="str">
        <f t="shared" si="328"/>
        <v/>
      </c>
      <c r="IP170" s="433" t="str">
        <f t="shared" si="329"/>
        <v/>
      </c>
      <c r="IQ170" s="331" t="str">
        <f t="shared" si="330"/>
        <v/>
      </c>
      <c r="IR170" s="348" t="str">
        <f t="shared" si="331"/>
        <v/>
      </c>
      <c r="IS170" s="433" t="str">
        <f t="shared" si="332"/>
        <v/>
      </c>
      <c r="IT170" s="331" t="str">
        <f t="shared" si="333"/>
        <v/>
      </c>
      <c r="IU170" s="333" t="str">
        <f t="shared" si="334"/>
        <v/>
      </c>
      <c r="IV170" s="449" t="str">
        <f t="shared" si="335"/>
        <v/>
      </c>
      <c r="IW170" s="331" t="str">
        <f t="shared" si="336"/>
        <v/>
      </c>
      <c r="IX170" s="331" t="str">
        <f t="shared" si="337"/>
        <v/>
      </c>
      <c r="IY170" s="348" t="str">
        <f t="shared" si="338"/>
        <v/>
      </c>
      <c r="IZ170" s="365" t="str">
        <f t="shared" si="339"/>
        <v/>
      </c>
      <c r="JA170" s="340"/>
      <c r="JB170" s="100"/>
      <c r="JC170" s="370" t="str">
        <f t="shared" si="340"/>
        <v/>
      </c>
      <c r="JD170" s="101" t="str">
        <f t="shared" si="341"/>
        <v/>
      </c>
      <c r="JE170" s="367" t="str">
        <f t="shared" si="342"/>
        <v/>
      </c>
      <c r="JF170" s="368" t="str">
        <f t="shared" si="343"/>
        <v/>
      </c>
      <c r="JG170" s="368" t="str">
        <f t="shared" si="344"/>
        <v/>
      </c>
      <c r="JH170" s="368" t="str">
        <f t="shared" si="345"/>
        <v/>
      </c>
      <c r="JI170" s="368">
        <f t="shared" si="346"/>
        <v>0</v>
      </c>
      <c r="JJ170" s="369" t="str">
        <f t="shared" si="347"/>
        <v/>
      </c>
      <c r="JK170" s="367" t="str">
        <f t="shared" si="348"/>
        <v/>
      </c>
      <c r="JL170" s="369" t="str">
        <f t="shared" si="349"/>
        <v/>
      </c>
      <c r="JM170" s="368" t="str">
        <f t="shared" si="350"/>
        <v/>
      </c>
      <c r="JN170" s="368" t="str">
        <f t="shared" si="351"/>
        <v/>
      </c>
      <c r="JO170" s="368" t="str">
        <f t="shared" si="352"/>
        <v/>
      </c>
      <c r="JP170" s="371" t="str">
        <f t="shared" si="353"/>
        <v/>
      </c>
      <c r="JR170" s="115" t="str">
        <f t="shared" si="354"/>
        <v/>
      </c>
      <c r="JS170" s="28" t="str">
        <f t="shared" si="355"/>
        <v/>
      </c>
      <c r="JT170" s="28" t="str">
        <f t="shared" si="356"/>
        <v/>
      </c>
      <c r="JU170" s="28" t="str">
        <f t="shared" si="357"/>
        <v/>
      </c>
      <c r="JV170" s="28" t="str">
        <f t="shared" si="358"/>
        <v/>
      </c>
      <c r="JW170" s="251"/>
      <c r="JX170" s="122" t="str">
        <f t="shared" si="359"/>
        <v/>
      </c>
      <c r="JZ170" s="115" t="str">
        <f t="shared" si="360"/>
        <v/>
      </c>
      <c r="KA170" s="398" t="str">
        <f t="shared" si="361"/>
        <v/>
      </c>
      <c r="KB170" s="398" t="str">
        <f t="shared" si="362"/>
        <v/>
      </c>
      <c r="KC170" s="28" t="str">
        <f t="shared" si="363"/>
        <v/>
      </c>
      <c r="KD170" s="28" t="str">
        <f t="shared" si="364"/>
        <v/>
      </c>
      <c r="KE170" s="28" t="str">
        <f t="shared" si="365"/>
        <v/>
      </c>
      <c r="KF170" s="28" t="str">
        <f t="shared" si="366"/>
        <v/>
      </c>
      <c r="KG170" s="28" t="str">
        <f t="shared" si="367"/>
        <v/>
      </c>
      <c r="KH170" s="28" t="str">
        <f t="shared" si="368"/>
        <v/>
      </c>
      <c r="KI170" s="28" t="str">
        <f t="shared" si="369"/>
        <v/>
      </c>
      <c r="KJ170" s="28" t="str">
        <f t="shared" si="370"/>
        <v/>
      </c>
      <c r="KK170" s="122" t="str">
        <f t="shared" si="371"/>
        <v/>
      </c>
    </row>
    <row r="171" spans="2:297" s="26" customFormat="1" ht="26.25" customHeight="1" x14ac:dyDescent="0.2">
      <c r="B171" s="27">
        <f t="shared" si="250"/>
        <v>0</v>
      </c>
      <c r="C171" s="27">
        <f t="shared" si="251"/>
        <v>0</v>
      </c>
      <c r="D171" s="27">
        <f t="shared" si="252"/>
        <v>0</v>
      </c>
      <c r="E171" s="27">
        <f t="shared" si="253"/>
        <v>0</v>
      </c>
      <c r="F171" s="27">
        <f t="shared" si="254"/>
        <v>0</v>
      </c>
      <c r="G171" s="27">
        <f t="shared" si="255"/>
        <v>0</v>
      </c>
      <c r="H171" s="27">
        <f t="shared" si="256"/>
        <v>0</v>
      </c>
      <c r="I171" s="27">
        <f t="shared" si="257"/>
        <v>0</v>
      </c>
      <c r="J171" s="27"/>
      <c r="K171" s="27"/>
      <c r="L171" s="27"/>
      <c r="N171" s="131" t="str">
        <f t="shared" si="258"/>
        <v/>
      </c>
      <c r="O171" s="59"/>
      <c r="P171" s="59"/>
      <c r="Q171" s="241"/>
      <c r="R171" s="483"/>
      <c r="S171" s="243" t="str">
        <f>IFERROR(VLOOKUP($R171,整理番号!$B$4:$C$5,2,FALSE),"")</f>
        <v/>
      </c>
      <c r="T171" s="59"/>
      <c r="U171" s="250"/>
      <c r="V171" s="121"/>
      <c r="W171" s="218" t="str">
        <f t="shared" si="259"/>
        <v/>
      </c>
      <c r="X171" s="111"/>
      <c r="Y171" s="115"/>
      <c r="Z171" s="146" t="str">
        <f>IFERROR(VLOOKUP($Y171,整理番号!$B$8:$C$10,2,FALSE),"")</f>
        <v/>
      </c>
      <c r="AA171" s="251"/>
      <c r="AB171" s="28"/>
      <c r="AC171" s="62" t="str">
        <f>IFERROR(VLOOKUP($AB171,整理番号!$B$22:$C$23,2,FALSE),"")</f>
        <v/>
      </c>
      <c r="AD171" s="28"/>
      <c r="AE171" s="116" t="str">
        <f>IFERROR(VLOOKUP(AD171,整理番号!$B$14:$C$16,2,FALSE),"")</f>
        <v/>
      </c>
      <c r="AF171" s="115"/>
      <c r="AG171" s="30" t="str">
        <f>IFERROR(VLOOKUP(AF171,整理番号!$B$18:$C$19,2,FALSE),"")</f>
        <v/>
      </c>
      <c r="AH171" s="28"/>
      <c r="AI171" s="254"/>
      <c r="AJ171" s="254"/>
      <c r="AK171" s="122"/>
      <c r="AL171" s="141"/>
      <c r="AM171" s="28"/>
      <c r="AN171" s="141"/>
      <c r="AO171" s="115"/>
      <c r="AP171" s="116" t="str">
        <f>IFERROR(VLOOKUP(AO171,整理番号!$B$38:$C$43,2,FALSE),"")</f>
        <v/>
      </c>
      <c r="AQ171" s="104" t="str">
        <f t="shared" si="260"/>
        <v/>
      </c>
      <c r="AR171" s="27"/>
      <c r="AS171" s="28"/>
      <c r="AT171" s="27"/>
      <c r="AU171" s="27"/>
      <c r="AV171" s="122"/>
      <c r="AW171" s="115"/>
      <c r="AX171" s="31"/>
      <c r="AY171" s="64" t="str">
        <f t="shared" si="261"/>
        <v/>
      </c>
      <c r="AZ171" s="31"/>
      <c r="BA171" s="31"/>
      <c r="BB171" s="64">
        <f t="shared" si="262"/>
        <v>0</v>
      </c>
      <c r="BC171" s="64" t="str">
        <f t="shared" si="263"/>
        <v/>
      </c>
      <c r="BD171" s="64" t="str">
        <f t="shared" si="264"/>
        <v/>
      </c>
      <c r="BE171" s="33"/>
      <c r="BF171" s="34" t="str">
        <f t="shared" si="265"/>
        <v/>
      </c>
      <c r="BG171" s="125" t="str">
        <f t="shared" si="266"/>
        <v/>
      </c>
      <c r="BH171" s="262"/>
      <c r="BI171" s="263"/>
      <c r="BJ171" s="31"/>
      <c r="BK171" s="31"/>
      <c r="BL171" s="31"/>
      <c r="BM171" s="31"/>
      <c r="BN171" s="148"/>
      <c r="BO171" s="270"/>
      <c r="BP171" s="267"/>
      <c r="BQ171" s="262"/>
      <c r="BR171" s="263"/>
      <c r="BS171" s="31"/>
      <c r="BT171" s="31"/>
      <c r="BU171" s="31"/>
      <c r="BV171" s="31"/>
      <c r="BW171" s="148"/>
      <c r="BX171" s="270"/>
      <c r="BY171" s="267"/>
      <c r="BZ171" s="262"/>
      <c r="CA171" s="263"/>
      <c r="CB171" s="31"/>
      <c r="CC171" s="31"/>
      <c r="CD171" s="31"/>
      <c r="CE171" s="31"/>
      <c r="CF171" s="148"/>
      <c r="CG171" s="270"/>
      <c r="CH171" s="267"/>
      <c r="CI171" s="262"/>
      <c r="CJ171" s="263"/>
      <c r="CK171" s="323"/>
      <c r="CL171" s="323"/>
      <c r="CM171" s="323"/>
      <c r="CN171" s="323"/>
      <c r="CO171" s="35" t="s">
        <v>306</v>
      </c>
      <c r="CP171" s="342" t="str">
        <f t="shared" si="267"/>
        <v/>
      </c>
      <c r="CQ171" s="267"/>
      <c r="CR171" s="258"/>
      <c r="CS171" s="93"/>
      <c r="CT171" s="275"/>
      <c r="CU171" s="275"/>
      <c r="CV171" s="275"/>
      <c r="CW171" s="275"/>
      <c r="CX171" s="36" t="s">
        <v>307</v>
      </c>
      <c r="CY171" s="273"/>
      <c r="CZ171" s="258"/>
      <c r="DA171" s="263"/>
      <c r="DB171" s="296"/>
      <c r="DC171" s="296"/>
      <c r="DD171" s="296"/>
      <c r="DE171" s="296"/>
      <c r="DF171" s="36" t="s">
        <v>308</v>
      </c>
      <c r="DG171" s="344" t="str">
        <f t="shared" si="268"/>
        <v/>
      </c>
      <c r="DH171" s="273"/>
      <c r="DI171" s="258"/>
      <c r="DJ171" s="263"/>
      <c r="DK171" s="278"/>
      <c r="DL171" s="278"/>
      <c r="DM171" s="278"/>
      <c r="DN171" s="278"/>
      <c r="DO171" s="36" t="s">
        <v>309</v>
      </c>
      <c r="DP171" s="281"/>
      <c r="DQ171" s="284" t="str">
        <f t="shared" si="269"/>
        <v/>
      </c>
      <c r="DR171" s="273"/>
      <c r="DS171" s="43"/>
      <c r="DT171" s="93"/>
      <c r="DU171" s="37"/>
      <c r="DV171" s="37"/>
      <c r="DW171" s="37"/>
      <c r="DX171" s="37"/>
      <c r="DY171" s="46" t="s">
        <v>310</v>
      </c>
      <c r="DZ171" s="478"/>
      <c r="EA171" s="38"/>
      <c r="EB171" s="37"/>
      <c r="EC171" s="37"/>
      <c r="ED171" s="37"/>
      <c r="EE171" s="37"/>
      <c r="EF171" s="49" t="s">
        <v>307</v>
      </c>
      <c r="EG171" s="54"/>
      <c r="EH171" s="290"/>
      <c r="EI171" s="37"/>
      <c r="EJ171" s="37"/>
      <c r="EK171" s="37"/>
      <c r="EL171" s="37"/>
      <c r="EM171" s="52" t="s">
        <v>307</v>
      </c>
      <c r="EN171" s="57"/>
      <c r="EO171" s="290"/>
      <c r="EP171" s="37"/>
      <c r="EQ171" s="37"/>
      <c r="ER171" s="37"/>
      <c r="ES171" s="37"/>
      <c r="ET171" s="39" t="s">
        <v>307</v>
      </c>
      <c r="EU171" s="287"/>
      <c r="EV171" s="292"/>
      <c r="EW171" s="290"/>
      <c r="EX171" s="37"/>
      <c r="EY171" s="37"/>
      <c r="EZ171" s="37"/>
      <c r="FA171" s="37"/>
      <c r="FB171" s="39" t="s">
        <v>307</v>
      </c>
      <c r="FC171" s="287"/>
      <c r="FD171" s="292"/>
      <c r="FE171" s="290"/>
      <c r="FF171" s="296"/>
      <c r="FG171" s="296"/>
      <c r="FH171" s="296"/>
      <c r="FI171" s="296"/>
      <c r="FJ171" s="40" t="s">
        <v>311</v>
      </c>
      <c r="FK171" s="302" t="str">
        <f t="shared" si="270"/>
        <v/>
      </c>
      <c r="FL171" s="299"/>
      <c r="FM171" s="292"/>
      <c r="FN171" s="290"/>
      <c r="FO171" s="305"/>
      <c r="FP171" s="296"/>
      <c r="FQ171" s="296"/>
      <c r="FR171" s="296"/>
      <c r="FS171" s="40" t="s">
        <v>311</v>
      </c>
      <c r="FT171" s="352" t="str">
        <f t="shared" si="271"/>
        <v/>
      </c>
      <c r="FU171" s="267"/>
      <c r="FV171" s="292"/>
      <c r="FW171" s="290"/>
      <c r="FX171" s="326"/>
      <c r="FY171" s="326"/>
      <c r="FZ171" s="326"/>
      <c r="GA171" s="326"/>
      <c r="GB171" s="36" t="s">
        <v>312</v>
      </c>
      <c r="GC171" s="308" t="str">
        <f t="shared" si="272"/>
        <v/>
      </c>
      <c r="GD171" s="267"/>
      <c r="GE171" s="312" t="str">
        <f t="shared" si="273"/>
        <v/>
      </c>
      <c r="GF171" s="313"/>
      <c r="GG171" s="338"/>
      <c r="GH171" s="312" t="str">
        <f t="shared" si="274"/>
        <v/>
      </c>
      <c r="GI171" s="313"/>
      <c r="GJ171" s="338" t="s">
        <v>56</v>
      </c>
      <c r="GK171" s="475" t="str">
        <f t="shared" si="275"/>
        <v/>
      </c>
      <c r="GL171" s="313"/>
      <c r="GM171" s="313"/>
      <c r="GN171" s="338"/>
      <c r="GO171" s="429" t="str">
        <f t="shared" si="276"/>
        <v/>
      </c>
      <c r="GP171" s="430" t="str">
        <f t="shared" si="277"/>
        <v/>
      </c>
      <c r="GQ171" s="431" t="str">
        <f t="shared" si="278"/>
        <v/>
      </c>
      <c r="GR171" s="432" t="str">
        <f t="shared" si="279"/>
        <v/>
      </c>
      <c r="GS171" s="430" t="str">
        <f t="shared" si="280"/>
        <v/>
      </c>
      <c r="GT171" s="433" t="str">
        <f t="shared" si="281"/>
        <v/>
      </c>
      <c r="GU171" s="331" t="str">
        <f t="shared" si="282"/>
        <v/>
      </c>
      <c r="GV171" s="333" t="str">
        <f t="shared" si="283"/>
        <v/>
      </c>
      <c r="GW171" s="439" t="str">
        <f t="shared" si="284"/>
        <v/>
      </c>
      <c r="GX171" s="433" t="str">
        <f t="shared" si="285"/>
        <v/>
      </c>
      <c r="GY171" s="331" t="str">
        <f t="shared" si="286"/>
        <v/>
      </c>
      <c r="GZ171" s="331" t="str">
        <f t="shared" si="287"/>
        <v/>
      </c>
      <c r="HA171" s="328" t="str">
        <f t="shared" si="288"/>
        <v/>
      </c>
      <c r="HB171" s="331" t="str">
        <f t="shared" si="289"/>
        <v/>
      </c>
      <c r="HC171" s="331" t="str">
        <f t="shared" si="290"/>
        <v/>
      </c>
      <c r="HD171" s="333" t="str">
        <f t="shared" si="291"/>
        <v/>
      </c>
      <c r="HE171" s="332" t="str">
        <f t="shared" si="292"/>
        <v/>
      </c>
      <c r="HF171" s="331" t="str">
        <f t="shared" si="293"/>
        <v/>
      </c>
      <c r="HG171" s="333" t="str">
        <f t="shared" si="294"/>
        <v/>
      </c>
      <c r="HH171" s="419" t="str">
        <f t="shared" si="295"/>
        <v/>
      </c>
      <c r="HI171" s="358" t="str">
        <f t="shared" si="296"/>
        <v/>
      </c>
      <c r="HJ171" s="331" t="str">
        <f t="shared" si="297"/>
        <v/>
      </c>
      <c r="HK171" s="331" t="str">
        <f t="shared" si="298"/>
        <v/>
      </c>
      <c r="HL171" s="358" t="str">
        <f t="shared" si="299"/>
        <v/>
      </c>
      <c r="HM171" s="331" t="str">
        <f t="shared" si="300"/>
        <v/>
      </c>
      <c r="HN171" s="331" t="str">
        <f t="shared" si="301"/>
        <v/>
      </c>
      <c r="HO171" s="358" t="str">
        <f t="shared" si="302"/>
        <v/>
      </c>
      <c r="HP171" s="331" t="str">
        <f t="shared" si="303"/>
        <v/>
      </c>
      <c r="HQ171" s="331" t="str">
        <f t="shared" si="304"/>
        <v/>
      </c>
      <c r="HR171" s="361" t="str">
        <f t="shared" si="305"/>
        <v/>
      </c>
      <c r="HS171" s="348" t="str">
        <f t="shared" si="306"/>
        <v/>
      </c>
      <c r="HT171" s="333" t="str">
        <f t="shared" si="307"/>
        <v/>
      </c>
      <c r="HU171" s="428" t="str">
        <f t="shared" si="308"/>
        <v/>
      </c>
      <c r="HV171" s="328" t="str">
        <f t="shared" si="309"/>
        <v/>
      </c>
      <c r="HW171" s="330" t="str">
        <f t="shared" si="310"/>
        <v/>
      </c>
      <c r="HX171" s="418" t="str">
        <f t="shared" si="311"/>
        <v/>
      </c>
      <c r="HY171" s="331" t="str">
        <f t="shared" si="312"/>
        <v/>
      </c>
      <c r="HZ171" s="331" t="str">
        <f t="shared" si="313"/>
        <v/>
      </c>
      <c r="IA171" s="331" t="str">
        <f t="shared" si="314"/>
        <v/>
      </c>
      <c r="IB171" s="331" t="str">
        <f t="shared" si="315"/>
        <v/>
      </c>
      <c r="IC171" s="333" t="str">
        <f t="shared" si="316"/>
        <v/>
      </c>
      <c r="ID171" s="419" t="str">
        <f t="shared" si="317"/>
        <v/>
      </c>
      <c r="IE171" s="331" t="str">
        <f t="shared" si="318"/>
        <v/>
      </c>
      <c r="IF171" s="331" t="str">
        <f t="shared" si="319"/>
        <v/>
      </c>
      <c r="IG171" s="331" t="str">
        <f t="shared" si="320"/>
        <v/>
      </c>
      <c r="IH171" s="331" t="str">
        <f t="shared" si="321"/>
        <v/>
      </c>
      <c r="II171" s="333" t="str">
        <f t="shared" si="322"/>
        <v/>
      </c>
      <c r="IJ171" s="419" t="str">
        <f t="shared" si="323"/>
        <v/>
      </c>
      <c r="IK171" s="331" t="str">
        <f t="shared" si="324"/>
        <v/>
      </c>
      <c r="IL171" s="331" t="str">
        <f t="shared" si="325"/>
        <v/>
      </c>
      <c r="IM171" s="331" t="str">
        <f t="shared" si="326"/>
        <v/>
      </c>
      <c r="IN171" s="331" t="str">
        <f t="shared" si="327"/>
        <v/>
      </c>
      <c r="IO171" s="333" t="str">
        <f t="shared" si="328"/>
        <v/>
      </c>
      <c r="IP171" s="433" t="str">
        <f t="shared" si="329"/>
        <v/>
      </c>
      <c r="IQ171" s="331" t="str">
        <f t="shared" si="330"/>
        <v/>
      </c>
      <c r="IR171" s="348" t="str">
        <f t="shared" si="331"/>
        <v/>
      </c>
      <c r="IS171" s="433" t="str">
        <f t="shared" si="332"/>
        <v/>
      </c>
      <c r="IT171" s="331" t="str">
        <f t="shared" si="333"/>
        <v/>
      </c>
      <c r="IU171" s="333" t="str">
        <f t="shared" si="334"/>
        <v/>
      </c>
      <c r="IV171" s="449" t="str">
        <f t="shared" si="335"/>
        <v/>
      </c>
      <c r="IW171" s="331" t="str">
        <f t="shared" si="336"/>
        <v/>
      </c>
      <c r="IX171" s="331" t="str">
        <f t="shared" si="337"/>
        <v/>
      </c>
      <c r="IY171" s="348" t="str">
        <f t="shared" si="338"/>
        <v/>
      </c>
      <c r="IZ171" s="365" t="str">
        <f t="shared" si="339"/>
        <v/>
      </c>
      <c r="JA171" s="340"/>
      <c r="JB171" s="100"/>
      <c r="JC171" s="370" t="str">
        <f t="shared" si="340"/>
        <v/>
      </c>
      <c r="JD171" s="101" t="str">
        <f t="shared" si="341"/>
        <v/>
      </c>
      <c r="JE171" s="367" t="str">
        <f t="shared" si="342"/>
        <v/>
      </c>
      <c r="JF171" s="368" t="str">
        <f t="shared" si="343"/>
        <v/>
      </c>
      <c r="JG171" s="368" t="str">
        <f t="shared" si="344"/>
        <v/>
      </c>
      <c r="JH171" s="368" t="str">
        <f t="shared" si="345"/>
        <v/>
      </c>
      <c r="JI171" s="368">
        <f t="shared" si="346"/>
        <v>0</v>
      </c>
      <c r="JJ171" s="369" t="str">
        <f t="shared" si="347"/>
        <v/>
      </c>
      <c r="JK171" s="367" t="str">
        <f t="shared" si="348"/>
        <v/>
      </c>
      <c r="JL171" s="369" t="str">
        <f t="shared" si="349"/>
        <v/>
      </c>
      <c r="JM171" s="368" t="str">
        <f t="shared" si="350"/>
        <v/>
      </c>
      <c r="JN171" s="368" t="str">
        <f t="shared" si="351"/>
        <v/>
      </c>
      <c r="JO171" s="368" t="str">
        <f t="shared" si="352"/>
        <v/>
      </c>
      <c r="JP171" s="371" t="str">
        <f t="shared" si="353"/>
        <v/>
      </c>
      <c r="JR171" s="115" t="str">
        <f t="shared" si="354"/>
        <v/>
      </c>
      <c r="JS171" s="28" t="str">
        <f t="shared" si="355"/>
        <v/>
      </c>
      <c r="JT171" s="28" t="str">
        <f t="shared" si="356"/>
        <v/>
      </c>
      <c r="JU171" s="28" t="str">
        <f t="shared" si="357"/>
        <v/>
      </c>
      <c r="JV171" s="28" t="str">
        <f t="shared" si="358"/>
        <v/>
      </c>
      <c r="JW171" s="251"/>
      <c r="JX171" s="122" t="str">
        <f t="shared" si="359"/>
        <v/>
      </c>
      <c r="JZ171" s="115" t="str">
        <f t="shared" si="360"/>
        <v/>
      </c>
      <c r="KA171" s="398" t="str">
        <f t="shared" si="361"/>
        <v/>
      </c>
      <c r="KB171" s="398" t="str">
        <f t="shared" si="362"/>
        <v/>
      </c>
      <c r="KC171" s="28" t="str">
        <f t="shared" si="363"/>
        <v/>
      </c>
      <c r="KD171" s="28" t="str">
        <f t="shared" si="364"/>
        <v/>
      </c>
      <c r="KE171" s="28" t="str">
        <f t="shared" si="365"/>
        <v/>
      </c>
      <c r="KF171" s="28" t="str">
        <f t="shared" si="366"/>
        <v/>
      </c>
      <c r="KG171" s="28" t="str">
        <f t="shared" si="367"/>
        <v/>
      </c>
      <c r="KH171" s="28" t="str">
        <f t="shared" si="368"/>
        <v/>
      </c>
      <c r="KI171" s="28" t="str">
        <f t="shared" si="369"/>
        <v/>
      </c>
      <c r="KJ171" s="28" t="str">
        <f t="shared" si="370"/>
        <v/>
      </c>
      <c r="KK171" s="122" t="str">
        <f t="shared" si="371"/>
        <v/>
      </c>
    </row>
    <row r="172" spans="2:297" s="26" customFormat="1" ht="26.25" customHeight="1" x14ac:dyDescent="0.2">
      <c r="B172" s="27">
        <f t="shared" si="250"/>
        <v>0</v>
      </c>
      <c r="C172" s="27">
        <f t="shared" si="251"/>
        <v>0</v>
      </c>
      <c r="D172" s="27">
        <f t="shared" si="252"/>
        <v>0</v>
      </c>
      <c r="E172" s="27">
        <f t="shared" si="253"/>
        <v>0</v>
      </c>
      <c r="F172" s="27">
        <f t="shared" si="254"/>
        <v>0</v>
      </c>
      <c r="G172" s="27">
        <f t="shared" si="255"/>
        <v>0</v>
      </c>
      <c r="H172" s="27">
        <f t="shared" si="256"/>
        <v>0</v>
      </c>
      <c r="I172" s="27">
        <f t="shared" si="257"/>
        <v>0</v>
      </c>
      <c r="J172" s="27"/>
      <c r="K172" s="27"/>
      <c r="L172" s="27"/>
      <c r="N172" s="131" t="str">
        <f t="shared" si="258"/>
        <v/>
      </c>
      <c r="O172" s="59"/>
      <c r="P172" s="59"/>
      <c r="Q172" s="241"/>
      <c r="R172" s="483"/>
      <c r="S172" s="243" t="str">
        <f>IFERROR(VLOOKUP($R172,整理番号!$B$4:$C$5,2,FALSE),"")</f>
        <v/>
      </c>
      <c r="T172" s="59"/>
      <c r="U172" s="250"/>
      <c r="V172" s="121"/>
      <c r="W172" s="218" t="str">
        <f t="shared" si="259"/>
        <v/>
      </c>
      <c r="X172" s="111"/>
      <c r="Y172" s="115"/>
      <c r="Z172" s="146" t="str">
        <f>IFERROR(VLOOKUP($Y172,整理番号!$B$8:$C$10,2,FALSE),"")</f>
        <v/>
      </c>
      <c r="AA172" s="251"/>
      <c r="AB172" s="28"/>
      <c r="AC172" s="62" t="str">
        <f>IFERROR(VLOOKUP($AB172,整理番号!$B$22:$C$23,2,FALSE),"")</f>
        <v/>
      </c>
      <c r="AD172" s="28"/>
      <c r="AE172" s="116" t="str">
        <f>IFERROR(VLOOKUP(AD172,整理番号!$B$14:$C$16,2,FALSE),"")</f>
        <v/>
      </c>
      <c r="AF172" s="115"/>
      <c r="AG172" s="30" t="str">
        <f>IFERROR(VLOOKUP(AF172,整理番号!$B$18:$C$19,2,FALSE),"")</f>
        <v/>
      </c>
      <c r="AH172" s="28"/>
      <c r="AI172" s="254"/>
      <c r="AJ172" s="254"/>
      <c r="AK172" s="122"/>
      <c r="AL172" s="141"/>
      <c r="AM172" s="28"/>
      <c r="AN172" s="141"/>
      <c r="AO172" s="115"/>
      <c r="AP172" s="116" t="str">
        <f>IFERROR(VLOOKUP(AO172,整理番号!$B$38:$C$43,2,FALSE),"")</f>
        <v/>
      </c>
      <c r="AQ172" s="104" t="str">
        <f t="shared" si="260"/>
        <v/>
      </c>
      <c r="AR172" s="27"/>
      <c r="AS172" s="28"/>
      <c r="AT172" s="27"/>
      <c r="AU172" s="27"/>
      <c r="AV172" s="122"/>
      <c r="AW172" s="115"/>
      <c r="AX172" s="31"/>
      <c r="AY172" s="64" t="str">
        <f t="shared" si="261"/>
        <v/>
      </c>
      <c r="AZ172" s="31"/>
      <c r="BA172" s="31"/>
      <c r="BB172" s="64">
        <f t="shared" si="262"/>
        <v>0</v>
      </c>
      <c r="BC172" s="64" t="str">
        <f t="shared" si="263"/>
        <v/>
      </c>
      <c r="BD172" s="64" t="str">
        <f t="shared" si="264"/>
        <v/>
      </c>
      <c r="BE172" s="33"/>
      <c r="BF172" s="34" t="str">
        <f t="shared" si="265"/>
        <v/>
      </c>
      <c r="BG172" s="125" t="str">
        <f t="shared" si="266"/>
        <v/>
      </c>
      <c r="BH172" s="262"/>
      <c r="BI172" s="263"/>
      <c r="BJ172" s="31"/>
      <c r="BK172" s="31"/>
      <c r="BL172" s="31"/>
      <c r="BM172" s="31"/>
      <c r="BN172" s="148"/>
      <c r="BO172" s="270"/>
      <c r="BP172" s="267"/>
      <c r="BQ172" s="262"/>
      <c r="BR172" s="263"/>
      <c r="BS172" s="31"/>
      <c r="BT172" s="31"/>
      <c r="BU172" s="31"/>
      <c r="BV172" s="31"/>
      <c r="BW172" s="148"/>
      <c r="BX172" s="270"/>
      <c r="BY172" s="267"/>
      <c r="BZ172" s="262"/>
      <c r="CA172" s="263"/>
      <c r="CB172" s="31"/>
      <c r="CC172" s="31"/>
      <c r="CD172" s="31"/>
      <c r="CE172" s="31"/>
      <c r="CF172" s="148"/>
      <c r="CG172" s="270"/>
      <c r="CH172" s="267"/>
      <c r="CI172" s="262"/>
      <c r="CJ172" s="263"/>
      <c r="CK172" s="323"/>
      <c r="CL172" s="323"/>
      <c r="CM172" s="323"/>
      <c r="CN172" s="323"/>
      <c r="CO172" s="35" t="s">
        <v>306</v>
      </c>
      <c r="CP172" s="342" t="str">
        <f t="shared" si="267"/>
        <v/>
      </c>
      <c r="CQ172" s="267"/>
      <c r="CR172" s="258"/>
      <c r="CS172" s="93"/>
      <c r="CT172" s="275"/>
      <c r="CU172" s="275"/>
      <c r="CV172" s="275"/>
      <c r="CW172" s="275"/>
      <c r="CX172" s="36" t="s">
        <v>307</v>
      </c>
      <c r="CY172" s="273"/>
      <c r="CZ172" s="258"/>
      <c r="DA172" s="263"/>
      <c r="DB172" s="296"/>
      <c r="DC172" s="296"/>
      <c r="DD172" s="296"/>
      <c r="DE172" s="296"/>
      <c r="DF172" s="36" t="s">
        <v>308</v>
      </c>
      <c r="DG172" s="344" t="str">
        <f t="shared" si="268"/>
        <v/>
      </c>
      <c r="DH172" s="273"/>
      <c r="DI172" s="258"/>
      <c r="DJ172" s="263"/>
      <c r="DK172" s="278"/>
      <c r="DL172" s="278"/>
      <c r="DM172" s="278"/>
      <c r="DN172" s="278"/>
      <c r="DO172" s="36" t="s">
        <v>309</v>
      </c>
      <c r="DP172" s="281"/>
      <c r="DQ172" s="284" t="str">
        <f t="shared" si="269"/>
        <v/>
      </c>
      <c r="DR172" s="273"/>
      <c r="DS172" s="43"/>
      <c r="DT172" s="93"/>
      <c r="DU172" s="37"/>
      <c r="DV172" s="37"/>
      <c r="DW172" s="37"/>
      <c r="DX172" s="37"/>
      <c r="DY172" s="46" t="s">
        <v>310</v>
      </c>
      <c r="DZ172" s="478"/>
      <c r="EA172" s="38"/>
      <c r="EB172" s="37"/>
      <c r="EC172" s="37"/>
      <c r="ED172" s="37"/>
      <c r="EE172" s="37"/>
      <c r="EF172" s="49" t="s">
        <v>307</v>
      </c>
      <c r="EG172" s="54"/>
      <c r="EH172" s="290"/>
      <c r="EI172" s="37"/>
      <c r="EJ172" s="37"/>
      <c r="EK172" s="37"/>
      <c r="EL172" s="37"/>
      <c r="EM172" s="52" t="s">
        <v>307</v>
      </c>
      <c r="EN172" s="57"/>
      <c r="EO172" s="290"/>
      <c r="EP172" s="37"/>
      <c r="EQ172" s="37"/>
      <c r="ER172" s="37"/>
      <c r="ES172" s="37"/>
      <c r="ET172" s="39" t="s">
        <v>307</v>
      </c>
      <c r="EU172" s="287"/>
      <c r="EV172" s="292"/>
      <c r="EW172" s="290"/>
      <c r="EX172" s="37"/>
      <c r="EY172" s="37"/>
      <c r="EZ172" s="37"/>
      <c r="FA172" s="37"/>
      <c r="FB172" s="39" t="s">
        <v>307</v>
      </c>
      <c r="FC172" s="287"/>
      <c r="FD172" s="292"/>
      <c r="FE172" s="290"/>
      <c r="FF172" s="296"/>
      <c r="FG172" s="296"/>
      <c r="FH172" s="296"/>
      <c r="FI172" s="296"/>
      <c r="FJ172" s="40" t="s">
        <v>311</v>
      </c>
      <c r="FK172" s="302" t="str">
        <f t="shared" si="270"/>
        <v/>
      </c>
      <c r="FL172" s="299"/>
      <c r="FM172" s="292"/>
      <c r="FN172" s="290"/>
      <c r="FO172" s="305"/>
      <c r="FP172" s="296"/>
      <c r="FQ172" s="296"/>
      <c r="FR172" s="296"/>
      <c r="FS172" s="40" t="s">
        <v>311</v>
      </c>
      <c r="FT172" s="352" t="str">
        <f t="shared" si="271"/>
        <v/>
      </c>
      <c r="FU172" s="267"/>
      <c r="FV172" s="292"/>
      <c r="FW172" s="290"/>
      <c r="FX172" s="326"/>
      <c r="FY172" s="326"/>
      <c r="FZ172" s="326"/>
      <c r="GA172" s="326"/>
      <c r="GB172" s="36" t="s">
        <v>312</v>
      </c>
      <c r="GC172" s="308" t="str">
        <f t="shared" si="272"/>
        <v/>
      </c>
      <c r="GD172" s="267"/>
      <c r="GE172" s="312" t="str">
        <f t="shared" si="273"/>
        <v/>
      </c>
      <c r="GF172" s="313"/>
      <c r="GG172" s="338"/>
      <c r="GH172" s="312" t="str">
        <f t="shared" si="274"/>
        <v/>
      </c>
      <c r="GI172" s="313"/>
      <c r="GJ172" s="338" t="s">
        <v>56</v>
      </c>
      <c r="GK172" s="475" t="str">
        <f t="shared" si="275"/>
        <v/>
      </c>
      <c r="GL172" s="313"/>
      <c r="GM172" s="313"/>
      <c r="GN172" s="338"/>
      <c r="GO172" s="429" t="str">
        <f t="shared" si="276"/>
        <v/>
      </c>
      <c r="GP172" s="430" t="str">
        <f t="shared" si="277"/>
        <v/>
      </c>
      <c r="GQ172" s="431" t="str">
        <f t="shared" si="278"/>
        <v/>
      </c>
      <c r="GR172" s="432" t="str">
        <f t="shared" si="279"/>
        <v/>
      </c>
      <c r="GS172" s="430" t="str">
        <f t="shared" si="280"/>
        <v/>
      </c>
      <c r="GT172" s="433" t="str">
        <f t="shared" si="281"/>
        <v/>
      </c>
      <c r="GU172" s="331" t="str">
        <f t="shared" si="282"/>
        <v/>
      </c>
      <c r="GV172" s="333" t="str">
        <f t="shared" si="283"/>
        <v/>
      </c>
      <c r="GW172" s="439" t="str">
        <f t="shared" si="284"/>
        <v/>
      </c>
      <c r="GX172" s="433" t="str">
        <f t="shared" si="285"/>
        <v/>
      </c>
      <c r="GY172" s="331" t="str">
        <f t="shared" si="286"/>
        <v/>
      </c>
      <c r="GZ172" s="331" t="str">
        <f t="shared" si="287"/>
        <v/>
      </c>
      <c r="HA172" s="328" t="str">
        <f t="shared" si="288"/>
        <v/>
      </c>
      <c r="HB172" s="331" t="str">
        <f t="shared" si="289"/>
        <v/>
      </c>
      <c r="HC172" s="331" t="str">
        <f t="shared" si="290"/>
        <v/>
      </c>
      <c r="HD172" s="333" t="str">
        <f t="shared" si="291"/>
        <v/>
      </c>
      <c r="HE172" s="332" t="str">
        <f t="shared" si="292"/>
        <v/>
      </c>
      <c r="HF172" s="331" t="str">
        <f t="shared" si="293"/>
        <v/>
      </c>
      <c r="HG172" s="333" t="str">
        <f t="shared" si="294"/>
        <v/>
      </c>
      <c r="HH172" s="419" t="str">
        <f t="shared" si="295"/>
        <v/>
      </c>
      <c r="HI172" s="358" t="str">
        <f t="shared" si="296"/>
        <v/>
      </c>
      <c r="HJ172" s="331" t="str">
        <f t="shared" si="297"/>
        <v/>
      </c>
      <c r="HK172" s="331" t="str">
        <f t="shared" si="298"/>
        <v/>
      </c>
      <c r="HL172" s="358" t="str">
        <f t="shared" si="299"/>
        <v/>
      </c>
      <c r="HM172" s="331" t="str">
        <f t="shared" si="300"/>
        <v/>
      </c>
      <c r="HN172" s="331" t="str">
        <f t="shared" si="301"/>
        <v/>
      </c>
      <c r="HO172" s="358" t="str">
        <f t="shared" si="302"/>
        <v/>
      </c>
      <c r="HP172" s="331" t="str">
        <f t="shared" si="303"/>
        <v/>
      </c>
      <c r="HQ172" s="331" t="str">
        <f t="shared" si="304"/>
        <v/>
      </c>
      <c r="HR172" s="361" t="str">
        <f t="shared" si="305"/>
        <v/>
      </c>
      <c r="HS172" s="348" t="str">
        <f t="shared" si="306"/>
        <v/>
      </c>
      <c r="HT172" s="333" t="str">
        <f t="shared" si="307"/>
        <v/>
      </c>
      <c r="HU172" s="428" t="str">
        <f t="shared" si="308"/>
        <v/>
      </c>
      <c r="HV172" s="328" t="str">
        <f t="shared" si="309"/>
        <v/>
      </c>
      <c r="HW172" s="330" t="str">
        <f t="shared" si="310"/>
        <v/>
      </c>
      <c r="HX172" s="418" t="str">
        <f t="shared" si="311"/>
        <v/>
      </c>
      <c r="HY172" s="331" t="str">
        <f t="shared" si="312"/>
        <v/>
      </c>
      <c r="HZ172" s="331" t="str">
        <f t="shared" si="313"/>
        <v/>
      </c>
      <c r="IA172" s="331" t="str">
        <f t="shared" si="314"/>
        <v/>
      </c>
      <c r="IB172" s="331" t="str">
        <f t="shared" si="315"/>
        <v/>
      </c>
      <c r="IC172" s="333" t="str">
        <f t="shared" si="316"/>
        <v/>
      </c>
      <c r="ID172" s="419" t="str">
        <f t="shared" si="317"/>
        <v/>
      </c>
      <c r="IE172" s="331" t="str">
        <f t="shared" si="318"/>
        <v/>
      </c>
      <c r="IF172" s="331" t="str">
        <f t="shared" si="319"/>
        <v/>
      </c>
      <c r="IG172" s="331" t="str">
        <f t="shared" si="320"/>
        <v/>
      </c>
      <c r="IH172" s="331" t="str">
        <f t="shared" si="321"/>
        <v/>
      </c>
      <c r="II172" s="333" t="str">
        <f t="shared" si="322"/>
        <v/>
      </c>
      <c r="IJ172" s="419" t="str">
        <f t="shared" si="323"/>
        <v/>
      </c>
      <c r="IK172" s="331" t="str">
        <f t="shared" si="324"/>
        <v/>
      </c>
      <c r="IL172" s="331" t="str">
        <f t="shared" si="325"/>
        <v/>
      </c>
      <c r="IM172" s="331" t="str">
        <f t="shared" si="326"/>
        <v/>
      </c>
      <c r="IN172" s="331" t="str">
        <f t="shared" si="327"/>
        <v/>
      </c>
      <c r="IO172" s="333" t="str">
        <f t="shared" si="328"/>
        <v/>
      </c>
      <c r="IP172" s="433" t="str">
        <f t="shared" si="329"/>
        <v/>
      </c>
      <c r="IQ172" s="331" t="str">
        <f t="shared" si="330"/>
        <v/>
      </c>
      <c r="IR172" s="348" t="str">
        <f t="shared" si="331"/>
        <v/>
      </c>
      <c r="IS172" s="433" t="str">
        <f t="shared" si="332"/>
        <v/>
      </c>
      <c r="IT172" s="331" t="str">
        <f t="shared" si="333"/>
        <v/>
      </c>
      <c r="IU172" s="333" t="str">
        <f t="shared" si="334"/>
        <v/>
      </c>
      <c r="IV172" s="449" t="str">
        <f t="shared" si="335"/>
        <v/>
      </c>
      <c r="IW172" s="331" t="str">
        <f t="shared" si="336"/>
        <v/>
      </c>
      <c r="IX172" s="331" t="str">
        <f t="shared" si="337"/>
        <v/>
      </c>
      <c r="IY172" s="348" t="str">
        <f t="shared" si="338"/>
        <v/>
      </c>
      <c r="IZ172" s="365" t="str">
        <f t="shared" si="339"/>
        <v/>
      </c>
      <c r="JA172" s="340"/>
      <c r="JB172" s="100"/>
      <c r="JC172" s="370" t="str">
        <f t="shared" si="340"/>
        <v/>
      </c>
      <c r="JD172" s="101" t="str">
        <f t="shared" si="341"/>
        <v/>
      </c>
      <c r="JE172" s="367" t="str">
        <f t="shared" si="342"/>
        <v/>
      </c>
      <c r="JF172" s="368" t="str">
        <f t="shared" si="343"/>
        <v/>
      </c>
      <c r="JG172" s="368" t="str">
        <f t="shared" si="344"/>
        <v/>
      </c>
      <c r="JH172" s="368" t="str">
        <f t="shared" si="345"/>
        <v/>
      </c>
      <c r="JI172" s="368">
        <f t="shared" si="346"/>
        <v>0</v>
      </c>
      <c r="JJ172" s="369" t="str">
        <f t="shared" si="347"/>
        <v/>
      </c>
      <c r="JK172" s="367" t="str">
        <f t="shared" si="348"/>
        <v/>
      </c>
      <c r="JL172" s="369" t="str">
        <f t="shared" si="349"/>
        <v/>
      </c>
      <c r="JM172" s="368" t="str">
        <f t="shared" si="350"/>
        <v/>
      </c>
      <c r="JN172" s="368" t="str">
        <f t="shared" si="351"/>
        <v/>
      </c>
      <c r="JO172" s="368" t="str">
        <f t="shared" si="352"/>
        <v/>
      </c>
      <c r="JP172" s="371" t="str">
        <f t="shared" si="353"/>
        <v/>
      </c>
      <c r="JR172" s="115" t="str">
        <f t="shared" si="354"/>
        <v/>
      </c>
      <c r="JS172" s="28" t="str">
        <f t="shared" si="355"/>
        <v/>
      </c>
      <c r="JT172" s="28" t="str">
        <f t="shared" si="356"/>
        <v/>
      </c>
      <c r="JU172" s="28" t="str">
        <f t="shared" si="357"/>
        <v/>
      </c>
      <c r="JV172" s="28" t="str">
        <f t="shared" si="358"/>
        <v/>
      </c>
      <c r="JW172" s="251"/>
      <c r="JX172" s="122" t="str">
        <f t="shared" si="359"/>
        <v/>
      </c>
      <c r="JZ172" s="115" t="str">
        <f t="shared" si="360"/>
        <v/>
      </c>
      <c r="KA172" s="398" t="str">
        <f t="shared" si="361"/>
        <v/>
      </c>
      <c r="KB172" s="398" t="str">
        <f t="shared" si="362"/>
        <v/>
      </c>
      <c r="KC172" s="28" t="str">
        <f t="shared" si="363"/>
        <v/>
      </c>
      <c r="KD172" s="28" t="str">
        <f t="shared" si="364"/>
        <v/>
      </c>
      <c r="KE172" s="28" t="str">
        <f t="shared" si="365"/>
        <v/>
      </c>
      <c r="KF172" s="28" t="str">
        <f t="shared" si="366"/>
        <v/>
      </c>
      <c r="KG172" s="28" t="str">
        <f t="shared" si="367"/>
        <v/>
      </c>
      <c r="KH172" s="28" t="str">
        <f t="shared" si="368"/>
        <v/>
      </c>
      <c r="KI172" s="28" t="str">
        <f t="shared" si="369"/>
        <v/>
      </c>
      <c r="KJ172" s="28" t="str">
        <f t="shared" si="370"/>
        <v/>
      </c>
      <c r="KK172" s="122" t="str">
        <f t="shared" si="371"/>
        <v/>
      </c>
    </row>
    <row r="173" spans="2:297" s="26" customFormat="1" ht="26.25" customHeight="1" x14ac:dyDescent="0.2">
      <c r="B173" s="27">
        <f t="shared" si="250"/>
        <v>0</v>
      </c>
      <c r="C173" s="27">
        <f t="shared" si="251"/>
        <v>0</v>
      </c>
      <c r="D173" s="27">
        <f t="shared" si="252"/>
        <v>0</v>
      </c>
      <c r="E173" s="27">
        <f t="shared" si="253"/>
        <v>0</v>
      </c>
      <c r="F173" s="27">
        <f t="shared" si="254"/>
        <v>0</v>
      </c>
      <c r="G173" s="27">
        <f t="shared" si="255"/>
        <v>0</v>
      </c>
      <c r="H173" s="27">
        <f t="shared" si="256"/>
        <v>0</v>
      </c>
      <c r="I173" s="27">
        <f t="shared" si="257"/>
        <v>0</v>
      </c>
      <c r="J173" s="27"/>
      <c r="K173" s="27"/>
      <c r="L173" s="27"/>
      <c r="N173" s="131" t="str">
        <f t="shared" si="258"/>
        <v/>
      </c>
      <c r="O173" s="59"/>
      <c r="P173" s="59"/>
      <c r="Q173" s="241"/>
      <c r="R173" s="483"/>
      <c r="S173" s="243" t="str">
        <f>IFERROR(VLOOKUP($R173,整理番号!$B$4:$C$5,2,FALSE),"")</f>
        <v/>
      </c>
      <c r="T173" s="59"/>
      <c r="U173" s="250"/>
      <c r="V173" s="121"/>
      <c r="W173" s="218" t="str">
        <f t="shared" si="259"/>
        <v/>
      </c>
      <c r="X173" s="111"/>
      <c r="Y173" s="115"/>
      <c r="Z173" s="146" t="str">
        <f>IFERROR(VLOOKUP($Y173,整理番号!$B$8:$C$10,2,FALSE),"")</f>
        <v/>
      </c>
      <c r="AA173" s="251"/>
      <c r="AB173" s="28"/>
      <c r="AC173" s="62" t="str">
        <f>IFERROR(VLOOKUP($AB173,整理番号!$B$22:$C$23,2,FALSE),"")</f>
        <v/>
      </c>
      <c r="AD173" s="28"/>
      <c r="AE173" s="116" t="str">
        <f>IFERROR(VLOOKUP(AD173,整理番号!$B$14:$C$16,2,FALSE),"")</f>
        <v/>
      </c>
      <c r="AF173" s="115"/>
      <c r="AG173" s="30" t="str">
        <f>IFERROR(VLOOKUP(AF173,整理番号!$B$18:$C$19,2,FALSE),"")</f>
        <v/>
      </c>
      <c r="AH173" s="28"/>
      <c r="AI173" s="254"/>
      <c r="AJ173" s="254"/>
      <c r="AK173" s="122"/>
      <c r="AL173" s="141"/>
      <c r="AM173" s="28"/>
      <c r="AN173" s="141"/>
      <c r="AO173" s="115"/>
      <c r="AP173" s="116" t="str">
        <f>IFERROR(VLOOKUP(AO173,整理番号!$B$38:$C$43,2,FALSE),"")</f>
        <v/>
      </c>
      <c r="AQ173" s="104" t="str">
        <f t="shared" si="260"/>
        <v/>
      </c>
      <c r="AR173" s="27"/>
      <c r="AS173" s="28"/>
      <c r="AT173" s="27"/>
      <c r="AU173" s="27"/>
      <c r="AV173" s="122"/>
      <c r="AW173" s="115"/>
      <c r="AX173" s="31"/>
      <c r="AY173" s="64" t="str">
        <f t="shared" si="261"/>
        <v/>
      </c>
      <c r="AZ173" s="31"/>
      <c r="BA173" s="31"/>
      <c r="BB173" s="64">
        <f t="shared" si="262"/>
        <v>0</v>
      </c>
      <c r="BC173" s="64" t="str">
        <f t="shared" si="263"/>
        <v/>
      </c>
      <c r="BD173" s="64" t="str">
        <f t="shared" si="264"/>
        <v/>
      </c>
      <c r="BE173" s="33"/>
      <c r="BF173" s="34" t="str">
        <f t="shared" si="265"/>
        <v/>
      </c>
      <c r="BG173" s="125" t="str">
        <f t="shared" si="266"/>
        <v/>
      </c>
      <c r="BH173" s="262"/>
      <c r="BI173" s="263"/>
      <c r="BJ173" s="31"/>
      <c r="BK173" s="31"/>
      <c r="BL173" s="31"/>
      <c r="BM173" s="31"/>
      <c r="BN173" s="148"/>
      <c r="BO173" s="270"/>
      <c r="BP173" s="267"/>
      <c r="BQ173" s="262"/>
      <c r="BR173" s="263"/>
      <c r="BS173" s="31"/>
      <c r="BT173" s="31"/>
      <c r="BU173" s="31"/>
      <c r="BV173" s="31"/>
      <c r="BW173" s="148"/>
      <c r="BX173" s="270"/>
      <c r="BY173" s="267"/>
      <c r="BZ173" s="262"/>
      <c r="CA173" s="263"/>
      <c r="CB173" s="31"/>
      <c r="CC173" s="31"/>
      <c r="CD173" s="31"/>
      <c r="CE173" s="31"/>
      <c r="CF173" s="148"/>
      <c r="CG173" s="270"/>
      <c r="CH173" s="267"/>
      <c r="CI173" s="262"/>
      <c r="CJ173" s="263"/>
      <c r="CK173" s="323"/>
      <c r="CL173" s="323"/>
      <c r="CM173" s="323"/>
      <c r="CN173" s="323"/>
      <c r="CO173" s="35" t="s">
        <v>306</v>
      </c>
      <c r="CP173" s="342" t="str">
        <f t="shared" si="267"/>
        <v/>
      </c>
      <c r="CQ173" s="267"/>
      <c r="CR173" s="258"/>
      <c r="CS173" s="93"/>
      <c r="CT173" s="275"/>
      <c r="CU173" s="275"/>
      <c r="CV173" s="275"/>
      <c r="CW173" s="275"/>
      <c r="CX173" s="36" t="s">
        <v>307</v>
      </c>
      <c r="CY173" s="273"/>
      <c r="CZ173" s="258"/>
      <c r="DA173" s="263"/>
      <c r="DB173" s="296"/>
      <c r="DC173" s="296"/>
      <c r="DD173" s="296"/>
      <c r="DE173" s="296"/>
      <c r="DF173" s="36" t="s">
        <v>308</v>
      </c>
      <c r="DG173" s="344" t="str">
        <f t="shared" si="268"/>
        <v/>
      </c>
      <c r="DH173" s="273"/>
      <c r="DI173" s="258"/>
      <c r="DJ173" s="263"/>
      <c r="DK173" s="278"/>
      <c r="DL173" s="278"/>
      <c r="DM173" s="278"/>
      <c r="DN173" s="278"/>
      <c r="DO173" s="36" t="s">
        <v>309</v>
      </c>
      <c r="DP173" s="281"/>
      <c r="DQ173" s="284" t="str">
        <f t="shared" si="269"/>
        <v/>
      </c>
      <c r="DR173" s="273"/>
      <c r="DS173" s="43"/>
      <c r="DT173" s="93"/>
      <c r="DU173" s="37"/>
      <c r="DV173" s="37"/>
      <c r="DW173" s="37"/>
      <c r="DX173" s="37"/>
      <c r="DY173" s="46" t="s">
        <v>310</v>
      </c>
      <c r="DZ173" s="478"/>
      <c r="EA173" s="38"/>
      <c r="EB173" s="37"/>
      <c r="EC173" s="37"/>
      <c r="ED173" s="37"/>
      <c r="EE173" s="37"/>
      <c r="EF173" s="49" t="s">
        <v>307</v>
      </c>
      <c r="EG173" s="54"/>
      <c r="EH173" s="290"/>
      <c r="EI173" s="37"/>
      <c r="EJ173" s="37"/>
      <c r="EK173" s="37"/>
      <c r="EL173" s="37"/>
      <c r="EM173" s="52" t="s">
        <v>307</v>
      </c>
      <c r="EN173" s="57"/>
      <c r="EO173" s="290"/>
      <c r="EP173" s="37"/>
      <c r="EQ173" s="37"/>
      <c r="ER173" s="37"/>
      <c r="ES173" s="37"/>
      <c r="ET173" s="39" t="s">
        <v>307</v>
      </c>
      <c r="EU173" s="287"/>
      <c r="EV173" s="292"/>
      <c r="EW173" s="290"/>
      <c r="EX173" s="37"/>
      <c r="EY173" s="37"/>
      <c r="EZ173" s="37"/>
      <c r="FA173" s="37"/>
      <c r="FB173" s="39" t="s">
        <v>307</v>
      </c>
      <c r="FC173" s="287"/>
      <c r="FD173" s="292"/>
      <c r="FE173" s="290"/>
      <c r="FF173" s="296"/>
      <c r="FG173" s="296"/>
      <c r="FH173" s="296"/>
      <c r="FI173" s="296"/>
      <c r="FJ173" s="40" t="s">
        <v>311</v>
      </c>
      <c r="FK173" s="302" t="str">
        <f t="shared" si="270"/>
        <v/>
      </c>
      <c r="FL173" s="299"/>
      <c r="FM173" s="292"/>
      <c r="FN173" s="290"/>
      <c r="FO173" s="305"/>
      <c r="FP173" s="296"/>
      <c r="FQ173" s="296"/>
      <c r="FR173" s="296"/>
      <c r="FS173" s="40" t="s">
        <v>311</v>
      </c>
      <c r="FT173" s="352" t="str">
        <f t="shared" si="271"/>
        <v/>
      </c>
      <c r="FU173" s="267"/>
      <c r="FV173" s="292"/>
      <c r="FW173" s="290"/>
      <c r="FX173" s="326"/>
      <c r="FY173" s="326"/>
      <c r="FZ173" s="326"/>
      <c r="GA173" s="326"/>
      <c r="GB173" s="36" t="s">
        <v>312</v>
      </c>
      <c r="GC173" s="308" t="str">
        <f t="shared" si="272"/>
        <v/>
      </c>
      <c r="GD173" s="267"/>
      <c r="GE173" s="312" t="str">
        <f t="shared" si="273"/>
        <v/>
      </c>
      <c r="GF173" s="313"/>
      <c r="GG173" s="338"/>
      <c r="GH173" s="312" t="str">
        <f t="shared" si="274"/>
        <v/>
      </c>
      <c r="GI173" s="313"/>
      <c r="GJ173" s="338" t="s">
        <v>56</v>
      </c>
      <c r="GK173" s="475" t="str">
        <f t="shared" si="275"/>
        <v/>
      </c>
      <c r="GL173" s="313"/>
      <c r="GM173" s="313"/>
      <c r="GN173" s="338"/>
      <c r="GO173" s="429" t="str">
        <f t="shared" si="276"/>
        <v/>
      </c>
      <c r="GP173" s="430" t="str">
        <f t="shared" si="277"/>
        <v/>
      </c>
      <c r="GQ173" s="431" t="str">
        <f t="shared" si="278"/>
        <v/>
      </c>
      <c r="GR173" s="432" t="str">
        <f t="shared" si="279"/>
        <v/>
      </c>
      <c r="GS173" s="430" t="str">
        <f t="shared" si="280"/>
        <v/>
      </c>
      <c r="GT173" s="433" t="str">
        <f t="shared" si="281"/>
        <v/>
      </c>
      <c r="GU173" s="331" t="str">
        <f t="shared" si="282"/>
        <v/>
      </c>
      <c r="GV173" s="333" t="str">
        <f t="shared" si="283"/>
        <v/>
      </c>
      <c r="GW173" s="439" t="str">
        <f t="shared" si="284"/>
        <v/>
      </c>
      <c r="GX173" s="433" t="str">
        <f t="shared" si="285"/>
        <v/>
      </c>
      <c r="GY173" s="331" t="str">
        <f t="shared" si="286"/>
        <v/>
      </c>
      <c r="GZ173" s="331" t="str">
        <f t="shared" si="287"/>
        <v/>
      </c>
      <c r="HA173" s="328" t="str">
        <f t="shared" si="288"/>
        <v/>
      </c>
      <c r="HB173" s="331" t="str">
        <f t="shared" si="289"/>
        <v/>
      </c>
      <c r="HC173" s="331" t="str">
        <f t="shared" si="290"/>
        <v/>
      </c>
      <c r="HD173" s="333" t="str">
        <f t="shared" si="291"/>
        <v/>
      </c>
      <c r="HE173" s="332" t="str">
        <f t="shared" si="292"/>
        <v/>
      </c>
      <c r="HF173" s="331" t="str">
        <f t="shared" si="293"/>
        <v/>
      </c>
      <c r="HG173" s="333" t="str">
        <f t="shared" si="294"/>
        <v/>
      </c>
      <c r="HH173" s="419" t="str">
        <f t="shared" si="295"/>
        <v/>
      </c>
      <c r="HI173" s="358" t="str">
        <f t="shared" si="296"/>
        <v/>
      </c>
      <c r="HJ173" s="331" t="str">
        <f t="shared" si="297"/>
        <v/>
      </c>
      <c r="HK173" s="331" t="str">
        <f t="shared" si="298"/>
        <v/>
      </c>
      <c r="HL173" s="358" t="str">
        <f t="shared" si="299"/>
        <v/>
      </c>
      <c r="HM173" s="331" t="str">
        <f t="shared" si="300"/>
        <v/>
      </c>
      <c r="HN173" s="331" t="str">
        <f t="shared" si="301"/>
        <v/>
      </c>
      <c r="HO173" s="358" t="str">
        <f t="shared" si="302"/>
        <v/>
      </c>
      <c r="HP173" s="331" t="str">
        <f t="shared" si="303"/>
        <v/>
      </c>
      <c r="HQ173" s="331" t="str">
        <f t="shared" si="304"/>
        <v/>
      </c>
      <c r="HR173" s="361" t="str">
        <f t="shared" si="305"/>
        <v/>
      </c>
      <c r="HS173" s="348" t="str">
        <f t="shared" si="306"/>
        <v/>
      </c>
      <c r="HT173" s="333" t="str">
        <f t="shared" si="307"/>
        <v/>
      </c>
      <c r="HU173" s="428" t="str">
        <f t="shared" si="308"/>
        <v/>
      </c>
      <c r="HV173" s="328" t="str">
        <f t="shared" si="309"/>
        <v/>
      </c>
      <c r="HW173" s="330" t="str">
        <f t="shared" si="310"/>
        <v/>
      </c>
      <c r="HX173" s="418" t="str">
        <f t="shared" si="311"/>
        <v/>
      </c>
      <c r="HY173" s="331" t="str">
        <f t="shared" si="312"/>
        <v/>
      </c>
      <c r="HZ173" s="331" t="str">
        <f t="shared" si="313"/>
        <v/>
      </c>
      <c r="IA173" s="331" t="str">
        <f t="shared" si="314"/>
        <v/>
      </c>
      <c r="IB173" s="331" t="str">
        <f t="shared" si="315"/>
        <v/>
      </c>
      <c r="IC173" s="333" t="str">
        <f t="shared" si="316"/>
        <v/>
      </c>
      <c r="ID173" s="419" t="str">
        <f t="shared" si="317"/>
        <v/>
      </c>
      <c r="IE173" s="331" t="str">
        <f t="shared" si="318"/>
        <v/>
      </c>
      <c r="IF173" s="331" t="str">
        <f t="shared" si="319"/>
        <v/>
      </c>
      <c r="IG173" s="331" t="str">
        <f t="shared" si="320"/>
        <v/>
      </c>
      <c r="IH173" s="331" t="str">
        <f t="shared" si="321"/>
        <v/>
      </c>
      <c r="II173" s="333" t="str">
        <f t="shared" si="322"/>
        <v/>
      </c>
      <c r="IJ173" s="419" t="str">
        <f t="shared" si="323"/>
        <v/>
      </c>
      <c r="IK173" s="331" t="str">
        <f t="shared" si="324"/>
        <v/>
      </c>
      <c r="IL173" s="331" t="str">
        <f t="shared" si="325"/>
        <v/>
      </c>
      <c r="IM173" s="331" t="str">
        <f t="shared" si="326"/>
        <v/>
      </c>
      <c r="IN173" s="331" t="str">
        <f t="shared" si="327"/>
        <v/>
      </c>
      <c r="IO173" s="333" t="str">
        <f t="shared" si="328"/>
        <v/>
      </c>
      <c r="IP173" s="433" t="str">
        <f t="shared" si="329"/>
        <v/>
      </c>
      <c r="IQ173" s="331" t="str">
        <f t="shared" si="330"/>
        <v/>
      </c>
      <c r="IR173" s="348" t="str">
        <f t="shared" si="331"/>
        <v/>
      </c>
      <c r="IS173" s="433" t="str">
        <f t="shared" si="332"/>
        <v/>
      </c>
      <c r="IT173" s="331" t="str">
        <f t="shared" si="333"/>
        <v/>
      </c>
      <c r="IU173" s="333" t="str">
        <f t="shared" si="334"/>
        <v/>
      </c>
      <c r="IV173" s="449" t="str">
        <f t="shared" si="335"/>
        <v/>
      </c>
      <c r="IW173" s="331" t="str">
        <f t="shared" si="336"/>
        <v/>
      </c>
      <c r="IX173" s="331" t="str">
        <f t="shared" si="337"/>
        <v/>
      </c>
      <c r="IY173" s="348" t="str">
        <f t="shared" si="338"/>
        <v/>
      </c>
      <c r="IZ173" s="365" t="str">
        <f t="shared" si="339"/>
        <v/>
      </c>
      <c r="JA173" s="340"/>
      <c r="JB173" s="100"/>
      <c r="JC173" s="370" t="str">
        <f t="shared" si="340"/>
        <v/>
      </c>
      <c r="JD173" s="101" t="str">
        <f t="shared" si="341"/>
        <v/>
      </c>
      <c r="JE173" s="367" t="str">
        <f t="shared" si="342"/>
        <v/>
      </c>
      <c r="JF173" s="368" t="str">
        <f t="shared" si="343"/>
        <v/>
      </c>
      <c r="JG173" s="368" t="str">
        <f t="shared" si="344"/>
        <v/>
      </c>
      <c r="JH173" s="368" t="str">
        <f t="shared" si="345"/>
        <v/>
      </c>
      <c r="JI173" s="368">
        <f t="shared" si="346"/>
        <v>0</v>
      </c>
      <c r="JJ173" s="369" t="str">
        <f t="shared" si="347"/>
        <v/>
      </c>
      <c r="JK173" s="367" t="str">
        <f t="shared" si="348"/>
        <v/>
      </c>
      <c r="JL173" s="369" t="str">
        <f t="shared" si="349"/>
        <v/>
      </c>
      <c r="JM173" s="368" t="str">
        <f t="shared" si="350"/>
        <v/>
      </c>
      <c r="JN173" s="368" t="str">
        <f t="shared" si="351"/>
        <v/>
      </c>
      <c r="JO173" s="368" t="str">
        <f t="shared" si="352"/>
        <v/>
      </c>
      <c r="JP173" s="371" t="str">
        <f t="shared" si="353"/>
        <v/>
      </c>
      <c r="JR173" s="115" t="str">
        <f t="shared" si="354"/>
        <v/>
      </c>
      <c r="JS173" s="28" t="str">
        <f t="shared" si="355"/>
        <v/>
      </c>
      <c r="JT173" s="28" t="str">
        <f t="shared" si="356"/>
        <v/>
      </c>
      <c r="JU173" s="28" t="str">
        <f t="shared" si="357"/>
        <v/>
      </c>
      <c r="JV173" s="28" t="str">
        <f t="shared" si="358"/>
        <v/>
      </c>
      <c r="JW173" s="251"/>
      <c r="JX173" s="122" t="str">
        <f t="shared" si="359"/>
        <v/>
      </c>
      <c r="JZ173" s="115" t="str">
        <f t="shared" si="360"/>
        <v/>
      </c>
      <c r="KA173" s="398" t="str">
        <f t="shared" si="361"/>
        <v/>
      </c>
      <c r="KB173" s="398" t="str">
        <f t="shared" si="362"/>
        <v/>
      </c>
      <c r="KC173" s="28" t="str">
        <f t="shared" si="363"/>
        <v/>
      </c>
      <c r="KD173" s="28" t="str">
        <f t="shared" si="364"/>
        <v/>
      </c>
      <c r="KE173" s="28" t="str">
        <f t="shared" si="365"/>
        <v/>
      </c>
      <c r="KF173" s="28" t="str">
        <f t="shared" si="366"/>
        <v/>
      </c>
      <c r="KG173" s="28" t="str">
        <f t="shared" si="367"/>
        <v/>
      </c>
      <c r="KH173" s="28" t="str">
        <f t="shared" si="368"/>
        <v/>
      </c>
      <c r="KI173" s="28" t="str">
        <f t="shared" si="369"/>
        <v/>
      </c>
      <c r="KJ173" s="28" t="str">
        <f t="shared" si="370"/>
        <v/>
      </c>
      <c r="KK173" s="122" t="str">
        <f t="shared" si="371"/>
        <v/>
      </c>
    </row>
    <row r="174" spans="2:297" s="26" customFormat="1" ht="26.25" customHeight="1" x14ac:dyDescent="0.2">
      <c r="B174" s="27">
        <f t="shared" si="250"/>
        <v>0</v>
      </c>
      <c r="C174" s="27">
        <f t="shared" si="251"/>
        <v>0</v>
      </c>
      <c r="D174" s="27">
        <f t="shared" si="252"/>
        <v>0</v>
      </c>
      <c r="E174" s="27">
        <f t="shared" si="253"/>
        <v>0</v>
      </c>
      <c r="F174" s="27">
        <f t="shared" si="254"/>
        <v>0</v>
      </c>
      <c r="G174" s="27">
        <f t="shared" si="255"/>
        <v>0</v>
      </c>
      <c r="H174" s="27">
        <f t="shared" si="256"/>
        <v>0</v>
      </c>
      <c r="I174" s="27">
        <f t="shared" si="257"/>
        <v>0</v>
      </c>
      <c r="J174" s="27"/>
      <c r="K174" s="27"/>
      <c r="L174" s="27"/>
      <c r="N174" s="131" t="str">
        <f t="shared" si="258"/>
        <v/>
      </c>
      <c r="O174" s="59"/>
      <c r="P174" s="59"/>
      <c r="Q174" s="241"/>
      <c r="R174" s="483"/>
      <c r="S174" s="243" t="str">
        <f>IFERROR(VLOOKUP($R174,整理番号!$B$4:$C$5,2,FALSE),"")</f>
        <v/>
      </c>
      <c r="T174" s="59"/>
      <c r="U174" s="250"/>
      <c r="V174" s="121"/>
      <c r="W174" s="218" t="str">
        <f t="shared" si="259"/>
        <v/>
      </c>
      <c r="X174" s="111"/>
      <c r="Y174" s="115"/>
      <c r="Z174" s="146" t="str">
        <f>IFERROR(VLOOKUP($Y174,整理番号!$B$8:$C$10,2,FALSE),"")</f>
        <v/>
      </c>
      <c r="AA174" s="251"/>
      <c r="AB174" s="28"/>
      <c r="AC174" s="62" t="str">
        <f>IFERROR(VLOOKUP($AB174,整理番号!$B$22:$C$23,2,FALSE),"")</f>
        <v/>
      </c>
      <c r="AD174" s="28"/>
      <c r="AE174" s="116" t="str">
        <f>IFERROR(VLOOKUP(AD174,整理番号!$B$14:$C$16,2,FALSE),"")</f>
        <v/>
      </c>
      <c r="AF174" s="115"/>
      <c r="AG174" s="30" t="str">
        <f>IFERROR(VLOOKUP(AF174,整理番号!$B$18:$C$19,2,FALSE),"")</f>
        <v/>
      </c>
      <c r="AH174" s="28"/>
      <c r="AI174" s="254"/>
      <c r="AJ174" s="254"/>
      <c r="AK174" s="122"/>
      <c r="AL174" s="141"/>
      <c r="AM174" s="28"/>
      <c r="AN174" s="141"/>
      <c r="AO174" s="115"/>
      <c r="AP174" s="116" t="str">
        <f>IFERROR(VLOOKUP(AO174,整理番号!$B$38:$C$43,2,FALSE),"")</f>
        <v/>
      </c>
      <c r="AQ174" s="104" t="str">
        <f t="shared" si="260"/>
        <v/>
      </c>
      <c r="AR174" s="27"/>
      <c r="AS174" s="28"/>
      <c r="AT174" s="27"/>
      <c r="AU174" s="27"/>
      <c r="AV174" s="122"/>
      <c r="AW174" s="115"/>
      <c r="AX174" s="31"/>
      <c r="AY174" s="64" t="str">
        <f t="shared" si="261"/>
        <v/>
      </c>
      <c r="AZ174" s="31"/>
      <c r="BA174" s="31"/>
      <c r="BB174" s="64">
        <f t="shared" si="262"/>
        <v>0</v>
      </c>
      <c r="BC174" s="64" t="str">
        <f t="shared" si="263"/>
        <v/>
      </c>
      <c r="BD174" s="64" t="str">
        <f t="shared" si="264"/>
        <v/>
      </c>
      <c r="BE174" s="33"/>
      <c r="BF174" s="34" t="str">
        <f t="shared" si="265"/>
        <v/>
      </c>
      <c r="BG174" s="125" t="str">
        <f t="shared" si="266"/>
        <v/>
      </c>
      <c r="BH174" s="262"/>
      <c r="BI174" s="263"/>
      <c r="BJ174" s="31"/>
      <c r="BK174" s="31"/>
      <c r="BL174" s="31"/>
      <c r="BM174" s="31"/>
      <c r="BN174" s="148"/>
      <c r="BO174" s="270"/>
      <c r="BP174" s="267"/>
      <c r="BQ174" s="262"/>
      <c r="BR174" s="263"/>
      <c r="BS174" s="31"/>
      <c r="BT174" s="31"/>
      <c r="BU174" s="31"/>
      <c r="BV174" s="31"/>
      <c r="BW174" s="148"/>
      <c r="BX174" s="270"/>
      <c r="BY174" s="267"/>
      <c r="BZ174" s="262"/>
      <c r="CA174" s="263"/>
      <c r="CB174" s="31"/>
      <c r="CC174" s="31"/>
      <c r="CD174" s="31"/>
      <c r="CE174" s="31"/>
      <c r="CF174" s="148"/>
      <c r="CG174" s="270"/>
      <c r="CH174" s="267"/>
      <c r="CI174" s="262"/>
      <c r="CJ174" s="263"/>
      <c r="CK174" s="323"/>
      <c r="CL174" s="323"/>
      <c r="CM174" s="323"/>
      <c r="CN174" s="323"/>
      <c r="CO174" s="35" t="s">
        <v>306</v>
      </c>
      <c r="CP174" s="342" t="str">
        <f t="shared" si="267"/>
        <v/>
      </c>
      <c r="CQ174" s="267"/>
      <c r="CR174" s="258"/>
      <c r="CS174" s="93"/>
      <c r="CT174" s="275"/>
      <c r="CU174" s="275"/>
      <c r="CV174" s="275"/>
      <c r="CW174" s="275"/>
      <c r="CX174" s="36" t="s">
        <v>307</v>
      </c>
      <c r="CY174" s="273"/>
      <c r="CZ174" s="258"/>
      <c r="DA174" s="263"/>
      <c r="DB174" s="296"/>
      <c r="DC174" s="296"/>
      <c r="DD174" s="296"/>
      <c r="DE174" s="296"/>
      <c r="DF174" s="36" t="s">
        <v>308</v>
      </c>
      <c r="DG174" s="344" t="str">
        <f t="shared" si="268"/>
        <v/>
      </c>
      <c r="DH174" s="273"/>
      <c r="DI174" s="258"/>
      <c r="DJ174" s="263"/>
      <c r="DK174" s="278"/>
      <c r="DL174" s="278"/>
      <c r="DM174" s="278"/>
      <c r="DN174" s="278"/>
      <c r="DO174" s="36" t="s">
        <v>309</v>
      </c>
      <c r="DP174" s="281"/>
      <c r="DQ174" s="284" t="str">
        <f t="shared" si="269"/>
        <v/>
      </c>
      <c r="DR174" s="273"/>
      <c r="DS174" s="43"/>
      <c r="DT174" s="93"/>
      <c r="DU174" s="37"/>
      <c r="DV174" s="37"/>
      <c r="DW174" s="37"/>
      <c r="DX174" s="37"/>
      <c r="DY174" s="46" t="s">
        <v>310</v>
      </c>
      <c r="DZ174" s="478"/>
      <c r="EA174" s="38"/>
      <c r="EB174" s="37"/>
      <c r="EC174" s="37"/>
      <c r="ED174" s="37"/>
      <c r="EE174" s="37"/>
      <c r="EF174" s="49" t="s">
        <v>307</v>
      </c>
      <c r="EG174" s="54"/>
      <c r="EH174" s="290"/>
      <c r="EI174" s="37"/>
      <c r="EJ174" s="37"/>
      <c r="EK174" s="37"/>
      <c r="EL174" s="37"/>
      <c r="EM174" s="52" t="s">
        <v>307</v>
      </c>
      <c r="EN174" s="57"/>
      <c r="EO174" s="290"/>
      <c r="EP174" s="37"/>
      <c r="EQ174" s="37"/>
      <c r="ER174" s="37"/>
      <c r="ES174" s="37"/>
      <c r="ET174" s="39" t="s">
        <v>307</v>
      </c>
      <c r="EU174" s="287"/>
      <c r="EV174" s="292"/>
      <c r="EW174" s="290"/>
      <c r="EX174" s="37"/>
      <c r="EY174" s="37"/>
      <c r="EZ174" s="37"/>
      <c r="FA174" s="37"/>
      <c r="FB174" s="39" t="s">
        <v>307</v>
      </c>
      <c r="FC174" s="287"/>
      <c r="FD174" s="292"/>
      <c r="FE174" s="290"/>
      <c r="FF174" s="296"/>
      <c r="FG174" s="296"/>
      <c r="FH174" s="296"/>
      <c r="FI174" s="296"/>
      <c r="FJ174" s="40" t="s">
        <v>311</v>
      </c>
      <c r="FK174" s="302" t="str">
        <f t="shared" si="270"/>
        <v/>
      </c>
      <c r="FL174" s="299"/>
      <c r="FM174" s="292"/>
      <c r="FN174" s="290"/>
      <c r="FO174" s="305"/>
      <c r="FP174" s="296"/>
      <c r="FQ174" s="296"/>
      <c r="FR174" s="296"/>
      <c r="FS174" s="40" t="s">
        <v>311</v>
      </c>
      <c r="FT174" s="352" t="str">
        <f t="shared" si="271"/>
        <v/>
      </c>
      <c r="FU174" s="267"/>
      <c r="FV174" s="292"/>
      <c r="FW174" s="290"/>
      <c r="FX174" s="326"/>
      <c r="FY174" s="326"/>
      <c r="FZ174" s="326"/>
      <c r="GA174" s="326"/>
      <c r="GB174" s="36" t="s">
        <v>312</v>
      </c>
      <c r="GC174" s="308" t="str">
        <f t="shared" si="272"/>
        <v/>
      </c>
      <c r="GD174" s="267"/>
      <c r="GE174" s="312" t="str">
        <f t="shared" si="273"/>
        <v/>
      </c>
      <c r="GF174" s="313"/>
      <c r="GG174" s="338"/>
      <c r="GH174" s="312" t="str">
        <f t="shared" si="274"/>
        <v/>
      </c>
      <c r="GI174" s="313"/>
      <c r="GJ174" s="338" t="s">
        <v>56</v>
      </c>
      <c r="GK174" s="475" t="str">
        <f t="shared" si="275"/>
        <v/>
      </c>
      <c r="GL174" s="313"/>
      <c r="GM174" s="313"/>
      <c r="GN174" s="338"/>
      <c r="GO174" s="429" t="str">
        <f t="shared" si="276"/>
        <v/>
      </c>
      <c r="GP174" s="430" t="str">
        <f t="shared" si="277"/>
        <v/>
      </c>
      <c r="GQ174" s="431" t="str">
        <f t="shared" si="278"/>
        <v/>
      </c>
      <c r="GR174" s="432" t="str">
        <f t="shared" si="279"/>
        <v/>
      </c>
      <c r="GS174" s="430" t="str">
        <f t="shared" si="280"/>
        <v/>
      </c>
      <c r="GT174" s="433" t="str">
        <f t="shared" si="281"/>
        <v/>
      </c>
      <c r="GU174" s="331" t="str">
        <f t="shared" si="282"/>
        <v/>
      </c>
      <c r="GV174" s="333" t="str">
        <f t="shared" si="283"/>
        <v/>
      </c>
      <c r="GW174" s="439" t="str">
        <f t="shared" si="284"/>
        <v/>
      </c>
      <c r="GX174" s="433" t="str">
        <f t="shared" si="285"/>
        <v/>
      </c>
      <c r="GY174" s="331" t="str">
        <f t="shared" si="286"/>
        <v/>
      </c>
      <c r="GZ174" s="331" t="str">
        <f t="shared" si="287"/>
        <v/>
      </c>
      <c r="HA174" s="328" t="str">
        <f t="shared" si="288"/>
        <v/>
      </c>
      <c r="HB174" s="331" t="str">
        <f t="shared" si="289"/>
        <v/>
      </c>
      <c r="HC174" s="331" t="str">
        <f t="shared" si="290"/>
        <v/>
      </c>
      <c r="HD174" s="333" t="str">
        <f t="shared" si="291"/>
        <v/>
      </c>
      <c r="HE174" s="332" t="str">
        <f t="shared" si="292"/>
        <v/>
      </c>
      <c r="HF174" s="331" t="str">
        <f t="shared" si="293"/>
        <v/>
      </c>
      <c r="HG174" s="333" t="str">
        <f t="shared" si="294"/>
        <v/>
      </c>
      <c r="HH174" s="419" t="str">
        <f t="shared" si="295"/>
        <v/>
      </c>
      <c r="HI174" s="358" t="str">
        <f t="shared" si="296"/>
        <v/>
      </c>
      <c r="HJ174" s="331" t="str">
        <f t="shared" si="297"/>
        <v/>
      </c>
      <c r="HK174" s="331" t="str">
        <f t="shared" si="298"/>
        <v/>
      </c>
      <c r="HL174" s="358" t="str">
        <f t="shared" si="299"/>
        <v/>
      </c>
      <c r="HM174" s="331" t="str">
        <f t="shared" si="300"/>
        <v/>
      </c>
      <c r="HN174" s="331" t="str">
        <f t="shared" si="301"/>
        <v/>
      </c>
      <c r="HO174" s="358" t="str">
        <f t="shared" si="302"/>
        <v/>
      </c>
      <c r="HP174" s="331" t="str">
        <f t="shared" si="303"/>
        <v/>
      </c>
      <c r="HQ174" s="331" t="str">
        <f t="shared" si="304"/>
        <v/>
      </c>
      <c r="HR174" s="361" t="str">
        <f t="shared" si="305"/>
        <v/>
      </c>
      <c r="HS174" s="348" t="str">
        <f t="shared" si="306"/>
        <v/>
      </c>
      <c r="HT174" s="333" t="str">
        <f t="shared" si="307"/>
        <v/>
      </c>
      <c r="HU174" s="428" t="str">
        <f t="shared" si="308"/>
        <v/>
      </c>
      <c r="HV174" s="328" t="str">
        <f t="shared" si="309"/>
        <v/>
      </c>
      <c r="HW174" s="330" t="str">
        <f t="shared" si="310"/>
        <v/>
      </c>
      <c r="HX174" s="418" t="str">
        <f t="shared" si="311"/>
        <v/>
      </c>
      <c r="HY174" s="331" t="str">
        <f t="shared" si="312"/>
        <v/>
      </c>
      <c r="HZ174" s="331" t="str">
        <f t="shared" si="313"/>
        <v/>
      </c>
      <c r="IA174" s="331" t="str">
        <f t="shared" si="314"/>
        <v/>
      </c>
      <c r="IB174" s="331" t="str">
        <f t="shared" si="315"/>
        <v/>
      </c>
      <c r="IC174" s="333" t="str">
        <f t="shared" si="316"/>
        <v/>
      </c>
      <c r="ID174" s="419" t="str">
        <f t="shared" si="317"/>
        <v/>
      </c>
      <c r="IE174" s="331" t="str">
        <f t="shared" si="318"/>
        <v/>
      </c>
      <c r="IF174" s="331" t="str">
        <f t="shared" si="319"/>
        <v/>
      </c>
      <c r="IG174" s="331" t="str">
        <f t="shared" si="320"/>
        <v/>
      </c>
      <c r="IH174" s="331" t="str">
        <f t="shared" si="321"/>
        <v/>
      </c>
      <c r="II174" s="333" t="str">
        <f t="shared" si="322"/>
        <v/>
      </c>
      <c r="IJ174" s="419" t="str">
        <f t="shared" si="323"/>
        <v/>
      </c>
      <c r="IK174" s="331" t="str">
        <f t="shared" si="324"/>
        <v/>
      </c>
      <c r="IL174" s="331" t="str">
        <f t="shared" si="325"/>
        <v/>
      </c>
      <c r="IM174" s="331" t="str">
        <f t="shared" si="326"/>
        <v/>
      </c>
      <c r="IN174" s="331" t="str">
        <f t="shared" si="327"/>
        <v/>
      </c>
      <c r="IO174" s="333" t="str">
        <f t="shared" si="328"/>
        <v/>
      </c>
      <c r="IP174" s="433" t="str">
        <f t="shared" si="329"/>
        <v/>
      </c>
      <c r="IQ174" s="331" t="str">
        <f t="shared" si="330"/>
        <v/>
      </c>
      <c r="IR174" s="348" t="str">
        <f t="shared" si="331"/>
        <v/>
      </c>
      <c r="IS174" s="433" t="str">
        <f t="shared" si="332"/>
        <v/>
      </c>
      <c r="IT174" s="331" t="str">
        <f t="shared" si="333"/>
        <v/>
      </c>
      <c r="IU174" s="333" t="str">
        <f t="shared" si="334"/>
        <v/>
      </c>
      <c r="IV174" s="449" t="str">
        <f t="shared" si="335"/>
        <v/>
      </c>
      <c r="IW174" s="331" t="str">
        <f t="shared" si="336"/>
        <v/>
      </c>
      <c r="IX174" s="331" t="str">
        <f t="shared" si="337"/>
        <v/>
      </c>
      <c r="IY174" s="348" t="str">
        <f t="shared" si="338"/>
        <v/>
      </c>
      <c r="IZ174" s="365" t="str">
        <f t="shared" si="339"/>
        <v/>
      </c>
      <c r="JA174" s="340"/>
      <c r="JB174" s="100"/>
      <c r="JC174" s="370" t="str">
        <f t="shared" si="340"/>
        <v/>
      </c>
      <c r="JD174" s="101" t="str">
        <f t="shared" si="341"/>
        <v/>
      </c>
      <c r="JE174" s="367" t="str">
        <f t="shared" si="342"/>
        <v/>
      </c>
      <c r="JF174" s="368" t="str">
        <f t="shared" si="343"/>
        <v/>
      </c>
      <c r="JG174" s="368" t="str">
        <f t="shared" si="344"/>
        <v/>
      </c>
      <c r="JH174" s="368" t="str">
        <f t="shared" si="345"/>
        <v/>
      </c>
      <c r="JI174" s="368">
        <f t="shared" si="346"/>
        <v>0</v>
      </c>
      <c r="JJ174" s="369" t="str">
        <f t="shared" si="347"/>
        <v/>
      </c>
      <c r="JK174" s="367" t="str">
        <f t="shared" si="348"/>
        <v/>
      </c>
      <c r="JL174" s="369" t="str">
        <f t="shared" si="349"/>
        <v/>
      </c>
      <c r="JM174" s="368" t="str">
        <f t="shared" si="350"/>
        <v/>
      </c>
      <c r="JN174" s="368" t="str">
        <f t="shared" si="351"/>
        <v/>
      </c>
      <c r="JO174" s="368" t="str">
        <f t="shared" si="352"/>
        <v/>
      </c>
      <c r="JP174" s="371" t="str">
        <f t="shared" si="353"/>
        <v/>
      </c>
      <c r="JR174" s="115" t="str">
        <f t="shared" si="354"/>
        <v/>
      </c>
      <c r="JS174" s="28" t="str">
        <f t="shared" si="355"/>
        <v/>
      </c>
      <c r="JT174" s="28" t="str">
        <f t="shared" si="356"/>
        <v/>
      </c>
      <c r="JU174" s="28" t="str">
        <f t="shared" si="357"/>
        <v/>
      </c>
      <c r="JV174" s="28" t="str">
        <f t="shared" si="358"/>
        <v/>
      </c>
      <c r="JW174" s="251"/>
      <c r="JX174" s="122" t="str">
        <f t="shared" si="359"/>
        <v/>
      </c>
      <c r="JZ174" s="115" t="str">
        <f t="shared" si="360"/>
        <v/>
      </c>
      <c r="KA174" s="398" t="str">
        <f t="shared" si="361"/>
        <v/>
      </c>
      <c r="KB174" s="398" t="str">
        <f t="shared" si="362"/>
        <v/>
      </c>
      <c r="KC174" s="28" t="str">
        <f t="shared" si="363"/>
        <v/>
      </c>
      <c r="KD174" s="28" t="str">
        <f t="shared" si="364"/>
        <v/>
      </c>
      <c r="KE174" s="28" t="str">
        <f t="shared" si="365"/>
        <v/>
      </c>
      <c r="KF174" s="28" t="str">
        <f t="shared" si="366"/>
        <v/>
      </c>
      <c r="KG174" s="28" t="str">
        <f t="shared" si="367"/>
        <v/>
      </c>
      <c r="KH174" s="28" t="str">
        <f t="shared" si="368"/>
        <v/>
      </c>
      <c r="KI174" s="28" t="str">
        <f t="shared" si="369"/>
        <v/>
      </c>
      <c r="KJ174" s="28" t="str">
        <f t="shared" si="370"/>
        <v/>
      </c>
      <c r="KK174" s="122" t="str">
        <f t="shared" si="371"/>
        <v/>
      </c>
    </row>
    <row r="175" spans="2:297" s="26" customFormat="1" ht="26.25" customHeight="1" x14ac:dyDescent="0.2">
      <c r="B175" s="27">
        <f t="shared" si="250"/>
        <v>0</v>
      </c>
      <c r="C175" s="27">
        <f t="shared" si="251"/>
        <v>0</v>
      </c>
      <c r="D175" s="27">
        <f t="shared" si="252"/>
        <v>0</v>
      </c>
      <c r="E175" s="27">
        <f t="shared" si="253"/>
        <v>0</v>
      </c>
      <c r="F175" s="27">
        <f t="shared" si="254"/>
        <v>0</v>
      </c>
      <c r="G175" s="27">
        <f t="shared" si="255"/>
        <v>0</v>
      </c>
      <c r="H175" s="27">
        <f t="shared" si="256"/>
        <v>0</v>
      </c>
      <c r="I175" s="27">
        <f t="shared" si="257"/>
        <v>0</v>
      </c>
      <c r="J175" s="27"/>
      <c r="K175" s="27"/>
      <c r="L175" s="27"/>
      <c r="N175" s="131" t="str">
        <f t="shared" si="258"/>
        <v/>
      </c>
      <c r="O175" s="59"/>
      <c r="P175" s="59"/>
      <c r="Q175" s="241"/>
      <c r="R175" s="483"/>
      <c r="S175" s="243" t="str">
        <f>IFERROR(VLOOKUP($R175,整理番号!$B$4:$C$5,2,FALSE),"")</f>
        <v/>
      </c>
      <c r="T175" s="59"/>
      <c r="U175" s="250"/>
      <c r="V175" s="121"/>
      <c r="W175" s="218" t="str">
        <f t="shared" si="259"/>
        <v/>
      </c>
      <c r="X175" s="111"/>
      <c r="Y175" s="115"/>
      <c r="Z175" s="146" t="str">
        <f>IFERROR(VLOOKUP($Y175,整理番号!$B$8:$C$10,2,FALSE),"")</f>
        <v/>
      </c>
      <c r="AA175" s="251"/>
      <c r="AB175" s="28"/>
      <c r="AC175" s="62" t="str">
        <f>IFERROR(VLOOKUP($AB175,整理番号!$B$22:$C$23,2,FALSE),"")</f>
        <v/>
      </c>
      <c r="AD175" s="28"/>
      <c r="AE175" s="116" t="str">
        <f>IFERROR(VLOOKUP(AD175,整理番号!$B$14:$C$16,2,FALSE),"")</f>
        <v/>
      </c>
      <c r="AF175" s="115"/>
      <c r="AG175" s="30" t="str">
        <f>IFERROR(VLOOKUP(AF175,整理番号!$B$18:$C$19,2,FALSE),"")</f>
        <v/>
      </c>
      <c r="AH175" s="28"/>
      <c r="AI175" s="254"/>
      <c r="AJ175" s="254"/>
      <c r="AK175" s="122"/>
      <c r="AL175" s="141"/>
      <c r="AM175" s="28"/>
      <c r="AN175" s="141"/>
      <c r="AO175" s="115"/>
      <c r="AP175" s="116" t="str">
        <f>IFERROR(VLOOKUP(AO175,整理番号!$B$38:$C$43,2,FALSE),"")</f>
        <v/>
      </c>
      <c r="AQ175" s="104" t="str">
        <f t="shared" si="260"/>
        <v/>
      </c>
      <c r="AR175" s="27"/>
      <c r="AS175" s="28"/>
      <c r="AT175" s="27"/>
      <c r="AU175" s="27"/>
      <c r="AV175" s="122"/>
      <c r="AW175" s="115"/>
      <c r="AX175" s="31"/>
      <c r="AY175" s="64" t="str">
        <f t="shared" si="261"/>
        <v/>
      </c>
      <c r="AZ175" s="31"/>
      <c r="BA175" s="31"/>
      <c r="BB175" s="64">
        <f t="shared" si="262"/>
        <v>0</v>
      </c>
      <c r="BC175" s="64" t="str">
        <f t="shared" si="263"/>
        <v/>
      </c>
      <c r="BD175" s="64" t="str">
        <f t="shared" si="264"/>
        <v/>
      </c>
      <c r="BE175" s="33"/>
      <c r="BF175" s="34" t="str">
        <f t="shared" si="265"/>
        <v/>
      </c>
      <c r="BG175" s="125" t="str">
        <f t="shared" si="266"/>
        <v/>
      </c>
      <c r="BH175" s="262"/>
      <c r="BI175" s="263"/>
      <c r="BJ175" s="31"/>
      <c r="BK175" s="31"/>
      <c r="BL175" s="31"/>
      <c r="BM175" s="31"/>
      <c r="BN175" s="148"/>
      <c r="BO175" s="270"/>
      <c r="BP175" s="267"/>
      <c r="BQ175" s="262"/>
      <c r="BR175" s="263"/>
      <c r="BS175" s="31"/>
      <c r="BT175" s="31"/>
      <c r="BU175" s="31"/>
      <c r="BV175" s="31"/>
      <c r="BW175" s="148"/>
      <c r="BX175" s="270"/>
      <c r="BY175" s="267"/>
      <c r="BZ175" s="262"/>
      <c r="CA175" s="263"/>
      <c r="CB175" s="31"/>
      <c r="CC175" s="31"/>
      <c r="CD175" s="31"/>
      <c r="CE175" s="31"/>
      <c r="CF175" s="148"/>
      <c r="CG175" s="270"/>
      <c r="CH175" s="267"/>
      <c r="CI175" s="262"/>
      <c r="CJ175" s="263"/>
      <c r="CK175" s="323"/>
      <c r="CL175" s="323"/>
      <c r="CM175" s="323"/>
      <c r="CN175" s="323"/>
      <c r="CO175" s="35" t="s">
        <v>306</v>
      </c>
      <c r="CP175" s="342" t="str">
        <f t="shared" si="267"/>
        <v/>
      </c>
      <c r="CQ175" s="267"/>
      <c r="CR175" s="258"/>
      <c r="CS175" s="93"/>
      <c r="CT175" s="275"/>
      <c r="CU175" s="275"/>
      <c r="CV175" s="275"/>
      <c r="CW175" s="275"/>
      <c r="CX175" s="36" t="s">
        <v>307</v>
      </c>
      <c r="CY175" s="273"/>
      <c r="CZ175" s="258"/>
      <c r="DA175" s="263"/>
      <c r="DB175" s="296"/>
      <c r="DC175" s="296"/>
      <c r="DD175" s="296"/>
      <c r="DE175" s="296"/>
      <c r="DF175" s="36" t="s">
        <v>308</v>
      </c>
      <c r="DG175" s="344" t="str">
        <f t="shared" si="268"/>
        <v/>
      </c>
      <c r="DH175" s="273"/>
      <c r="DI175" s="258"/>
      <c r="DJ175" s="263"/>
      <c r="DK175" s="278"/>
      <c r="DL175" s="278"/>
      <c r="DM175" s="278"/>
      <c r="DN175" s="278"/>
      <c r="DO175" s="36" t="s">
        <v>309</v>
      </c>
      <c r="DP175" s="281"/>
      <c r="DQ175" s="284" t="str">
        <f t="shared" si="269"/>
        <v/>
      </c>
      <c r="DR175" s="273"/>
      <c r="DS175" s="43"/>
      <c r="DT175" s="93"/>
      <c r="DU175" s="37"/>
      <c r="DV175" s="37"/>
      <c r="DW175" s="37"/>
      <c r="DX175" s="37"/>
      <c r="DY175" s="46" t="s">
        <v>310</v>
      </c>
      <c r="DZ175" s="478"/>
      <c r="EA175" s="38"/>
      <c r="EB175" s="37"/>
      <c r="EC175" s="37"/>
      <c r="ED175" s="37"/>
      <c r="EE175" s="37"/>
      <c r="EF175" s="49" t="s">
        <v>307</v>
      </c>
      <c r="EG175" s="54"/>
      <c r="EH175" s="290"/>
      <c r="EI175" s="37"/>
      <c r="EJ175" s="37"/>
      <c r="EK175" s="37"/>
      <c r="EL175" s="37"/>
      <c r="EM175" s="52" t="s">
        <v>307</v>
      </c>
      <c r="EN175" s="57"/>
      <c r="EO175" s="290"/>
      <c r="EP175" s="37"/>
      <c r="EQ175" s="37"/>
      <c r="ER175" s="37"/>
      <c r="ES175" s="37"/>
      <c r="ET175" s="39" t="s">
        <v>307</v>
      </c>
      <c r="EU175" s="287"/>
      <c r="EV175" s="292"/>
      <c r="EW175" s="290"/>
      <c r="EX175" s="37"/>
      <c r="EY175" s="37"/>
      <c r="EZ175" s="37"/>
      <c r="FA175" s="37"/>
      <c r="FB175" s="39" t="s">
        <v>307</v>
      </c>
      <c r="FC175" s="287"/>
      <c r="FD175" s="292"/>
      <c r="FE175" s="290"/>
      <c r="FF175" s="296"/>
      <c r="FG175" s="296"/>
      <c r="FH175" s="296"/>
      <c r="FI175" s="296"/>
      <c r="FJ175" s="40" t="s">
        <v>311</v>
      </c>
      <c r="FK175" s="302" t="str">
        <f t="shared" si="270"/>
        <v/>
      </c>
      <c r="FL175" s="299"/>
      <c r="FM175" s="292"/>
      <c r="FN175" s="290"/>
      <c r="FO175" s="305"/>
      <c r="FP175" s="296"/>
      <c r="FQ175" s="296"/>
      <c r="FR175" s="296"/>
      <c r="FS175" s="40" t="s">
        <v>311</v>
      </c>
      <c r="FT175" s="352" t="str">
        <f t="shared" si="271"/>
        <v/>
      </c>
      <c r="FU175" s="267"/>
      <c r="FV175" s="292"/>
      <c r="FW175" s="290"/>
      <c r="FX175" s="326"/>
      <c r="FY175" s="326"/>
      <c r="FZ175" s="326"/>
      <c r="GA175" s="326"/>
      <c r="GB175" s="36" t="s">
        <v>312</v>
      </c>
      <c r="GC175" s="308" t="str">
        <f t="shared" si="272"/>
        <v/>
      </c>
      <c r="GD175" s="267"/>
      <c r="GE175" s="312" t="str">
        <f t="shared" si="273"/>
        <v/>
      </c>
      <c r="GF175" s="313"/>
      <c r="GG175" s="338"/>
      <c r="GH175" s="312" t="str">
        <f t="shared" si="274"/>
        <v/>
      </c>
      <c r="GI175" s="313"/>
      <c r="GJ175" s="338" t="s">
        <v>56</v>
      </c>
      <c r="GK175" s="475" t="str">
        <f t="shared" si="275"/>
        <v/>
      </c>
      <c r="GL175" s="313"/>
      <c r="GM175" s="313"/>
      <c r="GN175" s="338"/>
      <c r="GO175" s="429" t="str">
        <f t="shared" si="276"/>
        <v/>
      </c>
      <c r="GP175" s="430" t="str">
        <f t="shared" si="277"/>
        <v/>
      </c>
      <c r="GQ175" s="431" t="str">
        <f t="shared" si="278"/>
        <v/>
      </c>
      <c r="GR175" s="432" t="str">
        <f t="shared" si="279"/>
        <v/>
      </c>
      <c r="GS175" s="430" t="str">
        <f t="shared" si="280"/>
        <v/>
      </c>
      <c r="GT175" s="433" t="str">
        <f t="shared" si="281"/>
        <v/>
      </c>
      <c r="GU175" s="331" t="str">
        <f t="shared" si="282"/>
        <v/>
      </c>
      <c r="GV175" s="333" t="str">
        <f t="shared" si="283"/>
        <v/>
      </c>
      <c r="GW175" s="439" t="str">
        <f t="shared" si="284"/>
        <v/>
      </c>
      <c r="GX175" s="433" t="str">
        <f t="shared" si="285"/>
        <v/>
      </c>
      <c r="GY175" s="331" t="str">
        <f t="shared" si="286"/>
        <v/>
      </c>
      <c r="GZ175" s="331" t="str">
        <f t="shared" si="287"/>
        <v/>
      </c>
      <c r="HA175" s="328" t="str">
        <f t="shared" si="288"/>
        <v/>
      </c>
      <c r="HB175" s="331" t="str">
        <f t="shared" si="289"/>
        <v/>
      </c>
      <c r="HC175" s="331" t="str">
        <f t="shared" si="290"/>
        <v/>
      </c>
      <c r="HD175" s="333" t="str">
        <f t="shared" si="291"/>
        <v/>
      </c>
      <c r="HE175" s="332" t="str">
        <f t="shared" si="292"/>
        <v/>
      </c>
      <c r="HF175" s="331" t="str">
        <f t="shared" si="293"/>
        <v/>
      </c>
      <c r="HG175" s="333" t="str">
        <f t="shared" si="294"/>
        <v/>
      </c>
      <c r="HH175" s="419" t="str">
        <f t="shared" si="295"/>
        <v/>
      </c>
      <c r="HI175" s="358" t="str">
        <f t="shared" si="296"/>
        <v/>
      </c>
      <c r="HJ175" s="331" t="str">
        <f t="shared" si="297"/>
        <v/>
      </c>
      <c r="HK175" s="331" t="str">
        <f t="shared" si="298"/>
        <v/>
      </c>
      <c r="HL175" s="358" t="str">
        <f t="shared" si="299"/>
        <v/>
      </c>
      <c r="HM175" s="331" t="str">
        <f t="shared" si="300"/>
        <v/>
      </c>
      <c r="HN175" s="331" t="str">
        <f t="shared" si="301"/>
        <v/>
      </c>
      <c r="HO175" s="358" t="str">
        <f t="shared" si="302"/>
        <v/>
      </c>
      <c r="HP175" s="331" t="str">
        <f t="shared" si="303"/>
        <v/>
      </c>
      <c r="HQ175" s="331" t="str">
        <f t="shared" si="304"/>
        <v/>
      </c>
      <c r="HR175" s="361" t="str">
        <f t="shared" si="305"/>
        <v/>
      </c>
      <c r="HS175" s="348" t="str">
        <f t="shared" si="306"/>
        <v/>
      </c>
      <c r="HT175" s="333" t="str">
        <f t="shared" si="307"/>
        <v/>
      </c>
      <c r="HU175" s="428" t="str">
        <f t="shared" si="308"/>
        <v/>
      </c>
      <c r="HV175" s="328" t="str">
        <f t="shared" si="309"/>
        <v/>
      </c>
      <c r="HW175" s="330" t="str">
        <f t="shared" si="310"/>
        <v/>
      </c>
      <c r="HX175" s="418" t="str">
        <f t="shared" si="311"/>
        <v/>
      </c>
      <c r="HY175" s="331" t="str">
        <f t="shared" si="312"/>
        <v/>
      </c>
      <c r="HZ175" s="331" t="str">
        <f t="shared" si="313"/>
        <v/>
      </c>
      <c r="IA175" s="331" t="str">
        <f t="shared" si="314"/>
        <v/>
      </c>
      <c r="IB175" s="331" t="str">
        <f t="shared" si="315"/>
        <v/>
      </c>
      <c r="IC175" s="333" t="str">
        <f t="shared" si="316"/>
        <v/>
      </c>
      <c r="ID175" s="419" t="str">
        <f t="shared" si="317"/>
        <v/>
      </c>
      <c r="IE175" s="331" t="str">
        <f t="shared" si="318"/>
        <v/>
      </c>
      <c r="IF175" s="331" t="str">
        <f t="shared" si="319"/>
        <v/>
      </c>
      <c r="IG175" s="331" t="str">
        <f t="shared" si="320"/>
        <v/>
      </c>
      <c r="IH175" s="331" t="str">
        <f t="shared" si="321"/>
        <v/>
      </c>
      <c r="II175" s="333" t="str">
        <f t="shared" si="322"/>
        <v/>
      </c>
      <c r="IJ175" s="419" t="str">
        <f t="shared" si="323"/>
        <v/>
      </c>
      <c r="IK175" s="331" t="str">
        <f t="shared" si="324"/>
        <v/>
      </c>
      <c r="IL175" s="331" t="str">
        <f t="shared" si="325"/>
        <v/>
      </c>
      <c r="IM175" s="331" t="str">
        <f t="shared" si="326"/>
        <v/>
      </c>
      <c r="IN175" s="331" t="str">
        <f t="shared" si="327"/>
        <v/>
      </c>
      <c r="IO175" s="333" t="str">
        <f t="shared" si="328"/>
        <v/>
      </c>
      <c r="IP175" s="433" t="str">
        <f t="shared" si="329"/>
        <v/>
      </c>
      <c r="IQ175" s="331" t="str">
        <f t="shared" si="330"/>
        <v/>
      </c>
      <c r="IR175" s="348" t="str">
        <f t="shared" si="331"/>
        <v/>
      </c>
      <c r="IS175" s="433" t="str">
        <f t="shared" si="332"/>
        <v/>
      </c>
      <c r="IT175" s="331" t="str">
        <f t="shared" si="333"/>
        <v/>
      </c>
      <c r="IU175" s="333" t="str">
        <f t="shared" si="334"/>
        <v/>
      </c>
      <c r="IV175" s="449" t="str">
        <f t="shared" si="335"/>
        <v/>
      </c>
      <c r="IW175" s="331" t="str">
        <f t="shared" si="336"/>
        <v/>
      </c>
      <c r="IX175" s="331" t="str">
        <f t="shared" si="337"/>
        <v/>
      </c>
      <c r="IY175" s="348" t="str">
        <f t="shared" si="338"/>
        <v/>
      </c>
      <c r="IZ175" s="365" t="str">
        <f t="shared" si="339"/>
        <v/>
      </c>
      <c r="JA175" s="340"/>
      <c r="JB175" s="100"/>
      <c r="JC175" s="370" t="str">
        <f t="shared" si="340"/>
        <v/>
      </c>
      <c r="JD175" s="101" t="str">
        <f t="shared" si="341"/>
        <v/>
      </c>
      <c r="JE175" s="367" t="str">
        <f t="shared" si="342"/>
        <v/>
      </c>
      <c r="JF175" s="368" t="str">
        <f t="shared" si="343"/>
        <v/>
      </c>
      <c r="JG175" s="368" t="str">
        <f t="shared" si="344"/>
        <v/>
      </c>
      <c r="JH175" s="368" t="str">
        <f t="shared" si="345"/>
        <v/>
      </c>
      <c r="JI175" s="368">
        <f t="shared" si="346"/>
        <v>0</v>
      </c>
      <c r="JJ175" s="369" t="str">
        <f t="shared" si="347"/>
        <v/>
      </c>
      <c r="JK175" s="367" t="str">
        <f t="shared" si="348"/>
        <v/>
      </c>
      <c r="JL175" s="369" t="str">
        <f t="shared" si="349"/>
        <v/>
      </c>
      <c r="JM175" s="368" t="str">
        <f t="shared" si="350"/>
        <v/>
      </c>
      <c r="JN175" s="368" t="str">
        <f t="shared" si="351"/>
        <v/>
      </c>
      <c r="JO175" s="368" t="str">
        <f t="shared" si="352"/>
        <v/>
      </c>
      <c r="JP175" s="371" t="str">
        <f t="shared" si="353"/>
        <v/>
      </c>
      <c r="JR175" s="115" t="str">
        <f t="shared" si="354"/>
        <v/>
      </c>
      <c r="JS175" s="28" t="str">
        <f t="shared" si="355"/>
        <v/>
      </c>
      <c r="JT175" s="28" t="str">
        <f t="shared" si="356"/>
        <v/>
      </c>
      <c r="JU175" s="28" t="str">
        <f t="shared" si="357"/>
        <v/>
      </c>
      <c r="JV175" s="28" t="str">
        <f t="shared" si="358"/>
        <v/>
      </c>
      <c r="JW175" s="251"/>
      <c r="JX175" s="122" t="str">
        <f t="shared" si="359"/>
        <v/>
      </c>
      <c r="JZ175" s="115" t="str">
        <f t="shared" si="360"/>
        <v/>
      </c>
      <c r="KA175" s="398" t="str">
        <f t="shared" si="361"/>
        <v/>
      </c>
      <c r="KB175" s="398" t="str">
        <f t="shared" si="362"/>
        <v/>
      </c>
      <c r="KC175" s="28" t="str">
        <f t="shared" si="363"/>
        <v/>
      </c>
      <c r="KD175" s="28" t="str">
        <f t="shared" si="364"/>
        <v/>
      </c>
      <c r="KE175" s="28" t="str">
        <f t="shared" si="365"/>
        <v/>
      </c>
      <c r="KF175" s="28" t="str">
        <f t="shared" si="366"/>
        <v/>
      </c>
      <c r="KG175" s="28" t="str">
        <f t="shared" si="367"/>
        <v/>
      </c>
      <c r="KH175" s="28" t="str">
        <f t="shared" si="368"/>
        <v/>
      </c>
      <c r="KI175" s="28" t="str">
        <f t="shared" si="369"/>
        <v/>
      </c>
      <c r="KJ175" s="28" t="str">
        <f t="shared" si="370"/>
        <v/>
      </c>
      <c r="KK175" s="122" t="str">
        <f t="shared" si="371"/>
        <v/>
      </c>
    </row>
    <row r="176" spans="2:297" s="26" customFormat="1" ht="26.25" customHeight="1" x14ac:dyDescent="0.2">
      <c r="B176" s="27">
        <f t="shared" si="250"/>
        <v>0</v>
      </c>
      <c r="C176" s="27">
        <f t="shared" si="251"/>
        <v>0</v>
      </c>
      <c r="D176" s="27">
        <f t="shared" si="252"/>
        <v>0</v>
      </c>
      <c r="E176" s="27">
        <f t="shared" si="253"/>
        <v>0</v>
      </c>
      <c r="F176" s="27">
        <f t="shared" si="254"/>
        <v>0</v>
      </c>
      <c r="G176" s="27">
        <f t="shared" si="255"/>
        <v>0</v>
      </c>
      <c r="H176" s="27">
        <f t="shared" si="256"/>
        <v>0</v>
      </c>
      <c r="I176" s="27">
        <f t="shared" si="257"/>
        <v>0</v>
      </c>
      <c r="J176" s="27"/>
      <c r="K176" s="27"/>
      <c r="L176" s="27"/>
      <c r="N176" s="131" t="str">
        <f t="shared" si="258"/>
        <v/>
      </c>
      <c r="O176" s="59"/>
      <c r="P176" s="59"/>
      <c r="Q176" s="241"/>
      <c r="R176" s="483"/>
      <c r="S176" s="243" t="str">
        <f>IFERROR(VLOOKUP($R176,整理番号!$B$4:$C$5,2,FALSE),"")</f>
        <v/>
      </c>
      <c r="T176" s="59"/>
      <c r="U176" s="250"/>
      <c r="V176" s="121"/>
      <c r="W176" s="218" t="str">
        <f t="shared" si="259"/>
        <v/>
      </c>
      <c r="X176" s="111"/>
      <c r="Y176" s="115"/>
      <c r="Z176" s="146" t="str">
        <f>IFERROR(VLOOKUP($Y176,整理番号!$B$8:$C$10,2,FALSE),"")</f>
        <v/>
      </c>
      <c r="AA176" s="251"/>
      <c r="AB176" s="28"/>
      <c r="AC176" s="62" t="str">
        <f>IFERROR(VLOOKUP($AB176,整理番号!$B$22:$C$23,2,FALSE),"")</f>
        <v/>
      </c>
      <c r="AD176" s="28"/>
      <c r="AE176" s="116" t="str">
        <f>IFERROR(VLOOKUP(AD176,整理番号!$B$14:$C$16,2,FALSE),"")</f>
        <v/>
      </c>
      <c r="AF176" s="115"/>
      <c r="AG176" s="30" t="str">
        <f>IFERROR(VLOOKUP(AF176,整理番号!$B$18:$C$19,2,FALSE),"")</f>
        <v/>
      </c>
      <c r="AH176" s="28"/>
      <c r="AI176" s="254"/>
      <c r="AJ176" s="254"/>
      <c r="AK176" s="122"/>
      <c r="AL176" s="141"/>
      <c r="AM176" s="28"/>
      <c r="AN176" s="141"/>
      <c r="AO176" s="115"/>
      <c r="AP176" s="116" t="str">
        <f>IFERROR(VLOOKUP(AO176,整理番号!$B$38:$C$43,2,FALSE),"")</f>
        <v/>
      </c>
      <c r="AQ176" s="104" t="str">
        <f t="shared" si="260"/>
        <v/>
      </c>
      <c r="AR176" s="27"/>
      <c r="AS176" s="28"/>
      <c r="AT176" s="27"/>
      <c r="AU176" s="27"/>
      <c r="AV176" s="122"/>
      <c r="AW176" s="115"/>
      <c r="AX176" s="31"/>
      <c r="AY176" s="64" t="str">
        <f t="shared" si="261"/>
        <v/>
      </c>
      <c r="AZ176" s="31"/>
      <c r="BA176" s="31"/>
      <c r="BB176" s="64">
        <f t="shared" si="262"/>
        <v>0</v>
      </c>
      <c r="BC176" s="64" t="str">
        <f t="shared" si="263"/>
        <v/>
      </c>
      <c r="BD176" s="64" t="str">
        <f t="shared" si="264"/>
        <v/>
      </c>
      <c r="BE176" s="33"/>
      <c r="BF176" s="34" t="str">
        <f t="shared" si="265"/>
        <v/>
      </c>
      <c r="BG176" s="125" t="str">
        <f t="shared" si="266"/>
        <v/>
      </c>
      <c r="BH176" s="262"/>
      <c r="BI176" s="263"/>
      <c r="BJ176" s="31"/>
      <c r="BK176" s="31"/>
      <c r="BL176" s="31"/>
      <c r="BM176" s="31"/>
      <c r="BN176" s="148"/>
      <c r="BO176" s="270"/>
      <c r="BP176" s="267"/>
      <c r="BQ176" s="262"/>
      <c r="BR176" s="263"/>
      <c r="BS176" s="31"/>
      <c r="BT176" s="31"/>
      <c r="BU176" s="31"/>
      <c r="BV176" s="31"/>
      <c r="BW176" s="148"/>
      <c r="BX176" s="270"/>
      <c r="BY176" s="267"/>
      <c r="BZ176" s="262"/>
      <c r="CA176" s="263"/>
      <c r="CB176" s="31"/>
      <c r="CC176" s="31"/>
      <c r="CD176" s="31"/>
      <c r="CE176" s="31"/>
      <c r="CF176" s="148"/>
      <c r="CG176" s="270"/>
      <c r="CH176" s="267"/>
      <c r="CI176" s="262"/>
      <c r="CJ176" s="263"/>
      <c r="CK176" s="323"/>
      <c r="CL176" s="323"/>
      <c r="CM176" s="323"/>
      <c r="CN176" s="323"/>
      <c r="CO176" s="35" t="s">
        <v>306</v>
      </c>
      <c r="CP176" s="342" t="str">
        <f t="shared" si="267"/>
        <v/>
      </c>
      <c r="CQ176" s="267"/>
      <c r="CR176" s="258"/>
      <c r="CS176" s="93"/>
      <c r="CT176" s="275"/>
      <c r="CU176" s="275"/>
      <c r="CV176" s="275"/>
      <c r="CW176" s="275"/>
      <c r="CX176" s="36" t="s">
        <v>307</v>
      </c>
      <c r="CY176" s="273"/>
      <c r="CZ176" s="258"/>
      <c r="DA176" s="263"/>
      <c r="DB176" s="296"/>
      <c r="DC176" s="296"/>
      <c r="DD176" s="296"/>
      <c r="DE176" s="296"/>
      <c r="DF176" s="36" t="s">
        <v>308</v>
      </c>
      <c r="DG176" s="344" t="str">
        <f t="shared" si="268"/>
        <v/>
      </c>
      <c r="DH176" s="273"/>
      <c r="DI176" s="258"/>
      <c r="DJ176" s="263"/>
      <c r="DK176" s="278"/>
      <c r="DL176" s="278"/>
      <c r="DM176" s="278"/>
      <c r="DN176" s="278"/>
      <c r="DO176" s="36" t="s">
        <v>309</v>
      </c>
      <c r="DP176" s="281"/>
      <c r="DQ176" s="284" t="str">
        <f t="shared" si="269"/>
        <v/>
      </c>
      <c r="DR176" s="273"/>
      <c r="DS176" s="43"/>
      <c r="DT176" s="93"/>
      <c r="DU176" s="37"/>
      <c r="DV176" s="37"/>
      <c r="DW176" s="37"/>
      <c r="DX176" s="37"/>
      <c r="DY176" s="46" t="s">
        <v>310</v>
      </c>
      <c r="DZ176" s="478"/>
      <c r="EA176" s="38"/>
      <c r="EB176" s="37"/>
      <c r="EC176" s="37"/>
      <c r="ED176" s="37"/>
      <c r="EE176" s="37"/>
      <c r="EF176" s="49" t="s">
        <v>307</v>
      </c>
      <c r="EG176" s="54"/>
      <c r="EH176" s="290"/>
      <c r="EI176" s="37"/>
      <c r="EJ176" s="37"/>
      <c r="EK176" s="37"/>
      <c r="EL176" s="37"/>
      <c r="EM176" s="52" t="s">
        <v>307</v>
      </c>
      <c r="EN176" s="57"/>
      <c r="EO176" s="290"/>
      <c r="EP176" s="37"/>
      <c r="EQ176" s="37"/>
      <c r="ER176" s="37"/>
      <c r="ES176" s="37"/>
      <c r="ET176" s="39" t="s">
        <v>307</v>
      </c>
      <c r="EU176" s="287"/>
      <c r="EV176" s="292"/>
      <c r="EW176" s="290"/>
      <c r="EX176" s="37"/>
      <c r="EY176" s="37"/>
      <c r="EZ176" s="37"/>
      <c r="FA176" s="37"/>
      <c r="FB176" s="39" t="s">
        <v>307</v>
      </c>
      <c r="FC176" s="287"/>
      <c r="FD176" s="292"/>
      <c r="FE176" s="290"/>
      <c r="FF176" s="296"/>
      <c r="FG176" s="296"/>
      <c r="FH176" s="296"/>
      <c r="FI176" s="296"/>
      <c r="FJ176" s="40" t="s">
        <v>311</v>
      </c>
      <c r="FK176" s="302" t="str">
        <f t="shared" si="270"/>
        <v/>
      </c>
      <c r="FL176" s="299"/>
      <c r="FM176" s="292"/>
      <c r="FN176" s="290"/>
      <c r="FO176" s="305"/>
      <c r="FP176" s="296"/>
      <c r="FQ176" s="296"/>
      <c r="FR176" s="296"/>
      <c r="FS176" s="40" t="s">
        <v>311</v>
      </c>
      <c r="FT176" s="352" t="str">
        <f t="shared" si="271"/>
        <v/>
      </c>
      <c r="FU176" s="267"/>
      <c r="FV176" s="292"/>
      <c r="FW176" s="290"/>
      <c r="FX176" s="326"/>
      <c r="FY176" s="326"/>
      <c r="FZ176" s="326"/>
      <c r="GA176" s="326"/>
      <c r="GB176" s="36" t="s">
        <v>312</v>
      </c>
      <c r="GC176" s="308" t="str">
        <f t="shared" si="272"/>
        <v/>
      </c>
      <c r="GD176" s="267"/>
      <c r="GE176" s="312" t="str">
        <f t="shared" si="273"/>
        <v/>
      </c>
      <c r="GF176" s="313"/>
      <c r="GG176" s="338"/>
      <c r="GH176" s="312" t="str">
        <f t="shared" si="274"/>
        <v/>
      </c>
      <c r="GI176" s="313"/>
      <c r="GJ176" s="338" t="s">
        <v>56</v>
      </c>
      <c r="GK176" s="475" t="str">
        <f t="shared" si="275"/>
        <v/>
      </c>
      <c r="GL176" s="313"/>
      <c r="GM176" s="313"/>
      <c r="GN176" s="338"/>
      <c r="GO176" s="429" t="str">
        <f t="shared" si="276"/>
        <v/>
      </c>
      <c r="GP176" s="430" t="str">
        <f t="shared" si="277"/>
        <v/>
      </c>
      <c r="GQ176" s="431" t="str">
        <f t="shared" si="278"/>
        <v/>
      </c>
      <c r="GR176" s="432" t="str">
        <f t="shared" si="279"/>
        <v/>
      </c>
      <c r="GS176" s="430" t="str">
        <f t="shared" si="280"/>
        <v/>
      </c>
      <c r="GT176" s="433" t="str">
        <f t="shared" si="281"/>
        <v/>
      </c>
      <c r="GU176" s="331" t="str">
        <f t="shared" si="282"/>
        <v/>
      </c>
      <c r="GV176" s="333" t="str">
        <f t="shared" si="283"/>
        <v/>
      </c>
      <c r="GW176" s="439" t="str">
        <f t="shared" si="284"/>
        <v/>
      </c>
      <c r="GX176" s="433" t="str">
        <f t="shared" si="285"/>
        <v/>
      </c>
      <c r="GY176" s="331" t="str">
        <f t="shared" si="286"/>
        <v/>
      </c>
      <c r="GZ176" s="331" t="str">
        <f t="shared" si="287"/>
        <v/>
      </c>
      <c r="HA176" s="328" t="str">
        <f t="shared" si="288"/>
        <v/>
      </c>
      <c r="HB176" s="331" t="str">
        <f t="shared" si="289"/>
        <v/>
      </c>
      <c r="HC176" s="331" t="str">
        <f t="shared" si="290"/>
        <v/>
      </c>
      <c r="HD176" s="333" t="str">
        <f t="shared" si="291"/>
        <v/>
      </c>
      <c r="HE176" s="332" t="str">
        <f t="shared" si="292"/>
        <v/>
      </c>
      <c r="HF176" s="331" t="str">
        <f t="shared" si="293"/>
        <v/>
      </c>
      <c r="HG176" s="333" t="str">
        <f t="shared" si="294"/>
        <v/>
      </c>
      <c r="HH176" s="419" t="str">
        <f t="shared" si="295"/>
        <v/>
      </c>
      <c r="HI176" s="358" t="str">
        <f t="shared" si="296"/>
        <v/>
      </c>
      <c r="HJ176" s="331" t="str">
        <f t="shared" si="297"/>
        <v/>
      </c>
      <c r="HK176" s="331" t="str">
        <f t="shared" si="298"/>
        <v/>
      </c>
      <c r="HL176" s="358" t="str">
        <f t="shared" si="299"/>
        <v/>
      </c>
      <c r="HM176" s="331" t="str">
        <f t="shared" si="300"/>
        <v/>
      </c>
      <c r="HN176" s="331" t="str">
        <f t="shared" si="301"/>
        <v/>
      </c>
      <c r="HO176" s="358" t="str">
        <f t="shared" si="302"/>
        <v/>
      </c>
      <c r="HP176" s="331" t="str">
        <f t="shared" si="303"/>
        <v/>
      </c>
      <c r="HQ176" s="331" t="str">
        <f t="shared" si="304"/>
        <v/>
      </c>
      <c r="HR176" s="361" t="str">
        <f t="shared" si="305"/>
        <v/>
      </c>
      <c r="HS176" s="348" t="str">
        <f t="shared" si="306"/>
        <v/>
      </c>
      <c r="HT176" s="333" t="str">
        <f t="shared" si="307"/>
        <v/>
      </c>
      <c r="HU176" s="428" t="str">
        <f t="shared" si="308"/>
        <v/>
      </c>
      <c r="HV176" s="328" t="str">
        <f t="shared" si="309"/>
        <v/>
      </c>
      <c r="HW176" s="330" t="str">
        <f t="shared" si="310"/>
        <v/>
      </c>
      <c r="HX176" s="418" t="str">
        <f t="shared" si="311"/>
        <v/>
      </c>
      <c r="HY176" s="331" t="str">
        <f t="shared" si="312"/>
        <v/>
      </c>
      <c r="HZ176" s="331" t="str">
        <f t="shared" si="313"/>
        <v/>
      </c>
      <c r="IA176" s="331" t="str">
        <f t="shared" si="314"/>
        <v/>
      </c>
      <c r="IB176" s="331" t="str">
        <f t="shared" si="315"/>
        <v/>
      </c>
      <c r="IC176" s="333" t="str">
        <f t="shared" si="316"/>
        <v/>
      </c>
      <c r="ID176" s="419" t="str">
        <f t="shared" si="317"/>
        <v/>
      </c>
      <c r="IE176" s="331" t="str">
        <f t="shared" si="318"/>
        <v/>
      </c>
      <c r="IF176" s="331" t="str">
        <f t="shared" si="319"/>
        <v/>
      </c>
      <c r="IG176" s="331" t="str">
        <f t="shared" si="320"/>
        <v/>
      </c>
      <c r="IH176" s="331" t="str">
        <f t="shared" si="321"/>
        <v/>
      </c>
      <c r="II176" s="333" t="str">
        <f t="shared" si="322"/>
        <v/>
      </c>
      <c r="IJ176" s="419" t="str">
        <f t="shared" si="323"/>
        <v/>
      </c>
      <c r="IK176" s="331" t="str">
        <f t="shared" si="324"/>
        <v/>
      </c>
      <c r="IL176" s="331" t="str">
        <f t="shared" si="325"/>
        <v/>
      </c>
      <c r="IM176" s="331" t="str">
        <f t="shared" si="326"/>
        <v/>
      </c>
      <c r="IN176" s="331" t="str">
        <f t="shared" si="327"/>
        <v/>
      </c>
      <c r="IO176" s="333" t="str">
        <f t="shared" si="328"/>
        <v/>
      </c>
      <c r="IP176" s="433" t="str">
        <f t="shared" si="329"/>
        <v/>
      </c>
      <c r="IQ176" s="331" t="str">
        <f t="shared" si="330"/>
        <v/>
      </c>
      <c r="IR176" s="348" t="str">
        <f t="shared" si="331"/>
        <v/>
      </c>
      <c r="IS176" s="433" t="str">
        <f t="shared" si="332"/>
        <v/>
      </c>
      <c r="IT176" s="331" t="str">
        <f t="shared" si="333"/>
        <v/>
      </c>
      <c r="IU176" s="333" t="str">
        <f t="shared" si="334"/>
        <v/>
      </c>
      <c r="IV176" s="449" t="str">
        <f t="shared" si="335"/>
        <v/>
      </c>
      <c r="IW176" s="331" t="str">
        <f t="shared" si="336"/>
        <v/>
      </c>
      <c r="IX176" s="331" t="str">
        <f t="shared" si="337"/>
        <v/>
      </c>
      <c r="IY176" s="348" t="str">
        <f t="shared" si="338"/>
        <v/>
      </c>
      <c r="IZ176" s="365" t="str">
        <f t="shared" si="339"/>
        <v/>
      </c>
      <c r="JA176" s="340"/>
      <c r="JB176" s="100"/>
      <c r="JC176" s="370" t="str">
        <f t="shared" si="340"/>
        <v/>
      </c>
      <c r="JD176" s="101" t="str">
        <f t="shared" si="341"/>
        <v/>
      </c>
      <c r="JE176" s="367" t="str">
        <f t="shared" si="342"/>
        <v/>
      </c>
      <c r="JF176" s="368" t="str">
        <f t="shared" si="343"/>
        <v/>
      </c>
      <c r="JG176" s="368" t="str">
        <f t="shared" si="344"/>
        <v/>
      </c>
      <c r="JH176" s="368" t="str">
        <f t="shared" si="345"/>
        <v/>
      </c>
      <c r="JI176" s="368">
        <f t="shared" si="346"/>
        <v>0</v>
      </c>
      <c r="JJ176" s="369" t="str">
        <f t="shared" si="347"/>
        <v/>
      </c>
      <c r="JK176" s="367" t="str">
        <f t="shared" si="348"/>
        <v/>
      </c>
      <c r="JL176" s="369" t="str">
        <f t="shared" si="349"/>
        <v/>
      </c>
      <c r="JM176" s="368" t="str">
        <f t="shared" si="350"/>
        <v/>
      </c>
      <c r="JN176" s="368" t="str">
        <f t="shared" si="351"/>
        <v/>
      </c>
      <c r="JO176" s="368" t="str">
        <f t="shared" si="352"/>
        <v/>
      </c>
      <c r="JP176" s="371" t="str">
        <f t="shared" si="353"/>
        <v/>
      </c>
      <c r="JR176" s="115" t="str">
        <f t="shared" si="354"/>
        <v/>
      </c>
      <c r="JS176" s="28" t="str">
        <f t="shared" si="355"/>
        <v/>
      </c>
      <c r="JT176" s="28" t="str">
        <f t="shared" si="356"/>
        <v/>
      </c>
      <c r="JU176" s="28" t="str">
        <f t="shared" si="357"/>
        <v/>
      </c>
      <c r="JV176" s="28" t="str">
        <f t="shared" si="358"/>
        <v/>
      </c>
      <c r="JW176" s="251"/>
      <c r="JX176" s="122" t="str">
        <f t="shared" si="359"/>
        <v/>
      </c>
      <c r="JZ176" s="115" t="str">
        <f t="shared" si="360"/>
        <v/>
      </c>
      <c r="KA176" s="398" t="str">
        <f t="shared" si="361"/>
        <v/>
      </c>
      <c r="KB176" s="398" t="str">
        <f t="shared" si="362"/>
        <v/>
      </c>
      <c r="KC176" s="28" t="str">
        <f t="shared" si="363"/>
        <v/>
      </c>
      <c r="KD176" s="28" t="str">
        <f t="shared" si="364"/>
        <v/>
      </c>
      <c r="KE176" s="28" t="str">
        <f t="shared" si="365"/>
        <v/>
      </c>
      <c r="KF176" s="28" t="str">
        <f t="shared" si="366"/>
        <v/>
      </c>
      <c r="KG176" s="28" t="str">
        <f t="shared" si="367"/>
        <v/>
      </c>
      <c r="KH176" s="28" t="str">
        <f t="shared" si="368"/>
        <v/>
      </c>
      <c r="KI176" s="28" t="str">
        <f t="shared" si="369"/>
        <v/>
      </c>
      <c r="KJ176" s="28" t="str">
        <f t="shared" si="370"/>
        <v/>
      </c>
      <c r="KK176" s="122" t="str">
        <f t="shared" si="371"/>
        <v/>
      </c>
    </row>
    <row r="177" spans="2:297" s="26" customFormat="1" ht="26.25" customHeight="1" x14ac:dyDescent="0.2">
      <c r="B177" s="27">
        <f t="shared" si="250"/>
        <v>0</v>
      </c>
      <c r="C177" s="27">
        <f t="shared" si="251"/>
        <v>0</v>
      </c>
      <c r="D177" s="27">
        <f t="shared" si="252"/>
        <v>0</v>
      </c>
      <c r="E177" s="27">
        <f t="shared" si="253"/>
        <v>0</v>
      </c>
      <c r="F177" s="27">
        <f t="shared" si="254"/>
        <v>0</v>
      </c>
      <c r="G177" s="27">
        <f t="shared" si="255"/>
        <v>0</v>
      </c>
      <c r="H177" s="27">
        <f t="shared" si="256"/>
        <v>0</v>
      </c>
      <c r="I177" s="27">
        <f t="shared" si="257"/>
        <v>0</v>
      </c>
      <c r="J177" s="27"/>
      <c r="K177" s="27"/>
      <c r="L177" s="27"/>
      <c r="N177" s="131" t="str">
        <f t="shared" si="258"/>
        <v/>
      </c>
      <c r="O177" s="59"/>
      <c r="P177" s="59"/>
      <c r="Q177" s="241"/>
      <c r="R177" s="483"/>
      <c r="S177" s="243" t="str">
        <f>IFERROR(VLOOKUP($R177,整理番号!$B$4:$C$5,2,FALSE),"")</f>
        <v/>
      </c>
      <c r="T177" s="59"/>
      <c r="U177" s="250"/>
      <c r="V177" s="121"/>
      <c r="W177" s="218" t="str">
        <f t="shared" si="259"/>
        <v/>
      </c>
      <c r="X177" s="111"/>
      <c r="Y177" s="115"/>
      <c r="Z177" s="146" t="str">
        <f>IFERROR(VLOOKUP($Y177,整理番号!$B$8:$C$10,2,FALSE),"")</f>
        <v/>
      </c>
      <c r="AA177" s="251"/>
      <c r="AB177" s="28"/>
      <c r="AC177" s="62" t="str">
        <f>IFERROR(VLOOKUP($AB177,整理番号!$B$22:$C$23,2,FALSE),"")</f>
        <v/>
      </c>
      <c r="AD177" s="28"/>
      <c r="AE177" s="116" t="str">
        <f>IFERROR(VLOOKUP(AD177,整理番号!$B$14:$C$16,2,FALSE),"")</f>
        <v/>
      </c>
      <c r="AF177" s="115"/>
      <c r="AG177" s="30" t="str">
        <f>IFERROR(VLOOKUP(AF177,整理番号!$B$18:$C$19,2,FALSE),"")</f>
        <v/>
      </c>
      <c r="AH177" s="28"/>
      <c r="AI177" s="254"/>
      <c r="AJ177" s="254"/>
      <c r="AK177" s="122"/>
      <c r="AL177" s="141"/>
      <c r="AM177" s="28"/>
      <c r="AN177" s="141"/>
      <c r="AO177" s="115"/>
      <c r="AP177" s="116" t="str">
        <f>IFERROR(VLOOKUP(AO177,整理番号!$B$38:$C$43,2,FALSE),"")</f>
        <v/>
      </c>
      <c r="AQ177" s="104" t="str">
        <f t="shared" si="260"/>
        <v/>
      </c>
      <c r="AR177" s="27"/>
      <c r="AS177" s="28"/>
      <c r="AT177" s="27"/>
      <c r="AU177" s="27"/>
      <c r="AV177" s="122"/>
      <c r="AW177" s="115"/>
      <c r="AX177" s="31"/>
      <c r="AY177" s="64" t="str">
        <f t="shared" si="261"/>
        <v/>
      </c>
      <c r="AZ177" s="31"/>
      <c r="BA177" s="31"/>
      <c r="BB177" s="64">
        <f t="shared" si="262"/>
        <v>0</v>
      </c>
      <c r="BC177" s="64" t="str">
        <f t="shared" si="263"/>
        <v/>
      </c>
      <c r="BD177" s="64" t="str">
        <f t="shared" si="264"/>
        <v/>
      </c>
      <c r="BE177" s="33"/>
      <c r="BF177" s="34" t="str">
        <f t="shared" si="265"/>
        <v/>
      </c>
      <c r="BG177" s="125" t="str">
        <f t="shared" si="266"/>
        <v/>
      </c>
      <c r="BH177" s="262"/>
      <c r="BI177" s="263"/>
      <c r="BJ177" s="31"/>
      <c r="BK177" s="31"/>
      <c r="BL177" s="31"/>
      <c r="BM177" s="31"/>
      <c r="BN177" s="148"/>
      <c r="BO177" s="270"/>
      <c r="BP177" s="267"/>
      <c r="BQ177" s="262"/>
      <c r="BR177" s="263"/>
      <c r="BS177" s="31"/>
      <c r="BT177" s="31"/>
      <c r="BU177" s="31"/>
      <c r="BV177" s="31"/>
      <c r="BW177" s="148"/>
      <c r="BX177" s="270"/>
      <c r="BY177" s="267"/>
      <c r="BZ177" s="262"/>
      <c r="CA177" s="263"/>
      <c r="CB177" s="31"/>
      <c r="CC177" s="31"/>
      <c r="CD177" s="31"/>
      <c r="CE177" s="31"/>
      <c r="CF177" s="148"/>
      <c r="CG177" s="270"/>
      <c r="CH177" s="267"/>
      <c r="CI177" s="262"/>
      <c r="CJ177" s="263"/>
      <c r="CK177" s="323"/>
      <c r="CL177" s="323"/>
      <c r="CM177" s="323"/>
      <c r="CN177" s="323"/>
      <c r="CO177" s="35" t="s">
        <v>306</v>
      </c>
      <c r="CP177" s="342" t="str">
        <f t="shared" si="267"/>
        <v/>
      </c>
      <c r="CQ177" s="267"/>
      <c r="CR177" s="258"/>
      <c r="CS177" s="93"/>
      <c r="CT177" s="275"/>
      <c r="CU177" s="275"/>
      <c r="CV177" s="275"/>
      <c r="CW177" s="275"/>
      <c r="CX177" s="36" t="s">
        <v>307</v>
      </c>
      <c r="CY177" s="273"/>
      <c r="CZ177" s="258"/>
      <c r="DA177" s="263"/>
      <c r="DB177" s="296"/>
      <c r="DC177" s="296"/>
      <c r="DD177" s="296"/>
      <c r="DE177" s="296"/>
      <c r="DF177" s="36" t="s">
        <v>308</v>
      </c>
      <c r="DG177" s="344" t="str">
        <f t="shared" si="268"/>
        <v/>
      </c>
      <c r="DH177" s="273"/>
      <c r="DI177" s="258"/>
      <c r="DJ177" s="263"/>
      <c r="DK177" s="278"/>
      <c r="DL177" s="278"/>
      <c r="DM177" s="278"/>
      <c r="DN177" s="278"/>
      <c r="DO177" s="36" t="s">
        <v>309</v>
      </c>
      <c r="DP177" s="281"/>
      <c r="DQ177" s="284" t="str">
        <f t="shared" si="269"/>
        <v/>
      </c>
      <c r="DR177" s="273"/>
      <c r="DS177" s="43"/>
      <c r="DT177" s="93"/>
      <c r="DU177" s="37"/>
      <c r="DV177" s="37"/>
      <c r="DW177" s="37"/>
      <c r="DX177" s="37"/>
      <c r="DY177" s="46" t="s">
        <v>310</v>
      </c>
      <c r="DZ177" s="478"/>
      <c r="EA177" s="38"/>
      <c r="EB177" s="37"/>
      <c r="EC177" s="37"/>
      <c r="ED177" s="37"/>
      <c r="EE177" s="37"/>
      <c r="EF177" s="49" t="s">
        <v>307</v>
      </c>
      <c r="EG177" s="54"/>
      <c r="EH177" s="290"/>
      <c r="EI177" s="37"/>
      <c r="EJ177" s="37"/>
      <c r="EK177" s="37"/>
      <c r="EL177" s="37"/>
      <c r="EM177" s="52" t="s">
        <v>307</v>
      </c>
      <c r="EN177" s="57"/>
      <c r="EO177" s="290"/>
      <c r="EP177" s="37"/>
      <c r="EQ177" s="37"/>
      <c r="ER177" s="37"/>
      <c r="ES177" s="37"/>
      <c r="ET177" s="39" t="s">
        <v>307</v>
      </c>
      <c r="EU177" s="287"/>
      <c r="EV177" s="292"/>
      <c r="EW177" s="290"/>
      <c r="EX177" s="37"/>
      <c r="EY177" s="37"/>
      <c r="EZ177" s="37"/>
      <c r="FA177" s="37"/>
      <c r="FB177" s="39" t="s">
        <v>307</v>
      </c>
      <c r="FC177" s="287"/>
      <c r="FD177" s="292"/>
      <c r="FE177" s="290"/>
      <c r="FF177" s="296"/>
      <c r="FG177" s="296"/>
      <c r="FH177" s="296"/>
      <c r="FI177" s="296"/>
      <c r="FJ177" s="40" t="s">
        <v>311</v>
      </c>
      <c r="FK177" s="302" t="str">
        <f t="shared" si="270"/>
        <v/>
      </c>
      <c r="FL177" s="299"/>
      <c r="FM177" s="292"/>
      <c r="FN177" s="290"/>
      <c r="FO177" s="305"/>
      <c r="FP177" s="296"/>
      <c r="FQ177" s="296"/>
      <c r="FR177" s="296"/>
      <c r="FS177" s="40" t="s">
        <v>311</v>
      </c>
      <c r="FT177" s="352" t="str">
        <f t="shared" si="271"/>
        <v/>
      </c>
      <c r="FU177" s="267"/>
      <c r="FV177" s="292"/>
      <c r="FW177" s="290"/>
      <c r="FX177" s="326"/>
      <c r="FY177" s="326"/>
      <c r="FZ177" s="326"/>
      <c r="GA177" s="326"/>
      <c r="GB177" s="36" t="s">
        <v>312</v>
      </c>
      <c r="GC177" s="308" t="str">
        <f t="shared" si="272"/>
        <v/>
      </c>
      <c r="GD177" s="267"/>
      <c r="GE177" s="312" t="str">
        <f t="shared" si="273"/>
        <v/>
      </c>
      <c r="GF177" s="313"/>
      <c r="GG177" s="338"/>
      <c r="GH177" s="312" t="str">
        <f t="shared" si="274"/>
        <v/>
      </c>
      <c r="GI177" s="313"/>
      <c r="GJ177" s="338" t="s">
        <v>56</v>
      </c>
      <c r="GK177" s="475" t="str">
        <f t="shared" si="275"/>
        <v/>
      </c>
      <c r="GL177" s="313"/>
      <c r="GM177" s="313"/>
      <c r="GN177" s="338"/>
      <c r="GO177" s="429" t="str">
        <f t="shared" si="276"/>
        <v/>
      </c>
      <c r="GP177" s="430" t="str">
        <f t="shared" si="277"/>
        <v/>
      </c>
      <c r="GQ177" s="431" t="str">
        <f t="shared" si="278"/>
        <v/>
      </c>
      <c r="GR177" s="432" t="str">
        <f t="shared" si="279"/>
        <v/>
      </c>
      <c r="GS177" s="430" t="str">
        <f t="shared" si="280"/>
        <v/>
      </c>
      <c r="GT177" s="433" t="str">
        <f t="shared" si="281"/>
        <v/>
      </c>
      <c r="GU177" s="331" t="str">
        <f t="shared" si="282"/>
        <v/>
      </c>
      <c r="GV177" s="333" t="str">
        <f t="shared" si="283"/>
        <v/>
      </c>
      <c r="GW177" s="439" t="str">
        <f t="shared" si="284"/>
        <v/>
      </c>
      <c r="GX177" s="433" t="str">
        <f t="shared" si="285"/>
        <v/>
      </c>
      <c r="GY177" s="331" t="str">
        <f t="shared" si="286"/>
        <v/>
      </c>
      <c r="GZ177" s="331" t="str">
        <f t="shared" si="287"/>
        <v/>
      </c>
      <c r="HA177" s="328" t="str">
        <f t="shared" si="288"/>
        <v/>
      </c>
      <c r="HB177" s="331" t="str">
        <f t="shared" si="289"/>
        <v/>
      </c>
      <c r="HC177" s="331" t="str">
        <f t="shared" si="290"/>
        <v/>
      </c>
      <c r="HD177" s="333" t="str">
        <f t="shared" si="291"/>
        <v/>
      </c>
      <c r="HE177" s="332" t="str">
        <f t="shared" si="292"/>
        <v/>
      </c>
      <c r="HF177" s="331" t="str">
        <f t="shared" si="293"/>
        <v/>
      </c>
      <c r="HG177" s="333" t="str">
        <f t="shared" si="294"/>
        <v/>
      </c>
      <c r="HH177" s="419" t="str">
        <f t="shared" si="295"/>
        <v/>
      </c>
      <c r="HI177" s="358" t="str">
        <f t="shared" si="296"/>
        <v/>
      </c>
      <c r="HJ177" s="331" t="str">
        <f t="shared" si="297"/>
        <v/>
      </c>
      <c r="HK177" s="331" t="str">
        <f t="shared" si="298"/>
        <v/>
      </c>
      <c r="HL177" s="358" t="str">
        <f t="shared" si="299"/>
        <v/>
      </c>
      <c r="HM177" s="331" t="str">
        <f t="shared" si="300"/>
        <v/>
      </c>
      <c r="HN177" s="331" t="str">
        <f t="shared" si="301"/>
        <v/>
      </c>
      <c r="HO177" s="358" t="str">
        <f t="shared" si="302"/>
        <v/>
      </c>
      <c r="HP177" s="331" t="str">
        <f t="shared" si="303"/>
        <v/>
      </c>
      <c r="HQ177" s="331" t="str">
        <f t="shared" si="304"/>
        <v/>
      </c>
      <c r="HR177" s="361" t="str">
        <f t="shared" si="305"/>
        <v/>
      </c>
      <c r="HS177" s="348" t="str">
        <f t="shared" si="306"/>
        <v/>
      </c>
      <c r="HT177" s="333" t="str">
        <f t="shared" si="307"/>
        <v/>
      </c>
      <c r="HU177" s="428" t="str">
        <f t="shared" si="308"/>
        <v/>
      </c>
      <c r="HV177" s="328" t="str">
        <f t="shared" si="309"/>
        <v/>
      </c>
      <c r="HW177" s="330" t="str">
        <f t="shared" si="310"/>
        <v/>
      </c>
      <c r="HX177" s="418" t="str">
        <f t="shared" si="311"/>
        <v/>
      </c>
      <c r="HY177" s="331" t="str">
        <f t="shared" si="312"/>
        <v/>
      </c>
      <c r="HZ177" s="331" t="str">
        <f t="shared" si="313"/>
        <v/>
      </c>
      <c r="IA177" s="331" t="str">
        <f t="shared" si="314"/>
        <v/>
      </c>
      <c r="IB177" s="331" t="str">
        <f t="shared" si="315"/>
        <v/>
      </c>
      <c r="IC177" s="333" t="str">
        <f t="shared" si="316"/>
        <v/>
      </c>
      <c r="ID177" s="419" t="str">
        <f t="shared" si="317"/>
        <v/>
      </c>
      <c r="IE177" s="331" t="str">
        <f t="shared" si="318"/>
        <v/>
      </c>
      <c r="IF177" s="331" t="str">
        <f t="shared" si="319"/>
        <v/>
      </c>
      <c r="IG177" s="331" t="str">
        <f t="shared" si="320"/>
        <v/>
      </c>
      <c r="IH177" s="331" t="str">
        <f t="shared" si="321"/>
        <v/>
      </c>
      <c r="II177" s="333" t="str">
        <f t="shared" si="322"/>
        <v/>
      </c>
      <c r="IJ177" s="419" t="str">
        <f t="shared" si="323"/>
        <v/>
      </c>
      <c r="IK177" s="331" t="str">
        <f t="shared" si="324"/>
        <v/>
      </c>
      <c r="IL177" s="331" t="str">
        <f t="shared" si="325"/>
        <v/>
      </c>
      <c r="IM177" s="331" t="str">
        <f t="shared" si="326"/>
        <v/>
      </c>
      <c r="IN177" s="331" t="str">
        <f t="shared" si="327"/>
        <v/>
      </c>
      <c r="IO177" s="333" t="str">
        <f t="shared" si="328"/>
        <v/>
      </c>
      <c r="IP177" s="433" t="str">
        <f t="shared" si="329"/>
        <v/>
      </c>
      <c r="IQ177" s="331" t="str">
        <f t="shared" si="330"/>
        <v/>
      </c>
      <c r="IR177" s="348" t="str">
        <f t="shared" si="331"/>
        <v/>
      </c>
      <c r="IS177" s="433" t="str">
        <f t="shared" si="332"/>
        <v/>
      </c>
      <c r="IT177" s="331" t="str">
        <f t="shared" si="333"/>
        <v/>
      </c>
      <c r="IU177" s="333" t="str">
        <f t="shared" si="334"/>
        <v/>
      </c>
      <c r="IV177" s="449" t="str">
        <f t="shared" si="335"/>
        <v/>
      </c>
      <c r="IW177" s="331" t="str">
        <f t="shared" si="336"/>
        <v/>
      </c>
      <c r="IX177" s="331" t="str">
        <f t="shared" si="337"/>
        <v/>
      </c>
      <c r="IY177" s="348" t="str">
        <f t="shared" si="338"/>
        <v/>
      </c>
      <c r="IZ177" s="365" t="str">
        <f t="shared" si="339"/>
        <v/>
      </c>
      <c r="JA177" s="340"/>
      <c r="JB177" s="100"/>
      <c r="JC177" s="370" t="str">
        <f t="shared" si="340"/>
        <v/>
      </c>
      <c r="JD177" s="101" t="str">
        <f t="shared" si="341"/>
        <v/>
      </c>
      <c r="JE177" s="367" t="str">
        <f t="shared" si="342"/>
        <v/>
      </c>
      <c r="JF177" s="368" t="str">
        <f t="shared" si="343"/>
        <v/>
      </c>
      <c r="JG177" s="368" t="str">
        <f t="shared" si="344"/>
        <v/>
      </c>
      <c r="JH177" s="368" t="str">
        <f t="shared" si="345"/>
        <v/>
      </c>
      <c r="JI177" s="368">
        <f t="shared" si="346"/>
        <v>0</v>
      </c>
      <c r="JJ177" s="369" t="str">
        <f t="shared" si="347"/>
        <v/>
      </c>
      <c r="JK177" s="367" t="str">
        <f t="shared" si="348"/>
        <v/>
      </c>
      <c r="JL177" s="369" t="str">
        <f t="shared" si="349"/>
        <v/>
      </c>
      <c r="JM177" s="368" t="str">
        <f t="shared" si="350"/>
        <v/>
      </c>
      <c r="JN177" s="368" t="str">
        <f t="shared" si="351"/>
        <v/>
      </c>
      <c r="JO177" s="368" t="str">
        <f t="shared" si="352"/>
        <v/>
      </c>
      <c r="JP177" s="371" t="str">
        <f t="shared" si="353"/>
        <v/>
      </c>
      <c r="JR177" s="115" t="str">
        <f t="shared" si="354"/>
        <v/>
      </c>
      <c r="JS177" s="28" t="str">
        <f t="shared" si="355"/>
        <v/>
      </c>
      <c r="JT177" s="28" t="str">
        <f t="shared" si="356"/>
        <v/>
      </c>
      <c r="JU177" s="28" t="str">
        <f t="shared" si="357"/>
        <v/>
      </c>
      <c r="JV177" s="28" t="str">
        <f t="shared" si="358"/>
        <v/>
      </c>
      <c r="JW177" s="251"/>
      <c r="JX177" s="122" t="str">
        <f t="shared" si="359"/>
        <v/>
      </c>
      <c r="JZ177" s="115" t="str">
        <f t="shared" si="360"/>
        <v/>
      </c>
      <c r="KA177" s="398" t="str">
        <f t="shared" si="361"/>
        <v/>
      </c>
      <c r="KB177" s="398" t="str">
        <f t="shared" si="362"/>
        <v/>
      </c>
      <c r="KC177" s="28" t="str">
        <f t="shared" si="363"/>
        <v/>
      </c>
      <c r="KD177" s="28" t="str">
        <f t="shared" si="364"/>
        <v/>
      </c>
      <c r="KE177" s="28" t="str">
        <f t="shared" si="365"/>
        <v/>
      </c>
      <c r="KF177" s="28" t="str">
        <f t="shared" si="366"/>
        <v/>
      </c>
      <c r="KG177" s="28" t="str">
        <f t="shared" si="367"/>
        <v/>
      </c>
      <c r="KH177" s="28" t="str">
        <f t="shared" si="368"/>
        <v/>
      </c>
      <c r="KI177" s="28" t="str">
        <f t="shared" si="369"/>
        <v/>
      </c>
      <c r="KJ177" s="28" t="str">
        <f t="shared" si="370"/>
        <v/>
      </c>
      <c r="KK177" s="122" t="str">
        <f t="shared" si="371"/>
        <v/>
      </c>
    </row>
    <row r="178" spans="2:297" s="26" customFormat="1" ht="26.25" customHeight="1" x14ac:dyDescent="0.2">
      <c r="B178" s="27">
        <f t="shared" si="250"/>
        <v>0</v>
      </c>
      <c r="C178" s="27">
        <f t="shared" si="251"/>
        <v>0</v>
      </c>
      <c r="D178" s="27">
        <f t="shared" si="252"/>
        <v>0</v>
      </c>
      <c r="E178" s="27">
        <f t="shared" si="253"/>
        <v>0</v>
      </c>
      <c r="F178" s="27">
        <f t="shared" si="254"/>
        <v>0</v>
      </c>
      <c r="G178" s="27">
        <f t="shared" si="255"/>
        <v>0</v>
      </c>
      <c r="H178" s="27">
        <f t="shared" si="256"/>
        <v>0</v>
      </c>
      <c r="I178" s="27">
        <f t="shared" si="257"/>
        <v>0</v>
      </c>
      <c r="J178" s="27"/>
      <c r="K178" s="27"/>
      <c r="L178" s="27"/>
      <c r="N178" s="131" t="str">
        <f t="shared" si="258"/>
        <v/>
      </c>
      <c r="O178" s="59"/>
      <c r="P178" s="59"/>
      <c r="Q178" s="241"/>
      <c r="R178" s="483"/>
      <c r="S178" s="243" t="str">
        <f>IFERROR(VLOOKUP($R178,整理番号!$B$4:$C$5,2,FALSE),"")</f>
        <v/>
      </c>
      <c r="T178" s="59"/>
      <c r="U178" s="250"/>
      <c r="V178" s="121"/>
      <c r="W178" s="218" t="str">
        <f t="shared" si="259"/>
        <v/>
      </c>
      <c r="X178" s="111"/>
      <c r="Y178" s="115"/>
      <c r="Z178" s="146" t="str">
        <f>IFERROR(VLOOKUP($Y178,整理番号!$B$8:$C$10,2,FALSE),"")</f>
        <v/>
      </c>
      <c r="AA178" s="251"/>
      <c r="AB178" s="28"/>
      <c r="AC178" s="62" t="str">
        <f>IFERROR(VLOOKUP($AB178,整理番号!$B$22:$C$23,2,FALSE),"")</f>
        <v/>
      </c>
      <c r="AD178" s="28"/>
      <c r="AE178" s="116" t="str">
        <f>IFERROR(VLOOKUP(AD178,整理番号!$B$14:$C$16,2,FALSE),"")</f>
        <v/>
      </c>
      <c r="AF178" s="115"/>
      <c r="AG178" s="30" t="str">
        <f>IFERROR(VLOOKUP(AF178,整理番号!$B$18:$C$19,2,FALSE),"")</f>
        <v/>
      </c>
      <c r="AH178" s="28"/>
      <c r="AI178" s="254"/>
      <c r="AJ178" s="254"/>
      <c r="AK178" s="122"/>
      <c r="AL178" s="141"/>
      <c r="AM178" s="28"/>
      <c r="AN178" s="141"/>
      <c r="AO178" s="115"/>
      <c r="AP178" s="116" t="str">
        <f>IFERROR(VLOOKUP(AO178,整理番号!$B$38:$C$43,2,FALSE),"")</f>
        <v/>
      </c>
      <c r="AQ178" s="104" t="str">
        <f t="shared" si="260"/>
        <v/>
      </c>
      <c r="AR178" s="27"/>
      <c r="AS178" s="28"/>
      <c r="AT178" s="27"/>
      <c r="AU178" s="27"/>
      <c r="AV178" s="122"/>
      <c r="AW178" s="115"/>
      <c r="AX178" s="31"/>
      <c r="AY178" s="64" t="str">
        <f t="shared" si="261"/>
        <v/>
      </c>
      <c r="AZ178" s="31"/>
      <c r="BA178" s="31"/>
      <c r="BB178" s="64">
        <f t="shared" si="262"/>
        <v>0</v>
      </c>
      <c r="BC178" s="64" t="str">
        <f t="shared" si="263"/>
        <v/>
      </c>
      <c r="BD178" s="64" t="str">
        <f t="shared" si="264"/>
        <v/>
      </c>
      <c r="BE178" s="33"/>
      <c r="BF178" s="34" t="str">
        <f t="shared" si="265"/>
        <v/>
      </c>
      <c r="BG178" s="125" t="str">
        <f t="shared" si="266"/>
        <v/>
      </c>
      <c r="BH178" s="262"/>
      <c r="BI178" s="263"/>
      <c r="BJ178" s="31"/>
      <c r="BK178" s="31"/>
      <c r="BL178" s="31"/>
      <c r="BM178" s="31"/>
      <c r="BN178" s="148"/>
      <c r="BO178" s="270"/>
      <c r="BP178" s="267"/>
      <c r="BQ178" s="262"/>
      <c r="BR178" s="263"/>
      <c r="BS178" s="31"/>
      <c r="BT178" s="31"/>
      <c r="BU178" s="31"/>
      <c r="BV178" s="31"/>
      <c r="BW178" s="148"/>
      <c r="BX178" s="270"/>
      <c r="BY178" s="267"/>
      <c r="BZ178" s="262"/>
      <c r="CA178" s="263"/>
      <c r="CB178" s="31"/>
      <c r="CC178" s="31"/>
      <c r="CD178" s="31"/>
      <c r="CE178" s="31"/>
      <c r="CF178" s="148"/>
      <c r="CG178" s="270"/>
      <c r="CH178" s="267"/>
      <c r="CI178" s="262"/>
      <c r="CJ178" s="263"/>
      <c r="CK178" s="323"/>
      <c r="CL178" s="323"/>
      <c r="CM178" s="323"/>
      <c r="CN178" s="323"/>
      <c r="CO178" s="35" t="s">
        <v>306</v>
      </c>
      <c r="CP178" s="342" t="str">
        <f t="shared" si="267"/>
        <v/>
      </c>
      <c r="CQ178" s="267"/>
      <c r="CR178" s="258"/>
      <c r="CS178" s="93"/>
      <c r="CT178" s="275"/>
      <c r="CU178" s="275"/>
      <c r="CV178" s="275"/>
      <c r="CW178" s="275"/>
      <c r="CX178" s="36" t="s">
        <v>307</v>
      </c>
      <c r="CY178" s="273"/>
      <c r="CZ178" s="258"/>
      <c r="DA178" s="263"/>
      <c r="DB178" s="296"/>
      <c r="DC178" s="296"/>
      <c r="DD178" s="296"/>
      <c r="DE178" s="296"/>
      <c r="DF178" s="36" t="s">
        <v>308</v>
      </c>
      <c r="DG178" s="344" t="str">
        <f t="shared" si="268"/>
        <v/>
      </c>
      <c r="DH178" s="273"/>
      <c r="DI178" s="258"/>
      <c r="DJ178" s="263"/>
      <c r="DK178" s="278"/>
      <c r="DL178" s="278"/>
      <c r="DM178" s="278"/>
      <c r="DN178" s="278"/>
      <c r="DO178" s="36" t="s">
        <v>309</v>
      </c>
      <c r="DP178" s="281"/>
      <c r="DQ178" s="284" t="str">
        <f t="shared" si="269"/>
        <v/>
      </c>
      <c r="DR178" s="273"/>
      <c r="DS178" s="43"/>
      <c r="DT178" s="93"/>
      <c r="DU178" s="37"/>
      <c r="DV178" s="37"/>
      <c r="DW178" s="37"/>
      <c r="DX178" s="37"/>
      <c r="DY178" s="46" t="s">
        <v>310</v>
      </c>
      <c r="DZ178" s="478"/>
      <c r="EA178" s="38"/>
      <c r="EB178" s="37"/>
      <c r="EC178" s="37"/>
      <c r="ED178" s="37"/>
      <c r="EE178" s="37"/>
      <c r="EF178" s="49" t="s">
        <v>307</v>
      </c>
      <c r="EG178" s="54"/>
      <c r="EH178" s="290"/>
      <c r="EI178" s="37"/>
      <c r="EJ178" s="37"/>
      <c r="EK178" s="37"/>
      <c r="EL178" s="37"/>
      <c r="EM178" s="52" t="s">
        <v>307</v>
      </c>
      <c r="EN178" s="57"/>
      <c r="EO178" s="290"/>
      <c r="EP178" s="37"/>
      <c r="EQ178" s="37"/>
      <c r="ER178" s="37"/>
      <c r="ES178" s="37"/>
      <c r="ET178" s="39" t="s">
        <v>307</v>
      </c>
      <c r="EU178" s="287"/>
      <c r="EV178" s="292"/>
      <c r="EW178" s="290"/>
      <c r="EX178" s="37"/>
      <c r="EY178" s="37"/>
      <c r="EZ178" s="37"/>
      <c r="FA178" s="37"/>
      <c r="FB178" s="39" t="s">
        <v>307</v>
      </c>
      <c r="FC178" s="287"/>
      <c r="FD178" s="292"/>
      <c r="FE178" s="290"/>
      <c r="FF178" s="296"/>
      <c r="FG178" s="296"/>
      <c r="FH178" s="296"/>
      <c r="FI178" s="296"/>
      <c r="FJ178" s="40" t="s">
        <v>311</v>
      </c>
      <c r="FK178" s="302" t="str">
        <f t="shared" si="270"/>
        <v/>
      </c>
      <c r="FL178" s="299"/>
      <c r="FM178" s="292"/>
      <c r="FN178" s="290"/>
      <c r="FO178" s="305"/>
      <c r="FP178" s="296"/>
      <c r="FQ178" s="296"/>
      <c r="FR178" s="296"/>
      <c r="FS178" s="40" t="s">
        <v>311</v>
      </c>
      <c r="FT178" s="352" t="str">
        <f t="shared" si="271"/>
        <v/>
      </c>
      <c r="FU178" s="267"/>
      <c r="FV178" s="292"/>
      <c r="FW178" s="290"/>
      <c r="FX178" s="326"/>
      <c r="FY178" s="326"/>
      <c r="FZ178" s="326"/>
      <c r="GA178" s="326"/>
      <c r="GB178" s="36" t="s">
        <v>312</v>
      </c>
      <c r="GC178" s="308" t="str">
        <f t="shared" si="272"/>
        <v/>
      </c>
      <c r="GD178" s="267"/>
      <c r="GE178" s="312" t="str">
        <f t="shared" si="273"/>
        <v/>
      </c>
      <c r="GF178" s="313"/>
      <c r="GG178" s="338"/>
      <c r="GH178" s="312" t="str">
        <f t="shared" si="274"/>
        <v/>
      </c>
      <c r="GI178" s="313"/>
      <c r="GJ178" s="338" t="s">
        <v>56</v>
      </c>
      <c r="GK178" s="475" t="str">
        <f t="shared" si="275"/>
        <v/>
      </c>
      <c r="GL178" s="313"/>
      <c r="GM178" s="313"/>
      <c r="GN178" s="338"/>
      <c r="GO178" s="429" t="str">
        <f t="shared" si="276"/>
        <v/>
      </c>
      <c r="GP178" s="430" t="str">
        <f t="shared" si="277"/>
        <v/>
      </c>
      <c r="GQ178" s="431" t="str">
        <f t="shared" si="278"/>
        <v/>
      </c>
      <c r="GR178" s="432" t="str">
        <f t="shared" si="279"/>
        <v/>
      </c>
      <c r="GS178" s="430" t="str">
        <f t="shared" si="280"/>
        <v/>
      </c>
      <c r="GT178" s="433" t="str">
        <f t="shared" si="281"/>
        <v/>
      </c>
      <c r="GU178" s="331" t="str">
        <f t="shared" si="282"/>
        <v/>
      </c>
      <c r="GV178" s="333" t="str">
        <f t="shared" si="283"/>
        <v/>
      </c>
      <c r="GW178" s="439" t="str">
        <f t="shared" si="284"/>
        <v/>
      </c>
      <c r="GX178" s="433" t="str">
        <f t="shared" si="285"/>
        <v/>
      </c>
      <c r="GY178" s="331" t="str">
        <f t="shared" si="286"/>
        <v/>
      </c>
      <c r="GZ178" s="331" t="str">
        <f t="shared" si="287"/>
        <v/>
      </c>
      <c r="HA178" s="328" t="str">
        <f t="shared" si="288"/>
        <v/>
      </c>
      <c r="HB178" s="331" t="str">
        <f t="shared" si="289"/>
        <v/>
      </c>
      <c r="HC178" s="331" t="str">
        <f t="shared" si="290"/>
        <v/>
      </c>
      <c r="HD178" s="333" t="str">
        <f t="shared" si="291"/>
        <v/>
      </c>
      <c r="HE178" s="332" t="str">
        <f t="shared" si="292"/>
        <v/>
      </c>
      <c r="HF178" s="331" t="str">
        <f t="shared" si="293"/>
        <v/>
      </c>
      <c r="HG178" s="333" t="str">
        <f t="shared" si="294"/>
        <v/>
      </c>
      <c r="HH178" s="419" t="str">
        <f t="shared" si="295"/>
        <v/>
      </c>
      <c r="HI178" s="358" t="str">
        <f t="shared" si="296"/>
        <v/>
      </c>
      <c r="HJ178" s="331" t="str">
        <f t="shared" si="297"/>
        <v/>
      </c>
      <c r="HK178" s="331" t="str">
        <f t="shared" si="298"/>
        <v/>
      </c>
      <c r="HL178" s="358" t="str">
        <f t="shared" si="299"/>
        <v/>
      </c>
      <c r="HM178" s="331" t="str">
        <f t="shared" si="300"/>
        <v/>
      </c>
      <c r="HN178" s="331" t="str">
        <f t="shared" si="301"/>
        <v/>
      </c>
      <c r="HO178" s="358" t="str">
        <f t="shared" si="302"/>
        <v/>
      </c>
      <c r="HP178" s="331" t="str">
        <f t="shared" si="303"/>
        <v/>
      </c>
      <c r="HQ178" s="331" t="str">
        <f t="shared" si="304"/>
        <v/>
      </c>
      <c r="HR178" s="361" t="str">
        <f t="shared" si="305"/>
        <v/>
      </c>
      <c r="HS178" s="348" t="str">
        <f t="shared" si="306"/>
        <v/>
      </c>
      <c r="HT178" s="333" t="str">
        <f t="shared" si="307"/>
        <v/>
      </c>
      <c r="HU178" s="428" t="str">
        <f t="shared" si="308"/>
        <v/>
      </c>
      <c r="HV178" s="328" t="str">
        <f t="shared" si="309"/>
        <v/>
      </c>
      <c r="HW178" s="330" t="str">
        <f t="shared" si="310"/>
        <v/>
      </c>
      <c r="HX178" s="418" t="str">
        <f t="shared" si="311"/>
        <v/>
      </c>
      <c r="HY178" s="331" t="str">
        <f t="shared" si="312"/>
        <v/>
      </c>
      <c r="HZ178" s="331" t="str">
        <f t="shared" si="313"/>
        <v/>
      </c>
      <c r="IA178" s="331" t="str">
        <f t="shared" si="314"/>
        <v/>
      </c>
      <c r="IB178" s="331" t="str">
        <f t="shared" si="315"/>
        <v/>
      </c>
      <c r="IC178" s="333" t="str">
        <f t="shared" si="316"/>
        <v/>
      </c>
      <c r="ID178" s="419" t="str">
        <f t="shared" si="317"/>
        <v/>
      </c>
      <c r="IE178" s="331" t="str">
        <f t="shared" si="318"/>
        <v/>
      </c>
      <c r="IF178" s="331" t="str">
        <f t="shared" si="319"/>
        <v/>
      </c>
      <c r="IG178" s="331" t="str">
        <f t="shared" si="320"/>
        <v/>
      </c>
      <c r="IH178" s="331" t="str">
        <f t="shared" si="321"/>
        <v/>
      </c>
      <c r="II178" s="333" t="str">
        <f t="shared" si="322"/>
        <v/>
      </c>
      <c r="IJ178" s="419" t="str">
        <f t="shared" si="323"/>
        <v/>
      </c>
      <c r="IK178" s="331" t="str">
        <f t="shared" si="324"/>
        <v/>
      </c>
      <c r="IL178" s="331" t="str">
        <f t="shared" si="325"/>
        <v/>
      </c>
      <c r="IM178" s="331" t="str">
        <f t="shared" si="326"/>
        <v/>
      </c>
      <c r="IN178" s="331" t="str">
        <f t="shared" si="327"/>
        <v/>
      </c>
      <c r="IO178" s="333" t="str">
        <f t="shared" si="328"/>
        <v/>
      </c>
      <c r="IP178" s="433" t="str">
        <f t="shared" si="329"/>
        <v/>
      </c>
      <c r="IQ178" s="331" t="str">
        <f t="shared" si="330"/>
        <v/>
      </c>
      <c r="IR178" s="348" t="str">
        <f t="shared" si="331"/>
        <v/>
      </c>
      <c r="IS178" s="433" t="str">
        <f t="shared" si="332"/>
        <v/>
      </c>
      <c r="IT178" s="331" t="str">
        <f t="shared" si="333"/>
        <v/>
      </c>
      <c r="IU178" s="333" t="str">
        <f t="shared" si="334"/>
        <v/>
      </c>
      <c r="IV178" s="449" t="str">
        <f t="shared" si="335"/>
        <v/>
      </c>
      <c r="IW178" s="331" t="str">
        <f t="shared" si="336"/>
        <v/>
      </c>
      <c r="IX178" s="331" t="str">
        <f t="shared" si="337"/>
        <v/>
      </c>
      <c r="IY178" s="348" t="str">
        <f t="shared" si="338"/>
        <v/>
      </c>
      <c r="IZ178" s="365" t="str">
        <f t="shared" si="339"/>
        <v/>
      </c>
      <c r="JA178" s="340"/>
      <c r="JB178" s="100"/>
      <c r="JC178" s="370" t="str">
        <f t="shared" si="340"/>
        <v/>
      </c>
      <c r="JD178" s="101" t="str">
        <f t="shared" si="341"/>
        <v/>
      </c>
      <c r="JE178" s="367" t="str">
        <f t="shared" si="342"/>
        <v/>
      </c>
      <c r="JF178" s="368" t="str">
        <f t="shared" si="343"/>
        <v/>
      </c>
      <c r="JG178" s="368" t="str">
        <f t="shared" si="344"/>
        <v/>
      </c>
      <c r="JH178" s="368" t="str">
        <f t="shared" si="345"/>
        <v/>
      </c>
      <c r="JI178" s="368">
        <f t="shared" si="346"/>
        <v>0</v>
      </c>
      <c r="JJ178" s="369" t="str">
        <f t="shared" si="347"/>
        <v/>
      </c>
      <c r="JK178" s="367" t="str">
        <f t="shared" si="348"/>
        <v/>
      </c>
      <c r="JL178" s="369" t="str">
        <f t="shared" si="349"/>
        <v/>
      </c>
      <c r="JM178" s="368" t="str">
        <f t="shared" si="350"/>
        <v/>
      </c>
      <c r="JN178" s="368" t="str">
        <f t="shared" si="351"/>
        <v/>
      </c>
      <c r="JO178" s="368" t="str">
        <f t="shared" si="352"/>
        <v/>
      </c>
      <c r="JP178" s="371" t="str">
        <f t="shared" si="353"/>
        <v/>
      </c>
      <c r="JR178" s="115" t="str">
        <f t="shared" si="354"/>
        <v/>
      </c>
      <c r="JS178" s="28" t="str">
        <f t="shared" si="355"/>
        <v/>
      </c>
      <c r="JT178" s="28" t="str">
        <f t="shared" si="356"/>
        <v/>
      </c>
      <c r="JU178" s="28" t="str">
        <f t="shared" si="357"/>
        <v/>
      </c>
      <c r="JV178" s="28" t="str">
        <f t="shared" si="358"/>
        <v/>
      </c>
      <c r="JW178" s="251"/>
      <c r="JX178" s="122" t="str">
        <f t="shared" si="359"/>
        <v/>
      </c>
      <c r="JZ178" s="115" t="str">
        <f t="shared" si="360"/>
        <v/>
      </c>
      <c r="KA178" s="398" t="str">
        <f t="shared" si="361"/>
        <v/>
      </c>
      <c r="KB178" s="398" t="str">
        <f t="shared" si="362"/>
        <v/>
      </c>
      <c r="KC178" s="28" t="str">
        <f t="shared" si="363"/>
        <v/>
      </c>
      <c r="KD178" s="28" t="str">
        <f t="shared" si="364"/>
        <v/>
      </c>
      <c r="KE178" s="28" t="str">
        <f t="shared" si="365"/>
        <v/>
      </c>
      <c r="KF178" s="28" t="str">
        <f t="shared" si="366"/>
        <v/>
      </c>
      <c r="KG178" s="28" t="str">
        <f t="shared" si="367"/>
        <v/>
      </c>
      <c r="KH178" s="28" t="str">
        <f t="shared" si="368"/>
        <v/>
      </c>
      <c r="KI178" s="28" t="str">
        <f t="shared" si="369"/>
        <v/>
      </c>
      <c r="KJ178" s="28" t="str">
        <f t="shared" si="370"/>
        <v/>
      </c>
      <c r="KK178" s="122" t="str">
        <f t="shared" si="371"/>
        <v/>
      </c>
    </row>
    <row r="179" spans="2:297" s="26" customFormat="1" ht="26.25" customHeight="1" x14ac:dyDescent="0.2">
      <c r="B179" s="27">
        <f t="shared" si="250"/>
        <v>0</v>
      </c>
      <c r="C179" s="27">
        <f t="shared" si="251"/>
        <v>0</v>
      </c>
      <c r="D179" s="27">
        <f t="shared" si="252"/>
        <v>0</v>
      </c>
      <c r="E179" s="27">
        <f t="shared" si="253"/>
        <v>0</v>
      </c>
      <c r="F179" s="27">
        <f t="shared" si="254"/>
        <v>0</v>
      </c>
      <c r="G179" s="27">
        <f t="shared" si="255"/>
        <v>0</v>
      </c>
      <c r="H179" s="27">
        <f t="shared" si="256"/>
        <v>0</v>
      </c>
      <c r="I179" s="27">
        <f t="shared" si="257"/>
        <v>0</v>
      </c>
      <c r="J179" s="27"/>
      <c r="K179" s="27"/>
      <c r="L179" s="27"/>
      <c r="N179" s="131" t="str">
        <f t="shared" si="258"/>
        <v/>
      </c>
      <c r="O179" s="59"/>
      <c r="P179" s="59"/>
      <c r="Q179" s="241"/>
      <c r="R179" s="483"/>
      <c r="S179" s="243" t="str">
        <f>IFERROR(VLOOKUP($R179,整理番号!$B$4:$C$5,2,FALSE),"")</f>
        <v/>
      </c>
      <c r="T179" s="59"/>
      <c r="U179" s="250"/>
      <c r="V179" s="121"/>
      <c r="W179" s="218" t="str">
        <f t="shared" si="259"/>
        <v/>
      </c>
      <c r="X179" s="111"/>
      <c r="Y179" s="115"/>
      <c r="Z179" s="146" t="str">
        <f>IFERROR(VLOOKUP($Y179,整理番号!$B$8:$C$10,2,FALSE),"")</f>
        <v/>
      </c>
      <c r="AA179" s="251"/>
      <c r="AB179" s="28"/>
      <c r="AC179" s="62" t="str">
        <f>IFERROR(VLOOKUP($AB179,整理番号!$B$22:$C$23,2,FALSE),"")</f>
        <v/>
      </c>
      <c r="AD179" s="28"/>
      <c r="AE179" s="116" t="str">
        <f>IFERROR(VLOOKUP(AD179,整理番号!$B$14:$C$16,2,FALSE),"")</f>
        <v/>
      </c>
      <c r="AF179" s="115"/>
      <c r="AG179" s="30" t="str">
        <f>IFERROR(VLOOKUP(AF179,整理番号!$B$18:$C$19,2,FALSE),"")</f>
        <v/>
      </c>
      <c r="AH179" s="28"/>
      <c r="AI179" s="254"/>
      <c r="AJ179" s="254"/>
      <c r="AK179" s="122"/>
      <c r="AL179" s="141"/>
      <c r="AM179" s="28"/>
      <c r="AN179" s="141"/>
      <c r="AO179" s="115"/>
      <c r="AP179" s="116" t="str">
        <f>IFERROR(VLOOKUP(AO179,整理番号!$B$38:$C$43,2,FALSE),"")</f>
        <v/>
      </c>
      <c r="AQ179" s="104" t="str">
        <f t="shared" si="260"/>
        <v/>
      </c>
      <c r="AR179" s="27"/>
      <c r="AS179" s="28"/>
      <c r="AT179" s="27"/>
      <c r="AU179" s="27"/>
      <c r="AV179" s="122"/>
      <c r="AW179" s="115"/>
      <c r="AX179" s="31"/>
      <c r="AY179" s="64" t="str">
        <f t="shared" si="261"/>
        <v/>
      </c>
      <c r="AZ179" s="31"/>
      <c r="BA179" s="31"/>
      <c r="BB179" s="64">
        <f t="shared" si="262"/>
        <v>0</v>
      </c>
      <c r="BC179" s="64" t="str">
        <f t="shared" si="263"/>
        <v/>
      </c>
      <c r="BD179" s="64" t="str">
        <f t="shared" si="264"/>
        <v/>
      </c>
      <c r="BE179" s="33"/>
      <c r="BF179" s="34" t="str">
        <f t="shared" si="265"/>
        <v/>
      </c>
      <c r="BG179" s="125" t="str">
        <f t="shared" si="266"/>
        <v/>
      </c>
      <c r="BH179" s="262"/>
      <c r="BI179" s="263"/>
      <c r="BJ179" s="31"/>
      <c r="BK179" s="31"/>
      <c r="BL179" s="31"/>
      <c r="BM179" s="31"/>
      <c r="BN179" s="148"/>
      <c r="BO179" s="270"/>
      <c r="BP179" s="267"/>
      <c r="BQ179" s="262"/>
      <c r="BR179" s="263"/>
      <c r="BS179" s="31"/>
      <c r="BT179" s="31"/>
      <c r="BU179" s="31"/>
      <c r="BV179" s="31"/>
      <c r="BW179" s="148"/>
      <c r="BX179" s="270"/>
      <c r="BY179" s="267"/>
      <c r="BZ179" s="262"/>
      <c r="CA179" s="263"/>
      <c r="CB179" s="31"/>
      <c r="CC179" s="31"/>
      <c r="CD179" s="31"/>
      <c r="CE179" s="31"/>
      <c r="CF179" s="148"/>
      <c r="CG179" s="270"/>
      <c r="CH179" s="267"/>
      <c r="CI179" s="262"/>
      <c r="CJ179" s="263"/>
      <c r="CK179" s="323"/>
      <c r="CL179" s="323"/>
      <c r="CM179" s="323"/>
      <c r="CN179" s="323"/>
      <c r="CO179" s="35" t="s">
        <v>306</v>
      </c>
      <c r="CP179" s="342" t="str">
        <f t="shared" si="267"/>
        <v/>
      </c>
      <c r="CQ179" s="267"/>
      <c r="CR179" s="258"/>
      <c r="CS179" s="93"/>
      <c r="CT179" s="275"/>
      <c r="CU179" s="275"/>
      <c r="CV179" s="275"/>
      <c r="CW179" s="275"/>
      <c r="CX179" s="36" t="s">
        <v>307</v>
      </c>
      <c r="CY179" s="273"/>
      <c r="CZ179" s="258"/>
      <c r="DA179" s="263"/>
      <c r="DB179" s="296"/>
      <c r="DC179" s="296"/>
      <c r="DD179" s="296"/>
      <c r="DE179" s="296"/>
      <c r="DF179" s="36" t="s">
        <v>308</v>
      </c>
      <c r="DG179" s="344" t="str">
        <f t="shared" si="268"/>
        <v/>
      </c>
      <c r="DH179" s="273"/>
      <c r="DI179" s="258"/>
      <c r="DJ179" s="263"/>
      <c r="DK179" s="278"/>
      <c r="DL179" s="278"/>
      <c r="DM179" s="278"/>
      <c r="DN179" s="278"/>
      <c r="DO179" s="36" t="s">
        <v>309</v>
      </c>
      <c r="DP179" s="281"/>
      <c r="DQ179" s="284" t="str">
        <f t="shared" si="269"/>
        <v/>
      </c>
      <c r="DR179" s="273"/>
      <c r="DS179" s="43"/>
      <c r="DT179" s="93"/>
      <c r="DU179" s="37"/>
      <c r="DV179" s="37"/>
      <c r="DW179" s="37"/>
      <c r="DX179" s="37"/>
      <c r="DY179" s="46" t="s">
        <v>310</v>
      </c>
      <c r="DZ179" s="478"/>
      <c r="EA179" s="38"/>
      <c r="EB179" s="37"/>
      <c r="EC179" s="37"/>
      <c r="ED179" s="37"/>
      <c r="EE179" s="37"/>
      <c r="EF179" s="49" t="s">
        <v>307</v>
      </c>
      <c r="EG179" s="54"/>
      <c r="EH179" s="290"/>
      <c r="EI179" s="37"/>
      <c r="EJ179" s="37"/>
      <c r="EK179" s="37"/>
      <c r="EL179" s="37"/>
      <c r="EM179" s="52" t="s">
        <v>307</v>
      </c>
      <c r="EN179" s="57"/>
      <c r="EO179" s="290"/>
      <c r="EP179" s="37"/>
      <c r="EQ179" s="37"/>
      <c r="ER179" s="37"/>
      <c r="ES179" s="37"/>
      <c r="ET179" s="39" t="s">
        <v>307</v>
      </c>
      <c r="EU179" s="287"/>
      <c r="EV179" s="292"/>
      <c r="EW179" s="290"/>
      <c r="EX179" s="37"/>
      <c r="EY179" s="37"/>
      <c r="EZ179" s="37"/>
      <c r="FA179" s="37"/>
      <c r="FB179" s="39" t="s">
        <v>307</v>
      </c>
      <c r="FC179" s="287"/>
      <c r="FD179" s="292"/>
      <c r="FE179" s="290"/>
      <c r="FF179" s="296"/>
      <c r="FG179" s="296"/>
      <c r="FH179" s="296"/>
      <c r="FI179" s="296"/>
      <c r="FJ179" s="40" t="s">
        <v>311</v>
      </c>
      <c r="FK179" s="302" t="str">
        <f t="shared" si="270"/>
        <v/>
      </c>
      <c r="FL179" s="299"/>
      <c r="FM179" s="292"/>
      <c r="FN179" s="290"/>
      <c r="FO179" s="305"/>
      <c r="FP179" s="296"/>
      <c r="FQ179" s="296"/>
      <c r="FR179" s="296"/>
      <c r="FS179" s="40" t="s">
        <v>311</v>
      </c>
      <c r="FT179" s="352" t="str">
        <f t="shared" si="271"/>
        <v/>
      </c>
      <c r="FU179" s="267"/>
      <c r="FV179" s="292"/>
      <c r="FW179" s="290"/>
      <c r="FX179" s="326"/>
      <c r="FY179" s="326"/>
      <c r="FZ179" s="326"/>
      <c r="GA179" s="326"/>
      <c r="GB179" s="36" t="s">
        <v>312</v>
      </c>
      <c r="GC179" s="308" t="str">
        <f t="shared" si="272"/>
        <v/>
      </c>
      <c r="GD179" s="267"/>
      <c r="GE179" s="312" t="str">
        <f t="shared" si="273"/>
        <v/>
      </c>
      <c r="GF179" s="313"/>
      <c r="GG179" s="338"/>
      <c r="GH179" s="312" t="str">
        <f t="shared" si="274"/>
        <v/>
      </c>
      <c r="GI179" s="313"/>
      <c r="GJ179" s="338" t="s">
        <v>56</v>
      </c>
      <c r="GK179" s="475" t="str">
        <f t="shared" si="275"/>
        <v/>
      </c>
      <c r="GL179" s="313"/>
      <c r="GM179" s="313"/>
      <c r="GN179" s="338"/>
      <c r="GO179" s="429" t="str">
        <f t="shared" si="276"/>
        <v/>
      </c>
      <c r="GP179" s="430" t="str">
        <f t="shared" si="277"/>
        <v/>
      </c>
      <c r="GQ179" s="431" t="str">
        <f t="shared" si="278"/>
        <v/>
      </c>
      <c r="GR179" s="432" t="str">
        <f t="shared" si="279"/>
        <v/>
      </c>
      <c r="GS179" s="430" t="str">
        <f t="shared" si="280"/>
        <v/>
      </c>
      <c r="GT179" s="433" t="str">
        <f t="shared" si="281"/>
        <v/>
      </c>
      <c r="GU179" s="331" t="str">
        <f t="shared" si="282"/>
        <v/>
      </c>
      <c r="GV179" s="333" t="str">
        <f t="shared" si="283"/>
        <v/>
      </c>
      <c r="GW179" s="439" t="str">
        <f t="shared" si="284"/>
        <v/>
      </c>
      <c r="GX179" s="433" t="str">
        <f t="shared" si="285"/>
        <v/>
      </c>
      <c r="GY179" s="331" t="str">
        <f t="shared" si="286"/>
        <v/>
      </c>
      <c r="GZ179" s="331" t="str">
        <f t="shared" si="287"/>
        <v/>
      </c>
      <c r="HA179" s="328" t="str">
        <f t="shared" si="288"/>
        <v/>
      </c>
      <c r="HB179" s="331" t="str">
        <f t="shared" si="289"/>
        <v/>
      </c>
      <c r="HC179" s="331" t="str">
        <f t="shared" si="290"/>
        <v/>
      </c>
      <c r="HD179" s="333" t="str">
        <f t="shared" si="291"/>
        <v/>
      </c>
      <c r="HE179" s="332" t="str">
        <f t="shared" si="292"/>
        <v/>
      </c>
      <c r="HF179" s="331" t="str">
        <f t="shared" si="293"/>
        <v/>
      </c>
      <c r="HG179" s="333" t="str">
        <f t="shared" si="294"/>
        <v/>
      </c>
      <c r="HH179" s="419" t="str">
        <f t="shared" si="295"/>
        <v/>
      </c>
      <c r="HI179" s="358" t="str">
        <f t="shared" si="296"/>
        <v/>
      </c>
      <c r="HJ179" s="331" t="str">
        <f t="shared" si="297"/>
        <v/>
      </c>
      <c r="HK179" s="331" t="str">
        <f t="shared" si="298"/>
        <v/>
      </c>
      <c r="HL179" s="358" t="str">
        <f t="shared" si="299"/>
        <v/>
      </c>
      <c r="HM179" s="331" t="str">
        <f t="shared" si="300"/>
        <v/>
      </c>
      <c r="HN179" s="331" t="str">
        <f t="shared" si="301"/>
        <v/>
      </c>
      <c r="HO179" s="358" t="str">
        <f t="shared" si="302"/>
        <v/>
      </c>
      <c r="HP179" s="331" t="str">
        <f t="shared" si="303"/>
        <v/>
      </c>
      <c r="HQ179" s="331" t="str">
        <f t="shared" si="304"/>
        <v/>
      </c>
      <c r="HR179" s="361" t="str">
        <f t="shared" si="305"/>
        <v/>
      </c>
      <c r="HS179" s="348" t="str">
        <f t="shared" si="306"/>
        <v/>
      </c>
      <c r="HT179" s="333" t="str">
        <f t="shared" si="307"/>
        <v/>
      </c>
      <c r="HU179" s="428" t="str">
        <f t="shared" si="308"/>
        <v/>
      </c>
      <c r="HV179" s="328" t="str">
        <f t="shared" si="309"/>
        <v/>
      </c>
      <c r="HW179" s="330" t="str">
        <f t="shared" si="310"/>
        <v/>
      </c>
      <c r="HX179" s="418" t="str">
        <f t="shared" si="311"/>
        <v/>
      </c>
      <c r="HY179" s="331" t="str">
        <f t="shared" si="312"/>
        <v/>
      </c>
      <c r="HZ179" s="331" t="str">
        <f t="shared" si="313"/>
        <v/>
      </c>
      <c r="IA179" s="331" t="str">
        <f t="shared" si="314"/>
        <v/>
      </c>
      <c r="IB179" s="331" t="str">
        <f t="shared" si="315"/>
        <v/>
      </c>
      <c r="IC179" s="333" t="str">
        <f t="shared" si="316"/>
        <v/>
      </c>
      <c r="ID179" s="419" t="str">
        <f t="shared" si="317"/>
        <v/>
      </c>
      <c r="IE179" s="331" t="str">
        <f t="shared" si="318"/>
        <v/>
      </c>
      <c r="IF179" s="331" t="str">
        <f t="shared" si="319"/>
        <v/>
      </c>
      <c r="IG179" s="331" t="str">
        <f t="shared" si="320"/>
        <v/>
      </c>
      <c r="IH179" s="331" t="str">
        <f t="shared" si="321"/>
        <v/>
      </c>
      <c r="II179" s="333" t="str">
        <f t="shared" si="322"/>
        <v/>
      </c>
      <c r="IJ179" s="419" t="str">
        <f t="shared" si="323"/>
        <v/>
      </c>
      <c r="IK179" s="331" t="str">
        <f t="shared" si="324"/>
        <v/>
      </c>
      <c r="IL179" s="331" t="str">
        <f t="shared" si="325"/>
        <v/>
      </c>
      <c r="IM179" s="331" t="str">
        <f t="shared" si="326"/>
        <v/>
      </c>
      <c r="IN179" s="331" t="str">
        <f t="shared" si="327"/>
        <v/>
      </c>
      <c r="IO179" s="333" t="str">
        <f t="shared" si="328"/>
        <v/>
      </c>
      <c r="IP179" s="433" t="str">
        <f t="shared" si="329"/>
        <v/>
      </c>
      <c r="IQ179" s="331" t="str">
        <f t="shared" si="330"/>
        <v/>
      </c>
      <c r="IR179" s="348" t="str">
        <f t="shared" si="331"/>
        <v/>
      </c>
      <c r="IS179" s="433" t="str">
        <f t="shared" si="332"/>
        <v/>
      </c>
      <c r="IT179" s="331" t="str">
        <f t="shared" si="333"/>
        <v/>
      </c>
      <c r="IU179" s="333" t="str">
        <f t="shared" si="334"/>
        <v/>
      </c>
      <c r="IV179" s="449" t="str">
        <f t="shared" si="335"/>
        <v/>
      </c>
      <c r="IW179" s="331" t="str">
        <f t="shared" si="336"/>
        <v/>
      </c>
      <c r="IX179" s="331" t="str">
        <f t="shared" si="337"/>
        <v/>
      </c>
      <c r="IY179" s="348" t="str">
        <f t="shared" si="338"/>
        <v/>
      </c>
      <c r="IZ179" s="365" t="str">
        <f t="shared" si="339"/>
        <v/>
      </c>
      <c r="JA179" s="340"/>
      <c r="JB179" s="100"/>
      <c r="JC179" s="370" t="str">
        <f t="shared" si="340"/>
        <v/>
      </c>
      <c r="JD179" s="101" t="str">
        <f t="shared" si="341"/>
        <v/>
      </c>
      <c r="JE179" s="367" t="str">
        <f t="shared" si="342"/>
        <v/>
      </c>
      <c r="JF179" s="368" t="str">
        <f t="shared" si="343"/>
        <v/>
      </c>
      <c r="JG179" s="368" t="str">
        <f t="shared" si="344"/>
        <v/>
      </c>
      <c r="JH179" s="368" t="str">
        <f t="shared" si="345"/>
        <v/>
      </c>
      <c r="JI179" s="368">
        <f t="shared" si="346"/>
        <v>0</v>
      </c>
      <c r="JJ179" s="369" t="str">
        <f t="shared" si="347"/>
        <v/>
      </c>
      <c r="JK179" s="367" t="str">
        <f t="shared" si="348"/>
        <v/>
      </c>
      <c r="JL179" s="369" t="str">
        <f t="shared" si="349"/>
        <v/>
      </c>
      <c r="JM179" s="368" t="str">
        <f t="shared" si="350"/>
        <v/>
      </c>
      <c r="JN179" s="368" t="str">
        <f t="shared" si="351"/>
        <v/>
      </c>
      <c r="JO179" s="368" t="str">
        <f t="shared" si="352"/>
        <v/>
      </c>
      <c r="JP179" s="371" t="str">
        <f t="shared" si="353"/>
        <v/>
      </c>
      <c r="JR179" s="115" t="str">
        <f t="shared" si="354"/>
        <v/>
      </c>
      <c r="JS179" s="28" t="str">
        <f t="shared" si="355"/>
        <v/>
      </c>
      <c r="JT179" s="28" t="str">
        <f t="shared" si="356"/>
        <v/>
      </c>
      <c r="JU179" s="28" t="str">
        <f t="shared" si="357"/>
        <v/>
      </c>
      <c r="JV179" s="28" t="str">
        <f t="shared" si="358"/>
        <v/>
      </c>
      <c r="JW179" s="251"/>
      <c r="JX179" s="122" t="str">
        <f t="shared" si="359"/>
        <v/>
      </c>
      <c r="JZ179" s="115" t="str">
        <f t="shared" si="360"/>
        <v/>
      </c>
      <c r="KA179" s="398" t="str">
        <f t="shared" si="361"/>
        <v/>
      </c>
      <c r="KB179" s="398" t="str">
        <f t="shared" si="362"/>
        <v/>
      </c>
      <c r="KC179" s="28" t="str">
        <f t="shared" si="363"/>
        <v/>
      </c>
      <c r="KD179" s="28" t="str">
        <f t="shared" si="364"/>
        <v/>
      </c>
      <c r="KE179" s="28" t="str">
        <f t="shared" si="365"/>
        <v/>
      </c>
      <c r="KF179" s="28" t="str">
        <f t="shared" si="366"/>
        <v/>
      </c>
      <c r="KG179" s="28" t="str">
        <f t="shared" si="367"/>
        <v/>
      </c>
      <c r="KH179" s="28" t="str">
        <f t="shared" si="368"/>
        <v/>
      </c>
      <c r="KI179" s="28" t="str">
        <f t="shared" si="369"/>
        <v/>
      </c>
      <c r="KJ179" s="28" t="str">
        <f t="shared" si="370"/>
        <v/>
      </c>
      <c r="KK179" s="122" t="str">
        <f t="shared" si="371"/>
        <v/>
      </c>
    </row>
    <row r="180" spans="2:297" s="26" customFormat="1" ht="26.25" customHeight="1" x14ac:dyDescent="0.2">
      <c r="B180" s="27">
        <f t="shared" si="250"/>
        <v>0</v>
      </c>
      <c r="C180" s="27">
        <f t="shared" si="251"/>
        <v>0</v>
      </c>
      <c r="D180" s="27">
        <f t="shared" si="252"/>
        <v>0</v>
      </c>
      <c r="E180" s="27">
        <f t="shared" si="253"/>
        <v>0</v>
      </c>
      <c r="F180" s="27">
        <f t="shared" si="254"/>
        <v>0</v>
      </c>
      <c r="G180" s="27">
        <f t="shared" si="255"/>
        <v>0</v>
      </c>
      <c r="H180" s="27">
        <f t="shared" si="256"/>
        <v>0</v>
      </c>
      <c r="I180" s="27">
        <f t="shared" si="257"/>
        <v>0</v>
      </c>
      <c r="J180" s="27"/>
      <c r="K180" s="27"/>
      <c r="L180" s="27"/>
      <c r="N180" s="131" t="str">
        <f t="shared" si="258"/>
        <v/>
      </c>
      <c r="O180" s="59"/>
      <c r="P180" s="59"/>
      <c r="Q180" s="241"/>
      <c r="R180" s="483"/>
      <c r="S180" s="243" t="str">
        <f>IFERROR(VLOOKUP($R180,整理番号!$B$4:$C$5,2,FALSE),"")</f>
        <v/>
      </c>
      <c r="T180" s="59"/>
      <c r="U180" s="250"/>
      <c r="V180" s="121"/>
      <c r="W180" s="218" t="str">
        <f t="shared" si="259"/>
        <v/>
      </c>
      <c r="X180" s="111"/>
      <c r="Y180" s="115"/>
      <c r="Z180" s="146" t="str">
        <f>IFERROR(VLOOKUP($Y180,整理番号!$B$8:$C$10,2,FALSE),"")</f>
        <v/>
      </c>
      <c r="AA180" s="251"/>
      <c r="AB180" s="28"/>
      <c r="AC180" s="62" t="str">
        <f>IFERROR(VLOOKUP($AB180,整理番号!$B$22:$C$23,2,FALSE),"")</f>
        <v/>
      </c>
      <c r="AD180" s="28"/>
      <c r="AE180" s="116" t="str">
        <f>IFERROR(VLOOKUP(AD180,整理番号!$B$14:$C$16,2,FALSE),"")</f>
        <v/>
      </c>
      <c r="AF180" s="115"/>
      <c r="AG180" s="30" t="str">
        <f>IFERROR(VLOOKUP(AF180,整理番号!$B$18:$C$19,2,FALSE),"")</f>
        <v/>
      </c>
      <c r="AH180" s="28"/>
      <c r="AI180" s="254"/>
      <c r="AJ180" s="254"/>
      <c r="AK180" s="122"/>
      <c r="AL180" s="141"/>
      <c r="AM180" s="28"/>
      <c r="AN180" s="141"/>
      <c r="AO180" s="115"/>
      <c r="AP180" s="116" t="str">
        <f>IFERROR(VLOOKUP(AO180,整理番号!$B$38:$C$43,2,FALSE),"")</f>
        <v/>
      </c>
      <c r="AQ180" s="104" t="str">
        <f t="shared" si="260"/>
        <v/>
      </c>
      <c r="AR180" s="27"/>
      <c r="AS180" s="28"/>
      <c r="AT180" s="27"/>
      <c r="AU180" s="27"/>
      <c r="AV180" s="122"/>
      <c r="AW180" s="115"/>
      <c r="AX180" s="31"/>
      <c r="AY180" s="64" t="str">
        <f t="shared" si="261"/>
        <v/>
      </c>
      <c r="AZ180" s="31"/>
      <c r="BA180" s="31"/>
      <c r="BB180" s="64">
        <f t="shared" si="262"/>
        <v>0</v>
      </c>
      <c r="BC180" s="64" t="str">
        <f t="shared" si="263"/>
        <v/>
      </c>
      <c r="BD180" s="64" t="str">
        <f t="shared" si="264"/>
        <v/>
      </c>
      <c r="BE180" s="33"/>
      <c r="BF180" s="34" t="str">
        <f t="shared" si="265"/>
        <v/>
      </c>
      <c r="BG180" s="125" t="str">
        <f t="shared" si="266"/>
        <v/>
      </c>
      <c r="BH180" s="262"/>
      <c r="BI180" s="263"/>
      <c r="BJ180" s="31"/>
      <c r="BK180" s="31"/>
      <c r="BL180" s="31"/>
      <c r="BM180" s="31"/>
      <c r="BN180" s="148"/>
      <c r="BO180" s="270"/>
      <c r="BP180" s="267"/>
      <c r="BQ180" s="262"/>
      <c r="BR180" s="263"/>
      <c r="BS180" s="31"/>
      <c r="BT180" s="31"/>
      <c r="BU180" s="31"/>
      <c r="BV180" s="31"/>
      <c r="BW180" s="148"/>
      <c r="BX180" s="270"/>
      <c r="BY180" s="267"/>
      <c r="BZ180" s="262"/>
      <c r="CA180" s="263"/>
      <c r="CB180" s="31"/>
      <c r="CC180" s="31"/>
      <c r="CD180" s="31"/>
      <c r="CE180" s="31"/>
      <c r="CF180" s="148"/>
      <c r="CG180" s="270"/>
      <c r="CH180" s="267"/>
      <c r="CI180" s="262"/>
      <c r="CJ180" s="263"/>
      <c r="CK180" s="323"/>
      <c r="CL180" s="323"/>
      <c r="CM180" s="323"/>
      <c r="CN180" s="323"/>
      <c r="CO180" s="35" t="s">
        <v>306</v>
      </c>
      <c r="CP180" s="342" t="str">
        <f t="shared" si="267"/>
        <v/>
      </c>
      <c r="CQ180" s="267"/>
      <c r="CR180" s="258"/>
      <c r="CS180" s="93"/>
      <c r="CT180" s="275"/>
      <c r="CU180" s="275"/>
      <c r="CV180" s="275"/>
      <c r="CW180" s="275"/>
      <c r="CX180" s="36" t="s">
        <v>307</v>
      </c>
      <c r="CY180" s="273"/>
      <c r="CZ180" s="258"/>
      <c r="DA180" s="263"/>
      <c r="DB180" s="296"/>
      <c r="DC180" s="296"/>
      <c r="DD180" s="296"/>
      <c r="DE180" s="296"/>
      <c r="DF180" s="36" t="s">
        <v>308</v>
      </c>
      <c r="DG180" s="344" t="str">
        <f t="shared" si="268"/>
        <v/>
      </c>
      <c r="DH180" s="273"/>
      <c r="DI180" s="258"/>
      <c r="DJ180" s="263"/>
      <c r="DK180" s="278"/>
      <c r="DL180" s="278"/>
      <c r="DM180" s="278"/>
      <c r="DN180" s="278"/>
      <c r="DO180" s="36" t="s">
        <v>309</v>
      </c>
      <c r="DP180" s="281"/>
      <c r="DQ180" s="284" t="str">
        <f t="shared" si="269"/>
        <v/>
      </c>
      <c r="DR180" s="273"/>
      <c r="DS180" s="43"/>
      <c r="DT180" s="93"/>
      <c r="DU180" s="37"/>
      <c r="DV180" s="37"/>
      <c r="DW180" s="37"/>
      <c r="DX180" s="37"/>
      <c r="DY180" s="46" t="s">
        <v>310</v>
      </c>
      <c r="DZ180" s="478"/>
      <c r="EA180" s="38"/>
      <c r="EB180" s="37"/>
      <c r="EC180" s="37"/>
      <c r="ED180" s="37"/>
      <c r="EE180" s="37"/>
      <c r="EF180" s="49" t="s">
        <v>307</v>
      </c>
      <c r="EG180" s="54"/>
      <c r="EH180" s="290"/>
      <c r="EI180" s="37"/>
      <c r="EJ180" s="37"/>
      <c r="EK180" s="37"/>
      <c r="EL180" s="37"/>
      <c r="EM180" s="52" t="s">
        <v>307</v>
      </c>
      <c r="EN180" s="57"/>
      <c r="EO180" s="290"/>
      <c r="EP180" s="37"/>
      <c r="EQ180" s="37"/>
      <c r="ER180" s="37"/>
      <c r="ES180" s="37"/>
      <c r="ET180" s="39" t="s">
        <v>307</v>
      </c>
      <c r="EU180" s="287"/>
      <c r="EV180" s="292"/>
      <c r="EW180" s="290"/>
      <c r="EX180" s="37"/>
      <c r="EY180" s="37"/>
      <c r="EZ180" s="37"/>
      <c r="FA180" s="37"/>
      <c r="FB180" s="39" t="s">
        <v>307</v>
      </c>
      <c r="FC180" s="287"/>
      <c r="FD180" s="292"/>
      <c r="FE180" s="290"/>
      <c r="FF180" s="296"/>
      <c r="FG180" s="296"/>
      <c r="FH180" s="296"/>
      <c r="FI180" s="296"/>
      <c r="FJ180" s="40" t="s">
        <v>311</v>
      </c>
      <c r="FK180" s="302" t="str">
        <f t="shared" si="270"/>
        <v/>
      </c>
      <c r="FL180" s="299"/>
      <c r="FM180" s="292"/>
      <c r="FN180" s="290"/>
      <c r="FO180" s="305"/>
      <c r="FP180" s="296"/>
      <c r="FQ180" s="296"/>
      <c r="FR180" s="296"/>
      <c r="FS180" s="40" t="s">
        <v>311</v>
      </c>
      <c r="FT180" s="352" t="str">
        <f t="shared" si="271"/>
        <v/>
      </c>
      <c r="FU180" s="267"/>
      <c r="FV180" s="292"/>
      <c r="FW180" s="290"/>
      <c r="FX180" s="326"/>
      <c r="FY180" s="326"/>
      <c r="FZ180" s="326"/>
      <c r="GA180" s="326"/>
      <c r="GB180" s="36" t="s">
        <v>312</v>
      </c>
      <c r="GC180" s="308" t="str">
        <f t="shared" si="272"/>
        <v/>
      </c>
      <c r="GD180" s="267"/>
      <c r="GE180" s="312" t="str">
        <f t="shared" si="273"/>
        <v/>
      </c>
      <c r="GF180" s="313"/>
      <c r="GG180" s="338"/>
      <c r="GH180" s="312" t="str">
        <f t="shared" si="274"/>
        <v/>
      </c>
      <c r="GI180" s="313"/>
      <c r="GJ180" s="338" t="s">
        <v>56</v>
      </c>
      <c r="GK180" s="475" t="str">
        <f t="shared" si="275"/>
        <v/>
      </c>
      <c r="GL180" s="313"/>
      <c r="GM180" s="313"/>
      <c r="GN180" s="338"/>
      <c r="GO180" s="429" t="str">
        <f t="shared" si="276"/>
        <v/>
      </c>
      <c r="GP180" s="430" t="str">
        <f t="shared" si="277"/>
        <v/>
      </c>
      <c r="GQ180" s="431" t="str">
        <f t="shared" si="278"/>
        <v/>
      </c>
      <c r="GR180" s="432" t="str">
        <f t="shared" si="279"/>
        <v/>
      </c>
      <c r="GS180" s="430" t="str">
        <f t="shared" si="280"/>
        <v/>
      </c>
      <c r="GT180" s="433" t="str">
        <f t="shared" si="281"/>
        <v/>
      </c>
      <c r="GU180" s="331" t="str">
        <f t="shared" si="282"/>
        <v/>
      </c>
      <c r="GV180" s="333" t="str">
        <f t="shared" si="283"/>
        <v/>
      </c>
      <c r="GW180" s="439" t="str">
        <f t="shared" si="284"/>
        <v/>
      </c>
      <c r="GX180" s="433" t="str">
        <f t="shared" si="285"/>
        <v/>
      </c>
      <c r="GY180" s="331" t="str">
        <f t="shared" si="286"/>
        <v/>
      </c>
      <c r="GZ180" s="331" t="str">
        <f t="shared" si="287"/>
        <v/>
      </c>
      <c r="HA180" s="328" t="str">
        <f t="shared" si="288"/>
        <v/>
      </c>
      <c r="HB180" s="331" t="str">
        <f t="shared" si="289"/>
        <v/>
      </c>
      <c r="HC180" s="331" t="str">
        <f t="shared" si="290"/>
        <v/>
      </c>
      <c r="HD180" s="333" t="str">
        <f t="shared" si="291"/>
        <v/>
      </c>
      <c r="HE180" s="332" t="str">
        <f t="shared" si="292"/>
        <v/>
      </c>
      <c r="HF180" s="331" t="str">
        <f t="shared" si="293"/>
        <v/>
      </c>
      <c r="HG180" s="333" t="str">
        <f t="shared" si="294"/>
        <v/>
      </c>
      <c r="HH180" s="419" t="str">
        <f t="shared" si="295"/>
        <v/>
      </c>
      <c r="HI180" s="358" t="str">
        <f t="shared" si="296"/>
        <v/>
      </c>
      <c r="HJ180" s="331" t="str">
        <f t="shared" si="297"/>
        <v/>
      </c>
      <c r="HK180" s="331" t="str">
        <f t="shared" si="298"/>
        <v/>
      </c>
      <c r="HL180" s="358" t="str">
        <f t="shared" si="299"/>
        <v/>
      </c>
      <c r="HM180" s="331" t="str">
        <f t="shared" si="300"/>
        <v/>
      </c>
      <c r="HN180" s="331" t="str">
        <f t="shared" si="301"/>
        <v/>
      </c>
      <c r="HO180" s="358" t="str">
        <f t="shared" si="302"/>
        <v/>
      </c>
      <c r="HP180" s="331" t="str">
        <f t="shared" si="303"/>
        <v/>
      </c>
      <c r="HQ180" s="331" t="str">
        <f t="shared" si="304"/>
        <v/>
      </c>
      <c r="HR180" s="361" t="str">
        <f t="shared" si="305"/>
        <v/>
      </c>
      <c r="HS180" s="348" t="str">
        <f t="shared" si="306"/>
        <v/>
      </c>
      <c r="HT180" s="333" t="str">
        <f t="shared" si="307"/>
        <v/>
      </c>
      <c r="HU180" s="428" t="str">
        <f t="shared" si="308"/>
        <v/>
      </c>
      <c r="HV180" s="328" t="str">
        <f t="shared" si="309"/>
        <v/>
      </c>
      <c r="HW180" s="330" t="str">
        <f t="shared" si="310"/>
        <v/>
      </c>
      <c r="HX180" s="418" t="str">
        <f t="shared" si="311"/>
        <v/>
      </c>
      <c r="HY180" s="331" t="str">
        <f t="shared" si="312"/>
        <v/>
      </c>
      <c r="HZ180" s="331" t="str">
        <f t="shared" si="313"/>
        <v/>
      </c>
      <c r="IA180" s="331" t="str">
        <f t="shared" si="314"/>
        <v/>
      </c>
      <c r="IB180" s="331" t="str">
        <f t="shared" si="315"/>
        <v/>
      </c>
      <c r="IC180" s="333" t="str">
        <f t="shared" si="316"/>
        <v/>
      </c>
      <c r="ID180" s="419" t="str">
        <f t="shared" si="317"/>
        <v/>
      </c>
      <c r="IE180" s="331" t="str">
        <f t="shared" si="318"/>
        <v/>
      </c>
      <c r="IF180" s="331" t="str">
        <f t="shared" si="319"/>
        <v/>
      </c>
      <c r="IG180" s="331" t="str">
        <f t="shared" si="320"/>
        <v/>
      </c>
      <c r="IH180" s="331" t="str">
        <f t="shared" si="321"/>
        <v/>
      </c>
      <c r="II180" s="333" t="str">
        <f t="shared" si="322"/>
        <v/>
      </c>
      <c r="IJ180" s="419" t="str">
        <f t="shared" si="323"/>
        <v/>
      </c>
      <c r="IK180" s="331" t="str">
        <f t="shared" si="324"/>
        <v/>
      </c>
      <c r="IL180" s="331" t="str">
        <f t="shared" si="325"/>
        <v/>
      </c>
      <c r="IM180" s="331" t="str">
        <f t="shared" si="326"/>
        <v/>
      </c>
      <c r="IN180" s="331" t="str">
        <f t="shared" si="327"/>
        <v/>
      </c>
      <c r="IO180" s="333" t="str">
        <f t="shared" si="328"/>
        <v/>
      </c>
      <c r="IP180" s="433" t="str">
        <f t="shared" si="329"/>
        <v/>
      </c>
      <c r="IQ180" s="331" t="str">
        <f t="shared" si="330"/>
        <v/>
      </c>
      <c r="IR180" s="348" t="str">
        <f t="shared" si="331"/>
        <v/>
      </c>
      <c r="IS180" s="433" t="str">
        <f t="shared" si="332"/>
        <v/>
      </c>
      <c r="IT180" s="331" t="str">
        <f t="shared" si="333"/>
        <v/>
      </c>
      <c r="IU180" s="333" t="str">
        <f t="shared" si="334"/>
        <v/>
      </c>
      <c r="IV180" s="449" t="str">
        <f t="shared" si="335"/>
        <v/>
      </c>
      <c r="IW180" s="331" t="str">
        <f t="shared" si="336"/>
        <v/>
      </c>
      <c r="IX180" s="331" t="str">
        <f t="shared" si="337"/>
        <v/>
      </c>
      <c r="IY180" s="348" t="str">
        <f t="shared" si="338"/>
        <v/>
      </c>
      <c r="IZ180" s="365" t="str">
        <f t="shared" si="339"/>
        <v/>
      </c>
      <c r="JA180" s="340"/>
      <c r="JB180" s="100"/>
      <c r="JC180" s="370" t="str">
        <f t="shared" si="340"/>
        <v/>
      </c>
      <c r="JD180" s="101" t="str">
        <f t="shared" si="341"/>
        <v/>
      </c>
      <c r="JE180" s="367" t="str">
        <f t="shared" si="342"/>
        <v/>
      </c>
      <c r="JF180" s="368" t="str">
        <f t="shared" si="343"/>
        <v/>
      </c>
      <c r="JG180" s="368" t="str">
        <f t="shared" si="344"/>
        <v/>
      </c>
      <c r="JH180" s="368" t="str">
        <f t="shared" si="345"/>
        <v/>
      </c>
      <c r="JI180" s="368">
        <f t="shared" si="346"/>
        <v>0</v>
      </c>
      <c r="JJ180" s="369" t="str">
        <f t="shared" si="347"/>
        <v/>
      </c>
      <c r="JK180" s="367" t="str">
        <f t="shared" si="348"/>
        <v/>
      </c>
      <c r="JL180" s="369" t="str">
        <f t="shared" si="349"/>
        <v/>
      </c>
      <c r="JM180" s="368" t="str">
        <f t="shared" si="350"/>
        <v/>
      </c>
      <c r="JN180" s="368" t="str">
        <f t="shared" si="351"/>
        <v/>
      </c>
      <c r="JO180" s="368" t="str">
        <f t="shared" si="352"/>
        <v/>
      </c>
      <c r="JP180" s="371" t="str">
        <f t="shared" si="353"/>
        <v/>
      </c>
      <c r="JR180" s="115" t="str">
        <f t="shared" si="354"/>
        <v/>
      </c>
      <c r="JS180" s="28" t="str">
        <f t="shared" si="355"/>
        <v/>
      </c>
      <c r="JT180" s="28" t="str">
        <f t="shared" si="356"/>
        <v/>
      </c>
      <c r="JU180" s="28" t="str">
        <f t="shared" si="357"/>
        <v/>
      </c>
      <c r="JV180" s="28" t="str">
        <f t="shared" si="358"/>
        <v/>
      </c>
      <c r="JW180" s="251"/>
      <c r="JX180" s="122" t="str">
        <f t="shared" si="359"/>
        <v/>
      </c>
      <c r="JZ180" s="115" t="str">
        <f t="shared" si="360"/>
        <v/>
      </c>
      <c r="KA180" s="398" t="str">
        <f t="shared" si="361"/>
        <v/>
      </c>
      <c r="KB180" s="398" t="str">
        <f t="shared" si="362"/>
        <v/>
      </c>
      <c r="KC180" s="28" t="str">
        <f t="shared" si="363"/>
        <v/>
      </c>
      <c r="KD180" s="28" t="str">
        <f t="shared" si="364"/>
        <v/>
      </c>
      <c r="KE180" s="28" t="str">
        <f t="shared" si="365"/>
        <v/>
      </c>
      <c r="KF180" s="28" t="str">
        <f t="shared" si="366"/>
        <v/>
      </c>
      <c r="KG180" s="28" t="str">
        <f t="shared" si="367"/>
        <v/>
      </c>
      <c r="KH180" s="28" t="str">
        <f t="shared" si="368"/>
        <v/>
      </c>
      <c r="KI180" s="28" t="str">
        <f t="shared" si="369"/>
        <v/>
      </c>
      <c r="KJ180" s="28" t="str">
        <f t="shared" si="370"/>
        <v/>
      </c>
      <c r="KK180" s="122" t="str">
        <f t="shared" si="371"/>
        <v/>
      </c>
    </row>
    <row r="181" spans="2:297" s="26" customFormat="1" ht="26.25" customHeight="1" x14ac:dyDescent="0.2">
      <c r="B181" s="27">
        <f t="shared" si="250"/>
        <v>0</v>
      </c>
      <c r="C181" s="27">
        <f t="shared" si="251"/>
        <v>0</v>
      </c>
      <c r="D181" s="27">
        <f t="shared" si="252"/>
        <v>0</v>
      </c>
      <c r="E181" s="27">
        <f t="shared" si="253"/>
        <v>0</v>
      </c>
      <c r="F181" s="27">
        <f t="shared" si="254"/>
        <v>0</v>
      </c>
      <c r="G181" s="27">
        <f t="shared" si="255"/>
        <v>0</v>
      </c>
      <c r="H181" s="27">
        <f t="shared" si="256"/>
        <v>0</v>
      </c>
      <c r="I181" s="27">
        <f t="shared" si="257"/>
        <v>0</v>
      </c>
      <c r="J181" s="27"/>
      <c r="K181" s="27"/>
      <c r="L181" s="27"/>
      <c r="N181" s="131" t="str">
        <f t="shared" si="258"/>
        <v/>
      </c>
      <c r="O181" s="59"/>
      <c r="P181" s="59"/>
      <c r="Q181" s="241"/>
      <c r="R181" s="483"/>
      <c r="S181" s="243" t="str">
        <f>IFERROR(VLOOKUP($R181,整理番号!$B$4:$C$5,2,FALSE),"")</f>
        <v/>
      </c>
      <c r="T181" s="59"/>
      <c r="U181" s="250"/>
      <c r="V181" s="121"/>
      <c r="W181" s="218" t="str">
        <f t="shared" si="259"/>
        <v/>
      </c>
      <c r="X181" s="111"/>
      <c r="Y181" s="115"/>
      <c r="Z181" s="146" t="str">
        <f>IFERROR(VLOOKUP($Y181,整理番号!$B$8:$C$10,2,FALSE),"")</f>
        <v/>
      </c>
      <c r="AA181" s="251"/>
      <c r="AB181" s="28"/>
      <c r="AC181" s="62" t="str">
        <f>IFERROR(VLOOKUP($AB181,整理番号!$B$22:$C$23,2,FALSE),"")</f>
        <v/>
      </c>
      <c r="AD181" s="28"/>
      <c r="AE181" s="116" t="str">
        <f>IFERROR(VLOOKUP(AD181,整理番号!$B$14:$C$16,2,FALSE),"")</f>
        <v/>
      </c>
      <c r="AF181" s="115"/>
      <c r="AG181" s="30" t="str">
        <f>IFERROR(VLOOKUP(AF181,整理番号!$B$18:$C$19,2,FALSE),"")</f>
        <v/>
      </c>
      <c r="AH181" s="28"/>
      <c r="AI181" s="254"/>
      <c r="AJ181" s="254"/>
      <c r="AK181" s="122"/>
      <c r="AL181" s="141"/>
      <c r="AM181" s="28"/>
      <c r="AN181" s="141"/>
      <c r="AO181" s="115"/>
      <c r="AP181" s="116" t="str">
        <f>IFERROR(VLOOKUP(AO181,整理番号!$B$38:$C$43,2,FALSE),"")</f>
        <v/>
      </c>
      <c r="AQ181" s="104" t="str">
        <f t="shared" si="260"/>
        <v/>
      </c>
      <c r="AR181" s="27"/>
      <c r="AS181" s="28"/>
      <c r="AT181" s="27"/>
      <c r="AU181" s="27"/>
      <c r="AV181" s="122"/>
      <c r="AW181" s="115"/>
      <c r="AX181" s="31"/>
      <c r="AY181" s="64" t="str">
        <f t="shared" si="261"/>
        <v/>
      </c>
      <c r="AZ181" s="31"/>
      <c r="BA181" s="31"/>
      <c r="BB181" s="64">
        <f t="shared" si="262"/>
        <v>0</v>
      </c>
      <c r="BC181" s="64" t="str">
        <f t="shared" si="263"/>
        <v/>
      </c>
      <c r="BD181" s="64" t="str">
        <f t="shared" si="264"/>
        <v/>
      </c>
      <c r="BE181" s="33"/>
      <c r="BF181" s="34" t="str">
        <f t="shared" si="265"/>
        <v/>
      </c>
      <c r="BG181" s="125" t="str">
        <f t="shared" si="266"/>
        <v/>
      </c>
      <c r="BH181" s="262"/>
      <c r="BI181" s="263"/>
      <c r="BJ181" s="31"/>
      <c r="BK181" s="31"/>
      <c r="BL181" s="31"/>
      <c r="BM181" s="31"/>
      <c r="BN181" s="148"/>
      <c r="BO181" s="270"/>
      <c r="BP181" s="267"/>
      <c r="BQ181" s="262"/>
      <c r="BR181" s="263"/>
      <c r="BS181" s="31"/>
      <c r="BT181" s="31"/>
      <c r="BU181" s="31"/>
      <c r="BV181" s="31"/>
      <c r="BW181" s="148"/>
      <c r="BX181" s="270"/>
      <c r="BY181" s="267"/>
      <c r="BZ181" s="262"/>
      <c r="CA181" s="263"/>
      <c r="CB181" s="31"/>
      <c r="CC181" s="31"/>
      <c r="CD181" s="31"/>
      <c r="CE181" s="31"/>
      <c r="CF181" s="148"/>
      <c r="CG181" s="270"/>
      <c r="CH181" s="267"/>
      <c r="CI181" s="262"/>
      <c r="CJ181" s="263"/>
      <c r="CK181" s="323"/>
      <c r="CL181" s="323"/>
      <c r="CM181" s="323"/>
      <c r="CN181" s="323"/>
      <c r="CO181" s="35" t="s">
        <v>306</v>
      </c>
      <c r="CP181" s="342" t="str">
        <f t="shared" si="267"/>
        <v/>
      </c>
      <c r="CQ181" s="267"/>
      <c r="CR181" s="258"/>
      <c r="CS181" s="93"/>
      <c r="CT181" s="275"/>
      <c r="CU181" s="275"/>
      <c r="CV181" s="275"/>
      <c r="CW181" s="275"/>
      <c r="CX181" s="36" t="s">
        <v>307</v>
      </c>
      <c r="CY181" s="273"/>
      <c r="CZ181" s="258"/>
      <c r="DA181" s="263"/>
      <c r="DB181" s="296"/>
      <c r="DC181" s="296"/>
      <c r="DD181" s="296"/>
      <c r="DE181" s="296"/>
      <c r="DF181" s="36" t="s">
        <v>308</v>
      </c>
      <c r="DG181" s="344" t="str">
        <f t="shared" si="268"/>
        <v/>
      </c>
      <c r="DH181" s="273"/>
      <c r="DI181" s="258"/>
      <c r="DJ181" s="263"/>
      <c r="DK181" s="278"/>
      <c r="DL181" s="278"/>
      <c r="DM181" s="278"/>
      <c r="DN181" s="278"/>
      <c r="DO181" s="36" t="s">
        <v>309</v>
      </c>
      <c r="DP181" s="281"/>
      <c r="DQ181" s="284" t="str">
        <f t="shared" si="269"/>
        <v/>
      </c>
      <c r="DR181" s="273"/>
      <c r="DS181" s="43"/>
      <c r="DT181" s="93"/>
      <c r="DU181" s="37"/>
      <c r="DV181" s="37"/>
      <c r="DW181" s="37"/>
      <c r="DX181" s="37"/>
      <c r="DY181" s="46" t="s">
        <v>310</v>
      </c>
      <c r="DZ181" s="478"/>
      <c r="EA181" s="38"/>
      <c r="EB181" s="37"/>
      <c r="EC181" s="37"/>
      <c r="ED181" s="37"/>
      <c r="EE181" s="37"/>
      <c r="EF181" s="49" t="s">
        <v>307</v>
      </c>
      <c r="EG181" s="54"/>
      <c r="EH181" s="290"/>
      <c r="EI181" s="37"/>
      <c r="EJ181" s="37"/>
      <c r="EK181" s="37"/>
      <c r="EL181" s="37"/>
      <c r="EM181" s="52" t="s">
        <v>307</v>
      </c>
      <c r="EN181" s="57"/>
      <c r="EO181" s="290"/>
      <c r="EP181" s="37"/>
      <c r="EQ181" s="37"/>
      <c r="ER181" s="37"/>
      <c r="ES181" s="37"/>
      <c r="ET181" s="39" t="s">
        <v>307</v>
      </c>
      <c r="EU181" s="287"/>
      <c r="EV181" s="292"/>
      <c r="EW181" s="290"/>
      <c r="EX181" s="37"/>
      <c r="EY181" s="37"/>
      <c r="EZ181" s="37"/>
      <c r="FA181" s="37"/>
      <c r="FB181" s="39" t="s">
        <v>307</v>
      </c>
      <c r="FC181" s="287"/>
      <c r="FD181" s="292"/>
      <c r="FE181" s="290"/>
      <c r="FF181" s="296"/>
      <c r="FG181" s="296"/>
      <c r="FH181" s="296"/>
      <c r="FI181" s="296"/>
      <c r="FJ181" s="40" t="s">
        <v>311</v>
      </c>
      <c r="FK181" s="302" t="str">
        <f t="shared" si="270"/>
        <v/>
      </c>
      <c r="FL181" s="299"/>
      <c r="FM181" s="292"/>
      <c r="FN181" s="290"/>
      <c r="FO181" s="305"/>
      <c r="FP181" s="296"/>
      <c r="FQ181" s="296"/>
      <c r="FR181" s="296"/>
      <c r="FS181" s="40" t="s">
        <v>311</v>
      </c>
      <c r="FT181" s="352" t="str">
        <f t="shared" si="271"/>
        <v/>
      </c>
      <c r="FU181" s="267"/>
      <c r="FV181" s="292"/>
      <c r="FW181" s="290"/>
      <c r="FX181" s="326"/>
      <c r="FY181" s="326"/>
      <c r="FZ181" s="326"/>
      <c r="GA181" s="326"/>
      <c r="GB181" s="36" t="s">
        <v>312</v>
      </c>
      <c r="GC181" s="308" t="str">
        <f t="shared" si="272"/>
        <v/>
      </c>
      <c r="GD181" s="267"/>
      <c r="GE181" s="312" t="str">
        <f t="shared" si="273"/>
        <v/>
      </c>
      <c r="GF181" s="313"/>
      <c r="GG181" s="338"/>
      <c r="GH181" s="312" t="str">
        <f t="shared" si="274"/>
        <v/>
      </c>
      <c r="GI181" s="313"/>
      <c r="GJ181" s="338" t="s">
        <v>56</v>
      </c>
      <c r="GK181" s="475" t="str">
        <f t="shared" si="275"/>
        <v/>
      </c>
      <c r="GL181" s="313"/>
      <c r="GM181" s="313"/>
      <c r="GN181" s="338"/>
      <c r="GO181" s="429" t="str">
        <f t="shared" si="276"/>
        <v/>
      </c>
      <c r="GP181" s="430" t="str">
        <f t="shared" si="277"/>
        <v/>
      </c>
      <c r="GQ181" s="431" t="str">
        <f t="shared" si="278"/>
        <v/>
      </c>
      <c r="GR181" s="432" t="str">
        <f t="shared" si="279"/>
        <v/>
      </c>
      <c r="GS181" s="430" t="str">
        <f t="shared" si="280"/>
        <v/>
      </c>
      <c r="GT181" s="433" t="str">
        <f t="shared" si="281"/>
        <v/>
      </c>
      <c r="GU181" s="331" t="str">
        <f t="shared" si="282"/>
        <v/>
      </c>
      <c r="GV181" s="333" t="str">
        <f t="shared" si="283"/>
        <v/>
      </c>
      <c r="GW181" s="439" t="str">
        <f t="shared" si="284"/>
        <v/>
      </c>
      <c r="GX181" s="433" t="str">
        <f t="shared" si="285"/>
        <v/>
      </c>
      <c r="GY181" s="331" t="str">
        <f t="shared" si="286"/>
        <v/>
      </c>
      <c r="GZ181" s="331" t="str">
        <f t="shared" si="287"/>
        <v/>
      </c>
      <c r="HA181" s="328" t="str">
        <f t="shared" si="288"/>
        <v/>
      </c>
      <c r="HB181" s="331" t="str">
        <f t="shared" si="289"/>
        <v/>
      </c>
      <c r="HC181" s="331" t="str">
        <f t="shared" si="290"/>
        <v/>
      </c>
      <c r="HD181" s="333" t="str">
        <f t="shared" si="291"/>
        <v/>
      </c>
      <c r="HE181" s="332" t="str">
        <f t="shared" si="292"/>
        <v/>
      </c>
      <c r="HF181" s="331" t="str">
        <f t="shared" si="293"/>
        <v/>
      </c>
      <c r="HG181" s="333" t="str">
        <f t="shared" si="294"/>
        <v/>
      </c>
      <c r="HH181" s="419" t="str">
        <f t="shared" si="295"/>
        <v/>
      </c>
      <c r="HI181" s="358" t="str">
        <f t="shared" si="296"/>
        <v/>
      </c>
      <c r="HJ181" s="331" t="str">
        <f t="shared" si="297"/>
        <v/>
      </c>
      <c r="HK181" s="331" t="str">
        <f t="shared" si="298"/>
        <v/>
      </c>
      <c r="HL181" s="358" t="str">
        <f t="shared" si="299"/>
        <v/>
      </c>
      <c r="HM181" s="331" t="str">
        <f t="shared" si="300"/>
        <v/>
      </c>
      <c r="HN181" s="331" t="str">
        <f t="shared" si="301"/>
        <v/>
      </c>
      <c r="HO181" s="358" t="str">
        <f t="shared" si="302"/>
        <v/>
      </c>
      <c r="HP181" s="331" t="str">
        <f t="shared" si="303"/>
        <v/>
      </c>
      <c r="HQ181" s="331" t="str">
        <f t="shared" si="304"/>
        <v/>
      </c>
      <c r="HR181" s="361" t="str">
        <f t="shared" si="305"/>
        <v/>
      </c>
      <c r="HS181" s="348" t="str">
        <f t="shared" si="306"/>
        <v/>
      </c>
      <c r="HT181" s="333" t="str">
        <f t="shared" si="307"/>
        <v/>
      </c>
      <c r="HU181" s="428" t="str">
        <f t="shared" si="308"/>
        <v/>
      </c>
      <c r="HV181" s="328" t="str">
        <f t="shared" si="309"/>
        <v/>
      </c>
      <c r="HW181" s="330" t="str">
        <f t="shared" si="310"/>
        <v/>
      </c>
      <c r="HX181" s="418" t="str">
        <f t="shared" si="311"/>
        <v/>
      </c>
      <c r="HY181" s="331" t="str">
        <f t="shared" si="312"/>
        <v/>
      </c>
      <c r="HZ181" s="331" t="str">
        <f t="shared" si="313"/>
        <v/>
      </c>
      <c r="IA181" s="331" t="str">
        <f t="shared" si="314"/>
        <v/>
      </c>
      <c r="IB181" s="331" t="str">
        <f t="shared" si="315"/>
        <v/>
      </c>
      <c r="IC181" s="333" t="str">
        <f t="shared" si="316"/>
        <v/>
      </c>
      <c r="ID181" s="419" t="str">
        <f t="shared" si="317"/>
        <v/>
      </c>
      <c r="IE181" s="331" t="str">
        <f t="shared" si="318"/>
        <v/>
      </c>
      <c r="IF181" s="331" t="str">
        <f t="shared" si="319"/>
        <v/>
      </c>
      <c r="IG181" s="331" t="str">
        <f t="shared" si="320"/>
        <v/>
      </c>
      <c r="IH181" s="331" t="str">
        <f t="shared" si="321"/>
        <v/>
      </c>
      <c r="II181" s="333" t="str">
        <f t="shared" si="322"/>
        <v/>
      </c>
      <c r="IJ181" s="419" t="str">
        <f t="shared" si="323"/>
        <v/>
      </c>
      <c r="IK181" s="331" t="str">
        <f t="shared" si="324"/>
        <v/>
      </c>
      <c r="IL181" s="331" t="str">
        <f t="shared" si="325"/>
        <v/>
      </c>
      <c r="IM181" s="331" t="str">
        <f t="shared" si="326"/>
        <v/>
      </c>
      <c r="IN181" s="331" t="str">
        <f t="shared" si="327"/>
        <v/>
      </c>
      <c r="IO181" s="333" t="str">
        <f t="shared" si="328"/>
        <v/>
      </c>
      <c r="IP181" s="433" t="str">
        <f t="shared" si="329"/>
        <v/>
      </c>
      <c r="IQ181" s="331" t="str">
        <f t="shared" si="330"/>
        <v/>
      </c>
      <c r="IR181" s="348" t="str">
        <f t="shared" si="331"/>
        <v/>
      </c>
      <c r="IS181" s="433" t="str">
        <f t="shared" si="332"/>
        <v/>
      </c>
      <c r="IT181" s="331" t="str">
        <f t="shared" si="333"/>
        <v/>
      </c>
      <c r="IU181" s="333" t="str">
        <f t="shared" si="334"/>
        <v/>
      </c>
      <c r="IV181" s="449" t="str">
        <f t="shared" si="335"/>
        <v/>
      </c>
      <c r="IW181" s="331" t="str">
        <f t="shared" si="336"/>
        <v/>
      </c>
      <c r="IX181" s="331" t="str">
        <f t="shared" si="337"/>
        <v/>
      </c>
      <c r="IY181" s="348" t="str">
        <f t="shared" si="338"/>
        <v/>
      </c>
      <c r="IZ181" s="365" t="str">
        <f t="shared" si="339"/>
        <v/>
      </c>
      <c r="JA181" s="340"/>
      <c r="JB181" s="100"/>
      <c r="JC181" s="370" t="str">
        <f t="shared" si="340"/>
        <v/>
      </c>
      <c r="JD181" s="101" t="str">
        <f t="shared" si="341"/>
        <v/>
      </c>
      <c r="JE181" s="367" t="str">
        <f t="shared" si="342"/>
        <v/>
      </c>
      <c r="JF181" s="368" t="str">
        <f t="shared" si="343"/>
        <v/>
      </c>
      <c r="JG181" s="368" t="str">
        <f t="shared" si="344"/>
        <v/>
      </c>
      <c r="JH181" s="368" t="str">
        <f t="shared" si="345"/>
        <v/>
      </c>
      <c r="JI181" s="368">
        <f t="shared" si="346"/>
        <v>0</v>
      </c>
      <c r="JJ181" s="369" t="str">
        <f t="shared" si="347"/>
        <v/>
      </c>
      <c r="JK181" s="367" t="str">
        <f t="shared" si="348"/>
        <v/>
      </c>
      <c r="JL181" s="369" t="str">
        <f t="shared" si="349"/>
        <v/>
      </c>
      <c r="JM181" s="368" t="str">
        <f t="shared" si="350"/>
        <v/>
      </c>
      <c r="JN181" s="368" t="str">
        <f t="shared" si="351"/>
        <v/>
      </c>
      <c r="JO181" s="368" t="str">
        <f t="shared" si="352"/>
        <v/>
      </c>
      <c r="JP181" s="371" t="str">
        <f t="shared" si="353"/>
        <v/>
      </c>
      <c r="JR181" s="115" t="str">
        <f t="shared" si="354"/>
        <v/>
      </c>
      <c r="JS181" s="28" t="str">
        <f t="shared" si="355"/>
        <v/>
      </c>
      <c r="JT181" s="28" t="str">
        <f t="shared" si="356"/>
        <v/>
      </c>
      <c r="JU181" s="28" t="str">
        <f t="shared" si="357"/>
        <v/>
      </c>
      <c r="JV181" s="28" t="str">
        <f t="shared" si="358"/>
        <v/>
      </c>
      <c r="JW181" s="251"/>
      <c r="JX181" s="122" t="str">
        <f t="shared" si="359"/>
        <v/>
      </c>
      <c r="JZ181" s="115" t="str">
        <f t="shared" si="360"/>
        <v/>
      </c>
      <c r="KA181" s="398" t="str">
        <f t="shared" si="361"/>
        <v/>
      </c>
      <c r="KB181" s="398" t="str">
        <f t="shared" si="362"/>
        <v/>
      </c>
      <c r="KC181" s="28" t="str">
        <f t="shared" si="363"/>
        <v/>
      </c>
      <c r="KD181" s="28" t="str">
        <f t="shared" si="364"/>
        <v/>
      </c>
      <c r="KE181" s="28" t="str">
        <f t="shared" si="365"/>
        <v/>
      </c>
      <c r="KF181" s="28" t="str">
        <f t="shared" si="366"/>
        <v/>
      </c>
      <c r="KG181" s="28" t="str">
        <f t="shared" si="367"/>
        <v/>
      </c>
      <c r="KH181" s="28" t="str">
        <f t="shared" si="368"/>
        <v/>
      </c>
      <c r="KI181" s="28" t="str">
        <f t="shared" si="369"/>
        <v/>
      </c>
      <c r="KJ181" s="28" t="str">
        <f t="shared" si="370"/>
        <v/>
      </c>
      <c r="KK181" s="122" t="str">
        <f t="shared" si="371"/>
        <v/>
      </c>
    </row>
    <row r="182" spans="2:297" s="26" customFormat="1" ht="26.25" customHeight="1" x14ac:dyDescent="0.2">
      <c r="B182" s="27">
        <f t="shared" si="250"/>
        <v>0</v>
      </c>
      <c r="C182" s="27">
        <f t="shared" si="251"/>
        <v>0</v>
      </c>
      <c r="D182" s="27">
        <f t="shared" si="252"/>
        <v>0</v>
      </c>
      <c r="E182" s="27">
        <f t="shared" si="253"/>
        <v>0</v>
      </c>
      <c r="F182" s="27">
        <f t="shared" si="254"/>
        <v>0</v>
      </c>
      <c r="G182" s="27">
        <f t="shared" si="255"/>
        <v>0</v>
      </c>
      <c r="H182" s="27">
        <f t="shared" si="256"/>
        <v>0</v>
      </c>
      <c r="I182" s="27">
        <f t="shared" si="257"/>
        <v>0</v>
      </c>
      <c r="J182" s="27"/>
      <c r="K182" s="27"/>
      <c r="L182" s="27"/>
      <c r="N182" s="131" t="str">
        <f t="shared" si="258"/>
        <v/>
      </c>
      <c r="O182" s="59"/>
      <c r="P182" s="59"/>
      <c r="Q182" s="241"/>
      <c r="R182" s="483"/>
      <c r="S182" s="243" t="str">
        <f>IFERROR(VLOOKUP($R182,整理番号!$B$4:$C$5,2,FALSE),"")</f>
        <v/>
      </c>
      <c r="T182" s="59"/>
      <c r="U182" s="250"/>
      <c r="V182" s="121"/>
      <c r="W182" s="218" t="str">
        <f t="shared" si="259"/>
        <v/>
      </c>
      <c r="X182" s="111"/>
      <c r="Y182" s="115"/>
      <c r="Z182" s="146" t="str">
        <f>IFERROR(VLOOKUP($Y182,整理番号!$B$8:$C$10,2,FALSE),"")</f>
        <v/>
      </c>
      <c r="AA182" s="251"/>
      <c r="AB182" s="28"/>
      <c r="AC182" s="62" t="str">
        <f>IFERROR(VLOOKUP($AB182,整理番号!$B$22:$C$23,2,FALSE),"")</f>
        <v/>
      </c>
      <c r="AD182" s="28"/>
      <c r="AE182" s="116" t="str">
        <f>IFERROR(VLOOKUP(AD182,整理番号!$B$14:$C$16,2,FALSE),"")</f>
        <v/>
      </c>
      <c r="AF182" s="115"/>
      <c r="AG182" s="30" t="str">
        <f>IFERROR(VLOOKUP(AF182,整理番号!$B$18:$C$19,2,FALSE),"")</f>
        <v/>
      </c>
      <c r="AH182" s="28"/>
      <c r="AI182" s="254"/>
      <c r="AJ182" s="254"/>
      <c r="AK182" s="122"/>
      <c r="AL182" s="141"/>
      <c r="AM182" s="28"/>
      <c r="AN182" s="141"/>
      <c r="AO182" s="115"/>
      <c r="AP182" s="116" t="str">
        <f>IFERROR(VLOOKUP(AO182,整理番号!$B$38:$C$43,2,FALSE),"")</f>
        <v/>
      </c>
      <c r="AQ182" s="104" t="str">
        <f t="shared" si="260"/>
        <v/>
      </c>
      <c r="AR182" s="27"/>
      <c r="AS182" s="28"/>
      <c r="AT182" s="27"/>
      <c r="AU182" s="27"/>
      <c r="AV182" s="122"/>
      <c r="AW182" s="115"/>
      <c r="AX182" s="31"/>
      <c r="AY182" s="64" t="str">
        <f t="shared" si="261"/>
        <v/>
      </c>
      <c r="AZ182" s="31"/>
      <c r="BA182" s="31"/>
      <c r="BB182" s="64">
        <f t="shared" si="262"/>
        <v>0</v>
      </c>
      <c r="BC182" s="64" t="str">
        <f t="shared" si="263"/>
        <v/>
      </c>
      <c r="BD182" s="64" t="str">
        <f t="shared" si="264"/>
        <v/>
      </c>
      <c r="BE182" s="33"/>
      <c r="BF182" s="34" t="str">
        <f t="shared" si="265"/>
        <v/>
      </c>
      <c r="BG182" s="125" t="str">
        <f t="shared" si="266"/>
        <v/>
      </c>
      <c r="BH182" s="262"/>
      <c r="BI182" s="263"/>
      <c r="BJ182" s="31"/>
      <c r="BK182" s="31"/>
      <c r="BL182" s="31"/>
      <c r="BM182" s="31"/>
      <c r="BN182" s="148"/>
      <c r="BO182" s="270"/>
      <c r="BP182" s="267"/>
      <c r="BQ182" s="262"/>
      <c r="BR182" s="263"/>
      <c r="BS182" s="31"/>
      <c r="BT182" s="31"/>
      <c r="BU182" s="31"/>
      <c r="BV182" s="31"/>
      <c r="BW182" s="148"/>
      <c r="BX182" s="270"/>
      <c r="BY182" s="267"/>
      <c r="BZ182" s="262"/>
      <c r="CA182" s="263"/>
      <c r="CB182" s="31"/>
      <c r="CC182" s="31"/>
      <c r="CD182" s="31"/>
      <c r="CE182" s="31"/>
      <c r="CF182" s="148"/>
      <c r="CG182" s="270"/>
      <c r="CH182" s="267"/>
      <c r="CI182" s="262"/>
      <c r="CJ182" s="263"/>
      <c r="CK182" s="323"/>
      <c r="CL182" s="323"/>
      <c r="CM182" s="323"/>
      <c r="CN182" s="323"/>
      <c r="CO182" s="35" t="s">
        <v>306</v>
      </c>
      <c r="CP182" s="342" t="str">
        <f t="shared" si="267"/>
        <v/>
      </c>
      <c r="CQ182" s="267"/>
      <c r="CR182" s="258"/>
      <c r="CS182" s="93"/>
      <c r="CT182" s="275"/>
      <c r="CU182" s="275"/>
      <c r="CV182" s="275"/>
      <c r="CW182" s="275"/>
      <c r="CX182" s="36" t="s">
        <v>307</v>
      </c>
      <c r="CY182" s="273"/>
      <c r="CZ182" s="258"/>
      <c r="DA182" s="263"/>
      <c r="DB182" s="296"/>
      <c r="DC182" s="296"/>
      <c r="DD182" s="296"/>
      <c r="DE182" s="296"/>
      <c r="DF182" s="36" t="s">
        <v>308</v>
      </c>
      <c r="DG182" s="344" t="str">
        <f t="shared" si="268"/>
        <v/>
      </c>
      <c r="DH182" s="273"/>
      <c r="DI182" s="258"/>
      <c r="DJ182" s="263"/>
      <c r="DK182" s="278"/>
      <c r="DL182" s="278"/>
      <c r="DM182" s="278"/>
      <c r="DN182" s="278"/>
      <c r="DO182" s="36" t="s">
        <v>309</v>
      </c>
      <c r="DP182" s="281"/>
      <c r="DQ182" s="284" t="str">
        <f t="shared" si="269"/>
        <v/>
      </c>
      <c r="DR182" s="273"/>
      <c r="DS182" s="43"/>
      <c r="DT182" s="93"/>
      <c r="DU182" s="37"/>
      <c r="DV182" s="37"/>
      <c r="DW182" s="37"/>
      <c r="DX182" s="37"/>
      <c r="DY182" s="46" t="s">
        <v>310</v>
      </c>
      <c r="DZ182" s="478"/>
      <c r="EA182" s="38"/>
      <c r="EB182" s="37"/>
      <c r="EC182" s="37"/>
      <c r="ED182" s="37"/>
      <c r="EE182" s="37"/>
      <c r="EF182" s="49" t="s">
        <v>307</v>
      </c>
      <c r="EG182" s="54"/>
      <c r="EH182" s="290"/>
      <c r="EI182" s="37"/>
      <c r="EJ182" s="37"/>
      <c r="EK182" s="37"/>
      <c r="EL182" s="37"/>
      <c r="EM182" s="52" t="s">
        <v>307</v>
      </c>
      <c r="EN182" s="57"/>
      <c r="EO182" s="290"/>
      <c r="EP182" s="37"/>
      <c r="EQ182" s="37"/>
      <c r="ER182" s="37"/>
      <c r="ES182" s="37"/>
      <c r="ET182" s="39" t="s">
        <v>307</v>
      </c>
      <c r="EU182" s="287"/>
      <c r="EV182" s="292"/>
      <c r="EW182" s="290"/>
      <c r="EX182" s="37"/>
      <c r="EY182" s="37"/>
      <c r="EZ182" s="37"/>
      <c r="FA182" s="37"/>
      <c r="FB182" s="39" t="s">
        <v>307</v>
      </c>
      <c r="FC182" s="287"/>
      <c r="FD182" s="292"/>
      <c r="FE182" s="290"/>
      <c r="FF182" s="296"/>
      <c r="FG182" s="296"/>
      <c r="FH182" s="296"/>
      <c r="FI182" s="296"/>
      <c r="FJ182" s="40" t="s">
        <v>311</v>
      </c>
      <c r="FK182" s="302" t="str">
        <f t="shared" si="270"/>
        <v/>
      </c>
      <c r="FL182" s="299"/>
      <c r="FM182" s="292"/>
      <c r="FN182" s="290"/>
      <c r="FO182" s="305"/>
      <c r="FP182" s="296"/>
      <c r="FQ182" s="296"/>
      <c r="FR182" s="296"/>
      <c r="FS182" s="40" t="s">
        <v>311</v>
      </c>
      <c r="FT182" s="352" t="str">
        <f t="shared" si="271"/>
        <v/>
      </c>
      <c r="FU182" s="267"/>
      <c r="FV182" s="292"/>
      <c r="FW182" s="290"/>
      <c r="FX182" s="326"/>
      <c r="FY182" s="326"/>
      <c r="FZ182" s="326"/>
      <c r="GA182" s="326"/>
      <c r="GB182" s="36" t="s">
        <v>312</v>
      </c>
      <c r="GC182" s="308" t="str">
        <f t="shared" si="272"/>
        <v/>
      </c>
      <c r="GD182" s="267"/>
      <c r="GE182" s="312" t="str">
        <f t="shared" si="273"/>
        <v/>
      </c>
      <c r="GF182" s="313"/>
      <c r="GG182" s="338"/>
      <c r="GH182" s="312" t="str">
        <f t="shared" si="274"/>
        <v/>
      </c>
      <c r="GI182" s="313"/>
      <c r="GJ182" s="338" t="s">
        <v>56</v>
      </c>
      <c r="GK182" s="475" t="str">
        <f t="shared" si="275"/>
        <v/>
      </c>
      <c r="GL182" s="313"/>
      <c r="GM182" s="313"/>
      <c r="GN182" s="338"/>
      <c r="GO182" s="429" t="str">
        <f t="shared" si="276"/>
        <v/>
      </c>
      <c r="GP182" s="430" t="str">
        <f t="shared" si="277"/>
        <v/>
      </c>
      <c r="GQ182" s="431" t="str">
        <f t="shared" si="278"/>
        <v/>
      </c>
      <c r="GR182" s="432" t="str">
        <f t="shared" si="279"/>
        <v/>
      </c>
      <c r="GS182" s="430" t="str">
        <f t="shared" si="280"/>
        <v/>
      </c>
      <c r="GT182" s="433" t="str">
        <f t="shared" si="281"/>
        <v/>
      </c>
      <c r="GU182" s="331" t="str">
        <f t="shared" si="282"/>
        <v/>
      </c>
      <c r="GV182" s="333" t="str">
        <f t="shared" si="283"/>
        <v/>
      </c>
      <c r="GW182" s="439" t="str">
        <f t="shared" si="284"/>
        <v/>
      </c>
      <c r="GX182" s="433" t="str">
        <f t="shared" si="285"/>
        <v/>
      </c>
      <c r="GY182" s="331" t="str">
        <f t="shared" si="286"/>
        <v/>
      </c>
      <c r="GZ182" s="331" t="str">
        <f t="shared" si="287"/>
        <v/>
      </c>
      <c r="HA182" s="328" t="str">
        <f t="shared" si="288"/>
        <v/>
      </c>
      <c r="HB182" s="331" t="str">
        <f t="shared" si="289"/>
        <v/>
      </c>
      <c r="HC182" s="331" t="str">
        <f t="shared" si="290"/>
        <v/>
      </c>
      <c r="HD182" s="333" t="str">
        <f t="shared" si="291"/>
        <v/>
      </c>
      <c r="HE182" s="332" t="str">
        <f t="shared" si="292"/>
        <v/>
      </c>
      <c r="HF182" s="331" t="str">
        <f t="shared" si="293"/>
        <v/>
      </c>
      <c r="HG182" s="333" t="str">
        <f t="shared" si="294"/>
        <v/>
      </c>
      <c r="HH182" s="419" t="str">
        <f t="shared" si="295"/>
        <v/>
      </c>
      <c r="HI182" s="358" t="str">
        <f t="shared" si="296"/>
        <v/>
      </c>
      <c r="HJ182" s="331" t="str">
        <f t="shared" si="297"/>
        <v/>
      </c>
      <c r="HK182" s="331" t="str">
        <f t="shared" si="298"/>
        <v/>
      </c>
      <c r="HL182" s="358" t="str">
        <f t="shared" si="299"/>
        <v/>
      </c>
      <c r="HM182" s="331" t="str">
        <f t="shared" si="300"/>
        <v/>
      </c>
      <c r="HN182" s="331" t="str">
        <f t="shared" si="301"/>
        <v/>
      </c>
      <c r="HO182" s="358" t="str">
        <f t="shared" si="302"/>
        <v/>
      </c>
      <c r="HP182" s="331" t="str">
        <f t="shared" si="303"/>
        <v/>
      </c>
      <c r="HQ182" s="331" t="str">
        <f t="shared" si="304"/>
        <v/>
      </c>
      <c r="HR182" s="361" t="str">
        <f t="shared" si="305"/>
        <v/>
      </c>
      <c r="HS182" s="348" t="str">
        <f t="shared" si="306"/>
        <v/>
      </c>
      <c r="HT182" s="333" t="str">
        <f t="shared" si="307"/>
        <v/>
      </c>
      <c r="HU182" s="428" t="str">
        <f t="shared" si="308"/>
        <v/>
      </c>
      <c r="HV182" s="328" t="str">
        <f t="shared" si="309"/>
        <v/>
      </c>
      <c r="HW182" s="330" t="str">
        <f t="shared" si="310"/>
        <v/>
      </c>
      <c r="HX182" s="418" t="str">
        <f t="shared" si="311"/>
        <v/>
      </c>
      <c r="HY182" s="331" t="str">
        <f t="shared" si="312"/>
        <v/>
      </c>
      <c r="HZ182" s="331" t="str">
        <f t="shared" si="313"/>
        <v/>
      </c>
      <c r="IA182" s="331" t="str">
        <f t="shared" si="314"/>
        <v/>
      </c>
      <c r="IB182" s="331" t="str">
        <f t="shared" si="315"/>
        <v/>
      </c>
      <c r="IC182" s="333" t="str">
        <f t="shared" si="316"/>
        <v/>
      </c>
      <c r="ID182" s="419" t="str">
        <f t="shared" si="317"/>
        <v/>
      </c>
      <c r="IE182" s="331" t="str">
        <f t="shared" si="318"/>
        <v/>
      </c>
      <c r="IF182" s="331" t="str">
        <f t="shared" si="319"/>
        <v/>
      </c>
      <c r="IG182" s="331" t="str">
        <f t="shared" si="320"/>
        <v/>
      </c>
      <c r="IH182" s="331" t="str">
        <f t="shared" si="321"/>
        <v/>
      </c>
      <c r="II182" s="333" t="str">
        <f t="shared" si="322"/>
        <v/>
      </c>
      <c r="IJ182" s="419" t="str">
        <f t="shared" si="323"/>
        <v/>
      </c>
      <c r="IK182" s="331" t="str">
        <f t="shared" si="324"/>
        <v/>
      </c>
      <c r="IL182" s="331" t="str">
        <f t="shared" si="325"/>
        <v/>
      </c>
      <c r="IM182" s="331" t="str">
        <f t="shared" si="326"/>
        <v/>
      </c>
      <c r="IN182" s="331" t="str">
        <f t="shared" si="327"/>
        <v/>
      </c>
      <c r="IO182" s="333" t="str">
        <f t="shared" si="328"/>
        <v/>
      </c>
      <c r="IP182" s="433" t="str">
        <f t="shared" si="329"/>
        <v/>
      </c>
      <c r="IQ182" s="331" t="str">
        <f t="shared" si="330"/>
        <v/>
      </c>
      <c r="IR182" s="348" t="str">
        <f t="shared" si="331"/>
        <v/>
      </c>
      <c r="IS182" s="433" t="str">
        <f t="shared" si="332"/>
        <v/>
      </c>
      <c r="IT182" s="331" t="str">
        <f t="shared" si="333"/>
        <v/>
      </c>
      <c r="IU182" s="333" t="str">
        <f t="shared" si="334"/>
        <v/>
      </c>
      <c r="IV182" s="449" t="str">
        <f t="shared" si="335"/>
        <v/>
      </c>
      <c r="IW182" s="331" t="str">
        <f t="shared" si="336"/>
        <v/>
      </c>
      <c r="IX182" s="331" t="str">
        <f t="shared" si="337"/>
        <v/>
      </c>
      <c r="IY182" s="348" t="str">
        <f t="shared" si="338"/>
        <v/>
      </c>
      <c r="IZ182" s="365" t="str">
        <f t="shared" si="339"/>
        <v/>
      </c>
      <c r="JA182" s="340"/>
      <c r="JB182" s="100"/>
      <c r="JC182" s="370" t="str">
        <f t="shared" si="340"/>
        <v/>
      </c>
      <c r="JD182" s="101" t="str">
        <f t="shared" si="341"/>
        <v/>
      </c>
      <c r="JE182" s="367" t="str">
        <f t="shared" si="342"/>
        <v/>
      </c>
      <c r="JF182" s="368" t="str">
        <f t="shared" si="343"/>
        <v/>
      </c>
      <c r="JG182" s="368" t="str">
        <f t="shared" si="344"/>
        <v/>
      </c>
      <c r="JH182" s="368" t="str">
        <f t="shared" si="345"/>
        <v/>
      </c>
      <c r="JI182" s="368">
        <f t="shared" si="346"/>
        <v>0</v>
      </c>
      <c r="JJ182" s="369" t="str">
        <f t="shared" si="347"/>
        <v/>
      </c>
      <c r="JK182" s="367" t="str">
        <f t="shared" si="348"/>
        <v/>
      </c>
      <c r="JL182" s="369" t="str">
        <f t="shared" si="349"/>
        <v/>
      </c>
      <c r="JM182" s="368" t="str">
        <f t="shared" si="350"/>
        <v/>
      </c>
      <c r="JN182" s="368" t="str">
        <f t="shared" si="351"/>
        <v/>
      </c>
      <c r="JO182" s="368" t="str">
        <f t="shared" si="352"/>
        <v/>
      </c>
      <c r="JP182" s="371" t="str">
        <f t="shared" si="353"/>
        <v/>
      </c>
      <c r="JR182" s="115" t="str">
        <f t="shared" si="354"/>
        <v/>
      </c>
      <c r="JS182" s="28" t="str">
        <f t="shared" si="355"/>
        <v/>
      </c>
      <c r="JT182" s="28" t="str">
        <f t="shared" si="356"/>
        <v/>
      </c>
      <c r="JU182" s="28" t="str">
        <f t="shared" si="357"/>
        <v/>
      </c>
      <c r="JV182" s="28" t="str">
        <f t="shared" si="358"/>
        <v/>
      </c>
      <c r="JW182" s="251"/>
      <c r="JX182" s="122" t="str">
        <f t="shared" si="359"/>
        <v/>
      </c>
      <c r="JZ182" s="115" t="str">
        <f t="shared" si="360"/>
        <v/>
      </c>
      <c r="KA182" s="398" t="str">
        <f t="shared" si="361"/>
        <v/>
      </c>
      <c r="KB182" s="398" t="str">
        <f t="shared" si="362"/>
        <v/>
      </c>
      <c r="KC182" s="28" t="str">
        <f t="shared" si="363"/>
        <v/>
      </c>
      <c r="KD182" s="28" t="str">
        <f t="shared" si="364"/>
        <v/>
      </c>
      <c r="KE182" s="28" t="str">
        <f t="shared" si="365"/>
        <v/>
      </c>
      <c r="KF182" s="28" t="str">
        <f t="shared" si="366"/>
        <v/>
      </c>
      <c r="KG182" s="28" t="str">
        <f t="shared" si="367"/>
        <v/>
      </c>
      <c r="KH182" s="28" t="str">
        <f t="shared" si="368"/>
        <v/>
      </c>
      <c r="KI182" s="28" t="str">
        <f t="shared" si="369"/>
        <v/>
      </c>
      <c r="KJ182" s="28" t="str">
        <f t="shared" si="370"/>
        <v/>
      </c>
      <c r="KK182" s="122" t="str">
        <f t="shared" si="371"/>
        <v/>
      </c>
    </row>
    <row r="183" spans="2:297" s="26" customFormat="1" ht="26.25" customHeight="1" x14ac:dyDescent="0.2">
      <c r="B183" s="27">
        <f t="shared" si="250"/>
        <v>0</v>
      </c>
      <c r="C183" s="27">
        <f t="shared" si="251"/>
        <v>0</v>
      </c>
      <c r="D183" s="27">
        <f t="shared" si="252"/>
        <v>0</v>
      </c>
      <c r="E183" s="27">
        <f t="shared" si="253"/>
        <v>0</v>
      </c>
      <c r="F183" s="27">
        <f t="shared" si="254"/>
        <v>0</v>
      </c>
      <c r="G183" s="27">
        <f t="shared" si="255"/>
        <v>0</v>
      </c>
      <c r="H183" s="27">
        <f t="shared" si="256"/>
        <v>0</v>
      </c>
      <c r="I183" s="27">
        <f t="shared" si="257"/>
        <v>0</v>
      </c>
      <c r="J183" s="27"/>
      <c r="K183" s="27"/>
      <c r="L183" s="27"/>
      <c r="N183" s="131" t="str">
        <f t="shared" si="258"/>
        <v/>
      </c>
      <c r="O183" s="59"/>
      <c r="P183" s="59"/>
      <c r="Q183" s="241"/>
      <c r="R183" s="483"/>
      <c r="S183" s="243" t="str">
        <f>IFERROR(VLOOKUP($R183,整理番号!$B$4:$C$5,2,FALSE),"")</f>
        <v/>
      </c>
      <c r="T183" s="59"/>
      <c r="U183" s="250"/>
      <c r="V183" s="121"/>
      <c r="W183" s="218" t="str">
        <f t="shared" si="259"/>
        <v/>
      </c>
      <c r="X183" s="111"/>
      <c r="Y183" s="115"/>
      <c r="Z183" s="146" t="str">
        <f>IFERROR(VLOOKUP($Y183,整理番号!$B$8:$C$10,2,FALSE),"")</f>
        <v/>
      </c>
      <c r="AA183" s="251"/>
      <c r="AB183" s="28"/>
      <c r="AC183" s="62" t="str">
        <f>IFERROR(VLOOKUP($AB183,整理番号!$B$22:$C$23,2,FALSE),"")</f>
        <v/>
      </c>
      <c r="AD183" s="28"/>
      <c r="AE183" s="116" t="str">
        <f>IFERROR(VLOOKUP(AD183,整理番号!$B$14:$C$16,2,FALSE),"")</f>
        <v/>
      </c>
      <c r="AF183" s="115"/>
      <c r="AG183" s="30" t="str">
        <f>IFERROR(VLOOKUP(AF183,整理番号!$B$18:$C$19,2,FALSE),"")</f>
        <v/>
      </c>
      <c r="AH183" s="28"/>
      <c r="AI183" s="254"/>
      <c r="AJ183" s="254"/>
      <c r="AK183" s="122"/>
      <c r="AL183" s="141"/>
      <c r="AM183" s="28"/>
      <c r="AN183" s="141"/>
      <c r="AO183" s="115"/>
      <c r="AP183" s="116" t="str">
        <f>IFERROR(VLOOKUP(AO183,整理番号!$B$38:$C$43,2,FALSE),"")</f>
        <v/>
      </c>
      <c r="AQ183" s="104" t="str">
        <f t="shared" si="260"/>
        <v/>
      </c>
      <c r="AR183" s="27"/>
      <c r="AS183" s="28"/>
      <c r="AT183" s="27"/>
      <c r="AU183" s="27"/>
      <c r="AV183" s="122"/>
      <c r="AW183" s="115"/>
      <c r="AX183" s="31"/>
      <c r="AY183" s="64" t="str">
        <f t="shared" si="261"/>
        <v/>
      </c>
      <c r="AZ183" s="31"/>
      <c r="BA183" s="31"/>
      <c r="BB183" s="64">
        <f t="shared" si="262"/>
        <v>0</v>
      </c>
      <c r="BC183" s="64" t="str">
        <f t="shared" si="263"/>
        <v/>
      </c>
      <c r="BD183" s="64" t="str">
        <f t="shared" si="264"/>
        <v/>
      </c>
      <c r="BE183" s="33"/>
      <c r="BF183" s="34" t="str">
        <f t="shared" si="265"/>
        <v/>
      </c>
      <c r="BG183" s="125" t="str">
        <f t="shared" si="266"/>
        <v/>
      </c>
      <c r="BH183" s="262"/>
      <c r="BI183" s="263"/>
      <c r="BJ183" s="31"/>
      <c r="BK183" s="31"/>
      <c r="BL183" s="31"/>
      <c r="BM183" s="31"/>
      <c r="BN183" s="148"/>
      <c r="BO183" s="270"/>
      <c r="BP183" s="267"/>
      <c r="BQ183" s="262"/>
      <c r="BR183" s="263"/>
      <c r="BS183" s="31"/>
      <c r="BT183" s="31"/>
      <c r="BU183" s="31"/>
      <c r="BV183" s="31"/>
      <c r="BW183" s="148"/>
      <c r="BX183" s="270"/>
      <c r="BY183" s="267"/>
      <c r="BZ183" s="262"/>
      <c r="CA183" s="263"/>
      <c r="CB183" s="31"/>
      <c r="CC183" s="31"/>
      <c r="CD183" s="31"/>
      <c r="CE183" s="31"/>
      <c r="CF183" s="148"/>
      <c r="CG183" s="270"/>
      <c r="CH183" s="267"/>
      <c r="CI183" s="262"/>
      <c r="CJ183" s="263"/>
      <c r="CK183" s="323"/>
      <c r="CL183" s="323"/>
      <c r="CM183" s="323"/>
      <c r="CN183" s="323"/>
      <c r="CO183" s="35" t="s">
        <v>306</v>
      </c>
      <c r="CP183" s="342" t="str">
        <f t="shared" si="267"/>
        <v/>
      </c>
      <c r="CQ183" s="267"/>
      <c r="CR183" s="258"/>
      <c r="CS183" s="93"/>
      <c r="CT183" s="275"/>
      <c r="CU183" s="275"/>
      <c r="CV183" s="275"/>
      <c r="CW183" s="275"/>
      <c r="CX183" s="36" t="s">
        <v>307</v>
      </c>
      <c r="CY183" s="273"/>
      <c r="CZ183" s="258"/>
      <c r="DA183" s="263"/>
      <c r="DB183" s="296"/>
      <c r="DC183" s="296"/>
      <c r="DD183" s="296"/>
      <c r="DE183" s="296"/>
      <c r="DF183" s="36" t="s">
        <v>308</v>
      </c>
      <c r="DG183" s="344" t="str">
        <f t="shared" si="268"/>
        <v/>
      </c>
      <c r="DH183" s="273"/>
      <c r="DI183" s="258"/>
      <c r="DJ183" s="263"/>
      <c r="DK183" s="278"/>
      <c r="DL183" s="278"/>
      <c r="DM183" s="278"/>
      <c r="DN183" s="278"/>
      <c r="DO183" s="36" t="s">
        <v>309</v>
      </c>
      <c r="DP183" s="281"/>
      <c r="DQ183" s="284" t="str">
        <f t="shared" si="269"/>
        <v/>
      </c>
      <c r="DR183" s="273"/>
      <c r="DS183" s="43"/>
      <c r="DT183" s="93"/>
      <c r="DU183" s="37"/>
      <c r="DV183" s="37"/>
      <c r="DW183" s="37"/>
      <c r="DX183" s="37"/>
      <c r="DY183" s="46" t="s">
        <v>310</v>
      </c>
      <c r="DZ183" s="478"/>
      <c r="EA183" s="38"/>
      <c r="EB183" s="37"/>
      <c r="EC183" s="37"/>
      <c r="ED183" s="37"/>
      <c r="EE183" s="37"/>
      <c r="EF183" s="49" t="s">
        <v>307</v>
      </c>
      <c r="EG183" s="54"/>
      <c r="EH183" s="290"/>
      <c r="EI183" s="37"/>
      <c r="EJ183" s="37"/>
      <c r="EK183" s="37"/>
      <c r="EL183" s="37"/>
      <c r="EM183" s="52" t="s">
        <v>307</v>
      </c>
      <c r="EN183" s="57"/>
      <c r="EO183" s="290"/>
      <c r="EP183" s="37"/>
      <c r="EQ183" s="37"/>
      <c r="ER183" s="37"/>
      <c r="ES183" s="37"/>
      <c r="ET183" s="39" t="s">
        <v>307</v>
      </c>
      <c r="EU183" s="287"/>
      <c r="EV183" s="292"/>
      <c r="EW183" s="290"/>
      <c r="EX183" s="37"/>
      <c r="EY183" s="37"/>
      <c r="EZ183" s="37"/>
      <c r="FA183" s="37"/>
      <c r="FB183" s="39" t="s">
        <v>307</v>
      </c>
      <c r="FC183" s="287"/>
      <c r="FD183" s="292"/>
      <c r="FE183" s="290"/>
      <c r="FF183" s="296"/>
      <c r="FG183" s="296"/>
      <c r="FH183" s="296"/>
      <c r="FI183" s="296"/>
      <c r="FJ183" s="40" t="s">
        <v>311</v>
      </c>
      <c r="FK183" s="302" t="str">
        <f t="shared" si="270"/>
        <v/>
      </c>
      <c r="FL183" s="299"/>
      <c r="FM183" s="292"/>
      <c r="FN183" s="290"/>
      <c r="FO183" s="305"/>
      <c r="FP183" s="296"/>
      <c r="FQ183" s="296"/>
      <c r="FR183" s="296"/>
      <c r="FS183" s="40" t="s">
        <v>311</v>
      </c>
      <c r="FT183" s="352" t="str">
        <f t="shared" si="271"/>
        <v/>
      </c>
      <c r="FU183" s="267"/>
      <c r="FV183" s="292"/>
      <c r="FW183" s="290"/>
      <c r="FX183" s="326"/>
      <c r="FY183" s="326"/>
      <c r="FZ183" s="326"/>
      <c r="GA183" s="326"/>
      <c r="GB183" s="36" t="s">
        <v>312</v>
      </c>
      <c r="GC183" s="308" t="str">
        <f t="shared" si="272"/>
        <v/>
      </c>
      <c r="GD183" s="267"/>
      <c r="GE183" s="312" t="str">
        <f t="shared" si="273"/>
        <v/>
      </c>
      <c r="GF183" s="313"/>
      <c r="GG183" s="338"/>
      <c r="GH183" s="312" t="str">
        <f t="shared" si="274"/>
        <v/>
      </c>
      <c r="GI183" s="313"/>
      <c r="GJ183" s="338" t="s">
        <v>56</v>
      </c>
      <c r="GK183" s="475" t="str">
        <f t="shared" si="275"/>
        <v/>
      </c>
      <c r="GL183" s="313"/>
      <c r="GM183" s="313"/>
      <c r="GN183" s="338"/>
      <c r="GO183" s="429" t="str">
        <f t="shared" si="276"/>
        <v/>
      </c>
      <c r="GP183" s="430" t="str">
        <f t="shared" si="277"/>
        <v/>
      </c>
      <c r="GQ183" s="431" t="str">
        <f t="shared" si="278"/>
        <v/>
      </c>
      <c r="GR183" s="432" t="str">
        <f t="shared" si="279"/>
        <v/>
      </c>
      <c r="GS183" s="430" t="str">
        <f t="shared" si="280"/>
        <v/>
      </c>
      <c r="GT183" s="433" t="str">
        <f t="shared" si="281"/>
        <v/>
      </c>
      <c r="GU183" s="331" t="str">
        <f t="shared" si="282"/>
        <v/>
      </c>
      <c r="GV183" s="333" t="str">
        <f t="shared" si="283"/>
        <v/>
      </c>
      <c r="GW183" s="439" t="str">
        <f t="shared" si="284"/>
        <v/>
      </c>
      <c r="GX183" s="433" t="str">
        <f t="shared" si="285"/>
        <v/>
      </c>
      <c r="GY183" s="331" t="str">
        <f t="shared" si="286"/>
        <v/>
      </c>
      <c r="GZ183" s="331" t="str">
        <f t="shared" si="287"/>
        <v/>
      </c>
      <c r="HA183" s="328" t="str">
        <f t="shared" si="288"/>
        <v/>
      </c>
      <c r="HB183" s="331" t="str">
        <f t="shared" si="289"/>
        <v/>
      </c>
      <c r="HC183" s="331" t="str">
        <f t="shared" si="290"/>
        <v/>
      </c>
      <c r="HD183" s="333" t="str">
        <f t="shared" si="291"/>
        <v/>
      </c>
      <c r="HE183" s="332" t="str">
        <f t="shared" si="292"/>
        <v/>
      </c>
      <c r="HF183" s="331" t="str">
        <f t="shared" si="293"/>
        <v/>
      </c>
      <c r="HG183" s="333" t="str">
        <f t="shared" si="294"/>
        <v/>
      </c>
      <c r="HH183" s="419" t="str">
        <f t="shared" si="295"/>
        <v/>
      </c>
      <c r="HI183" s="358" t="str">
        <f t="shared" si="296"/>
        <v/>
      </c>
      <c r="HJ183" s="331" t="str">
        <f t="shared" si="297"/>
        <v/>
      </c>
      <c r="HK183" s="331" t="str">
        <f t="shared" si="298"/>
        <v/>
      </c>
      <c r="HL183" s="358" t="str">
        <f t="shared" si="299"/>
        <v/>
      </c>
      <c r="HM183" s="331" t="str">
        <f t="shared" si="300"/>
        <v/>
      </c>
      <c r="HN183" s="331" t="str">
        <f t="shared" si="301"/>
        <v/>
      </c>
      <c r="HO183" s="358" t="str">
        <f t="shared" si="302"/>
        <v/>
      </c>
      <c r="HP183" s="331" t="str">
        <f t="shared" si="303"/>
        <v/>
      </c>
      <c r="HQ183" s="331" t="str">
        <f t="shared" si="304"/>
        <v/>
      </c>
      <c r="HR183" s="361" t="str">
        <f t="shared" si="305"/>
        <v/>
      </c>
      <c r="HS183" s="348" t="str">
        <f t="shared" si="306"/>
        <v/>
      </c>
      <c r="HT183" s="333" t="str">
        <f t="shared" si="307"/>
        <v/>
      </c>
      <c r="HU183" s="428" t="str">
        <f t="shared" si="308"/>
        <v/>
      </c>
      <c r="HV183" s="328" t="str">
        <f t="shared" si="309"/>
        <v/>
      </c>
      <c r="HW183" s="330" t="str">
        <f t="shared" si="310"/>
        <v/>
      </c>
      <c r="HX183" s="418" t="str">
        <f t="shared" si="311"/>
        <v/>
      </c>
      <c r="HY183" s="331" t="str">
        <f t="shared" si="312"/>
        <v/>
      </c>
      <c r="HZ183" s="331" t="str">
        <f t="shared" si="313"/>
        <v/>
      </c>
      <c r="IA183" s="331" t="str">
        <f t="shared" si="314"/>
        <v/>
      </c>
      <c r="IB183" s="331" t="str">
        <f t="shared" si="315"/>
        <v/>
      </c>
      <c r="IC183" s="333" t="str">
        <f t="shared" si="316"/>
        <v/>
      </c>
      <c r="ID183" s="419" t="str">
        <f t="shared" si="317"/>
        <v/>
      </c>
      <c r="IE183" s="331" t="str">
        <f t="shared" si="318"/>
        <v/>
      </c>
      <c r="IF183" s="331" t="str">
        <f t="shared" si="319"/>
        <v/>
      </c>
      <c r="IG183" s="331" t="str">
        <f t="shared" si="320"/>
        <v/>
      </c>
      <c r="IH183" s="331" t="str">
        <f t="shared" si="321"/>
        <v/>
      </c>
      <c r="II183" s="333" t="str">
        <f t="shared" si="322"/>
        <v/>
      </c>
      <c r="IJ183" s="419" t="str">
        <f t="shared" si="323"/>
        <v/>
      </c>
      <c r="IK183" s="331" t="str">
        <f t="shared" si="324"/>
        <v/>
      </c>
      <c r="IL183" s="331" t="str">
        <f t="shared" si="325"/>
        <v/>
      </c>
      <c r="IM183" s="331" t="str">
        <f t="shared" si="326"/>
        <v/>
      </c>
      <c r="IN183" s="331" t="str">
        <f t="shared" si="327"/>
        <v/>
      </c>
      <c r="IO183" s="333" t="str">
        <f t="shared" si="328"/>
        <v/>
      </c>
      <c r="IP183" s="433" t="str">
        <f t="shared" si="329"/>
        <v/>
      </c>
      <c r="IQ183" s="331" t="str">
        <f t="shared" si="330"/>
        <v/>
      </c>
      <c r="IR183" s="348" t="str">
        <f t="shared" si="331"/>
        <v/>
      </c>
      <c r="IS183" s="433" t="str">
        <f t="shared" si="332"/>
        <v/>
      </c>
      <c r="IT183" s="331" t="str">
        <f t="shared" si="333"/>
        <v/>
      </c>
      <c r="IU183" s="333" t="str">
        <f t="shared" si="334"/>
        <v/>
      </c>
      <c r="IV183" s="449" t="str">
        <f t="shared" si="335"/>
        <v/>
      </c>
      <c r="IW183" s="331" t="str">
        <f t="shared" si="336"/>
        <v/>
      </c>
      <c r="IX183" s="331" t="str">
        <f t="shared" si="337"/>
        <v/>
      </c>
      <c r="IY183" s="348" t="str">
        <f t="shared" si="338"/>
        <v/>
      </c>
      <c r="IZ183" s="365" t="str">
        <f t="shared" si="339"/>
        <v/>
      </c>
      <c r="JA183" s="340"/>
      <c r="JB183" s="100"/>
      <c r="JC183" s="370" t="str">
        <f t="shared" si="340"/>
        <v/>
      </c>
      <c r="JD183" s="101" t="str">
        <f t="shared" si="341"/>
        <v/>
      </c>
      <c r="JE183" s="367" t="str">
        <f t="shared" si="342"/>
        <v/>
      </c>
      <c r="JF183" s="368" t="str">
        <f t="shared" si="343"/>
        <v/>
      </c>
      <c r="JG183" s="368" t="str">
        <f t="shared" si="344"/>
        <v/>
      </c>
      <c r="JH183" s="368" t="str">
        <f t="shared" si="345"/>
        <v/>
      </c>
      <c r="JI183" s="368">
        <f t="shared" si="346"/>
        <v>0</v>
      </c>
      <c r="JJ183" s="369" t="str">
        <f t="shared" si="347"/>
        <v/>
      </c>
      <c r="JK183" s="367" t="str">
        <f t="shared" si="348"/>
        <v/>
      </c>
      <c r="JL183" s="369" t="str">
        <f t="shared" si="349"/>
        <v/>
      </c>
      <c r="JM183" s="368" t="str">
        <f t="shared" si="350"/>
        <v/>
      </c>
      <c r="JN183" s="368" t="str">
        <f t="shared" si="351"/>
        <v/>
      </c>
      <c r="JO183" s="368" t="str">
        <f t="shared" si="352"/>
        <v/>
      </c>
      <c r="JP183" s="371" t="str">
        <f t="shared" si="353"/>
        <v/>
      </c>
      <c r="JR183" s="115" t="str">
        <f t="shared" si="354"/>
        <v/>
      </c>
      <c r="JS183" s="28" t="str">
        <f t="shared" si="355"/>
        <v/>
      </c>
      <c r="JT183" s="28" t="str">
        <f t="shared" si="356"/>
        <v/>
      </c>
      <c r="JU183" s="28" t="str">
        <f t="shared" si="357"/>
        <v/>
      </c>
      <c r="JV183" s="28" t="str">
        <f t="shared" si="358"/>
        <v/>
      </c>
      <c r="JW183" s="251"/>
      <c r="JX183" s="122" t="str">
        <f t="shared" si="359"/>
        <v/>
      </c>
      <c r="JZ183" s="115" t="str">
        <f t="shared" si="360"/>
        <v/>
      </c>
      <c r="KA183" s="398" t="str">
        <f t="shared" si="361"/>
        <v/>
      </c>
      <c r="KB183" s="398" t="str">
        <f t="shared" si="362"/>
        <v/>
      </c>
      <c r="KC183" s="28" t="str">
        <f t="shared" si="363"/>
        <v/>
      </c>
      <c r="KD183" s="28" t="str">
        <f t="shared" si="364"/>
        <v/>
      </c>
      <c r="KE183" s="28" t="str">
        <f t="shared" si="365"/>
        <v/>
      </c>
      <c r="KF183" s="28" t="str">
        <f t="shared" si="366"/>
        <v/>
      </c>
      <c r="KG183" s="28" t="str">
        <f t="shared" si="367"/>
        <v/>
      </c>
      <c r="KH183" s="28" t="str">
        <f t="shared" si="368"/>
        <v/>
      </c>
      <c r="KI183" s="28" t="str">
        <f t="shared" si="369"/>
        <v/>
      </c>
      <c r="KJ183" s="28" t="str">
        <f t="shared" si="370"/>
        <v/>
      </c>
      <c r="KK183" s="122" t="str">
        <f t="shared" si="371"/>
        <v/>
      </c>
    </row>
    <row r="184" spans="2:297" s="26" customFormat="1" ht="26.25" customHeight="1" x14ac:dyDescent="0.2">
      <c r="B184" s="27">
        <f t="shared" si="250"/>
        <v>0</v>
      </c>
      <c r="C184" s="27">
        <f t="shared" si="251"/>
        <v>0</v>
      </c>
      <c r="D184" s="27">
        <f t="shared" si="252"/>
        <v>0</v>
      </c>
      <c r="E184" s="27">
        <f t="shared" si="253"/>
        <v>0</v>
      </c>
      <c r="F184" s="27">
        <f t="shared" si="254"/>
        <v>0</v>
      </c>
      <c r="G184" s="27">
        <f t="shared" si="255"/>
        <v>0</v>
      </c>
      <c r="H184" s="27">
        <f t="shared" si="256"/>
        <v>0</v>
      </c>
      <c r="I184" s="27">
        <f t="shared" si="257"/>
        <v>0</v>
      </c>
      <c r="J184" s="27"/>
      <c r="K184" s="27"/>
      <c r="L184" s="27"/>
      <c r="N184" s="131" t="str">
        <f t="shared" si="258"/>
        <v/>
      </c>
      <c r="O184" s="59"/>
      <c r="P184" s="59"/>
      <c r="Q184" s="241"/>
      <c r="R184" s="483"/>
      <c r="S184" s="243" t="str">
        <f>IFERROR(VLOOKUP($R184,整理番号!$B$4:$C$5,2,FALSE),"")</f>
        <v/>
      </c>
      <c r="T184" s="59"/>
      <c r="U184" s="250"/>
      <c r="V184" s="121"/>
      <c r="W184" s="218" t="str">
        <f t="shared" si="259"/>
        <v/>
      </c>
      <c r="X184" s="111"/>
      <c r="Y184" s="115"/>
      <c r="Z184" s="146" t="str">
        <f>IFERROR(VLOOKUP($Y184,整理番号!$B$8:$C$10,2,FALSE),"")</f>
        <v/>
      </c>
      <c r="AA184" s="251"/>
      <c r="AB184" s="28"/>
      <c r="AC184" s="62" t="str">
        <f>IFERROR(VLOOKUP($AB184,整理番号!$B$22:$C$23,2,FALSE),"")</f>
        <v/>
      </c>
      <c r="AD184" s="28"/>
      <c r="AE184" s="116" t="str">
        <f>IFERROR(VLOOKUP(AD184,整理番号!$B$14:$C$16,2,FALSE),"")</f>
        <v/>
      </c>
      <c r="AF184" s="115"/>
      <c r="AG184" s="30" t="str">
        <f>IFERROR(VLOOKUP(AF184,整理番号!$B$18:$C$19,2,FALSE),"")</f>
        <v/>
      </c>
      <c r="AH184" s="28"/>
      <c r="AI184" s="254"/>
      <c r="AJ184" s="254"/>
      <c r="AK184" s="122"/>
      <c r="AL184" s="141"/>
      <c r="AM184" s="28"/>
      <c r="AN184" s="141"/>
      <c r="AO184" s="115"/>
      <c r="AP184" s="116" t="str">
        <f>IFERROR(VLOOKUP(AO184,整理番号!$B$38:$C$43,2,FALSE),"")</f>
        <v/>
      </c>
      <c r="AQ184" s="104" t="str">
        <f t="shared" si="260"/>
        <v/>
      </c>
      <c r="AR184" s="27"/>
      <c r="AS184" s="28"/>
      <c r="AT184" s="27"/>
      <c r="AU184" s="27"/>
      <c r="AV184" s="122"/>
      <c r="AW184" s="115"/>
      <c r="AX184" s="31"/>
      <c r="AY184" s="64" t="str">
        <f t="shared" si="261"/>
        <v/>
      </c>
      <c r="AZ184" s="31"/>
      <c r="BA184" s="31"/>
      <c r="BB184" s="64">
        <f t="shared" si="262"/>
        <v>0</v>
      </c>
      <c r="BC184" s="64" t="str">
        <f t="shared" si="263"/>
        <v/>
      </c>
      <c r="BD184" s="64" t="str">
        <f t="shared" si="264"/>
        <v/>
      </c>
      <c r="BE184" s="33"/>
      <c r="BF184" s="34" t="str">
        <f t="shared" si="265"/>
        <v/>
      </c>
      <c r="BG184" s="125" t="str">
        <f t="shared" si="266"/>
        <v/>
      </c>
      <c r="BH184" s="262"/>
      <c r="BI184" s="263"/>
      <c r="BJ184" s="31"/>
      <c r="BK184" s="31"/>
      <c r="BL184" s="31"/>
      <c r="BM184" s="31"/>
      <c r="BN184" s="148"/>
      <c r="BO184" s="270"/>
      <c r="BP184" s="267"/>
      <c r="BQ184" s="262"/>
      <c r="BR184" s="263"/>
      <c r="BS184" s="31"/>
      <c r="BT184" s="31"/>
      <c r="BU184" s="31"/>
      <c r="BV184" s="31"/>
      <c r="BW184" s="148"/>
      <c r="BX184" s="270"/>
      <c r="BY184" s="267"/>
      <c r="BZ184" s="262"/>
      <c r="CA184" s="263"/>
      <c r="CB184" s="31"/>
      <c r="CC184" s="31"/>
      <c r="CD184" s="31"/>
      <c r="CE184" s="31"/>
      <c r="CF184" s="148"/>
      <c r="CG184" s="270"/>
      <c r="CH184" s="267"/>
      <c r="CI184" s="262"/>
      <c r="CJ184" s="263"/>
      <c r="CK184" s="323"/>
      <c r="CL184" s="323"/>
      <c r="CM184" s="323"/>
      <c r="CN184" s="323"/>
      <c r="CO184" s="35" t="s">
        <v>306</v>
      </c>
      <c r="CP184" s="342" t="str">
        <f t="shared" si="267"/>
        <v/>
      </c>
      <c r="CQ184" s="267"/>
      <c r="CR184" s="258"/>
      <c r="CS184" s="93"/>
      <c r="CT184" s="275"/>
      <c r="CU184" s="275"/>
      <c r="CV184" s="275"/>
      <c r="CW184" s="275"/>
      <c r="CX184" s="36" t="s">
        <v>307</v>
      </c>
      <c r="CY184" s="273"/>
      <c r="CZ184" s="258"/>
      <c r="DA184" s="263"/>
      <c r="DB184" s="296"/>
      <c r="DC184" s="296"/>
      <c r="DD184" s="296"/>
      <c r="DE184" s="296"/>
      <c r="DF184" s="36" t="s">
        <v>308</v>
      </c>
      <c r="DG184" s="344" t="str">
        <f t="shared" si="268"/>
        <v/>
      </c>
      <c r="DH184" s="273"/>
      <c r="DI184" s="258"/>
      <c r="DJ184" s="263"/>
      <c r="DK184" s="278"/>
      <c r="DL184" s="278"/>
      <c r="DM184" s="278"/>
      <c r="DN184" s="278"/>
      <c r="DO184" s="36" t="s">
        <v>309</v>
      </c>
      <c r="DP184" s="281"/>
      <c r="DQ184" s="284" t="str">
        <f t="shared" si="269"/>
        <v/>
      </c>
      <c r="DR184" s="273"/>
      <c r="DS184" s="43"/>
      <c r="DT184" s="93"/>
      <c r="DU184" s="37"/>
      <c r="DV184" s="37"/>
      <c r="DW184" s="37"/>
      <c r="DX184" s="37"/>
      <c r="DY184" s="46" t="s">
        <v>310</v>
      </c>
      <c r="DZ184" s="478"/>
      <c r="EA184" s="38"/>
      <c r="EB184" s="37"/>
      <c r="EC184" s="37"/>
      <c r="ED184" s="37"/>
      <c r="EE184" s="37"/>
      <c r="EF184" s="49" t="s">
        <v>307</v>
      </c>
      <c r="EG184" s="54"/>
      <c r="EH184" s="290"/>
      <c r="EI184" s="37"/>
      <c r="EJ184" s="37"/>
      <c r="EK184" s="37"/>
      <c r="EL184" s="37"/>
      <c r="EM184" s="52" t="s">
        <v>307</v>
      </c>
      <c r="EN184" s="57"/>
      <c r="EO184" s="290"/>
      <c r="EP184" s="37"/>
      <c r="EQ184" s="37"/>
      <c r="ER184" s="37"/>
      <c r="ES184" s="37"/>
      <c r="ET184" s="39" t="s">
        <v>307</v>
      </c>
      <c r="EU184" s="287"/>
      <c r="EV184" s="292"/>
      <c r="EW184" s="290"/>
      <c r="EX184" s="37"/>
      <c r="EY184" s="37"/>
      <c r="EZ184" s="37"/>
      <c r="FA184" s="37"/>
      <c r="FB184" s="39" t="s">
        <v>307</v>
      </c>
      <c r="FC184" s="287"/>
      <c r="FD184" s="292"/>
      <c r="FE184" s="290"/>
      <c r="FF184" s="296"/>
      <c r="FG184" s="296"/>
      <c r="FH184" s="296"/>
      <c r="FI184" s="296"/>
      <c r="FJ184" s="40" t="s">
        <v>311</v>
      </c>
      <c r="FK184" s="302" t="str">
        <f t="shared" si="270"/>
        <v/>
      </c>
      <c r="FL184" s="299"/>
      <c r="FM184" s="292"/>
      <c r="FN184" s="290"/>
      <c r="FO184" s="305"/>
      <c r="FP184" s="296"/>
      <c r="FQ184" s="296"/>
      <c r="FR184" s="296"/>
      <c r="FS184" s="40" t="s">
        <v>311</v>
      </c>
      <c r="FT184" s="352" t="str">
        <f t="shared" si="271"/>
        <v/>
      </c>
      <c r="FU184" s="267"/>
      <c r="FV184" s="292"/>
      <c r="FW184" s="290"/>
      <c r="FX184" s="326"/>
      <c r="FY184" s="326"/>
      <c r="FZ184" s="326"/>
      <c r="GA184" s="326"/>
      <c r="GB184" s="36" t="s">
        <v>312</v>
      </c>
      <c r="GC184" s="308" t="str">
        <f t="shared" si="272"/>
        <v/>
      </c>
      <c r="GD184" s="267"/>
      <c r="GE184" s="312" t="str">
        <f t="shared" si="273"/>
        <v/>
      </c>
      <c r="GF184" s="313"/>
      <c r="GG184" s="338"/>
      <c r="GH184" s="312" t="str">
        <f t="shared" si="274"/>
        <v/>
      </c>
      <c r="GI184" s="313"/>
      <c r="GJ184" s="338" t="s">
        <v>56</v>
      </c>
      <c r="GK184" s="475" t="str">
        <f t="shared" si="275"/>
        <v/>
      </c>
      <c r="GL184" s="313"/>
      <c r="GM184" s="313"/>
      <c r="GN184" s="338"/>
      <c r="GO184" s="429" t="str">
        <f t="shared" si="276"/>
        <v/>
      </c>
      <c r="GP184" s="430" t="str">
        <f t="shared" si="277"/>
        <v/>
      </c>
      <c r="GQ184" s="431" t="str">
        <f t="shared" si="278"/>
        <v/>
      </c>
      <c r="GR184" s="432" t="str">
        <f t="shared" si="279"/>
        <v/>
      </c>
      <c r="GS184" s="430" t="str">
        <f t="shared" si="280"/>
        <v/>
      </c>
      <c r="GT184" s="433" t="str">
        <f t="shared" si="281"/>
        <v/>
      </c>
      <c r="GU184" s="331" t="str">
        <f t="shared" si="282"/>
        <v/>
      </c>
      <c r="GV184" s="333" t="str">
        <f t="shared" si="283"/>
        <v/>
      </c>
      <c r="GW184" s="439" t="str">
        <f t="shared" si="284"/>
        <v/>
      </c>
      <c r="GX184" s="433" t="str">
        <f t="shared" si="285"/>
        <v/>
      </c>
      <c r="GY184" s="331" t="str">
        <f t="shared" si="286"/>
        <v/>
      </c>
      <c r="GZ184" s="331" t="str">
        <f t="shared" si="287"/>
        <v/>
      </c>
      <c r="HA184" s="328" t="str">
        <f t="shared" si="288"/>
        <v/>
      </c>
      <c r="HB184" s="331" t="str">
        <f t="shared" si="289"/>
        <v/>
      </c>
      <c r="HC184" s="331" t="str">
        <f t="shared" si="290"/>
        <v/>
      </c>
      <c r="HD184" s="333" t="str">
        <f t="shared" si="291"/>
        <v/>
      </c>
      <c r="HE184" s="332" t="str">
        <f t="shared" si="292"/>
        <v/>
      </c>
      <c r="HF184" s="331" t="str">
        <f t="shared" si="293"/>
        <v/>
      </c>
      <c r="HG184" s="333" t="str">
        <f t="shared" si="294"/>
        <v/>
      </c>
      <c r="HH184" s="419" t="str">
        <f t="shared" si="295"/>
        <v/>
      </c>
      <c r="HI184" s="358" t="str">
        <f t="shared" si="296"/>
        <v/>
      </c>
      <c r="HJ184" s="331" t="str">
        <f t="shared" si="297"/>
        <v/>
      </c>
      <c r="HK184" s="331" t="str">
        <f t="shared" si="298"/>
        <v/>
      </c>
      <c r="HL184" s="358" t="str">
        <f t="shared" si="299"/>
        <v/>
      </c>
      <c r="HM184" s="331" t="str">
        <f t="shared" si="300"/>
        <v/>
      </c>
      <c r="HN184" s="331" t="str">
        <f t="shared" si="301"/>
        <v/>
      </c>
      <c r="HO184" s="358" t="str">
        <f t="shared" si="302"/>
        <v/>
      </c>
      <c r="HP184" s="331" t="str">
        <f t="shared" si="303"/>
        <v/>
      </c>
      <c r="HQ184" s="331" t="str">
        <f t="shared" si="304"/>
        <v/>
      </c>
      <c r="HR184" s="361" t="str">
        <f t="shared" si="305"/>
        <v/>
      </c>
      <c r="HS184" s="348" t="str">
        <f t="shared" si="306"/>
        <v/>
      </c>
      <c r="HT184" s="333" t="str">
        <f t="shared" si="307"/>
        <v/>
      </c>
      <c r="HU184" s="428" t="str">
        <f t="shared" si="308"/>
        <v/>
      </c>
      <c r="HV184" s="328" t="str">
        <f t="shared" si="309"/>
        <v/>
      </c>
      <c r="HW184" s="330" t="str">
        <f t="shared" si="310"/>
        <v/>
      </c>
      <c r="HX184" s="418" t="str">
        <f t="shared" si="311"/>
        <v/>
      </c>
      <c r="HY184" s="331" t="str">
        <f t="shared" si="312"/>
        <v/>
      </c>
      <c r="HZ184" s="331" t="str">
        <f t="shared" si="313"/>
        <v/>
      </c>
      <c r="IA184" s="331" t="str">
        <f t="shared" si="314"/>
        <v/>
      </c>
      <c r="IB184" s="331" t="str">
        <f t="shared" si="315"/>
        <v/>
      </c>
      <c r="IC184" s="333" t="str">
        <f t="shared" si="316"/>
        <v/>
      </c>
      <c r="ID184" s="419" t="str">
        <f t="shared" si="317"/>
        <v/>
      </c>
      <c r="IE184" s="331" t="str">
        <f t="shared" si="318"/>
        <v/>
      </c>
      <c r="IF184" s="331" t="str">
        <f t="shared" si="319"/>
        <v/>
      </c>
      <c r="IG184" s="331" t="str">
        <f t="shared" si="320"/>
        <v/>
      </c>
      <c r="IH184" s="331" t="str">
        <f t="shared" si="321"/>
        <v/>
      </c>
      <c r="II184" s="333" t="str">
        <f t="shared" si="322"/>
        <v/>
      </c>
      <c r="IJ184" s="419" t="str">
        <f t="shared" si="323"/>
        <v/>
      </c>
      <c r="IK184" s="331" t="str">
        <f t="shared" si="324"/>
        <v/>
      </c>
      <c r="IL184" s="331" t="str">
        <f t="shared" si="325"/>
        <v/>
      </c>
      <c r="IM184" s="331" t="str">
        <f t="shared" si="326"/>
        <v/>
      </c>
      <c r="IN184" s="331" t="str">
        <f t="shared" si="327"/>
        <v/>
      </c>
      <c r="IO184" s="333" t="str">
        <f t="shared" si="328"/>
        <v/>
      </c>
      <c r="IP184" s="433" t="str">
        <f t="shared" si="329"/>
        <v/>
      </c>
      <c r="IQ184" s="331" t="str">
        <f t="shared" si="330"/>
        <v/>
      </c>
      <c r="IR184" s="348" t="str">
        <f t="shared" si="331"/>
        <v/>
      </c>
      <c r="IS184" s="433" t="str">
        <f t="shared" si="332"/>
        <v/>
      </c>
      <c r="IT184" s="331" t="str">
        <f t="shared" si="333"/>
        <v/>
      </c>
      <c r="IU184" s="333" t="str">
        <f t="shared" si="334"/>
        <v/>
      </c>
      <c r="IV184" s="449" t="str">
        <f t="shared" si="335"/>
        <v/>
      </c>
      <c r="IW184" s="331" t="str">
        <f t="shared" si="336"/>
        <v/>
      </c>
      <c r="IX184" s="331" t="str">
        <f t="shared" si="337"/>
        <v/>
      </c>
      <c r="IY184" s="348" t="str">
        <f t="shared" si="338"/>
        <v/>
      </c>
      <c r="IZ184" s="365" t="str">
        <f t="shared" si="339"/>
        <v/>
      </c>
      <c r="JA184" s="340"/>
      <c r="JB184" s="100"/>
      <c r="JC184" s="370" t="str">
        <f t="shared" si="340"/>
        <v/>
      </c>
      <c r="JD184" s="101" t="str">
        <f t="shared" si="341"/>
        <v/>
      </c>
      <c r="JE184" s="367" t="str">
        <f t="shared" si="342"/>
        <v/>
      </c>
      <c r="JF184" s="368" t="str">
        <f t="shared" si="343"/>
        <v/>
      </c>
      <c r="JG184" s="368" t="str">
        <f t="shared" si="344"/>
        <v/>
      </c>
      <c r="JH184" s="368" t="str">
        <f t="shared" si="345"/>
        <v/>
      </c>
      <c r="JI184" s="368">
        <f t="shared" si="346"/>
        <v>0</v>
      </c>
      <c r="JJ184" s="369" t="str">
        <f t="shared" si="347"/>
        <v/>
      </c>
      <c r="JK184" s="367" t="str">
        <f t="shared" si="348"/>
        <v/>
      </c>
      <c r="JL184" s="369" t="str">
        <f t="shared" si="349"/>
        <v/>
      </c>
      <c r="JM184" s="368" t="str">
        <f t="shared" si="350"/>
        <v/>
      </c>
      <c r="JN184" s="368" t="str">
        <f t="shared" si="351"/>
        <v/>
      </c>
      <c r="JO184" s="368" t="str">
        <f t="shared" si="352"/>
        <v/>
      </c>
      <c r="JP184" s="371" t="str">
        <f t="shared" si="353"/>
        <v/>
      </c>
      <c r="JR184" s="115" t="str">
        <f t="shared" si="354"/>
        <v/>
      </c>
      <c r="JS184" s="28" t="str">
        <f t="shared" si="355"/>
        <v/>
      </c>
      <c r="JT184" s="28" t="str">
        <f t="shared" si="356"/>
        <v/>
      </c>
      <c r="JU184" s="28" t="str">
        <f t="shared" si="357"/>
        <v/>
      </c>
      <c r="JV184" s="28" t="str">
        <f t="shared" si="358"/>
        <v/>
      </c>
      <c r="JW184" s="251"/>
      <c r="JX184" s="122" t="str">
        <f t="shared" si="359"/>
        <v/>
      </c>
      <c r="JZ184" s="115" t="str">
        <f t="shared" si="360"/>
        <v/>
      </c>
      <c r="KA184" s="398" t="str">
        <f t="shared" si="361"/>
        <v/>
      </c>
      <c r="KB184" s="398" t="str">
        <f t="shared" si="362"/>
        <v/>
      </c>
      <c r="KC184" s="28" t="str">
        <f t="shared" si="363"/>
        <v/>
      </c>
      <c r="KD184" s="28" t="str">
        <f t="shared" si="364"/>
        <v/>
      </c>
      <c r="KE184" s="28" t="str">
        <f t="shared" si="365"/>
        <v/>
      </c>
      <c r="KF184" s="28" t="str">
        <f t="shared" si="366"/>
        <v/>
      </c>
      <c r="KG184" s="28" t="str">
        <f t="shared" si="367"/>
        <v/>
      </c>
      <c r="KH184" s="28" t="str">
        <f t="shared" si="368"/>
        <v/>
      </c>
      <c r="KI184" s="28" t="str">
        <f t="shared" si="369"/>
        <v/>
      </c>
      <c r="KJ184" s="28" t="str">
        <f t="shared" si="370"/>
        <v/>
      </c>
      <c r="KK184" s="122" t="str">
        <f t="shared" si="371"/>
        <v/>
      </c>
    </row>
    <row r="185" spans="2:297" s="26" customFormat="1" ht="26.25" customHeight="1" x14ac:dyDescent="0.2">
      <c r="B185" s="27">
        <f t="shared" si="250"/>
        <v>0</v>
      </c>
      <c r="C185" s="27">
        <f t="shared" si="251"/>
        <v>0</v>
      </c>
      <c r="D185" s="27">
        <f t="shared" si="252"/>
        <v>0</v>
      </c>
      <c r="E185" s="27">
        <f t="shared" si="253"/>
        <v>0</v>
      </c>
      <c r="F185" s="27">
        <f t="shared" si="254"/>
        <v>0</v>
      </c>
      <c r="G185" s="27">
        <f t="shared" si="255"/>
        <v>0</v>
      </c>
      <c r="H185" s="27">
        <f t="shared" si="256"/>
        <v>0</v>
      </c>
      <c r="I185" s="27">
        <f t="shared" si="257"/>
        <v>0</v>
      </c>
      <c r="J185" s="27"/>
      <c r="K185" s="27"/>
      <c r="L185" s="27"/>
      <c r="N185" s="131" t="str">
        <f t="shared" si="258"/>
        <v/>
      </c>
      <c r="O185" s="59"/>
      <c r="P185" s="59"/>
      <c r="Q185" s="241"/>
      <c r="R185" s="483"/>
      <c r="S185" s="243" t="str">
        <f>IFERROR(VLOOKUP($R185,整理番号!$B$4:$C$5,2,FALSE),"")</f>
        <v/>
      </c>
      <c r="T185" s="59"/>
      <c r="U185" s="250"/>
      <c r="V185" s="121"/>
      <c r="W185" s="218" t="str">
        <f t="shared" si="259"/>
        <v/>
      </c>
      <c r="X185" s="111"/>
      <c r="Y185" s="115"/>
      <c r="Z185" s="146" t="str">
        <f>IFERROR(VLOOKUP($Y185,整理番号!$B$8:$C$10,2,FALSE),"")</f>
        <v/>
      </c>
      <c r="AA185" s="251"/>
      <c r="AB185" s="28"/>
      <c r="AC185" s="62" t="str">
        <f>IFERROR(VLOOKUP($AB185,整理番号!$B$22:$C$23,2,FALSE),"")</f>
        <v/>
      </c>
      <c r="AD185" s="28"/>
      <c r="AE185" s="116" t="str">
        <f>IFERROR(VLOOKUP(AD185,整理番号!$B$14:$C$16,2,FALSE),"")</f>
        <v/>
      </c>
      <c r="AF185" s="115"/>
      <c r="AG185" s="30" t="str">
        <f>IFERROR(VLOOKUP(AF185,整理番号!$B$18:$C$19,2,FALSE),"")</f>
        <v/>
      </c>
      <c r="AH185" s="28"/>
      <c r="AI185" s="254"/>
      <c r="AJ185" s="254"/>
      <c r="AK185" s="122"/>
      <c r="AL185" s="141"/>
      <c r="AM185" s="28"/>
      <c r="AN185" s="141"/>
      <c r="AO185" s="115"/>
      <c r="AP185" s="116" t="str">
        <f>IFERROR(VLOOKUP(AO185,整理番号!$B$38:$C$43,2,FALSE),"")</f>
        <v/>
      </c>
      <c r="AQ185" s="104" t="str">
        <f t="shared" si="260"/>
        <v/>
      </c>
      <c r="AR185" s="27"/>
      <c r="AS185" s="28"/>
      <c r="AT185" s="27"/>
      <c r="AU185" s="27"/>
      <c r="AV185" s="122"/>
      <c r="AW185" s="115"/>
      <c r="AX185" s="31"/>
      <c r="AY185" s="64" t="str">
        <f t="shared" si="261"/>
        <v/>
      </c>
      <c r="AZ185" s="31"/>
      <c r="BA185" s="31"/>
      <c r="BB185" s="64">
        <f t="shared" si="262"/>
        <v>0</v>
      </c>
      <c r="BC185" s="64" t="str">
        <f t="shared" si="263"/>
        <v/>
      </c>
      <c r="BD185" s="64" t="str">
        <f t="shared" si="264"/>
        <v/>
      </c>
      <c r="BE185" s="33"/>
      <c r="BF185" s="34" t="str">
        <f t="shared" si="265"/>
        <v/>
      </c>
      <c r="BG185" s="125" t="str">
        <f t="shared" si="266"/>
        <v/>
      </c>
      <c r="BH185" s="262"/>
      <c r="BI185" s="263"/>
      <c r="BJ185" s="31"/>
      <c r="BK185" s="31"/>
      <c r="BL185" s="31"/>
      <c r="BM185" s="31"/>
      <c r="BN185" s="148"/>
      <c r="BO185" s="270"/>
      <c r="BP185" s="267"/>
      <c r="BQ185" s="262"/>
      <c r="BR185" s="263"/>
      <c r="BS185" s="31"/>
      <c r="BT185" s="31"/>
      <c r="BU185" s="31"/>
      <c r="BV185" s="31"/>
      <c r="BW185" s="148"/>
      <c r="BX185" s="270"/>
      <c r="BY185" s="267"/>
      <c r="BZ185" s="262"/>
      <c r="CA185" s="263"/>
      <c r="CB185" s="31"/>
      <c r="CC185" s="31"/>
      <c r="CD185" s="31"/>
      <c r="CE185" s="31"/>
      <c r="CF185" s="148"/>
      <c r="CG185" s="270"/>
      <c r="CH185" s="267"/>
      <c r="CI185" s="262"/>
      <c r="CJ185" s="263"/>
      <c r="CK185" s="323"/>
      <c r="CL185" s="323"/>
      <c r="CM185" s="323"/>
      <c r="CN185" s="323"/>
      <c r="CO185" s="35" t="s">
        <v>306</v>
      </c>
      <c r="CP185" s="342" t="str">
        <f t="shared" si="267"/>
        <v/>
      </c>
      <c r="CQ185" s="267"/>
      <c r="CR185" s="258"/>
      <c r="CS185" s="93"/>
      <c r="CT185" s="275"/>
      <c r="CU185" s="275"/>
      <c r="CV185" s="275"/>
      <c r="CW185" s="275"/>
      <c r="CX185" s="36" t="s">
        <v>307</v>
      </c>
      <c r="CY185" s="273"/>
      <c r="CZ185" s="258"/>
      <c r="DA185" s="263"/>
      <c r="DB185" s="296"/>
      <c r="DC185" s="296"/>
      <c r="DD185" s="296"/>
      <c r="DE185" s="296"/>
      <c r="DF185" s="36" t="s">
        <v>308</v>
      </c>
      <c r="DG185" s="344" t="str">
        <f t="shared" si="268"/>
        <v/>
      </c>
      <c r="DH185" s="273"/>
      <c r="DI185" s="258"/>
      <c r="DJ185" s="263"/>
      <c r="DK185" s="278"/>
      <c r="DL185" s="278"/>
      <c r="DM185" s="278"/>
      <c r="DN185" s="278"/>
      <c r="DO185" s="36" t="s">
        <v>309</v>
      </c>
      <c r="DP185" s="281"/>
      <c r="DQ185" s="284" t="str">
        <f t="shared" si="269"/>
        <v/>
      </c>
      <c r="DR185" s="273"/>
      <c r="DS185" s="43"/>
      <c r="DT185" s="93"/>
      <c r="DU185" s="37"/>
      <c r="DV185" s="37"/>
      <c r="DW185" s="37"/>
      <c r="DX185" s="37"/>
      <c r="DY185" s="46" t="s">
        <v>310</v>
      </c>
      <c r="DZ185" s="478"/>
      <c r="EA185" s="38"/>
      <c r="EB185" s="37"/>
      <c r="EC185" s="37"/>
      <c r="ED185" s="37"/>
      <c r="EE185" s="37"/>
      <c r="EF185" s="49" t="s">
        <v>307</v>
      </c>
      <c r="EG185" s="54"/>
      <c r="EH185" s="290"/>
      <c r="EI185" s="37"/>
      <c r="EJ185" s="37"/>
      <c r="EK185" s="37"/>
      <c r="EL185" s="37"/>
      <c r="EM185" s="52" t="s">
        <v>307</v>
      </c>
      <c r="EN185" s="57"/>
      <c r="EO185" s="290"/>
      <c r="EP185" s="37"/>
      <c r="EQ185" s="37"/>
      <c r="ER185" s="37"/>
      <c r="ES185" s="37"/>
      <c r="ET185" s="39" t="s">
        <v>307</v>
      </c>
      <c r="EU185" s="287"/>
      <c r="EV185" s="292"/>
      <c r="EW185" s="290"/>
      <c r="EX185" s="37"/>
      <c r="EY185" s="37"/>
      <c r="EZ185" s="37"/>
      <c r="FA185" s="37"/>
      <c r="FB185" s="39" t="s">
        <v>307</v>
      </c>
      <c r="FC185" s="287"/>
      <c r="FD185" s="292"/>
      <c r="FE185" s="290"/>
      <c r="FF185" s="296"/>
      <c r="FG185" s="296"/>
      <c r="FH185" s="296"/>
      <c r="FI185" s="296"/>
      <c r="FJ185" s="40" t="s">
        <v>311</v>
      </c>
      <c r="FK185" s="302" t="str">
        <f t="shared" si="270"/>
        <v/>
      </c>
      <c r="FL185" s="299"/>
      <c r="FM185" s="292"/>
      <c r="FN185" s="290"/>
      <c r="FO185" s="305"/>
      <c r="FP185" s="296"/>
      <c r="FQ185" s="296"/>
      <c r="FR185" s="296"/>
      <c r="FS185" s="40" t="s">
        <v>311</v>
      </c>
      <c r="FT185" s="352" t="str">
        <f t="shared" si="271"/>
        <v/>
      </c>
      <c r="FU185" s="267"/>
      <c r="FV185" s="292"/>
      <c r="FW185" s="290"/>
      <c r="FX185" s="326"/>
      <c r="FY185" s="326"/>
      <c r="FZ185" s="326"/>
      <c r="GA185" s="326"/>
      <c r="GB185" s="36" t="s">
        <v>312</v>
      </c>
      <c r="GC185" s="308" t="str">
        <f t="shared" si="272"/>
        <v/>
      </c>
      <c r="GD185" s="267"/>
      <c r="GE185" s="312" t="str">
        <f t="shared" si="273"/>
        <v/>
      </c>
      <c r="GF185" s="313"/>
      <c r="GG185" s="338"/>
      <c r="GH185" s="312" t="str">
        <f t="shared" si="274"/>
        <v/>
      </c>
      <c r="GI185" s="313"/>
      <c r="GJ185" s="338" t="s">
        <v>56</v>
      </c>
      <c r="GK185" s="475" t="str">
        <f t="shared" si="275"/>
        <v/>
      </c>
      <c r="GL185" s="313"/>
      <c r="GM185" s="313"/>
      <c r="GN185" s="338"/>
      <c r="GO185" s="429" t="str">
        <f t="shared" si="276"/>
        <v/>
      </c>
      <c r="GP185" s="430" t="str">
        <f t="shared" si="277"/>
        <v/>
      </c>
      <c r="GQ185" s="431" t="str">
        <f t="shared" si="278"/>
        <v/>
      </c>
      <c r="GR185" s="432" t="str">
        <f t="shared" si="279"/>
        <v/>
      </c>
      <c r="GS185" s="430" t="str">
        <f t="shared" si="280"/>
        <v/>
      </c>
      <c r="GT185" s="433" t="str">
        <f t="shared" si="281"/>
        <v/>
      </c>
      <c r="GU185" s="331" t="str">
        <f t="shared" si="282"/>
        <v/>
      </c>
      <c r="GV185" s="333" t="str">
        <f t="shared" si="283"/>
        <v/>
      </c>
      <c r="GW185" s="439" t="str">
        <f t="shared" si="284"/>
        <v/>
      </c>
      <c r="GX185" s="433" t="str">
        <f t="shared" si="285"/>
        <v/>
      </c>
      <c r="GY185" s="331" t="str">
        <f t="shared" si="286"/>
        <v/>
      </c>
      <c r="GZ185" s="331" t="str">
        <f t="shared" si="287"/>
        <v/>
      </c>
      <c r="HA185" s="328" t="str">
        <f t="shared" si="288"/>
        <v/>
      </c>
      <c r="HB185" s="331" t="str">
        <f t="shared" si="289"/>
        <v/>
      </c>
      <c r="HC185" s="331" t="str">
        <f t="shared" si="290"/>
        <v/>
      </c>
      <c r="HD185" s="333" t="str">
        <f t="shared" si="291"/>
        <v/>
      </c>
      <c r="HE185" s="332" t="str">
        <f t="shared" si="292"/>
        <v/>
      </c>
      <c r="HF185" s="331" t="str">
        <f t="shared" si="293"/>
        <v/>
      </c>
      <c r="HG185" s="333" t="str">
        <f t="shared" si="294"/>
        <v/>
      </c>
      <c r="HH185" s="419" t="str">
        <f t="shared" si="295"/>
        <v/>
      </c>
      <c r="HI185" s="358" t="str">
        <f t="shared" si="296"/>
        <v/>
      </c>
      <c r="HJ185" s="331" t="str">
        <f t="shared" si="297"/>
        <v/>
      </c>
      <c r="HK185" s="331" t="str">
        <f t="shared" si="298"/>
        <v/>
      </c>
      <c r="HL185" s="358" t="str">
        <f t="shared" si="299"/>
        <v/>
      </c>
      <c r="HM185" s="331" t="str">
        <f t="shared" si="300"/>
        <v/>
      </c>
      <c r="HN185" s="331" t="str">
        <f t="shared" si="301"/>
        <v/>
      </c>
      <c r="HO185" s="358" t="str">
        <f t="shared" si="302"/>
        <v/>
      </c>
      <c r="HP185" s="331" t="str">
        <f t="shared" si="303"/>
        <v/>
      </c>
      <c r="HQ185" s="331" t="str">
        <f t="shared" si="304"/>
        <v/>
      </c>
      <c r="HR185" s="361" t="str">
        <f t="shared" si="305"/>
        <v/>
      </c>
      <c r="HS185" s="348" t="str">
        <f t="shared" si="306"/>
        <v/>
      </c>
      <c r="HT185" s="333" t="str">
        <f t="shared" si="307"/>
        <v/>
      </c>
      <c r="HU185" s="428" t="str">
        <f t="shared" si="308"/>
        <v/>
      </c>
      <c r="HV185" s="328" t="str">
        <f t="shared" si="309"/>
        <v/>
      </c>
      <c r="HW185" s="330" t="str">
        <f t="shared" si="310"/>
        <v/>
      </c>
      <c r="HX185" s="418" t="str">
        <f t="shared" si="311"/>
        <v/>
      </c>
      <c r="HY185" s="331" t="str">
        <f t="shared" si="312"/>
        <v/>
      </c>
      <c r="HZ185" s="331" t="str">
        <f t="shared" si="313"/>
        <v/>
      </c>
      <c r="IA185" s="331" t="str">
        <f t="shared" si="314"/>
        <v/>
      </c>
      <c r="IB185" s="331" t="str">
        <f t="shared" si="315"/>
        <v/>
      </c>
      <c r="IC185" s="333" t="str">
        <f t="shared" si="316"/>
        <v/>
      </c>
      <c r="ID185" s="419" t="str">
        <f t="shared" si="317"/>
        <v/>
      </c>
      <c r="IE185" s="331" t="str">
        <f t="shared" si="318"/>
        <v/>
      </c>
      <c r="IF185" s="331" t="str">
        <f t="shared" si="319"/>
        <v/>
      </c>
      <c r="IG185" s="331" t="str">
        <f t="shared" si="320"/>
        <v/>
      </c>
      <c r="IH185" s="331" t="str">
        <f t="shared" si="321"/>
        <v/>
      </c>
      <c r="II185" s="333" t="str">
        <f t="shared" si="322"/>
        <v/>
      </c>
      <c r="IJ185" s="419" t="str">
        <f t="shared" si="323"/>
        <v/>
      </c>
      <c r="IK185" s="331" t="str">
        <f t="shared" si="324"/>
        <v/>
      </c>
      <c r="IL185" s="331" t="str">
        <f t="shared" si="325"/>
        <v/>
      </c>
      <c r="IM185" s="331" t="str">
        <f t="shared" si="326"/>
        <v/>
      </c>
      <c r="IN185" s="331" t="str">
        <f t="shared" si="327"/>
        <v/>
      </c>
      <c r="IO185" s="333" t="str">
        <f t="shared" si="328"/>
        <v/>
      </c>
      <c r="IP185" s="433" t="str">
        <f t="shared" si="329"/>
        <v/>
      </c>
      <c r="IQ185" s="331" t="str">
        <f t="shared" si="330"/>
        <v/>
      </c>
      <c r="IR185" s="348" t="str">
        <f t="shared" si="331"/>
        <v/>
      </c>
      <c r="IS185" s="433" t="str">
        <f t="shared" si="332"/>
        <v/>
      </c>
      <c r="IT185" s="331" t="str">
        <f t="shared" si="333"/>
        <v/>
      </c>
      <c r="IU185" s="333" t="str">
        <f t="shared" si="334"/>
        <v/>
      </c>
      <c r="IV185" s="449" t="str">
        <f t="shared" si="335"/>
        <v/>
      </c>
      <c r="IW185" s="331" t="str">
        <f t="shared" si="336"/>
        <v/>
      </c>
      <c r="IX185" s="331" t="str">
        <f t="shared" si="337"/>
        <v/>
      </c>
      <c r="IY185" s="348" t="str">
        <f t="shared" si="338"/>
        <v/>
      </c>
      <c r="IZ185" s="365" t="str">
        <f t="shared" si="339"/>
        <v/>
      </c>
      <c r="JA185" s="340"/>
      <c r="JB185" s="100"/>
      <c r="JC185" s="370" t="str">
        <f t="shared" si="340"/>
        <v/>
      </c>
      <c r="JD185" s="101" t="str">
        <f t="shared" si="341"/>
        <v/>
      </c>
      <c r="JE185" s="367" t="str">
        <f t="shared" si="342"/>
        <v/>
      </c>
      <c r="JF185" s="368" t="str">
        <f t="shared" si="343"/>
        <v/>
      </c>
      <c r="JG185" s="368" t="str">
        <f t="shared" si="344"/>
        <v/>
      </c>
      <c r="JH185" s="368" t="str">
        <f t="shared" si="345"/>
        <v/>
      </c>
      <c r="JI185" s="368">
        <f t="shared" si="346"/>
        <v>0</v>
      </c>
      <c r="JJ185" s="369" t="str">
        <f t="shared" si="347"/>
        <v/>
      </c>
      <c r="JK185" s="367" t="str">
        <f t="shared" si="348"/>
        <v/>
      </c>
      <c r="JL185" s="369" t="str">
        <f t="shared" si="349"/>
        <v/>
      </c>
      <c r="JM185" s="368" t="str">
        <f t="shared" si="350"/>
        <v/>
      </c>
      <c r="JN185" s="368" t="str">
        <f t="shared" si="351"/>
        <v/>
      </c>
      <c r="JO185" s="368" t="str">
        <f t="shared" si="352"/>
        <v/>
      </c>
      <c r="JP185" s="371" t="str">
        <f t="shared" si="353"/>
        <v/>
      </c>
      <c r="JR185" s="115" t="str">
        <f t="shared" si="354"/>
        <v/>
      </c>
      <c r="JS185" s="28" t="str">
        <f t="shared" si="355"/>
        <v/>
      </c>
      <c r="JT185" s="28" t="str">
        <f t="shared" si="356"/>
        <v/>
      </c>
      <c r="JU185" s="28" t="str">
        <f t="shared" si="357"/>
        <v/>
      </c>
      <c r="JV185" s="28" t="str">
        <f t="shared" si="358"/>
        <v/>
      </c>
      <c r="JW185" s="251"/>
      <c r="JX185" s="122" t="str">
        <f t="shared" si="359"/>
        <v/>
      </c>
      <c r="JZ185" s="115" t="str">
        <f t="shared" si="360"/>
        <v/>
      </c>
      <c r="KA185" s="398" t="str">
        <f t="shared" si="361"/>
        <v/>
      </c>
      <c r="KB185" s="398" t="str">
        <f t="shared" si="362"/>
        <v/>
      </c>
      <c r="KC185" s="28" t="str">
        <f t="shared" si="363"/>
        <v/>
      </c>
      <c r="KD185" s="28" t="str">
        <f t="shared" si="364"/>
        <v/>
      </c>
      <c r="KE185" s="28" t="str">
        <f t="shared" si="365"/>
        <v/>
      </c>
      <c r="KF185" s="28" t="str">
        <f t="shared" si="366"/>
        <v/>
      </c>
      <c r="KG185" s="28" t="str">
        <f t="shared" si="367"/>
        <v/>
      </c>
      <c r="KH185" s="28" t="str">
        <f t="shared" si="368"/>
        <v/>
      </c>
      <c r="KI185" s="28" t="str">
        <f t="shared" si="369"/>
        <v/>
      </c>
      <c r="KJ185" s="28" t="str">
        <f t="shared" si="370"/>
        <v/>
      </c>
      <c r="KK185" s="122" t="str">
        <f t="shared" si="371"/>
        <v/>
      </c>
    </row>
    <row r="186" spans="2:297" s="26" customFormat="1" ht="26.25" customHeight="1" x14ac:dyDescent="0.2">
      <c r="B186" s="27">
        <f t="shared" si="250"/>
        <v>0</v>
      </c>
      <c r="C186" s="27">
        <f t="shared" si="251"/>
        <v>0</v>
      </c>
      <c r="D186" s="27">
        <f t="shared" si="252"/>
        <v>0</v>
      </c>
      <c r="E186" s="27">
        <f t="shared" si="253"/>
        <v>0</v>
      </c>
      <c r="F186" s="27">
        <f t="shared" si="254"/>
        <v>0</v>
      </c>
      <c r="G186" s="27">
        <f t="shared" si="255"/>
        <v>0</v>
      </c>
      <c r="H186" s="27">
        <f t="shared" si="256"/>
        <v>0</v>
      </c>
      <c r="I186" s="27">
        <f t="shared" si="257"/>
        <v>0</v>
      </c>
      <c r="J186" s="27"/>
      <c r="K186" s="27"/>
      <c r="L186" s="27"/>
      <c r="N186" s="131" t="str">
        <f t="shared" si="258"/>
        <v/>
      </c>
      <c r="O186" s="59"/>
      <c r="P186" s="59"/>
      <c r="Q186" s="241"/>
      <c r="R186" s="483"/>
      <c r="S186" s="243" t="str">
        <f>IFERROR(VLOOKUP($R186,整理番号!$B$4:$C$5,2,FALSE),"")</f>
        <v/>
      </c>
      <c r="T186" s="59"/>
      <c r="U186" s="250"/>
      <c r="V186" s="121"/>
      <c r="W186" s="218" t="str">
        <f t="shared" si="259"/>
        <v/>
      </c>
      <c r="X186" s="111"/>
      <c r="Y186" s="115"/>
      <c r="Z186" s="146" t="str">
        <f>IFERROR(VLOOKUP($Y186,整理番号!$B$8:$C$10,2,FALSE),"")</f>
        <v/>
      </c>
      <c r="AA186" s="251"/>
      <c r="AB186" s="28"/>
      <c r="AC186" s="62" t="str">
        <f>IFERROR(VLOOKUP($AB186,整理番号!$B$22:$C$23,2,FALSE),"")</f>
        <v/>
      </c>
      <c r="AD186" s="28"/>
      <c r="AE186" s="116" t="str">
        <f>IFERROR(VLOOKUP(AD186,整理番号!$B$14:$C$16,2,FALSE),"")</f>
        <v/>
      </c>
      <c r="AF186" s="115"/>
      <c r="AG186" s="30" t="str">
        <f>IFERROR(VLOOKUP(AF186,整理番号!$B$18:$C$19,2,FALSE),"")</f>
        <v/>
      </c>
      <c r="AH186" s="28"/>
      <c r="AI186" s="254"/>
      <c r="AJ186" s="254"/>
      <c r="AK186" s="122"/>
      <c r="AL186" s="141"/>
      <c r="AM186" s="28"/>
      <c r="AN186" s="141"/>
      <c r="AO186" s="115"/>
      <c r="AP186" s="116" t="str">
        <f>IFERROR(VLOOKUP(AO186,整理番号!$B$38:$C$43,2,FALSE),"")</f>
        <v/>
      </c>
      <c r="AQ186" s="104" t="str">
        <f t="shared" si="260"/>
        <v/>
      </c>
      <c r="AR186" s="27"/>
      <c r="AS186" s="28"/>
      <c r="AT186" s="27"/>
      <c r="AU186" s="27"/>
      <c r="AV186" s="122"/>
      <c r="AW186" s="115"/>
      <c r="AX186" s="31"/>
      <c r="AY186" s="64" t="str">
        <f t="shared" si="261"/>
        <v/>
      </c>
      <c r="AZ186" s="31"/>
      <c r="BA186" s="31"/>
      <c r="BB186" s="64">
        <f t="shared" si="262"/>
        <v>0</v>
      </c>
      <c r="BC186" s="64" t="str">
        <f t="shared" si="263"/>
        <v/>
      </c>
      <c r="BD186" s="64" t="str">
        <f t="shared" si="264"/>
        <v/>
      </c>
      <c r="BE186" s="33"/>
      <c r="BF186" s="34" t="str">
        <f t="shared" si="265"/>
        <v/>
      </c>
      <c r="BG186" s="125" t="str">
        <f t="shared" si="266"/>
        <v/>
      </c>
      <c r="BH186" s="262"/>
      <c r="BI186" s="263"/>
      <c r="BJ186" s="31"/>
      <c r="BK186" s="31"/>
      <c r="BL186" s="31"/>
      <c r="BM186" s="31"/>
      <c r="BN186" s="148"/>
      <c r="BO186" s="270"/>
      <c r="BP186" s="267"/>
      <c r="BQ186" s="262"/>
      <c r="BR186" s="263"/>
      <c r="BS186" s="31"/>
      <c r="BT186" s="31"/>
      <c r="BU186" s="31"/>
      <c r="BV186" s="31"/>
      <c r="BW186" s="148"/>
      <c r="BX186" s="270"/>
      <c r="BY186" s="267"/>
      <c r="BZ186" s="262"/>
      <c r="CA186" s="263"/>
      <c r="CB186" s="31"/>
      <c r="CC186" s="31"/>
      <c r="CD186" s="31"/>
      <c r="CE186" s="31"/>
      <c r="CF186" s="148"/>
      <c r="CG186" s="270"/>
      <c r="CH186" s="267"/>
      <c r="CI186" s="262"/>
      <c r="CJ186" s="263"/>
      <c r="CK186" s="323"/>
      <c r="CL186" s="323"/>
      <c r="CM186" s="323"/>
      <c r="CN186" s="323"/>
      <c r="CO186" s="35" t="s">
        <v>306</v>
      </c>
      <c r="CP186" s="342" t="str">
        <f t="shared" si="267"/>
        <v/>
      </c>
      <c r="CQ186" s="267"/>
      <c r="CR186" s="258"/>
      <c r="CS186" s="93"/>
      <c r="CT186" s="275"/>
      <c r="CU186" s="275"/>
      <c r="CV186" s="275"/>
      <c r="CW186" s="275"/>
      <c r="CX186" s="36" t="s">
        <v>307</v>
      </c>
      <c r="CY186" s="273"/>
      <c r="CZ186" s="258"/>
      <c r="DA186" s="263"/>
      <c r="DB186" s="296"/>
      <c r="DC186" s="296"/>
      <c r="DD186" s="296"/>
      <c r="DE186" s="296"/>
      <c r="DF186" s="36" t="s">
        <v>308</v>
      </c>
      <c r="DG186" s="344" t="str">
        <f t="shared" si="268"/>
        <v/>
      </c>
      <c r="DH186" s="273"/>
      <c r="DI186" s="258"/>
      <c r="DJ186" s="263"/>
      <c r="DK186" s="278"/>
      <c r="DL186" s="278"/>
      <c r="DM186" s="278"/>
      <c r="DN186" s="278"/>
      <c r="DO186" s="36" t="s">
        <v>309</v>
      </c>
      <c r="DP186" s="281"/>
      <c r="DQ186" s="284" t="str">
        <f t="shared" si="269"/>
        <v/>
      </c>
      <c r="DR186" s="273"/>
      <c r="DS186" s="43"/>
      <c r="DT186" s="93"/>
      <c r="DU186" s="37"/>
      <c r="DV186" s="37"/>
      <c r="DW186" s="37"/>
      <c r="DX186" s="37"/>
      <c r="DY186" s="46" t="s">
        <v>310</v>
      </c>
      <c r="DZ186" s="478"/>
      <c r="EA186" s="38"/>
      <c r="EB186" s="37"/>
      <c r="EC186" s="37"/>
      <c r="ED186" s="37"/>
      <c r="EE186" s="37"/>
      <c r="EF186" s="49" t="s">
        <v>307</v>
      </c>
      <c r="EG186" s="54"/>
      <c r="EH186" s="290"/>
      <c r="EI186" s="37"/>
      <c r="EJ186" s="37"/>
      <c r="EK186" s="37"/>
      <c r="EL186" s="37"/>
      <c r="EM186" s="52" t="s">
        <v>307</v>
      </c>
      <c r="EN186" s="57"/>
      <c r="EO186" s="290"/>
      <c r="EP186" s="37"/>
      <c r="EQ186" s="37"/>
      <c r="ER186" s="37"/>
      <c r="ES186" s="37"/>
      <c r="ET186" s="39" t="s">
        <v>307</v>
      </c>
      <c r="EU186" s="287"/>
      <c r="EV186" s="292"/>
      <c r="EW186" s="290"/>
      <c r="EX186" s="37"/>
      <c r="EY186" s="37"/>
      <c r="EZ186" s="37"/>
      <c r="FA186" s="37"/>
      <c r="FB186" s="39" t="s">
        <v>307</v>
      </c>
      <c r="FC186" s="287"/>
      <c r="FD186" s="292"/>
      <c r="FE186" s="290"/>
      <c r="FF186" s="296"/>
      <c r="FG186" s="296"/>
      <c r="FH186" s="296"/>
      <c r="FI186" s="296"/>
      <c r="FJ186" s="40" t="s">
        <v>311</v>
      </c>
      <c r="FK186" s="302" t="str">
        <f t="shared" si="270"/>
        <v/>
      </c>
      <c r="FL186" s="299"/>
      <c r="FM186" s="292"/>
      <c r="FN186" s="290"/>
      <c r="FO186" s="305"/>
      <c r="FP186" s="296"/>
      <c r="FQ186" s="296"/>
      <c r="FR186" s="296"/>
      <c r="FS186" s="40" t="s">
        <v>311</v>
      </c>
      <c r="FT186" s="352" t="str">
        <f t="shared" si="271"/>
        <v/>
      </c>
      <c r="FU186" s="267"/>
      <c r="FV186" s="292"/>
      <c r="FW186" s="290"/>
      <c r="FX186" s="326"/>
      <c r="FY186" s="326"/>
      <c r="FZ186" s="326"/>
      <c r="GA186" s="326"/>
      <c r="GB186" s="36" t="s">
        <v>312</v>
      </c>
      <c r="GC186" s="308" t="str">
        <f t="shared" si="272"/>
        <v/>
      </c>
      <c r="GD186" s="267"/>
      <c r="GE186" s="312" t="str">
        <f t="shared" si="273"/>
        <v/>
      </c>
      <c r="GF186" s="313"/>
      <c r="GG186" s="338"/>
      <c r="GH186" s="312" t="str">
        <f t="shared" si="274"/>
        <v/>
      </c>
      <c r="GI186" s="313"/>
      <c r="GJ186" s="338" t="s">
        <v>56</v>
      </c>
      <c r="GK186" s="475" t="str">
        <f t="shared" si="275"/>
        <v/>
      </c>
      <c r="GL186" s="313"/>
      <c r="GM186" s="313"/>
      <c r="GN186" s="338"/>
      <c r="GO186" s="429" t="str">
        <f t="shared" si="276"/>
        <v/>
      </c>
      <c r="GP186" s="430" t="str">
        <f t="shared" si="277"/>
        <v/>
      </c>
      <c r="GQ186" s="431" t="str">
        <f t="shared" si="278"/>
        <v/>
      </c>
      <c r="GR186" s="432" t="str">
        <f t="shared" si="279"/>
        <v/>
      </c>
      <c r="GS186" s="430" t="str">
        <f t="shared" si="280"/>
        <v/>
      </c>
      <c r="GT186" s="433" t="str">
        <f t="shared" si="281"/>
        <v/>
      </c>
      <c r="GU186" s="331" t="str">
        <f t="shared" si="282"/>
        <v/>
      </c>
      <c r="GV186" s="333" t="str">
        <f t="shared" si="283"/>
        <v/>
      </c>
      <c r="GW186" s="439" t="str">
        <f t="shared" si="284"/>
        <v/>
      </c>
      <c r="GX186" s="433" t="str">
        <f t="shared" si="285"/>
        <v/>
      </c>
      <c r="GY186" s="331" t="str">
        <f t="shared" si="286"/>
        <v/>
      </c>
      <c r="GZ186" s="331" t="str">
        <f t="shared" si="287"/>
        <v/>
      </c>
      <c r="HA186" s="328" t="str">
        <f t="shared" si="288"/>
        <v/>
      </c>
      <c r="HB186" s="331" t="str">
        <f t="shared" si="289"/>
        <v/>
      </c>
      <c r="HC186" s="331" t="str">
        <f t="shared" si="290"/>
        <v/>
      </c>
      <c r="HD186" s="333" t="str">
        <f t="shared" si="291"/>
        <v/>
      </c>
      <c r="HE186" s="332" t="str">
        <f t="shared" si="292"/>
        <v/>
      </c>
      <c r="HF186" s="331" t="str">
        <f t="shared" si="293"/>
        <v/>
      </c>
      <c r="HG186" s="333" t="str">
        <f t="shared" si="294"/>
        <v/>
      </c>
      <c r="HH186" s="419" t="str">
        <f t="shared" si="295"/>
        <v/>
      </c>
      <c r="HI186" s="358" t="str">
        <f t="shared" si="296"/>
        <v/>
      </c>
      <c r="HJ186" s="331" t="str">
        <f t="shared" si="297"/>
        <v/>
      </c>
      <c r="HK186" s="331" t="str">
        <f t="shared" si="298"/>
        <v/>
      </c>
      <c r="HL186" s="358" t="str">
        <f t="shared" si="299"/>
        <v/>
      </c>
      <c r="HM186" s="331" t="str">
        <f t="shared" si="300"/>
        <v/>
      </c>
      <c r="HN186" s="331" t="str">
        <f t="shared" si="301"/>
        <v/>
      </c>
      <c r="HO186" s="358" t="str">
        <f t="shared" si="302"/>
        <v/>
      </c>
      <c r="HP186" s="331" t="str">
        <f t="shared" si="303"/>
        <v/>
      </c>
      <c r="HQ186" s="331" t="str">
        <f t="shared" si="304"/>
        <v/>
      </c>
      <c r="HR186" s="361" t="str">
        <f t="shared" si="305"/>
        <v/>
      </c>
      <c r="HS186" s="348" t="str">
        <f t="shared" si="306"/>
        <v/>
      </c>
      <c r="HT186" s="333" t="str">
        <f t="shared" si="307"/>
        <v/>
      </c>
      <c r="HU186" s="428" t="str">
        <f t="shared" si="308"/>
        <v/>
      </c>
      <c r="HV186" s="328" t="str">
        <f t="shared" si="309"/>
        <v/>
      </c>
      <c r="HW186" s="330" t="str">
        <f t="shared" si="310"/>
        <v/>
      </c>
      <c r="HX186" s="418" t="str">
        <f t="shared" si="311"/>
        <v/>
      </c>
      <c r="HY186" s="331" t="str">
        <f t="shared" si="312"/>
        <v/>
      </c>
      <c r="HZ186" s="331" t="str">
        <f t="shared" si="313"/>
        <v/>
      </c>
      <c r="IA186" s="331" t="str">
        <f t="shared" si="314"/>
        <v/>
      </c>
      <c r="IB186" s="331" t="str">
        <f t="shared" si="315"/>
        <v/>
      </c>
      <c r="IC186" s="333" t="str">
        <f t="shared" si="316"/>
        <v/>
      </c>
      <c r="ID186" s="419" t="str">
        <f t="shared" si="317"/>
        <v/>
      </c>
      <c r="IE186" s="331" t="str">
        <f t="shared" si="318"/>
        <v/>
      </c>
      <c r="IF186" s="331" t="str">
        <f t="shared" si="319"/>
        <v/>
      </c>
      <c r="IG186" s="331" t="str">
        <f t="shared" si="320"/>
        <v/>
      </c>
      <c r="IH186" s="331" t="str">
        <f t="shared" si="321"/>
        <v/>
      </c>
      <c r="II186" s="333" t="str">
        <f t="shared" si="322"/>
        <v/>
      </c>
      <c r="IJ186" s="419" t="str">
        <f t="shared" si="323"/>
        <v/>
      </c>
      <c r="IK186" s="331" t="str">
        <f t="shared" si="324"/>
        <v/>
      </c>
      <c r="IL186" s="331" t="str">
        <f t="shared" si="325"/>
        <v/>
      </c>
      <c r="IM186" s="331" t="str">
        <f t="shared" si="326"/>
        <v/>
      </c>
      <c r="IN186" s="331" t="str">
        <f t="shared" si="327"/>
        <v/>
      </c>
      <c r="IO186" s="333" t="str">
        <f t="shared" si="328"/>
        <v/>
      </c>
      <c r="IP186" s="433" t="str">
        <f t="shared" si="329"/>
        <v/>
      </c>
      <c r="IQ186" s="331" t="str">
        <f t="shared" si="330"/>
        <v/>
      </c>
      <c r="IR186" s="348" t="str">
        <f t="shared" si="331"/>
        <v/>
      </c>
      <c r="IS186" s="433" t="str">
        <f t="shared" si="332"/>
        <v/>
      </c>
      <c r="IT186" s="331" t="str">
        <f t="shared" si="333"/>
        <v/>
      </c>
      <c r="IU186" s="333" t="str">
        <f t="shared" si="334"/>
        <v/>
      </c>
      <c r="IV186" s="449" t="str">
        <f t="shared" si="335"/>
        <v/>
      </c>
      <c r="IW186" s="331" t="str">
        <f t="shared" si="336"/>
        <v/>
      </c>
      <c r="IX186" s="331" t="str">
        <f t="shared" si="337"/>
        <v/>
      </c>
      <c r="IY186" s="348" t="str">
        <f t="shared" si="338"/>
        <v/>
      </c>
      <c r="IZ186" s="365" t="str">
        <f t="shared" si="339"/>
        <v/>
      </c>
      <c r="JA186" s="340"/>
      <c r="JB186" s="100"/>
      <c r="JC186" s="370" t="str">
        <f t="shared" si="340"/>
        <v/>
      </c>
      <c r="JD186" s="101" t="str">
        <f t="shared" si="341"/>
        <v/>
      </c>
      <c r="JE186" s="367" t="str">
        <f t="shared" si="342"/>
        <v/>
      </c>
      <c r="JF186" s="368" t="str">
        <f t="shared" si="343"/>
        <v/>
      </c>
      <c r="JG186" s="368" t="str">
        <f t="shared" si="344"/>
        <v/>
      </c>
      <c r="JH186" s="368" t="str">
        <f t="shared" si="345"/>
        <v/>
      </c>
      <c r="JI186" s="368">
        <f t="shared" si="346"/>
        <v>0</v>
      </c>
      <c r="JJ186" s="369" t="str">
        <f t="shared" si="347"/>
        <v/>
      </c>
      <c r="JK186" s="367" t="str">
        <f t="shared" si="348"/>
        <v/>
      </c>
      <c r="JL186" s="369" t="str">
        <f t="shared" si="349"/>
        <v/>
      </c>
      <c r="JM186" s="368" t="str">
        <f t="shared" si="350"/>
        <v/>
      </c>
      <c r="JN186" s="368" t="str">
        <f t="shared" si="351"/>
        <v/>
      </c>
      <c r="JO186" s="368" t="str">
        <f t="shared" si="352"/>
        <v/>
      </c>
      <c r="JP186" s="371" t="str">
        <f t="shared" si="353"/>
        <v/>
      </c>
      <c r="JR186" s="115" t="str">
        <f t="shared" si="354"/>
        <v/>
      </c>
      <c r="JS186" s="28" t="str">
        <f t="shared" si="355"/>
        <v/>
      </c>
      <c r="JT186" s="28" t="str">
        <f t="shared" si="356"/>
        <v/>
      </c>
      <c r="JU186" s="28" t="str">
        <f t="shared" si="357"/>
        <v/>
      </c>
      <c r="JV186" s="28" t="str">
        <f t="shared" si="358"/>
        <v/>
      </c>
      <c r="JW186" s="251"/>
      <c r="JX186" s="122" t="str">
        <f t="shared" si="359"/>
        <v/>
      </c>
      <c r="JZ186" s="115" t="str">
        <f t="shared" si="360"/>
        <v/>
      </c>
      <c r="KA186" s="398" t="str">
        <f t="shared" si="361"/>
        <v/>
      </c>
      <c r="KB186" s="398" t="str">
        <f t="shared" si="362"/>
        <v/>
      </c>
      <c r="KC186" s="28" t="str">
        <f t="shared" si="363"/>
        <v/>
      </c>
      <c r="KD186" s="28" t="str">
        <f t="shared" si="364"/>
        <v/>
      </c>
      <c r="KE186" s="28" t="str">
        <f t="shared" si="365"/>
        <v/>
      </c>
      <c r="KF186" s="28" t="str">
        <f t="shared" si="366"/>
        <v/>
      </c>
      <c r="KG186" s="28" t="str">
        <f t="shared" si="367"/>
        <v/>
      </c>
      <c r="KH186" s="28" t="str">
        <f t="shared" si="368"/>
        <v/>
      </c>
      <c r="KI186" s="28" t="str">
        <f t="shared" si="369"/>
        <v/>
      </c>
      <c r="KJ186" s="28" t="str">
        <f t="shared" si="370"/>
        <v/>
      </c>
      <c r="KK186" s="122" t="str">
        <f t="shared" si="371"/>
        <v/>
      </c>
    </row>
    <row r="187" spans="2:297" s="26" customFormat="1" ht="26.25" customHeight="1" x14ac:dyDescent="0.2">
      <c r="B187" s="27">
        <f t="shared" si="250"/>
        <v>0</v>
      </c>
      <c r="C187" s="27">
        <f t="shared" si="251"/>
        <v>0</v>
      </c>
      <c r="D187" s="27">
        <f t="shared" si="252"/>
        <v>0</v>
      </c>
      <c r="E187" s="27">
        <f t="shared" si="253"/>
        <v>0</v>
      </c>
      <c r="F187" s="27">
        <f t="shared" si="254"/>
        <v>0</v>
      </c>
      <c r="G187" s="27">
        <f t="shared" si="255"/>
        <v>0</v>
      </c>
      <c r="H187" s="27">
        <f t="shared" si="256"/>
        <v>0</v>
      </c>
      <c r="I187" s="27">
        <f t="shared" si="257"/>
        <v>0</v>
      </c>
      <c r="J187" s="27"/>
      <c r="K187" s="27"/>
      <c r="L187" s="27"/>
      <c r="N187" s="131" t="str">
        <f t="shared" si="258"/>
        <v/>
      </c>
      <c r="O187" s="59"/>
      <c r="P187" s="59"/>
      <c r="Q187" s="241"/>
      <c r="R187" s="483"/>
      <c r="S187" s="243" t="str">
        <f>IFERROR(VLOOKUP($R187,整理番号!$B$4:$C$5,2,FALSE),"")</f>
        <v/>
      </c>
      <c r="T187" s="59"/>
      <c r="U187" s="250"/>
      <c r="V187" s="121"/>
      <c r="W187" s="218" t="str">
        <f t="shared" si="259"/>
        <v/>
      </c>
      <c r="X187" s="111"/>
      <c r="Y187" s="115"/>
      <c r="Z187" s="146" t="str">
        <f>IFERROR(VLOOKUP($Y187,整理番号!$B$8:$C$10,2,FALSE),"")</f>
        <v/>
      </c>
      <c r="AA187" s="251"/>
      <c r="AB187" s="28"/>
      <c r="AC187" s="62" t="str">
        <f>IFERROR(VLOOKUP($AB187,整理番号!$B$22:$C$23,2,FALSE),"")</f>
        <v/>
      </c>
      <c r="AD187" s="28"/>
      <c r="AE187" s="116" t="str">
        <f>IFERROR(VLOOKUP(AD187,整理番号!$B$14:$C$16,2,FALSE),"")</f>
        <v/>
      </c>
      <c r="AF187" s="115"/>
      <c r="AG187" s="30" t="str">
        <f>IFERROR(VLOOKUP(AF187,整理番号!$B$18:$C$19,2,FALSE),"")</f>
        <v/>
      </c>
      <c r="AH187" s="28"/>
      <c r="AI187" s="254"/>
      <c r="AJ187" s="254"/>
      <c r="AK187" s="122"/>
      <c r="AL187" s="141"/>
      <c r="AM187" s="28"/>
      <c r="AN187" s="141"/>
      <c r="AO187" s="115"/>
      <c r="AP187" s="116" t="str">
        <f>IFERROR(VLOOKUP(AO187,整理番号!$B$38:$C$43,2,FALSE),"")</f>
        <v/>
      </c>
      <c r="AQ187" s="104" t="str">
        <f t="shared" si="260"/>
        <v/>
      </c>
      <c r="AR187" s="27"/>
      <c r="AS187" s="28"/>
      <c r="AT187" s="27"/>
      <c r="AU187" s="27"/>
      <c r="AV187" s="122"/>
      <c r="AW187" s="115"/>
      <c r="AX187" s="31"/>
      <c r="AY187" s="64" t="str">
        <f t="shared" si="261"/>
        <v/>
      </c>
      <c r="AZ187" s="31"/>
      <c r="BA187" s="31"/>
      <c r="BB187" s="64">
        <f t="shared" si="262"/>
        <v>0</v>
      </c>
      <c r="BC187" s="64" t="str">
        <f t="shared" si="263"/>
        <v/>
      </c>
      <c r="BD187" s="64" t="str">
        <f t="shared" si="264"/>
        <v/>
      </c>
      <c r="BE187" s="33"/>
      <c r="BF187" s="34" t="str">
        <f t="shared" si="265"/>
        <v/>
      </c>
      <c r="BG187" s="125" t="str">
        <f t="shared" si="266"/>
        <v/>
      </c>
      <c r="BH187" s="262"/>
      <c r="BI187" s="263"/>
      <c r="BJ187" s="31"/>
      <c r="BK187" s="31"/>
      <c r="BL187" s="31"/>
      <c r="BM187" s="31"/>
      <c r="BN187" s="148"/>
      <c r="BO187" s="270"/>
      <c r="BP187" s="267"/>
      <c r="BQ187" s="262"/>
      <c r="BR187" s="263"/>
      <c r="BS187" s="31"/>
      <c r="BT187" s="31"/>
      <c r="BU187" s="31"/>
      <c r="BV187" s="31"/>
      <c r="BW187" s="148"/>
      <c r="BX187" s="270"/>
      <c r="BY187" s="267"/>
      <c r="BZ187" s="262"/>
      <c r="CA187" s="263"/>
      <c r="CB187" s="31"/>
      <c r="CC187" s="31"/>
      <c r="CD187" s="31"/>
      <c r="CE187" s="31"/>
      <c r="CF187" s="148"/>
      <c r="CG187" s="270"/>
      <c r="CH187" s="267"/>
      <c r="CI187" s="262"/>
      <c r="CJ187" s="263"/>
      <c r="CK187" s="323"/>
      <c r="CL187" s="323"/>
      <c r="CM187" s="323"/>
      <c r="CN187" s="323"/>
      <c r="CO187" s="35" t="s">
        <v>306</v>
      </c>
      <c r="CP187" s="342" t="str">
        <f t="shared" si="267"/>
        <v/>
      </c>
      <c r="CQ187" s="267"/>
      <c r="CR187" s="258"/>
      <c r="CS187" s="93"/>
      <c r="CT187" s="275"/>
      <c r="CU187" s="275"/>
      <c r="CV187" s="275"/>
      <c r="CW187" s="275"/>
      <c r="CX187" s="36" t="s">
        <v>307</v>
      </c>
      <c r="CY187" s="273"/>
      <c r="CZ187" s="258"/>
      <c r="DA187" s="263"/>
      <c r="DB187" s="296"/>
      <c r="DC187" s="296"/>
      <c r="DD187" s="296"/>
      <c r="DE187" s="296"/>
      <c r="DF187" s="36" t="s">
        <v>308</v>
      </c>
      <c r="DG187" s="344" t="str">
        <f t="shared" si="268"/>
        <v/>
      </c>
      <c r="DH187" s="273"/>
      <c r="DI187" s="258"/>
      <c r="DJ187" s="263"/>
      <c r="DK187" s="278"/>
      <c r="DL187" s="278"/>
      <c r="DM187" s="278"/>
      <c r="DN187" s="278"/>
      <c r="DO187" s="36" t="s">
        <v>309</v>
      </c>
      <c r="DP187" s="281"/>
      <c r="DQ187" s="284" t="str">
        <f t="shared" si="269"/>
        <v/>
      </c>
      <c r="DR187" s="273"/>
      <c r="DS187" s="43"/>
      <c r="DT187" s="93"/>
      <c r="DU187" s="37"/>
      <c r="DV187" s="37"/>
      <c r="DW187" s="37"/>
      <c r="DX187" s="37"/>
      <c r="DY187" s="46" t="s">
        <v>310</v>
      </c>
      <c r="DZ187" s="478"/>
      <c r="EA187" s="38"/>
      <c r="EB187" s="37"/>
      <c r="EC187" s="37"/>
      <c r="ED187" s="37"/>
      <c r="EE187" s="37"/>
      <c r="EF187" s="49" t="s">
        <v>307</v>
      </c>
      <c r="EG187" s="54"/>
      <c r="EH187" s="290"/>
      <c r="EI187" s="37"/>
      <c r="EJ187" s="37"/>
      <c r="EK187" s="37"/>
      <c r="EL187" s="37"/>
      <c r="EM187" s="52" t="s">
        <v>307</v>
      </c>
      <c r="EN187" s="57"/>
      <c r="EO187" s="290"/>
      <c r="EP187" s="37"/>
      <c r="EQ187" s="37"/>
      <c r="ER187" s="37"/>
      <c r="ES187" s="37"/>
      <c r="ET187" s="39" t="s">
        <v>307</v>
      </c>
      <c r="EU187" s="287"/>
      <c r="EV187" s="292"/>
      <c r="EW187" s="290"/>
      <c r="EX187" s="37"/>
      <c r="EY187" s="37"/>
      <c r="EZ187" s="37"/>
      <c r="FA187" s="37"/>
      <c r="FB187" s="39" t="s">
        <v>307</v>
      </c>
      <c r="FC187" s="287"/>
      <c r="FD187" s="292"/>
      <c r="FE187" s="290"/>
      <c r="FF187" s="296"/>
      <c r="FG187" s="296"/>
      <c r="FH187" s="296"/>
      <c r="FI187" s="296"/>
      <c r="FJ187" s="40" t="s">
        <v>311</v>
      </c>
      <c r="FK187" s="302" t="str">
        <f t="shared" si="270"/>
        <v/>
      </c>
      <c r="FL187" s="299"/>
      <c r="FM187" s="292"/>
      <c r="FN187" s="290"/>
      <c r="FO187" s="305"/>
      <c r="FP187" s="296"/>
      <c r="FQ187" s="296"/>
      <c r="FR187" s="296"/>
      <c r="FS187" s="40" t="s">
        <v>311</v>
      </c>
      <c r="FT187" s="352" t="str">
        <f t="shared" si="271"/>
        <v/>
      </c>
      <c r="FU187" s="267"/>
      <c r="FV187" s="292"/>
      <c r="FW187" s="290"/>
      <c r="FX187" s="326"/>
      <c r="FY187" s="326"/>
      <c r="FZ187" s="326"/>
      <c r="GA187" s="326"/>
      <c r="GB187" s="36" t="s">
        <v>312</v>
      </c>
      <c r="GC187" s="308" t="str">
        <f t="shared" si="272"/>
        <v/>
      </c>
      <c r="GD187" s="267"/>
      <c r="GE187" s="312" t="str">
        <f t="shared" si="273"/>
        <v/>
      </c>
      <c r="GF187" s="313"/>
      <c r="GG187" s="338"/>
      <c r="GH187" s="312" t="str">
        <f t="shared" si="274"/>
        <v/>
      </c>
      <c r="GI187" s="313"/>
      <c r="GJ187" s="338" t="s">
        <v>56</v>
      </c>
      <c r="GK187" s="475" t="str">
        <f t="shared" si="275"/>
        <v/>
      </c>
      <c r="GL187" s="313"/>
      <c r="GM187" s="313"/>
      <c r="GN187" s="338"/>
      <c r="GO187" s="429" t="str">
        <f t="shared" si="276"/>
        <v/>
      </c>
      <c r="GP187" s="430" t="str">
        <f t="shared" si="277"/>
        <v/>
      </c>
      <c r="GQ187" s="431" t="str">
        <f t="shared" si="278"/>
        <v/>
      </c>
      <c r="GR187" s="432" t="str">
        <f t="shared" si="279"/>
        <v/>
      </c>
      <c r="GS187" s="430" t="str">
        <f t="shared" si="280"/>
        <v/>
      </c>
      <c r="GT187" s="433" t="str">
        <f t="shared" si="281"/>
        <v/>
      </c>
      <c r="GU187" s="331" t="str">
        <f t="shared" si="282"/>
        <v/>
      </c>
      <c r="GV187" s="333" t="str">
        <f t="shared" si="283"/>
        <v/>
      </c>
      <c r="GW187" s="439" t="str">
        <f t="shared" si="284"/>
        <v/>
      </c>
      <c r="GX187" s="433" t="str">
        <f t="shared" si="285"/>
        <v/>
      </c>
      <c r="GY187" s="331" t="str">
        <f t="shared" si="286"/>
        <v/>
      </c>
      <c r="GZ187" s="331" t="str">
        <f t="shared" si="287"/>
        <v/>
      </c>
      <c r="HA187" s="328" t="str">
        <f t="shared" si="288"/>
        <v/>
      </c>
      <c r="HB187" s="331" t="str">
        <f t="shared" si="289"/>
        <v/>
      </c>
      <c r="HC187" s="331" t="str">
        <f t="shared" si="290"/>
        <v/>
      </c>
      <c r="HD187" s="333" t="str">
        <f t="shared" si="291"/>
        <v/>
      </c>
      <c r="HE187" s="332" t="str">
        <f t="shared" si="292"/>
        <v/>
      </c>
      <c r="HF187" s="331" t="str">
        <f t="shared" si="293"/>
        <v/>
      </c>
      <c r="HG187" s="333" t="str">
        <f t="shared" si="294"/>
        <v/>
      </c>
      <c r="HH187" s="419" t="str">
        <f t="shared" si="295"/>
        <v/>
      </c>
      <c r="HI187" s="358" t="str">
        <f t="shared" si="296"/>
        <v/>
      </c>
      <c r="HJ187" s="331" t="str">
        <f t="shared" si="297"/>
        <v/>
      </c>
      <c r="HK187" s="331" t="str">
        <f t="shared" si="298"/>
        <v/>
      </c>
      <c r="HL187" s="358" t="str">
        <f t="shared" si="299"/>
        <v/>
      </c>
      <c r="HM187" s="331" t="str">
        <f t="shared" si="300"/>
        <v/>
      </c>
      <c r="HN187" s="331" t="str">
        <f t="shared" si="301"/>
        <v/>
      </c>
      <c r="HO187" s="358" t="str">
        <f t="shared" si="302"/>
        <v/>
      </c>
      <c r="HP187" s="331" t="str">
        <f t="shared" si="303"/>
        <v/>
      </c>
      <c r="HQ187" s="331" t="str">
        <f t="shared" si="304"/>
        <v/>
      </c>
      <c r="HR187" s="361" t="str">
        <f t="shared" si="305"/>
        <v/>
      </c>
      <c r="HS187" s="348" t="str">
        <f t="shared" si="306"/>
        <v/>
      </c>
      <c r="HT187" s="333" t="str">
        <f t="shared" si="307"/>
        <v/>
      </c>
      <c r="HU187" s="428" t="str">
        <f t="shared" si="308"/>
        <v/>
      </c>
      <c r="HV187" s="328" t="str">
        <f t="shared" si="309"/>
        <v/>
      </c>
      <c r="HW187" s="330" t="str">
        <f t="shared" si="310"/>
        <v/>
      </c>
      <c r="HX187" s="418" t="str">
        <f t="shared" si="311"/>
        <v/>
      </c>
      <c r="HY187" s="331" t="str">
        <f t="shared" si="312"/>
        <v/>
      </c>
      <c r="HZ187" s="331" t="str">
        <f t="shared" si="313"/>
        <v/>
      </c>
      <c r="IA187" s="331" t="str">
        <f t="shared" si="314"/>
        <v/>
      </c>
      <c r="IB187" s="331" t="str">
        <f t="shared" si="315"/>
        <v/>
      </c>
      <c r="IC187" s="333" t="str">
        <f t="shared" si="316"/>
        <v/>
      </c>
      <c r="ID187" s="419" t="str">
        <f t="shared" si="317"/>
        <v/>
      </c>
      <c r="IE187" s="331" t="str">
        <f t="shared" si="318"/>
        <v/>
      </c>
      <c r="IF187" s="331" t="str">
        <f t="shared" si="319"/>
        <v/>
      </c>
      <c r="IG187" s="331" t="str">
        <f t="shared" si="320"/>
        <v/>
      </c>
      <c r="IH187" s="331" t="str">
        <f t="shared" si="321"/>
        <v/>
      </c>
      <c r="II187" s="333" t="str">
        <f t="shared" si="322"/>
        <v/>
      </c>
      <c r="IJ187" s="419" t="str">
        <f t="shared" si="323"/>
        <v/>
      </c>
      <c r="IK187" s="331" t="str">
        <f t="shared" si="324"/>
        <v/>
      </c>
      <c r="IL187" s="331" t="str">
        <f t="shared" si="325"/>
        <v/>
      </c>
      <c r="IM187" s="331" t="str">
        <f t="shared" si="326"/>
        <v/>
      </c>
      <c r="IN187" s="331" t="str">
        <f t="shared" si="327"/>
        <v/>
      </c>
      <c r="IO187" s="333" t="str">
        <f t="shared" si="328"/>
        <v/>
      </c>
      <c r="IP187" s="433" t="str">
        <f t="shared" si="329"/>
        <v/>
      </c>
      <c r="IQ187" s="331" t="str">
        <f t="shared" si="330"/>
        <v/>
      </c>
      <c r="IR187" s="348" t="str">
        <f t="shared" si="331"/>
        <v/>
      </c>
      <c r="IS187" s="433" t="str">
        <f t="shared" si="332"/>
        <v/>
      </c>
      <c r="IT187" s="331" t="str">
        <f t="shared" si="333"/>
        <v/>
      </c>
      <c r="IU187" s="333" t="str">
        <f t="shared" si="334"/>
        <v/>
      </c>
      <c r="IV187" s="449" t="str">
        <f t="shared" si="335"/>
        <v/>
      </c>
      <c r="IW187" s="331" t="str">
        <f t="shared" si="336"/>
        <v/>
      </c>
      <c r="IX187" s="331" t="str">
        <f t="shared" si="337"/>
        <v/>
      </c>
      <c r="IY187" s="348" t="str">
        <f t="shared" si="338"/>
        <v/>
      </c>
      <c r="IZ187" s="365" t="str">
        <f t="shared" si="339"/>
        <v/>
      </c>
      <c r="JA187" s="340"/>
      <c r="JB187" s="100"/>
      <c r="JC187" s="370" t="str">
        <f t="shared" si="340"/>
        <v/>
      </c>
      <c r="JD187" s="101" t="str">
        <f t="shared" si="341"/>
        <v/>
      </c>
      <c r="JE187" s="367" t="str">
        <f t="shared" si="342"/>
        <v/>
      </c>
      <c r="JF187" s="368" t="str">
        <f t="shared" si="343"/>
        <v/>
      </c>
      <c r="JG187" s="368" t="str">
        <f t="shared" si="344"/>
        <v/>
      </c>
      <c r="JH187" s="368" t="str">
        <f t="shared" si="345"/>
        <v/>
      </c>
      <c r="JI187" s="368">
        <f t="shared" si="346"/>
        <v>0</v>
      </c>
      <c r="JJ187" s="369" t="str">
        <f t="shared" si="347"/>
        <v/>
      </c>
      <c r="JK187" s="367" t="str">
        <f t="shared" si="348"/>
        <v/>
      </c>
      <c r="JL187" s="369" t="str">
        <f t="shared" si="349"/>
        <v/>
      </c>
      <c r="JM187" s="368" t="str">
        <f t="shared" si="350"/>
        <v/>
      </c>
      <c r="JN187" s="368" t="str">
        <f t="shared" si="351"/>
        <v/>
      </c>
      <c r="JO187" s="368" t="str">
        <f t="shared" si="352"/>
        <v/>
      </c>
      <c r="JP187" s="371" t="str">
        <f t="shared" si="353"/>
        <v/>
      </c>
      <c r="JR187" s="115" t="str">
        <f t="shared" si="354"/>
        <v/>
      </c>
      <c r="JS187" s="28" t="str">
        <f t="shared" si="355"/>
        <v/>
      </c>
      <c r="JT187" s="28" t="str">
        <f t="shared" si="356"/>
        <v/>
      </c>
      <c r="JU187" s="28" t="str">
        <f t="shared" si="357"/>
        <v/>
      </c>
      <c r="JV187" s="28" t="str">
        <f t="shared" si="358"/>
        <v/>
      </c>
      <c r="JW187" s="251"/>
      <c r="JX187" s="122" t="str">
        <f t="shared" si="359"/>
        <v/>
      </c>
      <c r="JZ187" s="115" t="str">
        <f t="shared" si="360"/>
        <v/>
      </c>
      <c r="KA187" s="398" t="str">
        <f t="shared" si="361"/>
        <v/>
      </c>
      <c r="KB187" s="398" t="str">
        <f t="shared" si="362"/>
        <v/>
      </c>
      <c r="KC187" s="28" t="str">
        <f t="shared" si="363"/>
        <v/>
      </c>
      <c r="KD187" s="28" t="str">
        <f t="shared" si="364"/>
        <v/>
      </c>
      <c r="KE187" s="28" t="str">
        <f t="shared" si="365"/>
        <v/>
      </c>
      <c r="KF187" s="28" t="str">
        <f t="shared" si="366"/>
        <v/>
      </c>
      <c r="KG187" s="28" t="str">
        <f t="shared" si="367"/>
        <v/>
      </c>
      <c r="KH187" s="28" t="str">
        <f t="shared" si="368"/>
        <v/>
      </c>
      <c r="KI187" s="28" t="str">
        <f t="shared" si="369"/>
        <v/>
      </c>
      <c r="KJ187" s="28" t="str">
        <f t="shared" si="370"/>
        <v/>
      </c>
      <c r="KK187" s="122" t="str">
        <f t="shared" si="371"/>
        <v/>
      </c>
    </row>
    <row r="188" spans="2:297" s="26" customFormat="1" ht="26.25" customHeight="1" x14ac:dyDescent="0.2">
      <c r="B188" s="27">
        <f t="shared" si="250"/>
        <v>0</v>
      </c>
      <c r="C188" s="27">
        <f t="shared" si="251"/>
        <v>0</v>
      </c>
      <c r="D188" s="27">
        <f t="shared" si="252"/>
        <v>0</v>
      </c>
      <c r="E188" s="27">
        <f t="shared" si="253"/>
        <v>0</v>
      </c>
      <c r="F188" s="27">
        <f t="shared" si="254"/>
        <v>0</v>
      </c>
      <c r="G188" s="27">
        <f t="shared" si="255"/>
        <v>0</v>
      </c>
      <c r="H188" s="27">
        <f t="shared" si="256"/>
        <v>0</v>
      </c>
      <c r="I188" s="27">
        <f t="shared" si="257"/>
        <v>0</v>
      </c>
      <c r="J188" s="27"/>
      <c r="K188" s="27"/>
      <c r="L188" s="27"/>
      <c r="N188" s="131" t="str">
        <f t="shared" si="258"/>
        <v/>
      </c>
      <c r="O188" s="59"/>
      <c r="P188" s="59"/>
      <c r="Q188" s="241"/>
      <c r="R188" s="483"/>
      <c r="S188" s="243" t="str">
        <f>IFERROR(VLOOKUP($R188,整理番号!$B$4:$C$5,2,FALSE),"")</f>
        <v/>
      </c>
      <c r="T188" s="59"/>
      <c r="U188" s="250"/>
      <c r="V188" s="121"/>
      <c r="W188" s="218" t="str">
        <f t="shared" si="259"/>
        <v/>
      </c>
      <c r="X188" s="111"/>
      <c r="Y188" s="115"/>
      <c r="Z188" s="146" t="str">
        <f>IFERROR(VLOOKUP($Y188,整理番号!$B$8:$C$10,2,FALSE),"")</f>
        <v/>
      </c>
      <c r="AA188" s="251"/>
      <c r="AB188" s="28"/>
      <c r="AC188" s="62" t="str">
        <f>IFERROR(VLOOKUP($AB188,整理番号!$B$22:$C$23,2,FALSE),"")</f>
        <v/>
      </c>
      <c r="AD188" s="28"/>
      <c r="AE188" s="116" t="str">
        <f>IFERROR(VLOOKUP(AD188,整理番号!$B$14:$C$16,2,FALSE),"")</f>
        <v/>
      </c>
      <c r="AF188" s="115"/>
      <c r="AG188" s="30" t="str">
        <f>IFERROR(VLOOKUP(AF188,整理番号!$B$18:$C$19,2,FALSE),"")</f>
        <v/>
      </c>
      <c r="AH188" s="28"/>
      <c r="AI188" s="254"/>
      <c r="AJ188" s="254"/>
      <c r="AK188" s="122"/>
      <c r="AL188" s="141"/>
      <c r="AM188" s="28"/>
      <c r="AN188" s="141"/>
      <c r="AO188" s="115"/>
      <c r="AP188" s="116" t="str">
        <f>IFERROR(VLOOKUP(AO188,整理番号!$B$38:$C$43,2,FALSE),"")</f>
        <v/>
      </c>
      <c r="AQ188" s="104" t="str">
        <f t="shared" si="260"/>
        <v/>
      </c>
      <c r="AR188" s="27"/>
      <c r="AS188" s="28"/>
      <c r="AT188" s="27"/>
      <c r="AU188" s="27"/>
      <c r="AV188" s="122"/>
      <c r="AW188" s="115"/>
      <c r="AX188" s="31"/>
      <c r="AY188" s="64" t="str">
        <f t="shared" si="261"/>
        <v/>
      </c>
      <c r="AZ188" s="31"/>
      <c r="BA188" s="31"/>
      <c r="BB188" s="64">
        <f t="shared" si="262"/>
        <v>0</v>
      </c>
      <c r="BC188" s="64" t="str">
        <f t="shared" si="263"/>
        <v/>
      </c>
      <c r="BD188" s="64" t="str">
        <f t="shared" si="264"/>
        <v/>
      </c>
      <c r="BE188" s="33"/>
      <c r="BF188" s="34" t="str">
        <f t="shared" si="265"/>
        <v/>
      </c>
      <c r="BG188" s="125" t="str">
        <f t="shared" si="266"/>
        <v/>
      </c>
      <c r="BH188" s="262"/>
      <c r="BI188" s="263"/>
      <c r="BJ188" s="31"/>
      <c r="BK188" s="31"/>
      <c r="BL188" s="31"/>
      <c r="BM188" s="31"/>
      <c r="BN188" s="148"/>
      <c r="BO188" s="270"/>
      <c r="BP188" s="267"/>
      <c r="BQ188" s="262"/>
      <c r="BR188" s="263"/>
      <c r="BS188" s="31"/>
      <c r="BT188" s="31"/>
      <c r="BU188" s="31"/>
      <c r="BV188" s="31"/>
      <c r="BW188" s="148"/>
      <c r="BX188" s="270"/>
      <c r="BY188" s="267"/>
      <c r="BZ188" s="262"/>
      <c r="CA188" s="263"/>
      <c r="CB188" s="31"/>
      <c r="CC188" s="31"/>
      <c r="CD188" s="31"/>
      <c r="CE188" s="31"/>
      <c r="CF188" s="148"/>
      <c r="CG188" s="270"/>
      <c r="CH188" s="267"/>
      <c r="CI188" s="262"/>
      <c r="CJ188" s="263"/>
      <c r="CK188" s="323"/>
      <c r="CL188" s="323"/>
      <c r="CM188" s="323"/>
      <c r="CN188" s="323"/>
      <c r="CO188" s="35" t="s">
        <v>306</v>
      </c>
      <c r="CP188" s="342" t="str">
        <f t="shared" si="267"/>
        <v/>
      </c>
      <c r="CQ188" s="267"/>
      <c r="CR188" s="258"/>
      <c r="CS188" s="93"/>
      <c r="CT188" s="275"/>
      <c r="CU188" s="275"/>
      <c r="CV188" s="275"/>
      <c r="CW188" s="275"/>
      <c r="CX188" s="36" t="s">
        <v>307</v>
      </c>
      <c r="CY188" s="273"/>
      <c r="CZ188" s="258"/>
      <c r="DA188" s="263"/>
      <c r="DB188" s="296"/>
      <c r="DC188" s="296"/>
      <c r="DD188" s="296"/>
      <c r="DE188" s="296"/>
      <c r="DF188" s="36" t="s">
        <v>308</v>
      </c>
      <c r="DG188" s="344" t="str">
        <f t="shared" si="268"/>
        <v/>
      </c>
      <c r="DH188" s="273"/>
      <c r="DI188" s="258"/>
      <c r="DJ188" s="263"/>
      <c r="DK188" s="278"/>
      <c r="DL188" s="278"/>
      <c r="DM188" s="278"/>
      <c r="DN188" s="278"/>
      <c r="DO188" s="36" t="s">
        <v>309</v>
      </c>
      <c r="DP188" s="281"/>
      <c r="DQ188" s="284" t="str">
        <f t="shared" si="269"/>
        <v/>
      </c>
      <c r="DR188" s="273"/>
      <c r="DS188" s="43"/>
      <c r="DT188" s="93"/>
      <c r="DU188" s="37"/>
      <c r="DV188" s="37"/>
      <c r="DW188" s="37"/>
      <c r="DX188" s="37"/>
      <c r="DY188" s="46" t="s">
        <v>310</v>
      </c>
      <c r="DZ188" s="478"/>
      <c r="EA188" s="38"/>
      <c r="EB188" s="37"/>
      <c r="EC188" s="37"/>
      <c r="ED188" s="37"/>
      <c r="EE188" s="37"/>
      <c r="EF188" s="49" t="s">
        <v>307</v>
      </c>
      <c r="EG188" s="54"/>
      <c r="EH188" s="290"/>
      <c r="EI188" s="37"/>
      <c r="EJ188" s="37"/>
      <c r="EK188" s="37"/>
      <c r="EL188" s="37"/>
      <c r="EM188" s="52" t="s">
        <v>307</v>
      </c>
      <c r="EN188" s="57"/>
      <c r="EO188" s="290"/>
      <c r="EP188" s="37"/>
      <c r="EQ188" s="37"/>
      <c r="ER188" s="37"/>
      <c r="ES188" s="37"/>
      <c r="ET188" s="39" t="s">
        <v>307</v>
      </c>
      <c r="EU188" s="287"/>
      <c r="EV188" s="292"/>
      <c r="EW188" s="290"/>
      <c r="EX188" s="37"/>
      <c r="EY188" s="37"/>
      <c r="EZ188" s="37"/>
      <c r="FA188" s="37"/>
      <c r="FB188" s="39" t="s">
        <v>307</v>
      </c>
      <c r="FC188" s="287"/>
      <c r="FD188" s="292"/>
      <c r="FE188" s="290"/>
      <c r="FF188" s="296"/>
      <c r="FG188" s="296"/>
      <c r="FH188" s="296"/>
      <c r="FI188" s="296"/>
      <c r="FJ188" s="40" t="s">
        <v>311</v>
      </c>
      <c r="FK188" s="302" t="str">
        <f t="shared" si="270"/>
        <v/>
      </c>
      <c r="FL188" s="299"/>
      <c r="FM188" s="292"/>
      <c r="FN188" s="290"/>
      <c r="FO188" s="305"/>
      <c r="FP188" s="296"/>
      <c r="FQ188" s="296"/>
      <c r="FR188" s="296"/>
      <c r="FS188" s="40" t="s">
        <v>311</v>
      </c>
      <c r="FT188" s="352" t="str">
        <f t="shared" si="271"/>
        <v/>
      </c>
      <c r="FU188" s="267"/>
      <c r="FV188" s="292"/>
      <c r="FW188" s="290"/>
      <c r="FX188" s="326"/>
      <c r="FY188" s="326"/>
      <c r="FZ188" s="326"/>
      <c r="GA188" s="326"/>
      <c r="GB188" s="36" t="s">
        <v>312</v>
      </c>
      <c r="GC188" s="308" t="str">
        <f t="shared" si="272"/>
        <v/>
      </c>
      <c r="GD188" s="267"/>
      <c r="GE188" s="312" t="str">
        <f t="shared" si="273"/>
        <v/>
      </c>
      <c r="GF188" s="313"/>
      <c r="GG188" s="338"/>
      <c r="GH188" s="312" t="str">
        <f t="shared" si="274"/>
        <v/>
      </c>
      <c r="GI188" s="313"/>
      <c r="GJ188" s="338" t="s">
        <v>56</v>
      </c>
      <c r="GK188" s="475" t="str">
        <f t="shared" si="275"/>
        <v/>
      </c>
      <c r="GL188" s="313"/>
      <c r="GM188" s="313"/>
      <c r="GN188" s="338"/>
      <c r="GO188" s="429" t="str">
        <f t="shared" si="276"/>
        <v/>
      </c>
      <c r="GP188" s="430" t="str">
        <f t="shared" si="277"/>
        <v/>
      </c>
      <c r="GQ188" s="431" t="str">
        <f t="shared" si="278"/>
        <v/>
      </c>
      <c r="GR188" s="432" t="str">
        <f t="shared" si="279"/>
        <v/>
      </c>
      <c r="GS188" s="430" t="str">
        <f t="shared" si="280"/>
        <v/>
      </c>
      <c r="GT188" s="433" t="str">
        <f t="shared" si="281"/>
        <v/>
      </c>
      <c r="GU188" s="331" t="str">
        <f t="shared" si="282"/>
        <v/>
      </c>
      <c r="GV188" s="333" t="str">
        <f t="shared" si="283"/>
        <v/>
      </c>
      <c r="GW188" s="439" t="str">
        <f t="shared" si="284"/>
        <v/>
      </c>
      <c r="GX188" s="433" t="str">
        <f t="shared" si="285"/>
        <v/>
      </c>
      <c r="GY188" s="331" t="str">
        <f t="shared" si="286"/>
        <v/>
      </c>
      <c r="GZ188" s="331" t="str">
        <f t="shared" si="287"/>
        <v/>
      </c>
      <c r="HA188" s="328" t="str">
        <f t="shared" si="288"/>
        <v/>
      </c>
      <c r="HB188" s="331" t="str">
        <f t="shared" si="289"/>
        <v/>
      </c>
      <c r="HC188" s="331" t="str">
        <f t="shared" si="290"/>
        <v/>
      </c>
      <c r="HD188" s="333" t="str">
        <f t="shared" si="291"/>
        <v/>
      </c>
      <c r="HE188" s="332" t="str">
        <f t="shared" si="292"/>
        <v/>
      </c>
      <c r="HF188" s="331" t="str">
        <f t="shared" si="293"/>
        <v/>
      </c>
      <c r="HG188" s="333" t="str">
        <f t="shared" si="294"/>
        <v/>
      </c>
      <c r="HH188" s="419" t="str">
        <f t="shared" si="295"/>
        <v/>
      </c>
      <c r="HI188" s="358" t="str">
        <f t="shared" si="296"/>
        <v/>
      </c>
      <c r="HJ188" s="331" t="str">
        <f t="shared" si="297"/>
        <v/>
      </c>
      <c r="HK188" s="331" t="str">
        <f t="shared" si="298"/>
        <v/>
      </c>
      <c r="HL188" s="358" t="str">
        <f t="shared" si="299"/>
        <v/>
      </c>
      <c r="HM188" s="331" t="str">
        <f t="shared" si="300"/>
        <v/>
      </c>
      <c r="HN188" s="331" t="str">
        <f t="shared" si="301"/>
        <v/>
      </c>
      <c r="HO188" s="358" t="str">
        <f t="shared" si="302"/>
        <v/>
      </c>
      <c r="HP188" s="331" t="str">
        <f t="shared" si="303"/>
        <v/>
      </c>
      <c r="HQ188" s="331" t="str">
        <f t="shared" si="304"/>
        <v/>
      </c>
      <c r="HR188" s="361" t="str">
        <f t="shared" si="305"/>
        <v/>
      </c>
      <c r="HS188" s="348" t="str">
        <f t="shared" si="306"/>
        <v/>
      </c>
      <c r="HT188" s="333" t="str">
        <f t="shared" si="307"/>
        <v/>
      </c>
      <c r="HU188" s="428" t="str">
        <f t="shared" si="308"/>
        <v/>
      </c>
      <c r="HV188" s="328" t="str">
        <f t="shared" si="309"/>
        <v/>
      </c>
      <c r="HW188" s="330" t="str">
        <f t="shared" si="310"/>
        <v/>
      </c>
      <c r="HX188" s="418" t="str">
        <f t="shared" si="311"/>
        <v/>
      </c>
      <c r="HY188" s="331" t="str">
        <f t="shared" si="312"/>
        <v/>
      </c>
      <c r="HZ188" s="331" t="str">
        <f t="shared" si="313"/>
        <v/>
      </c>
      <c r="IA188" s="331" t="str">
        <f t="shared" si="314"/>
        <v/>
      </c>
      <c r="IB188" s="331" t="str">
        <f t="shared" si="315"/>
        <v/>
      </c>
      <c r="IC188" s="333" t="str">
        <f t="shared" si="316"/>
        <v/>
      </c>
      <c r="ID188" s="419" t="str">
        <f t="shared" si="317"/>
        <v/>
      </c>
      <c r="IE188" s="331" t="str">
        <f t="shared" si="318"/>
        <v/>
      </c>
      <c r="IF188" s="331" t="str">
        <f t="shared" si="319"/>
        <v/>
      </c>
      <c r="IG188" s="331" t="str">
        <f t="shared" si="320"/>
        <v/>
      </c>
      <c r="IH188" s="331" t="str">
        <f t="shared" si="321"/>
        <v/>
      </c>
      <c r="II188" s="333" t="str">
        <f t="shared" si="322"/>
        <v/>
      </c>
      <c r="IJ188" s="419" t="str">
        <f t="shared" si="323"/>
        <v/>
      </c>
      <c r="IK188" s="331" t="str">
        <f t="shared" si="324"/>
        <v/>
      </c>
      <c r="IL188" s="331" t="str">
        <f t="shared" si="325"/>
        <v/>
      </c>
      <c r="IM188" s="331" t="str">
        <f t="shared" si="326"/>
        <v/>
      </c>
      <c r="IN188" s="331" t="str">
        <f t="shared" si="327"/>
        <v/>
      </c>
      <c r="IO188" s="333" t="str">
        <f t="shared" si="328"/>
        <v/>
      </c>
      <c r="IP188" s="433" t="str">
        <f t="shared" si="329"/>
        <v/>
      </c>
      <c r="IQ188" s="331" t="str">
        <f t="shared" si="330"/>
        <v/>
      </c>
      <c r="IR188" s="348" t="str">
        <f t="shared" si="331"/>
        <v/>
      </c>
      <c r="IS188" s="433" t="str">
        <f t="shared" si="332"/>
        <v/>
      </c>
      <c r="IT188" s="331" t="str">
        <f t="shared" si="333"/>
        <v/>
      </c>
      <c r="IU188" s="333" t="str">
        <f t="shared" si="334"/>
        <v/>
      </c>
      <c r="IV188" s="449" t="str">
        <f t="shared" si="335"/>
        <v/>
      </c>
      <c r="IW188" s="331" t="str">
        <f t="shared" si="336"/>
        <v/>
      </c>
      <c r="IX188" s="331" t="str">
        <f t="shared" si="337"/>
        <v/>
      </c>
      <c r="IY188" s="348" t="str">
        <f t="shared" si="338"/>
        <v/>
      </c>
      <c r="IZ188" s="365" t="str">
        <f t="shared" si="339"/>
        <v/>
      </c>
      <c r="JA188" s="340"/>
      <c r="JB188" s="100"/>
      <c r="JC188" s="370" t="str">
        <f t="shared" si="340"/>
        <v/>
      </c>
      <c r="JD188" s="101" t="str">
        <f t="shared" si="341"/>
        <v/>
      </c>
      <c r="JE188" s="367" t="str">
        <f t="shared" si="342"/>
        <v/>
      </c>
      <c r="JF188" s="368" t="str">
        <f t="shared" si="343"/>
        <v/>
      </c>
      <c r="JG188" s="368" t="str">
        <f t="shared" si="344"/>
        <v/>
      </c>
      <c r="JH188" s="368" t="str">
        <f t="shared" si="345"/>
        <v/>
      </c>
      <c r="JI188" s="368">
        <f t="shared" si="346"/>
        <v>0</v>
      </c>
      <c r="JJ188" s="369" t="str">
        <f t="shared" si="347"/>
        <v/>
      </c>
      <c r="JK188" s="367" t="str">
        <f t="shared" si="348"/>
        <v/>
      </c>
      <c r="JL188" s="369" t="str">
        <f t="shared" si="349"/>
        <v/>
      </c>
      <c r="JM188" s="368" t="str">
        <f t="shared" si="350"/>
        <v/>
      </c>
      <c r="JN188" s="368" t="str">
        <f t="shared" si="351"/>
        <v/>
      </c>
      <c r="JO188" s="368" t="str">
        <f t="shared" si="352"/>
        <v/>
      </c>
      <c r="JP188" s="371" t="str">
        <f t="shared" si="353"/>
        <v/>
      </c>
      <c r="JR188" s="115" t="str">
        <f t="shared" si="354"/>
        <v/>
      </c>
      <c r="JS188" s="28" t="str">
        <f t="shared" si="355"/>
        <v/>
      </c>
      <c r="JT188" s="28" t="str">
        <f t="shared" si="356"/>
        <v/>
      </c>
      <c r="JU188" s="28" t="str">
        <f t="shared" si="357"/>
        <v/>
      </c>
      <c r="JV188" s="28" t="str">
        <f t="shared" si="358"/>
        <v/>
      </c>
      <c r="JW188" s="251"/>
      <c r="JX188" s="122" t="str">
        <f t="shared" si="359"/>
        <v/>
      </c>
      <c r="JZ188" s="115" t="str">
        <f t="shared" si="360"/>
        <v/>
      </c>
      <c r="KA188" s="398" t="str">
        <f t="shared" si="361"/>
        <v/>
      </c>
      <c r="KB188" s="398" t="str">
        <f t="shared" si="362"/>
        <v/>
      </c>
      <c r="KC188" s="28" t="str">
        <f t="shared" si="363"/>
        <v/>
      </c>
      <c r="KD188" s="28" t="str">
        <f t="shared" si="364"/>
        <v/>
      </c>
      <c r="KE188" s="28" t="str">
        <f t="shared" si="365"/>
        <v/>
      </c>
      <c r="KF188" s="28" t="str">
        <f t="shared" si="366"/>
        <v/>
      </c>
      <c r="KG188" s="28" t="str">
        <f t="shared" si="367"/>
        <v/>
      </c>
      <c r="KH188" s="28" t="str">
        <f t="shared" si="368"/>
        <v/>
      </c>
      <c r="KI188" s="28" t="str">
        <f t="shared" si="369"/>
        <v/>
      </c>
      <c r="KJ188" s="28" t="str">
        <f t="shared" si="370"/>
        <v/>
      </c>
      <c r="KK188" s="122" t="str">
        <f t="shared" si="371"/>
        <v/>
      </c>
    </row>
    <row r="189" spans="2:297" s="26" customFormat="1" ht="26.25" customHeight="1" x14ac:dyDescent="0.2">
      <c r="B189" s="27">
        <f t="shared" si="250"/>
        <v>0</v>
      </c>
      <c r="C189" s="27">
        <f t="shared" si="251"/>
        <v>0</v>
      </c>
      <c r="D189" s="27">
        <f t="shared" si="252"/>
        <v>0</v>
      </c>
      <c r="E189" s="27">
        <f t="shared" si="253"/>
        <v>0</v>
      </c>
      <c r="F189" s="27">
        <f t="shared" si="254"/>
        <v>0</v>
      </c>
      <c r="G189" s="27">
        <f t="shared" si="255"/>
        <v>0</v>
      </c>
      <c r="H189" s="27">
        <f t="shared" si="256"/>
        <v>0</v>
      </c>
      <c r="I189" s="27">
        <f t="shared" si="257"/>
        <v>0</v>
      </c>
      <c r="J189" s="27"/>
      <c r="K189" s="27"/>
      <c r="L189" s="27"/>
      <c r="N189" s="131" t="str">
        <f t="shared" si="258"/>
        <v/>
      </c>
      <c r="O189" s="59"/>
      <c r="P189" s="59"/>
      <c r="Q189" s="241"/>
      <c r="R189" s="483"/>
      <c r="S189" s="243" t="str">
        <f>IFERROR(VLOOKUP($R189,整理番号!$B$4:$C$5,2,FALSE),"")</f>
        <v/>
      </c>
      <c r="T189" s="59"/>
      <c r="U189" s="250"/>
      <c r="V189" s="121"/>
      <c r="W189" s="218" t="str">
        <f t="shared" si="259"/>
        <v/>
      </c>
      <c r="X189" s="111"/>
      <c r="Y189" s="115"/>
      <c r="Z189" s="146" t="str">
        <f>IFERROR(VLOOKUP($Y189,整理番号!$B$8:$C$10,2,FALSE),"")</f>
        <v/>
      </c>
      <c r="AA189" s="251"/>
      <c r="AB189" s="28"/>
      <c r="AC189" s="62" t="str">
        <f>IFERROR(VLOOKUP($AB189,整理番号!$B$22:$C$23,2,FALSE),"")</f>
        <v/>
      </c>
      <c r="AD189" s="28"/>
      <c r="AE189" s="116" t="str">
        <f>IFERROR(VLOOKUP(AD189,整理番号!$B$14:$C$16,2,FALSE),"")</f>
        <v/>
      </c>
      <c r="AF189" s="115"/>
      <c r="AG189" s="30" t="str">
        <f>IFERROR(VLOOKUP(AF189,整理番号!$B$18:$C$19,2,FALSE),"")</f>
        <v/>
      </c>
      <c r="AH189" s="28"/>
      <c r="AI189" s="254"/>
      <c r="AJ189" s="254"/>
      <c r="AK189" s="122"/>
      <c r="AL189" s="141"/>
      <c r="AM189" s="28"/>
      <c r="AN189" s="141"/>
      <c r="AO189" s="115"/>
      <c r="AP189" s="116" t="str">
        <f>IFERROR(VLOOKUP(AO189,整理番号!$B$38:$C$43,2,FALSE),"")</f>
        <v/>
      </c>
      <c r="AQ189" s="104" t="str">
        <f t="shared" si="260"/>
        <v/>
      </c>
      <c r="AR189" s="27"/>
      <c r="AS189" s="28"/>
      <c r="AT189" s="27"/>
      <c r="AU189" s="27"/>
      <c r="AV189" s="122"/>
      <c r="AW189" s="115"/>
      <c r="AX189" s="31"/>
      <c r="AY189" s="64" t="str">
        <f t="shared" si="261"/>
        <v/>
      </c>
      <c r="AZ189" s="31"/>
      <c r="BA189" s="31"/>
      <c r="BB189" s="64">
        <f t="shared" si="262"/>
        <v>0</v>
      </c>
      <c r="BC189" s="64" t="str">
        <f t="shared" si="263"/>
        <v/>
      </c>
      <c r="BD189" s="64" t="str">
        <f t="shared" si="264"/>
        <v/>
      </c>
      <c r="BE189" s="33"/>
      <c r="BF189" s="34" t="str">
        <f t="shared" si="265"/>
        <v/>
      </c>
      <c r="BG189" s="125" t="str">
        <f t="shared" si="266"/>
        <v/>
      </c>
      <c r="BH189" s="262"/>
      <c r="BI189" s="263"/>
      <c r="BJ189" s="31"/>
      <c r="BK189" s="31"/>
      <c r="BL189" s="31"/>
      <c r="BM189" s="31"/>
      <c r="BN189" s="148"/>
      <c r="BO189" s="270"/>
      <c r="BP189" s="267"/>
      <c r="BQ189" s="262"/>
      <c r="BR189" s="263"/>
      <c r="BS189" s="31"/>
      <c r="BT189" s="31"/>
      <c r="BU189" s="31"/>
      <c r="BV189" s="31"/>
      <c r="BW189" s="148"/>
      <c r="BX189" s="270"/>
      <c r="BY189" s="267"/>
      <c r="BZ189" s="262"/>
      <c r="CA189" s="263"/>
      <c r="CB189" s="31"/>
      <c r="CC189" s="31"/>
      <c r="CD189" s="31"/>
      <c r="CE189" s="31"/>
      <c r="CF189" s="148"/>
      <c r="CG189" s="270"/>
      <c r="CH189" s="267"/>
      <c r="CI189" s="262"/>
      <c r="CJ189" s="263"/>
      <c r="CK189" s="323"/>
      <c r="CL189" s="323"/>
      <c r="CM189" s="323"/>
      <c r="CN189" s="323"/>
      <c r="CO189" s="35" t="s">
        <v>306</v>
      </c>
      <c r="CP189" s="342" t="str">
        <f t="shared" si="267"/>
        <v/>
      </c>
      <c r="CQ189" s="267"/>
      <c r="CR189" s="258"/>
      <c r="CS189" s="93"/>
      <c r="CT189" s="275"/>
      <c r="CU189" s="275"/>
      <c r="CV189" s="275"/>
      <c r="CW189" s="275"/>
      <c r="CX189" s="36" t="s">
        <v>307</v>
      </c>
      <c r="CY189" s="273"/>
      <c r="CZ189" s="258"/>
      <c r="DA189" s="263"/>
      <c r="DB189" s="296"/>
      <c r="DC189" s="296"/>
      <c r="DD189" s="296"/>
      <c r="DE189" s="296"/>
      <c r="DF189" s="36" t="s">
        <v>308</v>
      </c>
      <c r="DG189" s="344" t="str">
        <f t="shared" si="268"/>
        <v/>
      </c>
      <c r="DH189" s="273"/>
      <c r="DI189" s="258"/>
      <c r="DJ189" s="263"/>
      <c r="DK189" s="278"/>
      <c r="DL189" s="278"/>
      <c r="DM189" s="278"/>
      <c r="DN189" s="278"/>
      <c r="DO189" s="36" t="s">
        <v>309</v>
      </c>
      <c r="DP189" s="281"/>
      <c r="DQ189" s="284" t="str">
        <f t="shared" si="269"/>
        <v/>
      </c>
      <c r="DR189" s="273"/>
      <c r="DS189" s="43"/>
      <c r="DT189" s="93"/>
      <c r="DU189" s="37"/>
      <c r="DV189" s="37"/>
      <c r="DW189" s="37"/>
      <c r="DX189" s="37"/>
      <c r="DY189" s="46" t="s">
        <v>310</v>
      </c>
      <c r="DZ189" s="478"/>
      <c r="EA189" s="38"/>
      <c r="EB189" s="37"/>
      <c r="EC189" s="37"/>
      <c r="ED189" s="37"/>
      <c r="EE189" s="37"/>
      <c r="EF189" s="49" t="s">
        <v>307</v>
      </c>
      <c r="EG189" s="54"/>
      <c r="EH189" s="290"/>
      <c r="EI189" s="37"/>
      <c r="EJ189" s="37"/>
      <c r="EK189" s="37"/>
      <c r="EL189" s="37"/>
      <c r="EM189" s="52" t="s">
        <v>307</v>
      </c>
      <c r="EN189" s="57"/>
      <c r="EO189" s="290"/>
      <c r="EP189" s="37"/>
      <c r="EQ189" s="37"/>
      <c r="ER189" s="37"/>
      <c r="ES189" s="37"/>
      <c r="ET189" s="39" t="s">
        <v>307</v>
      </c>
      <c r="EU189" s="287"/>
      <c r="EV189" s="292"/>
      <c r="EW189" s="290"/>
      <c r="EX189" s="37"/>
      <c r="EY189" s="37"/>
      <c r="EZ189" s="37"/>
      <c r="FA189" s="37"/>
      <c r="FB189" s="39" t="s">
        <v>307</v>
      </c>
      <c r="FC189" s="287"/>
      <c r="FD189" s="292"/>
      <c r="FE189" s="290"/>
      <c r="FF189" s="296"/>
      <c r="FG189" s="296"/>
      <c r="FH189" s="296"/>
      <c r="FI189" s="296"/>
      <c r="FJ189" s="40" t="s">
        <v>311</v>
      </c>
      <c r="FK189" s="302" t="str">
        <f t="shared" si="270"/>
        <v/>
      </c>
      <c r="FL189" s="299"/>
      <c r="FM189" s="292"/>
      <c r="FN189" s="290"/>
      <c r="FO189" s="305"/>
      <c r="FP189" s="296"/>
      <c r="FQ189" s="296"/>
      <c r="FR189" s="296"/>
      <c r="FS189" s="40" t="s">
        <v>311</v>
      </c>
      <c r="FT189" s="352" t="str">
        <f t="shared" si="271"/>
        <v/>
      </c>
      <c r="FU189" s="267"/>
      <c r="FV189" s="292"/>
      <c r="FW189" s="290"/>
      <c r="FX189" s="326"/>
      <c r="FY189" s="326"/>
      <c r="FZ189" s="326"/>
      <c r="GA189" s="326"/>
      <c r="GB189" s="36" t="s">
        <v>312</v>
      </c>
      <c r="GC189" s="308" t="str">
        <f t="shared" si="272"/>
        <v/>
      </c>
      <c r="GD189" s="267"/>
      <c r="GE189" s="312" t="str">
        <f t="shared" si="273"/>
        <v/>
      </c>
      <c r="GF189" s="313"/>
      <c r="GG189" s="338"/>
      <c r="GH189" s="312" t="str">
        <f t="shared" si="274"/>
        <v/>
      </c>
      <c r="GI189" s="313"/>
      <c r="GJ189" s="338" t="s">
        <v>56</v>
      </c>
      <c r="GK189" s="475" t="str">
        <f t="shared" si="275"/>
        <v/>
      </c>
      <c r="GL189" s="313"/>
      <c r="GM189" s="313"/>
      <c r="GN189" s="338"/>
      <c r="GO189" s="429" t="str">
        <f t="shared" si="276"/>
        <v/>
      </c>
      <c r="GP189" s="430" t="str">
        <f t="shared" si="277"/>
        <v/>
      </c>
      <c r="GQ189" s="431" t="str">
        <f t="shared" si="278"/>
        <v/>
      </c>
      <c r="GR189" s="432" t="str">
        <f t="shared" si="279"/>
        <v/>
      </c>
      <c r="GS189" s="430" t="str">
        <f t="shared" si="280"/>
        <v/>
      </c>
      <c r="GT189" s="433" t="str">
        <f t="shared" si="281"/>
        <v/>
      </c>
      <c r="GU189" s="331" t="str">
        <f t="shared" si="282"/>
        <v/>
      </c>
      <c r="GV189" s="333" t="str">
        <f t="shared" si="283"/>
        <v/>
      </c>
      <c r="GW189" s="439" t="str">
        <f t="shared" si="284"/>
        <v/>
      </c>
      <c r="GX189" s="433" t="str">
        <f t="shared" si="285"/>
        <v/>
      </c>
      <c r="GY189" s="331" t="str">
        <f t="shared" si="286"/>
        <v/>
      </c>
      <c r="GZ189" s="331" t="str">
        <f t="shared" si="287"/>
        <v/>
      </c>
      <c r="HA189" s="328" t="str">
        <f t="shared" si="288"/>
        <v/>
      </c>
      <c r="HB189" s="331" t="str">
        <f t="shared" si="289"/>
        <v/>
      </c>
      <c r="HC189" s="331" t="str">
        <f t="shared" si="290"/>
        <v/>
      </c>
      <c r="HD189" s="333" t="str">
        <f t="shared" si="291"/>
        <v/>
      </c>
      <c r="HE189" s="332" t="str">
        <f t="shared" si="292"/>
        <v/>
      </c>
      <c r="HF189" s="331" t="str">
        <f t="shared" si="293"/>
        <v/>
      </c>
      <c r="HG189" s="333" t="str">
        <f t="shared" si="294"/>
        <v/>
      </c>
      <c r="HH189" s="419" t="str">
        <f t="shared" si="295"/>
        <v/>
      </c>
      <c r="HI189" s="358" t="str">
        <f t="shared" si="296"/>
        <v/>
      </c>
      <c r="HJ189" s="331" t="str">
        <f t="shared" si="297"/>
        <v/>
      </c>
      <c r="HK189" s="331" t="str">
        <f t="shared" si="298"/>
        <v/>
      </c>
      <c r="HL189" s="358" t="str">
        <f t="shared" si="299"/>
        <v/>
      </c>
      <c r="HM189" s="331" t="str">
        <f t="shared" si="300"/>
        <v/>
      </c>
      <c r="HN189" s="331" t="str">
        <f t="shared" si="301"/>
        <v/>
      </c>
      <c r="HO189" s="358" t="str">
        <f t="shared" si="302"/>
        <v/>
      </c>
      <c r="HP189" s="331" t="str">
        <f t="shared" si="303"/>
        <v/>
      </c>
      <c r="HQ189" s="331" t="str">
        <f t="shared" si="304"/>
        <v/>
      </c>
      <c r="HR189" s="361" t="str">
        <f t="shared" si="305"/>
        <v/>
      </c>
      <c r="HS189" s="348" t="str">
        <f t="shared" si="306"/>
        <v/>
      </c>
      <c r="HT189" s="333" t="str">
        <f t="shared" si="307"/>
        <v/>
      </c>
      <c r="HU189" s="428" t="str">
        <f t="shared" si="308"/>
        <v/>
      </c>
      <c r="HV189" s="328" t="str">
        <f t="shared" si="309"/>
        <v/>
      </c>
      <c r="HW189" s="330" t="str">
        <f t="shared" si="310"/>
        <v/>
      </c>
      <c r="HX189" s="418" t="str">
        <f t="shared" si="311"/>
        <v/>
      </c>
      <c r="HY189" s="331" t="str">
        <f t="shared" si="312"/>
        <v/>
      </c>
      <c r="HZ189" s="331" t="str">
        <f t="shared" si="313"/>
        <v/>
      </c>
      <c r="IA189" s="331" t="str">
        <f t="shared" si="314"/>
        <v/>
      </c>
      <c r="IB189" s="331" t="str">
        <f t="shared" si="315"/>
        <v/>
      </c>
      <c r="IC189" s="333" t="str">
        <f t="shared" si="316"/>
        <v/>
      </c>
      <c r="ID189" s="419" t="str">
        <f t="shared" si="317"/>
        <v/>
      </c>
      <c r="IE189" s="331" t="str">
        <f t="shared" si="318"/>
        <v/>
      </c>
      <c r="IF189" s="331" t="str">
        <f t="shared" si="319"/>
        <v/>
      </c>
      <c r="IG189" s="331" t="str">
        <f t="shared" si="320"/>
        <v/>
      </c>
      <c r="IH189" s="331" t="str">
        <f t="shared" si="321"/>
        <v/>
      </c>
      <c r="II189" s="333" t="str">
        <f t="shared" si="322"/>
        <v/>
      </c>
      <c r="IJ189" s="419" t="str">
        <f t="shared" si="323"/>
        <v/>
      </c>
      <c r="IK189" s="331" t="str">
        <f t="shared" si="324"/>
        <v/>
      </c>
      <c r="IL189" s="331" t="str">
        <f t="shared" si="325"/>
        <v/>
      </c>
      <c r="IM189" s="331" t="str">
        <f t="shared" si="326"/>
        <v/>
      </c>
      <c r="IN189" s="331" t="str">
        <f t="shared" si="327"/>
        <v/>
      </c>
      <c r="IO189" s="333" t="str">
        <f t="shared" si="328"/>
        <v/>
      </c>
      <c r="IP189" s="433" t="str">
        <f t="shared" si="329"/>
        <v/>
      </c>
      <c r="IQ189" s="331" t="str">
        <f t="shared" si="330"/>
        <v/>
      </c>
      <c r="IR189" s="348" t="str">
        <f t="shared" si="331"/>
        <v/>
      </c>
      <c r="IS189" s="433" t="str">
        <f t="shared" si="332"/>
        <v/>
      </c>
      <c r="IT189" s="331" t="str">
        <f t="shared" si="333"/>
        <v/>
      </c>
      <c r="IU189" s="333" t="str">
        <f t="shared" si="334"/>
        <v/>
      </c>
      <c r="IV189" s="449" t="str">
        <f t="shared" si="335"/>
        <v/>
      </c>
      <c r="IW189" s="331" t="str">
        <f t="shared" si="336"/>
        <v/>
      </c>
      <c r="IX189" s="331" t="str">
        <f t="shared" si="337"/>
        <v/>
      </c>
      <c r="IY189" s="348" t="str">
        <f t="shared" si="338"/>
        <v/>
      </c>
      <c r="IZ189" s="365" t="str">
        <f t="shared" si="339"/>
        <v/>
      </c>
      <c r="JA189" s="340"/>
      <c r="JB189" s="100"/>
      <c r="JC189" s="370" t="str">
        <f t="shared" si="340"/>
        <v/>
      </c>
      <c r="JD189" s="101" t="str">
        <f t="shared" si="341"/>
        <v/>
      </c>
      <c r="JE189" s="367" t="str">
        <f t="shared" si="342"/>
        <v/>
      </c>
      <c r="JF189" s="368" t="str">
        <f t="shared" si="343"/>
        <v/>
      </c>
      <c r="JG189" s="368" t="str">
        <f t="shared" si="344"/>
        <v/>
      </c>
      <c r="JH189" s="368" t="str">
        <f t="shared" si="345"/>
        <v/>
      </c>
      <c r="JI189" s="368">
        <f t="shared" si="346"/>
        <v>0</v>
      </c>
      <c r="JJ189" s="369" t="str">
        <f t="shared" si="347"/>
        <v/>
      </c>
      <c r="JK189" s="367" t="str">
        <f t="shared" si="348"/>
        <v/>
      </c>
      <c r="JL189" s="369" t="str">
        <f t="shared" si="349"/>
        <v/>
      </c>
      <c r="JM189" s="368" t="str">
        <f t="shared" si="350"/>
        <v/>
      </c>
      <c r="JN189" s="368" t="str">
        <f t="shared" si="351"/>
        <v/>
      </c>
      <c r="JO189" s="368" t="str">
        <f t="shared" si="352"/>
        <v/>
      </c>
      <c r="JP189" s="371" t="str">
        <f t="shared" si="353"/>
        <v/>
      </c>
      <c r="JR189" s="115" t="str">
        <f t="shared" si="354"/>
        <v/>
      </c>
      <c r="JS189" s="28" t="str">
        <f t="shared" si="355"/>
        <v/>
      </c>
      <c r="JT189" s="28" t="str">
        <f t="shared" si="356"/>
        <v/>
      </c>
      <c r="JU189" s="28" t="str">
        <f t="shared" si="357"/>
        <v/>
      </c>
      <c r="JV189" s="28" t="str">
        <f t="shared" si="358"/>
        <v/>
      </c>
      <c r="JW189" s="251"/>
      <c r="JX189" s="122" t="str">
        <f t="shared" si="359"/>
        <v/>
      </c>
      <c r="JZ189" s="115" t="str">
        <f t="shared" si="360"/>
        <v/>
      </c>
      <c r="KA189" s="398" t="str">
        <f t="shared" si="361"/>
        <v/>
      </c>
      <c r="KB189" s="398" t="str">
        <f t="shared" si="362"/>
        <v/>
      </c>
      <c r="KC189" s="28" t="str">
        <f t="shared" si="363"/>
        <v/>
      </c>
      <c r="KD189" s="28" t="str">
        <f t="shared" si="364"/>
        <v/>
      </c>
      <c r="KE189" s="28" t="str">
        <f t="shared" si="365"/>
        <v/>
      </c>
      <c r="KF189" s="28" t="str">
        <f t="shared" si="366"/>
        <v/>
      </c>
      <c r="KG189" s="28" t="str">
        <f t="shared" si="367"/>
        <v/>
      </c>
      <c r="KH189" s="28" t="str">
        <f t="shared" si="368"/>
        <v/>
      </c>
      <c r="KI189" s="28" t="str">
        <f t="shared" si="369"/>
        <v/>
      </c>
      <c r="KJ189" s="28" t="str">
        <f t="shared" si="370"/>
        <v/>
      </c>
      <c r="KK189" s="122" t="str">
        <f t="shared" si="371"/>
        <v/>
      </c>
    </row>
    <row r="190" spans="2:297" s="26" customFormat="1" ht="26.25" customHeight="1" x14ac:dyDescent="0.2">
      <c r="B190" s="27">
        <f t="shared" si="250"/>
        <v>0</v>
      </c>
      <c r="C190" s="27">
        <f t="shared" si="251"/>
        <v>0</v>
      </c>
      <c r="D190" s="27">
        <f t="shared" si="252"/>
        <v>0</v>
      </c>
      <c r="E190" s="27">
        <f t="shared" si="253"/>
        <v>0</v>
      </c>
      <c r="F190" s="27">
        <f t="shared" si="254"/>
        <v>0</v>
      </c>
      <c r="G190" s="27">
        <f t="shared" si="255"/>
        <v>0</v>
      </c>
      <c r="H190" s="27">
        <f t="shared" si="256"/>
        <v>0</v>
      </c>
      <c r="I190" s="27">
        <f t="shared" si="257"/>
        <v>0</v>
      </c>
      <c r="J190" s="27"/>
      <c r="K190" s="27"/>
      <c r="L190" s="27"/>
      <c r="N190" s="131" t="str">
        <f t="shared" si="258"/>
        <v/>
      </c>
      <c r="O190" s="59"/>
      <c r="P190" s="59"/>
      <c r="Q190" s="241"/>
      <c r="R190" s="483"/>
      <c r="S190" s="243" t="str">
        <f>IFERROR(VLOOKUP($R190,整理番号!$B$4:$C$5,2,FALSE),"")</f>
        <v/>
      </c>
      <c r="T190" s="59"/>
      <c r="U190" s="250"/>
      <c r="V190" s="121"/>
      <c r="W190" s="218" t="str">
        <f t="shared" si="259"/>
        <v/>
      </c>
      <c r="X190" s="111"/>
      <c r="Y190" s="115"/>
      <c r="Z190" s="146" t="str">
        <f>IFERROR(VLOOKUP($Y190,整理番号!$B$8:$C$10,2,FALSE),"")</f>
        <v/>
      </c>
      <c r="AA190" s="251"/>
      <c r="AB190" s="28"/>
      <c r="AC190" s="62" t="str">
        <f>IFERROR(VLOOKUP($AB190,整理番号!$B$22:$C$23,2,FALSE),"")</f>
        <v/>
      </c>
      <c r="AD190" s="28"/>
      <c r="AE190" s="116" t="str">
        <f>IFERROR(VLOOKUP(AD190,整理番号!$B$14:$C$16,2,FALSE),"")</f>
        <v/>
      </c>
      <c r="AF190" s="115"/>
      <c r="AG190" s="30" t="str">
        <f>IFERROR(VLOOKUP(AF190,整理番号!$B$18:$C$19,2,FALSE),"")</f>
        <v/>
      </c>
      <c r="AH190" s="28"/>
      <c r="AI190" s="254"/>
      <c r="AJ190" s="254"/>
      <c r="AK190" s="122"/>
      <c r="AL190" s="141"/>
      <c r="AM190" s="28"/>
      <c r="AN190" s="141"/>
      <c r="AO190" s="115"/>
      <c r="AP190" s="116" t="str">
        <f>IFERROR(VLOOKUP(AO190,整理番号!$B$38:$C$43,2,FALSE),"")</f>
        <v/>
      </c>
      <c r="AQ190" s="104" t="str">
        <f t="shared" si="260"/>
        <v/>
      </c>
      <c r="AR190" s="27"/>
      <c r="AS190" s="28"/>
      <c r="AT190" s="27"/>
      <c r="AU190" s="27"/>
      <c r="AV190" s="122"/>
      <c r="AW190" s="115"/>
      <c r="AX190" s="31"/>
      <c r="AY190" s="64" t="str">
        <f t="shared" si="261"/>
        <v/>
      </c>
      <c r="AZ190" s="31"/>
      <c r="BA190" s="31"/>
      <c r="BB190" s="64">
        <f t="shared" si="262"/>
        <v>0</v>
      </c>
      <c r="BC190" s="64" t="str">
        <f t="shared" si="263"/>
        <v/>
      </c>
      <c r="BD190" s="64" t="str">
        <f t="shared" si="264"/>
        <v/>
      </c>
      <c r="BE190" s="33"/>
      <c r="BF190" s="34" t="str">
        <f t="shared" si="265"/>
        <v/>
      </c>
      <c r="BG190" s="125" t="str">
        <f t="shared" si="266"/>
        <v/>
      </c>
      <c r="BH190" s="262"/>
      <c r="BI190" s="263"/>
      <c r="BJ190" s="31"/>
      <c r="BK190" s="31"/>
      <c r="BL190" s="31"/>
      <c r="BM190" s="31"/>
      <c r="BN190" s="148"/>
      <c r="BO190" s="270"/>
      <c r="BP190" s="267"/>
      <c r="BQ190" s="262"/>
      <c r="BR190" s="263"/>
      <c r="BS190" s="31"/>
      <c r="BT190" s="31"/>
      <c r="BU190" s="31"/>
      <c r="BV190" s="31"/>
      <c r="BW190" s="148"/>
      <c r="BX190" s="270"/>
      <c r="BY190" s="267"/>
      <c r="BZ190" s="262"/>
      <c r="CA190" s="263"/>
      <c r="CB190" s="31"/>
      <c r="CC190" s="31"/>
      <c r="CD190" s="31"/>
      <c r="CE190" s="31"/>
      <c r="CF190" s="148"/>
      <c r="CG190" s="270"/>
      <c r="CH190" s="267"/>
      <c r="CI190" s="262"/>
      <c r="CJ190" s="263"/>
      <c r="CK190" s="323"/>
      <c r="CL190" s="323"/>
      <c r="CM190" s="323"/>
      <c r="CN190" s="323"/>
      <c r="CO190" s="35" t="s">
        <v>306</v>
      </c>
      <c r="CP190" s="342" t="str">
        <f t="shared" si="267"/>
        <v/>
      </c>
      <c r="CQ190" s="267"/>
      <c r="CR190" s="258"/>
      <c r="CS190" s="93"/>
      <c r="CT190" s="275"/>
      <c r="CU190" s="275"/>
      <c r="CV190" s="275"/>
      <c r="CW190" s="275"/>
      <c r="CX190" s="36" t="s">
        <v>307</v>
      </c>
      <c r="CY190" s="273"/>
      <c r="CZ190" s="258"/>
      <c r="DA190" s="263"/>
      <c r="DB190" s="296"/>
      <c r="DC190" s="296"/>
      <c r="DD190" s="296"/>
      <c r="DE190" s="296"/>
      <c r="DF190" s="36" t="s">
        <v>308</v>
      </c>
      <c r="DG190" s="344" t="str">
        <f t="shared" si="268"/>
        <v/>
      </c>
      <c r="DH190" s="273"/>
      <c r="DI190" s="258"/>
      <c r="DJ190" s="263"/>
      <c r="DK190" s="278"/>
      <c r="DL190" s="278"/>
      <c r="DM190" s="278"/>
      <c r="DN190" s="278"/>
      <c r="DO190" s="36" t="s">
        <v>309</v>
      </c>
      <c r="DP190" s="281"/>
      <c r="DQ190" s="284" t="str">
        <f t="shared" si="269"/>
        <v/>
      </c>
      <c r="DR190" s="273"/>
      <c r="DS190" s="43"/>
      <c r="DT190" s="93"/>
      <c r="DU190" s="37"/>
      <c r="DV190" s="37"/>
      <c r="DW190" s="37"/>
      <c r="DX190" s="37"/>
      <c r="DY190" s="46" t="s">
        <v>310</v>
      </c>
      <c r="DZ190" s="478"/>
      <c r="EA190" s="38"/>
      <c r="EB190" s="37"/>
      <c r="EC190" s="37"/>
      <c r="ED190" s="37"/>
      <c r="EE190" s="37"/>
      <c r="EF190" s="49" t="s">
        <v>307</v>
      </c>
      <c r="EG190" s="54"/>
      <c r="EH190" s="290"/>
      <c r="EI190" s="37"/>
      <c r="EJ190" s="37"/>
      <c r="EK190" s="37"/>
      <c r="EL190" s="37"/>
      <c r="EM190" s="52" t="s">
        <v>307</v>
      </c>
      <c r="EN190" s="57"/>
      <c r="EO190" s="290"/>
      <c r="EP190" s="37"/>
      <c r="EQ190" s="37"/>
      <c r="ER190" s="37"/>
      <c r="ES190" s="37"/>
      <c r="ET190" s="39" t="s">
        <v>307</v>
      </c>
      <c r="EU190" s="287"/>
      <c r="EV190" s="292"/>
      <c r="EW190" s="290"/>
      <c r="EX190" s="37"/>
      <c r="EY190" s="37"/>
      <c r="EZ190" s="37"/>
      <c r="FA190" s="37"/>
      <c r="FB190" s="39" t="s">
        <v>307</v>
      </c>
      <c r="FC190" s="287"/>
      <c r="FD190" s="292"/>
      <c r="FE190" s="290"/>
      <c r="FF190" s="296"/>
      <c r="FG190" s="296"/>
      <c r="FH190" s="296"/>
      <c r="FI190" s="296"/>
      <c r="FJ190" s="40" t="s">
        <v>311</v>
      </c>
      <c r="FK190" s="302" t="str">
        <f t="shared" si="270"/>
        <v/>
      </c>
      <c r="FL190" s="299"/>
      <c r="FM190" s="292"/>
      <c r="FN190" s="290"/>
      <c r="FO190" s="305"/>
      <c r="FP190" s="296"/>
      <c r="FQ190" s="296"/>
      <c r="FR190" s="296"/>
      <c r="FS190" s="40" t="s">
        <v>311</v>
      </c>
      <c r="FT190" s="352" t="str">
        <f t="shared" si="271"/>
        <v/>
      </c>
      <c r="FU190" s="267"/>
      <c r="FV190" s="292"/>
      <c r="FW190" s="290"/>
      <c r="FX190" s="326"/>
      <c r="FY190" s="326"/>
      <c r="FZ190" s="326"/>
      <c r="GA190" s="326"/>
      <c r="GB190" s="36" t="s">
        <v>312</v>
      </c>
      <c r="GC190" s="308" t="str">
        <f t="shared" si="272"/>
        <v/>
      </c>
      <c r="GD190" s="267"/>
      <c r="GE190" s="312" t="str">
        <f t="shared" si="273"/>
        <v/>
      </c>
      <c r="GF190" s="313"/>
      <c r="GG190" s="338"/>
      <c r="GH190" s="312" t="str">
        <f t="shared" si="274"/>
        <v/>
      </c>
      <c r="GI190" s="313"/>
      <c r="GJ190" s="338" t="s">
        <v>56</v>
      </c>
      <c r="GK190" s="475" t="str">
        <f t="shared" si="275"/>
        <v/>
      </c>
      <c r="GL190" s="313"/>
      <c r="GM190" s="313"/>
      <c r="GN190" s="338"/>
      <c r="GO190" s="429" t="str">
        <f t="shared" si="276"/>
        <v/>
      </c>
      <c r="GP190" s="430" t="str">
        <f t="shared" si="277"/>
        <v/>
      </c>
      <c r="GQ190" s="431" t="str">
        <f t="shared" si="278"/>
        <v/>
      </c>
      <c r="GR190" s="432" t="str">
        <f t="shared" si="279"/>
        <v/>
      </c>
      <c r="GS190" s="430" t="str">
        <f t="shared" si="280"/>
        <v/>
      </c>
      <c r="GT190" s="433" t="str">
        <f t="shared" si="281"/>
        <v/>
      </c>
      <c r="GU190" s="331" t="str">
        <f t="shared" si="282"/>
        <v/>
      </c>
      <c r="GV190" s="333" t="str">
        <f t="shared" si="283"/>
        <v/>
      </c>
      <c r="GW190" s="439" t="str">
        <f t="shared" si="284"/>
        <v/>
      </c>
      <c r="GX190" s="433" t="str">
        <f t="shared" si="285"/>
        <v/>
      </c>
      <c r="GY190" s="331" t="str">
        <f t="shared" si="286"/>
        <v/>
      </c>
      <c r="GZ190" s="331" t="str">
        <f t="shared" si="287"/>
        <v/>
      </c>
      <c r="HA190" s="328" t="str">
        <f t="shared" si="288"/>
        <v/>
      </c>
      <c r="HB190" s="331" t="str">
        <f t="shared" si="289"/>
        <v/>
      </c>
      <c r="HC190" s="331" t="str">
        <f t="shared" si="290"/>
        <v/>
      </c>
      <c r="HD190" s="333" t="str">
        <f t="shared" si="291"/>
        <v/>
      </c>
      <c r="HE190" s="332" t="str">
        <f t="shared" si="292"/>
        <v/>
      </c>
      <c r="HF190" s="331" t="str">
        <f t="shared" si="293"/>
        <v/>
      </c>
      <c r="HG190" s="333" t="str">
        <f t="shared" si="294"/>
        <v/>
      </c>
      <c r="HH190" s="419" t="str">
        <f t="shared" si="295"/>
        <v/>
      </c>
      <c r="HI190" s="358" t="str">
        <f t="shared" si="296"/>
        <v/>
      </c>
      <c r="HJ190" s="331" t="str">
        <f t="shared" si="297"/>
        <v/>
      </c>
      <c r="HK190" s="331" t="str">
        <f t="shared" si="298"/>
        <v/>
      </c>
      <c r="HL190" s="358" t="str">
        <f t="shared" si="299"/>
        <v/>
      </c>
      <c r="HM190" s="331" t="str">
        <f t="shared" si="300"/>
        <v/>
      </c>
      <c r="HN190" s="331" t="str">
        <f t="shared" si="301"/>
        <v/>
      </c>
      <c r="HO190" s="358" t="str">
        <f t="shared" si="302"/>
        <v/>
      </c>
      <c r="HP190" s="331" t="str">
        <f t="shared" si="303"/>
        <v/>
      </c>
      <c r="HQ190" s="331" t="str">
        <f t="shared" si="304"/>
        <v/>
      </c>
      <c r="HR190" s="361" t="str">
        <f t="shared" si="305"/>
        <v/>
      </c>
      <c r="HS190" s="348" t="str">
        <f t="shared" si="306"/>
        <v/>
      </c>
      <c r="HT190" s="333" t="str">
        <f t="shared" si="307"/>
        <v/>
      </c>
      <c r="HU190" s="428" t="str">
        <f t="shared" si="308"/>
        <v/>
      </c>
      <c r="HV190" s="328" t="str">
        <f t="shared" si="309"/>
        <v/>
      </c>
      <c r="HW190" s="330" t="str">
        <f t="shared" si="310"/>
        <v/>
      </c>
      <c r="HX190" s="418" t="str">
        <f t="shared" si="311"/>
        <v/>
      </c>
      <c r="HY190" s="331" t="str">
        <f t="shared" si="312"/>
        <v/>
      </c>
      <c r="HZ190" s="331" t="str">
        <f t="shared" si="313"/>
        <v/>
      </c>
      <c r="IA190" s="331" t="str">
        <f t="shared" si="314"/>
        <v/>
      </c>
      <c r="IB190" s="331" t="str">
        <f t="shared" si="315"/>
        <v/>
      </c>
      <c r="IC190" s="333" t="str">
        <f t="shared" si="316"/>
        <v/>
      </c>
      <c r="ID190" s="419" t="str">
        <f t="shared" si="317"/>
        <v/>
      </c>
      <c r="IE190" s="331" t="str">
        <f t="shared" si="318"/>
        <v/>
      </c>
      <c r="IF190" s="331" t="str">
        <f t="shared" si="319"/>
        <v/>
      </c>
      <c r="IG190" s="331" t="str">
        <f t="shared" si="320"/>
        <v/>
      </c>
      <c r="IH190" s="331" t="str">
        <f t="shared" si="321"/>
        <v/>
      </c>
      <c r="II190" s="333" t="str">
        <f t="shared" si="322"/>
        <v/>
      </c>
      <c r="IJ190" s="419" t="str">
        <f t="shared" si="323"/>
        <v/>
      </c>
      <c r="IK190" s="331" t="str">
        <f t="shared" si="324"/>
        <v/>
      </c>
      <c r="IL190" s="331" t="str">
        <f t="shared" si="325"/>
        <v/>
      </c>
      <c r="IM190" s="331" t="str">
        <f t="shared" si="326"/>
        <v/>
      </c>
      <c r="IN190" s="331" t="str">
        <f t="shared" si="327"/>
        <v/>
      </c>
      <c r="IO190" s="333" t="str">
        <f t="shared" si="328"/>
        <v/>
      </c>
      <c r="IP190" s="433" t="str">
        <f t="shared" si="329"/>
        <v/>
      </c>
      <c r="IQ190" s="331" t="str">
        <f t="shared" si="330"/>
        <v/>
      </c>
      <c r="IR190" s="348" t="str">
        <f t="shared" si="331"/>
        <v/>
      </c>
      <c r="IS190" s="433" t="str">
        <f t="shared" si="332"/>
        <v/>
      </c>
      <c r="IT190" s="331" t="str">
        <f t="shared" si="333"/>
        <v/>
      </c>
      <c r="IU190" s="333" t="str">
        <f t="shared" si="334"/>
        <v/>
      </c>
      <c r="IV190" s="449" t="str">
        <f t="shared" si="335"/>
        <v/>
      </c>
      <c r="IW190" s="331" t="str">
        <f t="shared" si="336"/>
        <v/>
      </c>
      <c r="IX190" s="331" t="str">
        <f t="shared" si="337"/>
        <v/>
      </c>
      <c r="IY190" s="348" t="str">
        <f t="shared" si="338"/>
        <v/>
      </c>
      <c r="IZ190" s="365" t="str">
        <f t="shared" si="339"/>
        <v/>
      </c>
      <c r="JA190" s="340"/>
      <c r="JB190" s="100"/>
      <c r="JC190" s="370" t="str">
        <f t="shared" si="340"/>
        <v/>
      </c>
      <c r="JD190" s="101" t="str">
        <f t="shared" si="341"/>
        <v/>
      </c>
      <c r="JE190" s="367" t="str">
        <f t="shared" si="342"/>
        <v/>
      </c>
      <c r="JF190" s="368" t="str">
        <f t="shared" si="343"/>
        <v/>
      </c>
      <c r="JG190" s="368" t="str">
        <f t="shared" si="344"/>
        <v/>
      </c>
      <c r="JH190" s="368" t="str">
        <f t="shared" si="345"/>
        <v/>
      </c>
      <c r="JI190" s="368">
        <f t="shared" si="346"/>
        <v>0</v>
      </c>
      <c r="JJ190" s="369" t="str">
        <f t="shared" si="347"/>
        <v/>
      </c>
      <c r="JK190" s="367" t="str">
        <f t="shared" si="348"/>
        <v/>
      </c>
      <c r="JL190" s="369" t="str">
        <f t="shared" si="349"/>
        <v/>
      </c>
      <c r="JM190" s="368" t="str">
        <f t="shared" si="350"/>
        <v/>
      </c>
      <c r="JN190" s="368" t="str">
        <f t="shared" si="351"/>
        <v/>
      </c>
      <c r="JO190" s="368" t="str">
        <f t="shared" si="352"/>
        <v/>
      </c>
      <c r="JP190" s="371" t="str">
        <f t="shared" si="353"/>
        <v/>
      </c>
      <c r="JR190" s="115" t="str">
        <f t="shared" si="354"/>
        <v/>
      </c>
      <c r="JS190" s="28" t="str">
        <f t="shared" si="355"/>
        <v/>
      </c>
      <c r="JT190" s="28" t="str">
        <f t="shared" si="356"/>
        <v/>
      </c>
      <c r="JU190" s="28" t="str">
        <f t="shared" si="357"/>
        <v/>
      </c>
      <c r="JV190" s="28" t="str">
        <f t="shared" si="358"/>
        <v/>
      </c>
      <c r="JW190" s="251"/>
      <c r="JX190" s="122" t="str">
        <f t="shared" si="359"/>
        <v/>
      </c>
      <c r="JZ190" s="115" t="str">
        <f t="shared" si="360"/>
        <v/>
      </c>
      <c r="KA190" s="398" t="str">
        <f t="shared" si="361"/>
        <v/>
      </c>
      <c r="KB190" s="398" t="str">
        <f t="shared" si="362"/>
        <v/>
      </c>
      <c r="KC190" s="28" t="str">
        <f t="shared" si="363"/>
        <v/>
      </c>
      <c r="KD190" s="28" t="str">
        <f t="shared" si="364"/>
        <v/>
      </c>
      <c r="KE190" s="28" t="str">
        <f t="shared" si="365"/>
        <v/>
      </c>
      <c r="KF190" s="28" t="str">
        <f t="shared" si="366"/>
        <v/>
      </c>
      <c r="KG190" s="28" t="str">
        <f t="shared" si="367"/>
        <v/>
      </c>
      <c r="KH190" s="28" t="str">
        <f t="shared" si="368"/>
        <v/>
      </c>
      <c r="KI190" s="28" t="str">
        <f t="shared" si="369"/>
        <v/>
      </c>
      <c r="KJ190" s="28" t="str">
        <f t="shared" si="370"/>
        <v/>
      </c>
      <c r="KK190" s="122" t="str">
        <f t="shared" si="371"/>
        <v/>
      </c>
    </row>
    <row r="191" spans="2:297" s="26" customFormat="1" ht="26.25" customHeight="1" x14ac:dyDescent="0.2">
      <c r="B191" s="27">
        <f t="shared" si="250"/>
        <v>0</v>
      </c>
      <c r="C191" s="27">
        <f t="shared" si="251"/>
        <v>0</v>
      </c>
      <c r="D191" s="27">
        <f t="shared" si="252"/>
        <v>0</v>
      </c>
      <c r="E191" s="27">
        <f t="shared" si="253"/>
        <v>0</v>
      </c>
      <c r="F191" s="27">
        <f t="shared" si="254"/>
        <v>0</v>
      </c>
      <c r="G191" s="27">
        <f t="shared" si="255"/>
        <v>0</v>
      </c>
      <c r="H191" s="27">
        <f t="shared" si="256"/>
        <v>0</v>
      </c>
      <c r="I191" s="27">
        <f t="shared" si="257"/>
        <v>0</v>
      </c>
      <c r="J191" s="27"/>
      <c r="K191" s="27"/>
      <c r="L191" s="27"/>
      <c r="N191" s="131" t="str">
        <f t="shared" si="258"/>
        <v/>
      </c>
      <c r="O191" s="59"/>
      <c r="P191" s="59"/>
      <c r="Q191" s="241"/>
      <c r="R191" s="483"/>
      <c r="S191" s="243" t="str">
        <f>IFERROR(VLOOKUP($R191,整理番号!$B$4:$C$5,2,FALSE),"")</f>
        <v/>
      </c>
      <c r="T191" s="59"/>
      <c r="U191" s="250"/>
      <c r="V191" s="121"/>
      <c r="W191" s="218" t="str">
        <f t="shared" si="259"/>
        <v/>
      </c>
      <c r="X191" s="111"/>
      <c r="Y191" s="115"/>
      <c r="Z191" s="146" t="str">
        <f>IFERROR(VLOOKUP($Y191,整理番号!$B$8:$C$10,2,FALSE),"")</f>
        <v/>
      </c>
      <c r="AA191" s="251"/>
      <c r="AB191" s="28"/>
      <c r="AC191" s="62" t="str">
        <f>IFERROR(VLOOKUP($AB191,整理番号!$B$22:$C$23,2,FALSE),"")</f>
        <v/>
      </c>
      <c r="AD191" s="28"/>
      <c r="AE191" s="116" t="str">
        <f>IFERROR(VLOOKUP(AD191,整理番号!$B$14:$C$16,2,FALSE),"")</f>
        <v/>
      </c>
      <c r="AF191" s="115"/>
      <c r="AG191" s="30" t="str">
        <f>IFERROR(VLOOKUP(AF191,整理番号!$B$18:$C$19,2,FALSE),"")</f>
        <v/>
      </c>
      <c r="AH191" s="28"/>
      <c r="AI191" s="254"/>
      <c r="AJ191" s="254"/>
      <c r="AK191" s="122"/>
      <c r="AL191" s="141"/>
      <c r="AM191" s="28"/>
      <c r="AN191" s="141"/>
      <c r="AO191" s="115"/>
      <c r="AP191" s="116" t="str">
        <f>IFERROR(VLOOKUP(AO191,整理番号!$B$38:$C$43,2,FALSE),"")</f>
        <v/>
      </c>
      <c r="AQ191" s="104" t="str">
        <f t="shared" si="260"/>
        <v/>
      </c>
      <c r="AR191" s="27"/>
      <c r="AS191" s="28"/>
      <c r="AT191" s="27"/>
      <c r="AU191" s="27"/>
      <c r="AV191" s="122"/>
      <c r="AW191" s="115"/>
      <c r="AX191" s="31"/>
      <c r="AY191" s="64" t="str">
        <f t="shared" si="261"/>
        <v/>
      </c>
      <c r="AZ191" s="31"/>
      <c r="BA191" s="31"/>
      <c r="BB191" s="64">
        <f t="shared" si="262"/>
        <v>0</v>
      </c>
      <c r="BC191" s="64" t="str">
        <f t="shared" si="263"/>
        <v/>
      </c>
      <c r="BD191" s="64" t="str">
        <f t="shared" si="264"/>
        <v/>
      </c>
      <c r="BE191" s="33"/>
      <c r="BF191" s="34" t="str">
        <f t="shared" si="265"/>
        <v/>
      </c>
      <c r="BG191" s="125" t="str">
        <f t="shared" si="266"/>
        <v/>
      </c>
      <c r="BH191" s="262"/>
      <c r="BI191" s="263"/>
      <c r="BJ191" s="31"/>
      <c r="BK191" s="31"/>
      <c r="BL191" s="31"/>
      <c r="BM191" s="31"/>
      <c r="BN191" s="148"/>
      <c r="BO191" s="270"/>
      <c r="BP191" s="267"/>
      <c r="BQ191" s="262"/>
      <c r="BR191" s="263"/>
      <c r="BS191" s="31"/>
      <c r="BT191" s="31"/>
      <c r="BU191" s="31"/>
      <c r="BV191" s="31"/>
      <c r="BW191" s="148"/>
      <c r="BX191" s="270"/>
      <c r="BY191" s="267"/>
      <c r="BZ191" s="262"/>
      <c r="CA191" s="263"/>
      <c r="CB191" s="31"/>
      <c r="CC191" s="31"/>
      <c r="CD191" s="31"/>
      <c r="CE191" s="31"/>
      <c r="CF191" s="148"/>
      <c r="CG191" s="270"/>
      <c r="CH191" s="267"/>
      <c r="CI191" s="262"/>
      <c r="CJ191" s="263"/>
      <c r="CK191" s="323"/>
      <c r="CL191" s="323"/>
      <c r="CM191" s="323"/>
      <c r="CN191" s="323"/>
      <c r="CO191" s="35" t="s">
        <v>306</v>
      </c>
      <c r="CP191" s="342" t="str">
        <f t="shared" si="267"/>
        <v/>
      </c>
      <c r="CQ191" s="267"/>
      <c r="CR191" s="258"/>
      <c r="CS191" s="93"/>
      <c r="CT191" s="275"/>
      <c r="CU191" s="275"/>
      <c r="CV191" s="275"/>
      <c r="CW191" s="275"/>
      <c r="CX191" s="36" t="s">
        <v>307</v>
      </c>
      <c r="CY191" s="273"/>
      <c r="CZ191" s="258"/>
      <c r="DA191" s="263"/>
      <c r="DB191" s="296"/>
      <c r="DC191" s="296"/>
      <c r="DD191" s="296"/>
      <c r="DE191" s="296"/>
      <c r="DF191" s="36" t="s">
        <v>308</v>
      </c>
      <c r="DG191" s="344" t="str">
        <f t="shared" si="268"/>
        <v/>
      </c>
      <c r="DH191" s="273"/>
      <c r="DI191" s="258"/>
      <c r="DJ191" s="263"/>
      <c r="DK191" s="278"/>
      <c r="DL191" s="278"/>
      <c r="DM191" s="278"/>
      <c r="DN191" s="278"/>
      <c r="DO191" s="36" t="s">
        <v>309</v>
      </c>
      <c r="DP191" s="281"/>
      <c r="DQ191" s="284" t="str">
        <f t="shared" si="269"/>
        <v/>
      </c>
      <c r="DR191" s="273"/>
      <c r="DS191" s="43"/>
      <c r="DT191" s="93"/>
      <c r="DU191" s="37"/>
      <c r="DV191" s="37"/>
      <c r="DW191" s="37"/>
      <c r="DX191" s="37"/>
      <c r="DY191" s="46" t="s">
        <v>310</v>
      </c>
      <c r="DZ191" s="478"/>
      <c r="EA191" s="38"/>
      <c r="EB191" s="37"/>
      <c r="EC191" s="37"/>
      <c r="ED191" s="37"/>
      <c r="EE191" s="37"/>
      <c r="EF191" s="49" t="s">
        <v>307</v>
      </c>
      <c r="EG191" s="54"/>
      <c r="EH191" s="290"/>
      <c r="EI191" s="37"/>
      <c r="EJ191" s="37"/>
      <c r="EK191" s="37"/>
      <c r="EL191" s="37"/>
      <c r="EM191" s="52" t="s">
        <v>307</v>
      </c>
      <c r="EN191" s="57"/>
      <c r="EO191" s="290"/>
      <c r="EP191" s="37"/>
      <c r="EQ191" s="37"/>
      <c r="ER191" s="37"/>
      <c r="ES191" s="37"/>
      <c r="ET191" s="39" t="s">
        <v>307</v>
      </c>
      <c r="EU191" s="287"/>
      <c r="EV191" s="292"/>
      <c r="EW191" s="290"/>
      <c r="EX191" s="37"/>
      <c r="EY191" s="37"/>
      <c r="EZ191" s="37"/>
      <c r="FA191" s="37"/>
      <c r="FB191" s="39" t="s">
        <v>307</v>
      </c>
      <c r="FC191" s="287"/>
      <c r="FD191" s="292"/>
      <c r="FE191" s="290"/>
      <c r="FF191" s="296"/>
      <c r="FG191" s="296"/>
      <c r="FH191" s="296"/>
      <c r="FI191" s="296"/>
      <c r="FJ191" s="40" t="s">
        <v>311</v>
      </c>
      <c r="FK191" s="302" t="str">
        <f t="shared" si="270"/>
        <v/>
      </c>
      <c r="FL191" s="299"/>
      <c r="FM191" s="292"/>
      <c r="FN191" s="290"/>
      <c r="FO191" s="305"/>
      <c r="FP191" s="296"/>
      <c r="FQ191" s="296"/>
      <c r="FR191" s="296"/>
      <c r="FS191" s="40" t="s">
        <v>311</v>
      </c>
      <c r="FT191" s="352" t="str">
        <f t="shared" si="271"/>
        <v/>
      </c>
      <c r="FU191" s="267"/>
      <c r="FV191" s="292"/>
      <c r="FW191" s="290"/>
      <c r="FX191" s="326"/>
      <c r="FY191" s="326"/>
      <c r="FZ191" s="326"/>
      <c r="GA191" s="326"/>
      <c r="GB191" s="36" t="s">
        <v>312</v>
      </c>
      <c r="GC191" s="308" t="str">
        <f t="shared" si="272"/>
        <v/>
      </c>
      <c r="GD191" s="267"/>
      <c r="GE191" s="312" t="str">
        <f t="shared" si="273"/>
        <v/>
      </c>
      <c r="GF191" s="313"/>
      <c r="GG191" s="338"/>
      <c r="GH191" s="312" t="str">
        <f t="shared" si="274"/>
        <v/>
      </c>
      <c r="GI191" s="313"/>
      <c r="GJ191" s="338" t="s">
        <v>56</v>
      </c>
      <c r="GK191" s="475" t="str">
        <f t="shared" si="275"/>
        <v/>
      </c>
      <c r="GL191" s="313"/>
      <c r="GM191" s="313"/>
      <c r="GN191" s="338"/>
      <c r="GO191" s="429" t="str">
        <f t="shared" si="276"/>
        <v/>
      </c>
      <c r="GP191" s="430" t="str">
        <f t="shared" si="277"/>
        <v/>
      </c>
      <c r="GQ191" s="431" t="str">
        <f t="shared" si="278"/>
        <v/>
      </c>
      <c r="GR191" s="432" t="str">
        <f t="shared" si="279"/>
        <v/>
      </c>
      <c r="GS191" s="430" t="str">
        <f t="shared" si="280"/>
        <v/>
      </c>
      <c r="GT191" s="433" t="str">
        <f t="shared" si="281"/>
        <v/>
      </c>
      <c r="GU191" s="331" t="str">
        <f t="shared" si="282"/>
        <v/>
      </c>
      <c r="GV191" s="333" t="str">
        <f t="shared" si="283"/>
        <v/>
      </c>
      <c r="GW191" s="439" t="str">
        <f t="shared" si="284"/>
        <v/>
      </c>
      <c r="GX191" s="433" t="str">
        <f t="shared" si="285"/>
        <v/>
      </c>
      <c r="GY191" s="331" t="str">
        <f t="shared" si="286"/>
        <v/>
      </c>
      <c r="GZ191" s="331" t="str">
        <f t="shared" si="287"/>
        <v/>
      </c>
      <c r="HA191" s="328" t="str">
        <f t="shared" si="288"/>
        <v/>
      </c>
      <c r="HB191" s="331" t="str">
        <f t="shared" si="289"/>
        <v/>
      </c>
      <c r="HC191" s="331" t="str">
        <f t="shared" si="290"/>
        <v/>
      </c>
      <c r="HD191" s="333" t="str">
        <f t="shared" si="291"/>
        <v/>
      </c>
      <c r="HE191" s="332" t="str">
        <f t="shared" si="292"/>
        <v/>
      </c>
      <c r="HF191" s="331" t="str">
        <f t="shared" si="293"/>
        <v/>
      </c>
      <c r="HG191" s="333" t="str">
        <f t="shared" si="294"/>
        <v/>
      </c>
      <c r="HH191" s="419" t="str">
        <f t="shared" si="295"/>
        <v/>
      </c>
      <c r="HI191" s="358" t="str">
        <f t="shared" si="296"/>
        <v/>
      </c>
      <c r="HJ191" s="331" t="str">
        <f t="shared" si="297"/>
        <v/>
      </c>
      <c r="HK191" s="331" t="str">
        <f t="shared" si="298"/>
        <v/>
      </c>
      <c r="HL191" s="358" t="str">
        <f t="shared" si="299"/>
        <v/>
      </c>
      <c r="HM191" s="331" t="str">
        <f t="shared" si="300"/>
        <v/>
      </c>
      <c r="HN191" s="331" t="str">
        <f t="shared" si="301"/>
        <v/>
      </c>
      <c r="HO191" s="358" t="str">
        <f t="shared" si="302"/>
        <v/>
      </c>
      <c r="HP191" s="331" t="str">
        <f t="shared" si="303"/>
        <v/>
      </c>
      <c r="HQ191" s="331" t="str">
        <f t="shared" si="304"/>
        <v/>
      </c>
      <c r="HR191" s="361" t="str">
        <f t="shared" si="305"/>
        <v/>
      </c>
      <c r="HS191" s="348" t="str">
        <f t="shared" si="306"/>
        <v/>
      </c>
      <c r="HT191" s="333" t="str">
        <f t="shared" si="307"/>
        <v/>
      </c>
      <c r="HU191" s="428" t="str">
        <f t="shared" si="308"/>
        <v/>
      </c>
      <c r="HV191" s="328" t="str">
        <f t="shared" si="309"/>
        <v/>
      </c>
      <c r="HW191" s="330" t="str">
        <f t="shared" si="310"/>
        <v/>
      </c>
      <c r="HX191" s="418" t="str">
        <f t="shared" si="311"/>
        <v/>
      </c>
      <c r="HY191" s="331" t="str">
        <f t="shared" si="312"/>
        <v/>
      </c>
      <c r="HZ191" s="331" t="str">
        <f t="shared" si="313"/>
        <v/>
      </c>
      <c r="IA191" s="331" t="str">
        <f t="shared" si="314"/>
        <v/>
      </c>
      <c r="IB191" s="331" t="str">
        <f t="shared" si="315"/>
        <v/>
      </c>
      <c r="IC191" s="333" t="str">
        <f t="shared" si="316"/>
        <v/>
      </c>
      <c r="ID191" s="419" t="str">
        <f t="shared" si="317"/>
        <v/>
      </c>
      <c r="IE191" s="331" t="str">
        <f t="shared" si="318"/>
        <v/>
      </c>
      <c r="IF191" s="331" t="str">
        <f t="shared" si="319"/>
        <v/>
      </c>
      <c r="IG191" s="331" t="str">
        <f t="shared" si="320"/>
        <v/>
      </c>
      <c r="IH191" s="331" t="str">
        <f t="shared" si="321"/>
        <v/>
      </c>
      <c r="II191" s="333" t="str">
        <f t="shared" si="322"/>
        <v/>
      </c>
      <c r="IJ191" s="419" t="str">
        <f t="shared" si="323"/>
        <v/>
      </c>
      <c r="IK191" s="331" t="str">
        <f t="shared" si="324"/>
        <v/>
      </c>
      <c r="IL191" s="331" t="str">
        <f t="shared" si="325"/>
        <v/>
      </c>
      <c r="IM191" s="331" t="str">
        <f t="shared" si="326"/>
        <v/>
      </c>
      <c r="IN191" s="331" t="str">
        <f t="shared" si="327"/>
        <v/>
      </c>
      <c r="IO191" s="333" t="str">
        <f t="shared" si="328"/>
        <v/>
      </c>
      <c r="IP191" s="433" t="str">
        <f t="shared" si="329"/>
        <v/>
      </c>
      <c r="IQ191" s="331" t="str">
        <f t="shared" si="330"/>
        <v/>
      </c>
      <c r="IR191" s="348" t="str">
        <f t="shared" si="331"/>
        <v/>
      </c>
      <c r="IS191" s="433" t="str">
        <f t="shared" si="332"/>
        <v/>
      </c>
      <c r="IT191" s="331" t="str">
        <f t="shared" si="333"/>
        <v/>
      </c>
      <c r="IU191" s="333" t="str">
        <f t="shared" si="334"/>
        <v/>
      </c>
      <c r="IV191" s="449" t="str">
        <f t="shared" si="335"/>
        <v/>
      </c>
      <c r="IW191" s="331" t="str">
        <f t="shared" si="336"/>
        <v/>
      </c>
      <c r="IX191" s="331" t="str">
        <f t="shared" si="337"/>
        <v/>
      </c>
      <c r="IY191" s="348" t="str">
        <f t="shared" si="338"/>
        <v/>
      </c>
      <c r="IZ191" s="365" t="str">
        <f t="shared" si="339"/>
        <v/>
      </c>
      <c r="JA191" s="340"/>
      <c r="JB191" s="100"/>
      <c r="JC191" s="370" t="str">
        <f t="shared" si="340"/>
        <v/>
      </c>
      <c r="JD191" s="101" t="str">
        <f t="shared" si="341"/>
        <v/>
      </c>
      <c r="JE191" s="367" t="str">
        <f t="shared" si="342"/>
        <v/>
      </c>
      <c r="JF191" s="368" t="str">
        <f t="shared" si="343"/>
        <v/>
      </c>
      <c r="JG191" s="368" t="str">
        <f t="shared" si="344"/>
        <v/>
      </c>
      <c r="JH191" s="368" t="str">
        <f t="shared" si="345"/>
        <v/>
      </c>
      <c r="JI191" s="368">
        <f t="shared" si="346"/>
        <v>0</v>
      </c>
      <c r="JJ191" s="369" t="str">
        <f t="shared" si="347"/>
        <v/>
      </c>
      <c r="JK191" s="367" t="str">
        <f t="shared" si="348"/>
        <v/>
      </c>
      <c r="JL191" s="369" t="str">
        <f t="shared" si="349"/>
        <v/>
      </c>
      <c r="JM191" s="368" t="str">
        <f t="shared" si="350"/>
        <v/>
      </c>
      <c r="JN191" s="368" t="str">
        <f t="shared" si="351"/>
        <v/>
      </c>
      <c r="JO191" s="368" t="str">
        <f t="shared" si="352"/>
        <v/>
      </c>
      <c r="JP191" s="371" t="str">
        <f t="shared" si="353"/>
        <v/>
      </c>
      <c r="JR191" s="115" t="str">
        <f t="shared" si="354"/>
        <v/>
      </c>
      <c r="JS191" s="28" t="str">
        <f t="shared" si="355"/>
        <v/>
      </c>
      <c r="JT191" s="28" t="str">
        <f t="shared" si="356"/>
        <v/>
      </c>
      <c r="JU191" s="28" t="str">
        <f t="shared" si="357"/>
        <v/>
      </c>
      <c r="JV191" s="28" t="str">
        <f t="shared" si="358"/>
        <v/>
      </c>
      <c r="JW191" s="251"/>
      <c r="JX191" s="122" t="str">
        <f t="shared" si="359"/>
        <v/>
      </c>
      <c r="JZ191" s="115" t="str">
        <f t="shared" si="360"/>
        <v/>
      </c>
      <c r="KA191" s="398" t="str">
        <f t="shared" si="361"/>
        <v/>
      </c>
      <c r="KB191" s="398" t="str">
        <f t="shared" si="362"/>
        <v/>
      </c>
      <c r="KC191" s="28" t="str">
        <f t="shared" si="363"/>
        <v/>
      </c>
      <c r="KD191" s="28" t="str">
        <f t="shared" si="364"/>
        <v/>
      </c>
      <c r="KE191" s="28" t="str">
        <f t="shared" si="365"/>
        <v/>
      </c>
      <c r="KF191" s="28" t="str">
        <f t="shared" si="366"/>
        <v/>
      </c>
      <c r="KG191" s="28" t="str">
        <f t="shared" si="367"/>
        <v/>
      </c>
      <c r="KH191" s="28" t="str">
        <f t="shared" si="368"/>
        <v/>
      </c>
      <c r="KI191" s="28" t="str">
        <f t="shared" si="369"/>
        <v/>
      </c>
      <c r="KJ191" s="28" t="str">
        <f t="shared" si="370"/>
        <v/>
      </c>
      <c r="KK191" s="122" t="str">
        <f t="shared" si="371"/>
        <v/>
      </c>
    </row>
    <row r="192" spans="2:297" s="26" customFormat="1" ht="26.25" customHeight="1" x14ac:dyDescent="0.2">
      <c r="B192" s="27">
        <f t="shared" si="250"/>
        <v>0</v>
      </c>
      <c r="C192" s="27">
        <f t="shared" si="251"/>
        <v>0</v>
      </c>
      <c r="D192" s="27">
        <f t="shared" si="252"/>
        <v>0</v>
      </c>
      <c r="E192" s="27">
        <f t="shared" si="253"/>
        <v>0</v>
      </c>
      <c r="F192" s="27">
        <f t="shared" si="254"/>
        <v>0</v>
      </c>
      <c r="G192" s="27">
        <f t="shared" si="255"/>
        <v>0</v>
      </c>
      <c r="H192" s="27">
        <f t="shared" si="256"/>
        <v>0</v>
      </c>
      <c r="I192" s="27">
        <f t="shared" si="257"/>
        <v>0</v>
      </c>
      <c r="J192" s="27"/>
      <c r="K192" s="27"/>
      <c r="L192" s="27"/>
      <c r="N192" s="131" t="str">
        <f t="shared" si="258"/>
        <v/>
      </c>
      <c r="O192" s="59"/>
      <c r="P192" s="59"/>
      <c r="Q192" s="241"/>
      <c r="R192" s="483"/>
      <c r="S192" s="243" t="str">
        <f>IFERROR(VLOOKUP($R192,整理番号!$B$4:$C$5,2,FALSE),"")</f>
        <v/>
      </c>
      <c r="T192" s="59"/>
      <c r="U192" s="250"/>
      <c r="V192" s="121"/>
      <c r="W192" s="218" t="str">
        <f t="shared" si="259"/>
        <v/>
      </c>
      <c r="X192" s="111"/>
      <c r="Y192" s="115"/>
      <c r="Z192" s="146" t="str">
        <f>IFERROR(VLOOKUP($Y192,整理番号!$B$8:$C$10,2,FALSE),"")</f>
        <v/>
      </c>
      <c r="AA192" s="251"/>
      <c r="AB192" s="28"/>
      <c r="AC192" s="62" t="str">
        <f>IFERROR(VLOOKUP($AB192,整理番号!$B$22:$C$23,2,FALSE),"")</f>
        <v/>
      </c>
      <c r="AD192" s="28"/>
      <c r="AE192" s="116" t="str">
        <f>IFERROR(VLOOKUP(AD192,整理番号!$B$14:$C$16,2,FALSE),"")</f>
        <v/>
      </c>
      <c r="AF192" s="115"/>
      <c r="AG192" s="30" t="str">
        <f>IFERROR(VLOOKUP(AF192,整理番号!$B$18:$C$19,2,FALSE),"")</f>
        <v/>
      </c>
      <c r="AH192" s="28"/>
      <c r="AI192" s="254"/>
      <c r="AJ192" s="254"/>
      <c r="AK192" s="122"/>
      <c r="AL192" s="141"/>
      <c r="AM192" s="28"/>
      <c r="AN192" s="141"/>
      <c r="AO192" s="115"/>
      <c r="AP192" s="116" t="str">
        <f>IFERROR(VLOOKUP(AO192,整理番号!$B$38:$C$43,2,FALSE),"")</f>
        <v/>
      </c>
      <c r="AQ192" s="104" t="str">
        <f t="shared" si="260"/>
        <v/>
      </c>
      <c r="AR192" s="27"/>
      <c r="AS192" s="28"/>
      <c r="AT192" s="27"/>
      <c r="AU192" s="27"/>
      <c r="AV192" s="122"/>
      <c r="AW192" s="115"/>
      <c r="AX192" s="31"/>
      <c r="AY192" s="64" t="str">
        <f t="shared" si="261"/>
        <v/>
      </c>
      <c r="AZ192" s="31"/>
      <c r="BA192" s="31"/>
      <c r="BB192" s="64">
        <f t="shared" si="262"/>
        <v>0</v>
      </c>
      <c r="BC192" s="64" t="str">
        <f t="shared" si="263"/>
        <v/>
      </c>
      <c r="BD192" s="64" t="str">
        <f t="shared" si="264"/>
        <v/>
      </c>
      <c r="BE192" s="33"/>
      <c r="BF192" s="34" t="str">
        <f t="shared" si="265"/>
        <v/>
      </c>
      <c r="BG192" s="125" t="str">
        <f t="shared" si="266"/>
        <v/>
      </c>
      <c r="BH192" s="262"/>
      <c r="BI192" s="263"/>
      <c r="BJ192" s="31"/>
      <c r="BK192" s="31"/>
      <c r="BL192" s="31"/>
      <c r="BM192" s="31"/>
      <c r="BN192" s="148"/>
      <c r="BO192" s="270"/>
      <c r="BP192" s="267"/>
      <c r="BQ192" s="262"/>
      <c r="BR192" s="263"/>
      <c r="BS192" s="31"/>
      <c r="BT192" s="31"/>
      <c r="BU192" s="31"/>
      <c r="BV192" s="31"/>
      <c r="BW192" s="148"/>
      <c r="BX192" s="270"/>
      <c r="BY192" s="267"/>
      <c r="BZ192" s="262"/>
      <c r="CA192" s="263"/>
      <c r="CB192" s="31"/>
      <c r="CC192" s="31"/>
      <c r="CD192" s="31"/>
      <c r="CE192" s="31"/>
      <c r="CF192" s="148"/>
      <c r="CG192" s="270"/>
      <c r="CH192" s="267"/>
      <c r="CI192" s="262"/>
      <c r="CJ192" s="263"/>
      <c r="CK192" s="323"/>
      <c r="CL192" s="323"/>
      <c r="CM192" s="323"/>
      <c r="CN192" s="323"/>
      <c r="CO192" s="35" t="s">
        <v>306</v>
      </c>
      <c r="CP192" s="342" t="str">
        <f t="shared" si="267"/>
        <v/>
      </c>
      <c r="CQ192" s="267"/>
      <c r="CR192" s="258"/>
      <c r="CS192" s="93"/>
      <c r="CT192" s="275"/>
      <c r="CU192" s="275"/>
      <c r="CV192" s="275"/>
      <c r="CW192" s="275"/>
      <c r="CX192" s="36" t="s">
        <v>307</v>
      </c>
      <c r="CY192" s="273"/>
      <c r="CZ192" s="258"/>
      <c r="DA192" s="263"/>
      <c r="DB192" s="296"/>
      <c r="DC192" s="296"/>
      <c r="DD192" s="296"/>
      <c r="DE192" s="296"/>
      <c r="DF192" s="36" t="s">
        <v>308</v>
      </c>
      <c r="DG192" s="344" t="str">
        <f t="shared" si="268"/>
        <v/>
      </c>
      <c r="DH192" s="273"/>
      <c r="DI192" s="258"/>
      <c r="DJ192" s="263"/>
      <c r="DK192" s="278"/>
      <c r="DL192" s="278"/>
      <c r="DM192" s="278"/>
      <c r="DN192" s="278"/>
      <c r="DO192" s="36" t="s">
        <v>309</v>
      </c>
      <c r="DP192" s="281"/>
      <c r="DQ192" s="284" t="str">
        <f t="shared" si="269"/>
        <v/>
      </c>
      <c r="DR192" s="273"/>
      <c r="DS192" s="43"/>
      <c r="DT192" s="93"/>
      <c r="DU192" s="37"/>
      <c r="DV192" s="37"/>
      <c r="DW192" s="37"/>
      <c r="DX192" s="37"/>
      <c r="DY192" s="46" t="s">
        <v>310</v>
      </c>
      <c r="DZ192" s="478"/>
      <c r="EA192" s="38"/>
      <c r="EB192" s="37"/>
      <c r="EC192" s="37"/>
      <c r="ED192" s="37"/>
      <c r="EE192" s="37"/>
      <c r="EF192" s="49" t="s">
        <v>307</v>
      </c>
      <c r="EG192" s="54"/>
      <c r="EH192" s="290"/>
      <c r="EI192" s="37"/>
      <c r="EJ192" s="37"/>
      <c r="EK192" s="37"/>
      <c r="EL192" s="37"/>
      <c r="EM192" s="52" t="s">
        <v>307</v>
      </c>
      <c r="EN192" s="57"/>
      <c r="EO192" s="290"/>
      <c r="EP192" s="37"/>
      <c r="EQ192" s="37"/>
      <c r="ER192" s="37"/>
      <c r="ES192" s="37"/>
      <c r="ET192" s="39" t="s">
        <v>307</v>
      </c>
      <c r="EU192" s="287"/>
      <c r="EV192" s="292"/>
      <c r="EW192" s="290"/>
      <c r="EX192" s="37"/>
      <c r="EY192" s="37"/>
      <c r="EZ192" s="37"/>
      <c r="FA192" s="37"/>
      <c r="FB192" s="39" t="s">
        <v>307</v>
      </c>
      <c r="FC192" s="287"/>
      <c r="FD192" s="292"/>
      <c r="FE192" s="290"/>
      <c r="FF192" s="296"/>
      <c r="FG192" s="296"/>
      <c r="FH192" s="296"/>
      <c r="FI192" s="296"/>
      <c r="FJ192" s="40" t="s">
        <v>311</v>
      </c>
      <c r="FK192" s="302" t="str">
        <f t="shared" si="270"/>
        <v/>
      </c>
      <c r="FL192" s="299"/>
      <c r="FM192" s="292"/>
      <c r="FN192" s="290"/>
      <c r="FO192" s="305"/>
      <c r="FP192" s="296"/>
      <c r="FQ192" s="296"/>
      <c r="FR192" s="296"/>
      <c r="FS192" s="40" t="s">
        <v>311</v>
      </c>
      <c r="FT192" s="352" t="str">
        <f t="shared" si="271"/>
        <v/>
      </c>
      <c r="FU192" s="267"/>
      <c r="FV192" s="292"/>
      <c r="FW192" s="290"/>
      <c r="FX192" s="326"/>
      <c r="FY192" s="326"/>
      <c r="FZ192" s="326"/>
      <c r="GA192" s="326"/>
      <c r="GB192" s="36" t="s">
        <v>312</v>
      </c>
      <c r="GC192" s="308" t="str">
        <f t="shared" si="272"/>
        <v/>
      </c>
      <c r="GD192" s="267"/>
      <c r="GE192" s="312" t="str">
        <f t="shared" si="273"/>
        <v/>
      </c>
      <c r="GF192" s="313"/>
      <c r="GG192" s="338"/>
      <c r="GH192" s="312" t="str">
        <f t="shared" si="274"/>
        <v/>
      </c>
      <c r="GI192" s="313"/>
      <c r="GJ192" s="338" t="s">
        <v>56</v>
      </c>
      <c r="GK192" s="475" t="str">
        <f t="shared" si="275"/>
        <v/>
      </c>
      <c r="GL192" s="313"/>
      <c r="GM192" s="313"/>
      <c r="GN192" s="338"/>
      <c r="GO192" s="429" t="str">
        <f t="shared" si="276"/>
        <v/>
      </c>
      <c r="GP192" s="430" t="str">
        <f t="shared" si="277"/>
        <v/>
      </c>
      <c r="GQ192" s="431" t="str">
        <f t="shared" si="278"/>
        <v/>
      </c>
      <c r="GR192" s="432" t="str">
        <f t="shared" si="279"/>
        <v/>
      </c>
      <c r="GS192" s="430" t="str">
        <f t="shared" si="280"/>
        <v/>
      </c>
      <c r="GT192" s="433" t="str">
        <f t="shared" si="281"/>
        <v/>
      </c>
      <c r="GU192" s="331" t="str">
        <f t="shared" si="282"/>
        <v/>
      </c>
      <c r="GV192" s="333" t="str">
        <f t="shared" si="283"/>
        <v/>
      </c>
      <c r="GW192" s="439" t="str">
        <f t="shared" si="284"/>
        <v/>
      </c>
      <c r="GX192" s="433" t="str">
        <f t="shared" si="285"/>
        <v/>
      </c>
      <c r="GY192" s="331" t="str">
        <f t="shared" si="286"/>
        <v/>
      </c>
      <c r="GZ192" s="331" t="str">
        <f t="shared" si="287"/>
        <v/>
      </c>
      <c r="HA192" s="328" t="str">
        <f t="shared" si="288"/>
        <v/>
      </c>
      <c r="HB192" s="331" t="str">
        <f t="shared" si="289"/>
        <v/>
      </c>
      <c r="HC192" s="331" t="str">
        <f t="shared" si="290"/>
        <v/>
      </c>
      <c r="HD192" s="333" t="str">
        <f t="shared" si="291"/>
        <v/>
      </c>
      <c r="HE192" s="332" t="str">
        <f t="shared" si="292"/>
        <v/>
      </c>
      <c r="HF192" s="331" t="str">
        <f t="shared" si="293"/>
        <v/>
      </c>
      <c r="HG192" s="333" t="str">
        <f t="shared" si="294"/>
        <v/>
      </c>
      <c r="HH192" s="419" t="str">
        <f t="shared" si="295"/>
        <v/>
      </c>
      <c r="HI192" s="358" t="str">
        <f t="shared" si="296"/>
        <v/>
      </c>
      <c r="HJ192" s="331" t="str">
        <f t="shared" si="297"/>
        <v/>
      </c>
      <c r="HK192" s="331" t="str">
        <f t="shared" si="298"/>
        <v/>
      </c>
      <c r="HL192" s="358" t="str">
        <f t="shared" si="299"/>
        <v/>
      </c>
      <c r="HM192" s="331" t="str">
        <f t="shared" si="300"/>
        <v/>
      </c>
      <c r="HN192" s="331" t="str">
        <f t="shared" si="301"/>
        <v/>
      </c>
      <c r="HO192" s="358" t="str">
        <f t="shared" si="302"/>
        <v/>
      </c>
      <c r="HP192" s="331" t="str">
        <f t="shared" si="303"/>
        <v/>
      </c>
      <c r="HQ192" s="331" t="str">
        <f t="shared" si="304"/>
        <v/>
      </c>
      <c r="HR192" s="361" t="str">
        <f t="shared" si="305"/>
        <v/>
      </c>
      <c r="HS192" s="348" t="str">
        <f t="shared" si="306"/>
        <v/>
      </c>
      <c r="HT192" s="333" t="str">
        <f t="shared" si="307"/>
        <v/>
      </c>
      <c r="HU192" s="428" t="str">
        <f t="shared" si="308"/>
        <v/>
      </c>
      <c r="HV192" s="328" t="str">
        <f t="shared" si="309"/>
        <v/>
      </c>
      <c r="HW192" s="330" t="str">
        <f t="shared" si="310"/>
        <v/>
      </c>
      <c r="HX192" s="418" t="str">
        <f t="shared" si="311"/>
        <v/>
      </c>
      <c r="HY192" s="331" t="str">
        <f t="shared" si="312"/>
        <v/>
      </c>
      <c r="HZ192" s="331" t="str">
        <f t="shared" si="313"/>
        <v/>
      </c>
      <c r="IA192" s="331" t="str">
        <f t="shared" si="314"/>
        <v/>
      </c>
      <c r="IB192" s="331" t="str">
        <f t="shared" si="315"/>
        <v/>
      </c>
      <c r="IC192" s="333" t="str">
        <f t="shared" si="316"/>
        <v/>
      </c>
      <c r="ID192" s="419" t="str">
        <f t="shared" si="317"/>
        <v/>
      </c>
      <c r="IE192" s="331" t="str">
        <f t="shared" si="318"/>
        <v/>
      </c>
      <c r="IF192" s="331" t="str">
        <f t="shared" si="319"/>
        <v/>
      </c>
      <c r="IG192" s="331" t="str">
        <f t="shared" si="320"/>
        <v/>
      </c>
      <c r="IH192" s="331" t="str">
        <f t="shared" si="321"/>
        <v/>
      </c>
      <c r="II192" s="333" t="str">
        <f t="shared" si="322"/>
        <v/>
      </c>
      <c r="IJ192" s="419" t="str">
        <f t="shared" si="323"/>
        <v/>
      </c>
      <c r="IK192" s="331" t="str">
        <f t="shared" si="324"/>
        <v/>
      </c>
      <c r="IL192" s="331" t="str">
        <f t="shared" si="325"/>
        <v/>
      </c>
      <c r="IM192" s="331" t="str">
        <f t="shared" si="326"/>
        <v/>
      </c>
      <c r="IN192" s="331" t="str">
        <f t="shared" si="327"/>
        <v/>
      </c>
      <c r="IO192" s="333" t="str">
        <f t="shared" si="328"/>
        <v/>
      </c>
      <c r="IP192" s="433" t="str">
        <f t="shared" si="329"/>
        <v/>
      </c>
      <c r="IQ192" s="331" t="str">
        <f t="shared" si="330"/>
        <v/>
      </c>
      <c r="IR192" s="348" t="str">
        <f t="shared" si="331"/>
        <v/>
      </c>
      <c r="IS192" s="433" t="str">
        <f t="shared" si="332"/>
        <v/>
      </c>
      <c r="IT192" s="331" t="str">
        <f t="shared" si="333"/>
        <v/>
      </c>
      <c r="IU192" s="333" t="str">
        <f t="shared" si="334"/>
        <v/>
      </c>
      <c r="IV192" s="449" t="str">
        <f t="shared" si="335"/>
        <v/>
      </c>
      <c r="IW192" s="331" t="str">
        <f t="shared" si="336"/>
        <v/>
      </c>
      <c r="IX192" s="331" t="str">
        <f t="shared" si="337"/>
        <v/>
      </c>
      <c r="IY192" s="348" t="str">
        <f t="shared" si="338"/>
        <v/>
      </c>
      <c r="IZ192" s="365" t="str">
        <f t="shared" si="339"/>
        <v/>
      </c>
      <c r="JA192" s="340"/>
      <c r="JB192" s="100"/>
      <c r="JC192" s="370" t="str">
        <f t="shared" si="340"/>
        <v/>
      </c>
      <c r="JD192" s="101" t="str">
        <f t="shared" si="341"/>
        <v/>
      </c>
      <c r="JE192" s="367" t="str">
        <f t="shared" si="342"/>
        <v/>
      </c>
      <c r="JF192" s="368" t="str">
        <f t="shared" si="343"/>
        <v/>
      </c>
      <c r="JG192" s="368" t="str">
        <f t="shared" si="344"/>
        <v/>
      </c>
      <c r="JH192" s="368" t="str">
        <f t="shared" si="345"/>
        <v/>
      </c>
      <c r="JI192" s="368">
        <f t="shared" si="346"/>
        <v>0</v>
      </c>
      <c r="JJ192" s="369" t="str">
        <f t="shared" si="347"/>
        <v/>
      </c>
      <c r="JK192" s="367" t="str">
        <f t="shared" si="348"/>
        <v/>
      </c>
      <c r="JL192" s="369" t="str">
        <f t="shared" si="349"/>
        <v/>
      </c>
      <c r="JM192" s="368" t="str">
        <f t="shared" si="350"/>
        <v/>
      </c>
      <c r="JN192" s="368" t="str">
        <f t="shared" si="351"/>
        <v/>
      </c>
      <c r="JO192" s="368" t="str">
        <f t="shared" si="352"/>
        <v/>
      </c>
      <c r="JP192" s="371" t="str">
        <f t="shared" si="353"/>
        <v/>
      </c>
      <c r="JR192" s="115" t="str">
        <f t="shared" si="354"/>
        <v/>
      </c>
      <c r="JS192" s="28" t="str">
        <f t="shared" si="355"/>
        <v/>
      </c>
      <c r="JT192" s="28" t="str">
        <f t="shared" si="356"/>
        <v/>
      </c>
      <c r="JU192" s="28" t="str">
        <f t="shared" si="357"/>
        <v/>
      </c>
      <c r="JV192" s="28" t="str">
        <f t="shared" si="358"/>
        <v/>
      </c>
      <c r="JW192" s="251"/>
      <c r="JX192" s="122" t="str">
        <f t="shared" si="359"/>
        <v/>
      </c>
      <c r="JZ192" s="115" t="str">
        <f t="shared" si="360"/>
        <v/>
      </c>
      <c r="KA192" s="398" t="str">
        <f t="shared" si="361"/>
        <v/>
      </c>
      <c r="KB192" s="398" t="str">
        <f t="shared" si="362"/>
        <v/>
      </c>
      <c r="KC192" s="28" t="str">
        <f t="shared" si="363"/>
        <v/>
      </c>
      <c r="KD192" s="28" t="str">
        <f t="shared" si="364"/>
        <v/>
      </c>
      <c r="KE192" s="28" t="str">
        <f t="shared" si="365"/>
        <v/>
      </c>
      <c r="KF192" s="28" t="str">
        <f t="shared" si="366"/>
        <v/>
      </c>
      <c r="KG192" s="28" t="str">
        <f t="shared" si="367"/>
        <v/>
      </c>
      <c r="KH192" s="28" t="str">
        <f t="shared" si="368"/>
        <v/>
      </c>
      <c r="KI192" s="28" t="str">
        <f t="shared" si="369"/>
        <v/>
      </c>
      <c r="KJ192" s="28" t="str">
        <f t="shared" si="370"/>
        <v/>
      </c>
      <c r="KK192" s="122" t="str">
        <f t="shared" si="371"/>
        <v/>
      </c>
    </row>
    <row r="193" spans="2:297" s="26" customFormat="1" ht="26.25" customHeight="1" x14ac:dyDescent="0.2">
      <c r="B193" s="27">
        <f t="shared" si="250"/>
        <v>0</v>
      </c>
      <c r="C193" s="27">
        <f t="shared" si="251"/>
        <v>0</v>
      </c>
      <c r="D193" s="27">
        <f t="shared" si="252"/>
        <v>0</v>
      </c>
      <c r="E193" s="27">
        <f t="shared" si="253"/>
        <v>0</v>
      </c>
      <c r="F193" s="27">
        <f t="shared" si="254"/>
        <v>0</v>
      </c>
      <c r="G193" s="27">
        <f t="shared" si="255"/>
        <v>0</v>
      </c>
      <c r="H193" s="27">
        <f t="shared" si="256"/>
        <v>0</v>
      </c>
      <c r="I193" s="27">
        <f t="shared" si="257"/>
        <v>0</v>
      </c>
      <c r="J193" s="27"/>
      <c r="K193" s="27"/>
      <c r="L193" s="27"/>
      <c r="N193" s="131" t="str">
        <f t="shared" si="258"/>
        <v/>
      </c>
      <c r="O193" s="59"/>
      <c r="P193" s="59"/>
      <c r="Q193" s="241"/>
      <c r="R193" s="483"/>
      <c r="S193" s="243" t="str">
        <f>IFERROR(VLOOKUP($R193,整理番号!$B$4:$C$5,2,FALSE),"")</f>
        <v/>
      </c>
      <c r="T193" s="59"/>
      <c r="U193" s="250"/>
      <c r="V193" s="121"/>
      <c r="W193" s="218" t="str">
        <f t="shared" si="259"/>
        <v/>
      </c>
      <c r="X193" s="111"/>
      <c r="Y193" s="115"/>
      <c r="Z193" s="146" t="str">
        <f>IFERROR(VLOOKUP($Y193,整理番号!$B$8:$C$10,2,FALSE),"")</f>
        <v/>
      </c>
      <c r="AA193" s="251"/>
      <c r="AB193" s="28"/>
      <c r="AC193" s="62" t="str">
        <f>IFERROR(VLOOKUP($AB193,整理番号!$B$22:$C$23,2,FALSE),"")</f>
        <v/>
      </c>
      <c r="AD193" s="28"/>
      <c r="AE193" s="116" t="str">
        <f>IFERROR(VLOOKUP(AD193,整理番号!$B$14:$C$16,2,FALSE),"")</f>
        <v/>
      </c>
      <c r="AF193" s="115"/>
      <c r="AG193" s="30" t="str">
        <f>IFERROR(VLOOKUP(AF193,整理番号!$B$18:$C$19,2,FALSE),"")</f>
        <v/>
      </c>
      <c r="AH193" s="28"/>
      <c r="AI193" s="254"/>
      <c r="AJ193" s="254"/>
      <c r="AK193" s="122"/>
      <c r="AL193" s="141"/>
      <c r="AM193" s="28"/>
      <c r="AN193" s="141"/>
      <c r="AO193" s="115"/>
      <c r="AP193" s="116" t="str">
        <f>IFERROR(VLOOKUP(AO193,整理番号!$B$38:$C$43,2,FALSE),"")</f>
        <v/>
      </c>
      <c r="AQ193" s="104" t="str">
        <f t="shared" si="260"/>
        <v/>
      </c>
      <c r="AR193" s="27"/>
      <c r="AS193" s="28"/>
      <c r="AT193" s="27"/>
      <c r="AU193" s="27"/>
      <c r="AV193" s="122"/>
      <c r="AW193" s="115"/>
      <c r="AX193" s="31"/>
      <c r="AY193" s="64" t="str">
        <f t="shared" si="261"/>
        <v/>
      </c>
      <c r="AZ193" s="31"/>
      <c r="BA193" s="31"/>
      <c r="BB193" s="64">
        <f t="shared" si="262"/>
        <v>0</v>
      </c>
      <c r="BC193" s="64" t="str">
        <f t="shared" si="263"/>
        <v/>
      </c>
      <c r="BD193" s="64" t="str">
        <f t="shared" si="264"/>
        <v/>
      </c>
      <c r="BE193" s="33"/>
      <c r="BF193" s="34" t="str">
        <f t="shared" si="265"/>
        <v/>
      </c>
      <c r="BG193" s="125" t="str">
        <f t="shared" si="266"/>
        <v/>
      </c>
      <c r="BH193" s="262"/>
      <c r="BI193" s="263"/>
      <c r="BJ193" s="31"/>
      <c r="BK193" s="31"/>
      <c r="BL193" s="31"/>
      <c r="BM193" s="31"/>
      <c r="BN193" s="148"/>
      <c r="BO193" s="270"/>
      <c r="BP193" s="267"/>
      <c r="BQ193" s="262"/>
      <c r="BR193" s="263"/>
      <c r="BS193" s="31"/>
      <c r="BT193" s="31"/>
      <c r="BU193" s="31"/>
      <c r="BV193" s="31"/>
      <c r="BW193" s="148"/>
      <c r="BX193" s="270"/>
      <c r="BY193" s="267"/>
      <c r="BZ193" s="262"/>
      <c r="CA193" s="263"/>
      <c r="CB193" s="31"/>
      <c r="CC193" s="31"/>
      <c r="CD193" s="31"/>
      <c r="CE193" s="31"/>
      <c r="CF193" s="148"/>
      <c r="CG193" s="270"/>
      <c r="CH193" s="267"/>
      <c r="CI193" s="262"/>
      <c r="CJ193" s="263"/>
      <c r="CK193" s="323"/>
      <c r="CL193" s="323"/>
      <c r="CM193" s="323"/>
      <c r="CN193" s="323"/>
      <c r="CO193" s="35" t="s">
        <v>306</v>
      </c>
      <c r="CP193" s="342" t="str">
        <f t="shared" si="267"/>
        <v/>
      </c>
      <c r="CQ193" s="267"/>
      <c r="CR193" s="258"/>
      <c r="CS193" s="93"/>
      <c r="CT193" s="275"/>
      <c r="CU193" s="275"/>
      <c r="CV193" s="275"/>
      <c r="CW193" s="275"/>
      <c r="CX193" s="36" t="s">
        <v>307</v>
      </c>
      <c r="CY193" s="273"/>
      <c r="CZ193" s="258"/>
      <c r="DA193" s="263"/>
      <c r="DB193" s="296"/>
      <c r="DC193" s="296"/>
      <c r="DD193" s="296"/>
      <c r="DE193" s="296"/>
      <c r="DF193" s="36" t="s">
        <v>308</v>
      </c>
      <c r="DG193" s="344" t="str">
        <f t="shared" si="268"/>
        <v/>
      </c>
      <c r="DH193" s="273"/>
      <c r="DI193" s="258"/>
      <c r="DJ193" s="263"/>
      <c r="DK193" s="278"/>
      <c r="DL193" s="278"/>
      <c r="DM193" s="278"/>
      <c r="DN193" s="278"/>
      <c r="DO193" s="36" t="s">
        <v>309</v>
      </c>
      <c r="DP193" s="281"/>
      <c r="DQ193" s="284" t="str">
        <f t="shared" si="269"/>
        <v/>
      </c>
      <c r="DR193" s="273"/>
      <c r="DS193" s="43"/>
      <c r="DT193" s="93"/>
      <c r="DU193" s="37"/>
      <c r="DV193" s="37"/>
      <c r="DW193" s="37"/>
      <c r="DX193" s="37"/>
      <c r="DY193" s="46" t="s">
        <v>310</v>
      </c>
      <c r="DZ193" s="478"/>
      <c r="EA193" s="38"/>
      <c r="EB193" s="37"/>
      <c r="EC193" s="37"/>
      <c r="ED193" s="37"/>
      <c r="EE193" s="37"/>
      <c r="EF193" s="49" t="s">
        <v>307</v>
      </c>
      <c r="EG193" s="54"/>
      <c r="EH193" s="290"/>
      <c r="EI193" s="37"/>
      <c r="EJ193" s="37"/>
      <c r="EK193" s="37"/>
      <c r="EL193" s="37"/>
      <c r="EM193" s="52" t="s">
        <v>307</v>
      </c>
      <c r="EN193" s="57"/>
      <c r="EO193" s="290"/>
      <c r="EP193" s="37"/>
      <c r="EQ193" s="37"/>
      <c r="ER193" s="37"/>
      <c r="ES193" s="37"/>
      <c r="ET193" s="39" t="s">
        <v>307</v>
      </c>
      <c r="EU193" s="287"/>
      <c r="EV193" s="292"/>
      <c r="EW193" s="290"/>
      <c r="EX193" s="37"/>
      <c r="EY193" s="37"/>
      <c r="EZ193" s="37"/>
      <c r="FA193" s="37"/>
      <c r="FB193" s="39" t="s">
        <v>307</v>
      </c>
      <c r="FC193" s="287"/>
      <c r="FD193" s="292"/>
      <c r="FE193" s="290"/>
      <c r="FF193" s="296"/>
      <c r="FG193" s="296"/>
      <c r="FH193" s="296"/>
      <c r="FI193" s="296"/>
      <c r="FJ193" s="40" t="s">
        <v>311</v>
      </c>
      <c r="FK193" s="302" t="str">
        <f t="shared" si="270"/>
        <v/>
      </c>
      <c r="FL193" s="299"/>
      <c r="FM193" s="292"/>
      <c r="FN193" s="290"/>
      <c r="FO193" s="305"/>
      <c r="FP193" s="296"/>
      <c r="FQ193" s="296"/>
      <c r="FR193" s="296"/>
      <c r="FS193" s="40" t="s">
        <v>311</v>
      </c>
      <c r="FT193" s="352" t="str">
        <f t="shared" si="271"/>
        <v/>
      </c>
      <c r="FU193" s="267"/>
      <c r="FV193" s="292"/>
      <c r="FW193" s="290"/>
      <c r="FX193" s="326"/>
      <c r="FY193" s="326"/>
      <c r="FZ193" s="326"/>
      <c r="GA193" s="326"/>
      <c r="GB193" s="36" t="s">
        <v>312</v>
      </c>
      <c r="GC193" s="308" t="str">
        <f t="shared" si="272"/>
        <v/>
      </c>
      <c r="GD193" s="267"/>
      <c r="GE193" s="312" t="str">
        <f t="shared" si="273"/>
        <v/>
      </c>
      <c r="GF193" s="313"/>
      <c r="GG193" s="338"/>
      <c r="GH193" s="312" t="str">
        <f t="shared" si="274"/>
        <v/>
      </c>
      <c r="GI193" s="313"/>
      <c r="GJ193" s="338" t="s">
        <v>56</v>
      </c>
      <c r="GK193" s="475" t="str">
        <f t="shared" si="275"/>
        <v/>
      </c>
      <c r="GL193" s="313"/>
      <c r="GM193" s="313"/>
      <c r="GN193" s="338"/>
      <c r="GO193" s="429" t="str">
        <f t="shared" si="276"/>
        <v/>
      </c>
      <c r="GP193" s="430" t="str">
        <f t="shared" si="277"/>
        <v/>
      </c>
      <c r="GQ193" s="431" t="str">
        <f t="shared" si="278"/>
        <v/>
      </c>
      <c r="GR193" s="432" t="str">
        <f t="shared" si="279"/>
        <v/>
      </c>
      <c r="GS193" s="430" t="str">
        <f t="shared" si="280"/>
        <v/>
      </c>
      <c r="GT193" s="433" t="str">
        <f t="shared" si="281"/>
        <v/>
      </c>
      <c r="GU193" s="331" t="str">
        <f t="shared" si="282"/>
        <v/>
      </c>
      <c r="GV193" s="333" t="str">
        <f t="shared" si="283"/>
        <v/>
      </c>
      <c r="GW193" s="439" t="str">
        <f t="shared" si="284"/>
        <v/>
      </c>
      <c r="GX193" s="433" t="str">
        <f t="shared" si="285"/>
        <v/>
      </c>
      <c r="GY193" s="331" t="str">
        <f t="shared" si="286"/>
        <v/>
      </c>
      <c r="GZ193" s="331" t="str">
        <f t="shared" si="287"/>
        <v/>
      </c>
      <c r="HA193" s="328" t="str">
        <f t="shared" si="288"/>
        <v/>
      </c>
      <c r="HB193" s="331" t="str">
        <f t="shared" si="289"/>
        <v/>
      </c>
      <c r="HC193" s="331" t="str">
        <f t="shared" si="290"/>
        <v/>
      </c>
      <c r="HD193" s="333" t="str">
        <f t="shared" si="291"/>
        <v/>
      </c>
      <c r="HE193" s="332" t="str">
        <f t="shared" si="292"/>
        <v/>
      </c>
      <c r="HF193" s="331" t="str">
        <f t="shared" si="293"/>
        <v/>
      </c>
      <c r="HG193" s="333" t="str">
        <f t="shared" si="294"/>
        <v/>
      </c>
      <c r="HH193" s="419" t="str">
        <f t="shared" si="295"/>
        <v/>
      </c>
      <c r="HI193" s="358" t="str">
        <f t="shared" si="296"/>
        <v/>
      </c>
      <c r="HJ193" s="331" t="str">
        <f t="shared" si="297"/>
        <v/>
      </c>
      <c r="HK193" s="331" t="str">
        <f t="shared" si="298"/>
        <v/>
      </c>
      <c r="HL193" s="358" t="str">
        <f t="shared" si="299"/>
        <v/>
      </c>
      <c r="HM193" s="331" t="str">
        <f t="shared" si="300"/>
        <v/>
      </c>
      <c r="HN193" s="331" t="str">
        <f t="shared" si="301"/>
        <v/>
      </c>
      <c r="HO193" s="358" t="str">
        <f t="shared" si="302"/>
        <v/>
      </c>
      <c r="HP193" s="331" t="str">
        <f t="shared" si="303"/>
        <v/>
      </c>
      <c r="HQ193" s="331" t="str">
        <f t="shared" si="304"/>
        <v/>
      </c>
      <c r="HR193" s="361" t="str">
        <f t="shared" si="305"/>
        <v/>
      </c>
      <c r="HS193" s="348" t="str">
        <f t="shared" si="306"/>
        <v/>
      </c>
      <c r="HT193" s="333" t="str">
        <f t="shared" si="307"/>
        <v/>
      </c>
      <c r="HU193" s="428" t="str">
        <f t="shared" si="308"/>
        <v/>
      </c>
      <c r="HV193" s="328" t="str">
        <f t="shared" si="309"/>
        <v/>
      </c>
      <c r="HW193" s="330" t="str">
        <f t="shared" si="310"/>
        <v/>
      </c>
      <c r="HX193" s="418" t="str">
        <f t="shared" si="311"/>
        <v/>
      </c>
      <c r="HY193" s="331" t="str">
        <f t="shared" si="312"/>
        <v/>
      </c>
      <c r="HZ193" s="331" t="str">
        <f t="shared" si="313"/>
        <v/>
      </c>
      <c r="IA193" s="331" t="str">
        <f t="shared" si="314"/>
        <v/>
      </c>
      <c r="IB193" s="331" t="str">
        <f t="shared" si="315"/>
        <v/>
      </c>
      <c r="IC193" s="333" t="str">
        <f t="shared" si="316"/>
        <v/>
      </c>
      <c r="ID193" s="419" t="str">
        <f t="shared" si="317"/>
        <v/>
      </c>
      <c r="IE193" s="331" t="str">
        <f t="shared" si="318"/>
        <v/>
      </c>
      <c r="IF193" s="331" t="str">
        <f t="shared" si="319"/>
        <v/>
      </c>
      <c r="IG193" s="331" t="str">
        <f t="shared" si="320"/>
        <v/>
      </c>
      <c r="IH193" s="331" t="str">
        <f t="shared" si="321"/>
        <v/>
      </c>
      <c r="II193" s="333" t="str">
        <f t="shared" si="322"/>
        <v/>
      </c>
      <c r="IJ193" s="419" t="str">
        <f t="shared" si="323"/>
        <v/>
      </c>
      <c r="IK193" s="331" t="str">
        <f t="shared" si="324"/>
        <v/>
      </c>
      <c r="IL193" s="331" t="str">
        <f t="shared" si="325"/>
        <v/>
      </c>
      <c r="IM193" s="331" t="str">
        <f t="shared" si="326"/>
        <v/>
      </c>
      <c r="IN193" s="331" t="str">
        <f t="shared" si="327"/>
        <v/>
      </c>
      <c r="IO193" s="333" t="str">
        <f t="shared" si="328"/>
        <v/>
      </c>
      <c r="IP193" s="433" t="str">
        <f t="shared" si="329"/>
        <v/>
      </c>
      <c r="IQ193" s="331" t="str">
        <f t="shared" si="330"/>
        <v/>
      </c>
      <c r="IR193" s="348" t="str">
        <f t="shared" si="331"/>
        <v/>
      </c>
      <c r="IS193" s="433" t="str">
        <f t="shared" si="332"/>
        <v/>
      </c>
      <c r="IT193" s="331" t="str">
        <f t="shared" si="333"/>
        <v/>
      </c>
      <c r="IU193" s="333" t="str">
        <f t="shared" si="334"/>
        <v/>
      </c>
      <c r="IV193" s="449" t="str">
        <f t="shared" si="335"/>
        <v/>
      </c>
      <c r="IW193" s="331" t="str">
        <f t="shared" si="336"/>
        <v/>
      </c>
      <c r="IX193" s="331" t="str">
        <f t="shared" si="337"/>
        <v/>
      </c>
      <c r="IY193" s="348" t="str">
        <f t="shared" si="338"/>
        <v/>
      </c>
      <c r="IZ193" s="365" t="str">
        <f t="shared" si="339"/>
        <v/>
      </c>
      <c r="JA193" s="340"/>
      <c r="JB193" s="100"/>
      <c r="JC193" s="370" t="str">
        <f t="shared" si="340"/>
        <v/>
      </c>
      <c r="JD193" s="101" t="str">
        <f t="shared" si="341"/>
        <v/>
      </c>
      <c r="JE193" s="367" t="str">
        <f t="shared" si="342"/>
        <v/>
      </c>
      <c r="JF193" s="368" t="str">
        <f t="shared" si="343"/>
        <v/>
      </c>
      <c r="JG193" s="368" t="str">
        <f t="shared" si="344"/>
        <v/>
      </c>
      <c r="JH193" s="368" t="str">
        <f t="shared" si="345"/>
        <v/>
      </c>
      <c r="JI193" s="368">
        <f t="shared" si="346"/>
        <v>0</v>
      </c>
      <c r="JJ193" s="369" t="str">
        <f t="shared" si="347"/>
        <v/>
      </c>
      <c r="JK193" s="367" t="str">
        <f t="shared" si="348"/>
        <v/>
      </c>
      <c r="JL193" s="369" t="str">
        <f t="shared" si="349"/>
        <v/>
      </c>
      <c r="JM193" s="368" t="str">
        <f t="shared" si="350"/>
        <v/>
      </c>
      <c r="JN193" s="368" t="str">
        <f t="shared" si="351"/>
        <v/>
      </c>
      <c r="JO193" s="368" t="str">
        <f t="shared" si="352"/>
        <v/>
      </c>
      <c r="JP193" s="371" t="str">
        <f t="shared" si="353"/>
        <v/>
      </c>
      <c r="JR193" s="115" t="str">
        <f t="shared" si="354"/>
        <v/>
      </c>
      <c r="JS193" s="28" t="str">
        <f t="shared" si="355"/>
        <v/>
      </c>
      <c r="JT193" s="28" t="str">
        <f t="shared" si="356"/>
        <v/>
      </c>
      <c r="JU193" s="28" t="str">
        <f t="shared" si="357"/>
        <v/>
      </c>
      <c r="JV193" s="28" t="str">
        <f t="shared" si="358"/>
        <v/>
      </c>
      <c r="JW193" s="251"/>
      <c r="JX193" s="122" t="str">
        <f t="shared" si="359"/>
        <v/>
      </c>
      <c r="JZ193" s="115" t="str">
        <f t="shared" si="360"/>
        <v/>
      </c>
      <c r="KA193" s="398" t="str">
        <f t="shared" si="361"/>
        <v/>
      </c>
      <c r="KB193" s="398" t="str">
        <f t="shared" si="362"/>
        <v/>
      </c>
      <c r="KC193" s="28" t="str">
        <f t="shared" si="363"/>
        <v/>
      </c>
      <c r="KD193" s="28" t="str">
        <f t="shared" si="364"/>
        <v/>
      </c>
      <c r="KE193" s="28" t="str">
        <f t="shared" si="365"/>
        <v/>
      </c>
      <c r="KF193" s="28" t="str">
        <f t="shared" si="366"/>
        <v/>
      </c>
      <c r="KG193" s="28" t="str">
        <f t="shared" si="367"/>
        <v/>
      </c>
      <c r="KH193" s="28" t="str">
        <f t="shared" si="368"/>
        <v/>
      </c>
      <c r="KI193" s="28" t="str">
        <f t="shared" si="369"/>
        <v/>
      </c>
      <c r="KJ193" s="28" t="str">
        <f t="shared" si="370"/>
        <v/>
      </c>
      <c r="KK193" s="122" t="str">
        <f t="shared" si="371"/>
        <v/>
      </c>
    </row>
    <row r="194" spans="2:297" s="26" customFormat="1" ht="26.25" customHeight="1" x14ac:dyDescent="0.2">
      <c r="B194" s="27">
        <f t="shared" si="250"/>
        <v>0</v>
      </c>
      <c r="C194" s="27">
        <f t="shared" si="251"/>
        <v>0</v>
      </c>
      <c r="D194" s="27">
        <f t="shared" si="252"/>
        <v>0</v>
      </c>
      <c r="E194" s="27">
        <f t="shared" si="253"/>
        <v>0</v>
      </c>
      <c r="F194" s="27">
        <f t="shared" si="254"/>
        <v>0</v>
      </c>
      <c r="G194" s="27">
        <f t="shared" si="255"/>
        <v>0</v>
      </c>
      <c r="H194" s="27">
        <f t="shared" si="256"/>
        <v>0</v>
      </c>
      <c r="I194" s="27">
        <f t="shared" si="257"/>
        <v>0</v>
      </c>
      <c r="J194" s="27"/>
      <c r="K194" s="27"/>
      <c r="L194" s="27"/>
      <c r="N194" s="131" t="str">
        <f t="shared" si="258"/>
        <v/>
      </c>
      <c r="O194" s="59"/>
      <c r="P194" s="59"/>
      <c r="Q194" s="241"/>
      <c r="R194" s="483"/>
      <c r="S194" s="243" t="str">
        <f>IFERROR(VLOOKUP($R194,整理番号!$B$4:$C$5,2,FALSE),"")</f>
        <v/>
      </c>
      <c r="T194" s="59"/>
      <c r="U194" s="250"/>
      <c r="V194" s="121"/>
      <c r="W194" s="218" t="str">
        <f t="shared" si="259"/>
        <v/>
      </c>
      <c r="X194" s="111"/>
      <c r="Y194" s="115"/>
      <c r="Z194" s="146" t="str">
        <f>IFERROR(VLOOKUP($Y194,整理番号!$B$8:$C$10,2,FALSE),"")</f>
        <v/>
      </c>
      <c r="AA194" s="251"/>
      <c r="AB194" s="28"/>
      <c r="AC194" s="62" t="str">
        <f>IFERROR(VLOOKUP($AB194,整理番号!$B$22:$C$23,2,FALSE),"")</f>
        <v/>
      </c>
      <c r="AD194" s="28"/>
      <c r="AE194" s="116" t="str">
        <f>IFERROR(VLOOKUP(AD194,整理番号!$B$14:$C$16,2,FALSE),"")</f>
        <v/>
      </c>
      <c r="AF194" s="115"/>
      <c r="AG194" s="30" t="str">
        <f>IFERROR(VLOOKUP(AF194,整理番号!$B$18:$C$19,2,FALSE),"")</f>
        <v/>
      </c>
      <c r="AH194" s="28"/>
      <c r="AI194" s="254"/>
      <c r="AJ194" s="254"/>
      <c r="AK194" s="122"/>
      <c r="AL194" s="141"/>
      <c r="AM194" s="28"/>
      <c r="AN194" s="141"/>
      <c r="AO194" s="115"/>
      <c r="AP194" s="116" t="str">
        <f>IFERROR(VLOOKUP(AO194,整理番号!$B$38:$C$43,2,FALSE),"")</f>
        <v/>
      </c>
      <c r="AQ194" s="104" t="str">
        <f t="shared" si="260"/>
        <v/>
      </c>
      <c r="AR194" s="27"/>
      <c r="AS194" s="28"/>
      <c r="AT194" s="27"/>
      <c r="AU194" s="27"/>
      <c r="AV194" s="122"/>
      <c r="AW194" s="115"/>
      <c r="AX194" s="31"/>
      <c r="AY194" s="64" t="str">
        <f t="shared" si="261"/>
        <v/>
      </c>
      <c r="AZ194" s="31"/>
      <c r="BA194" s="31"/>
      <c r="BB194" s="64">
        <f t="shared" si="262"/>
        <v>0</v>
      </c>
      <c r="BC194" s="64" t="str">
        <f t="shared" si="263"/>
        <v/>
      </c>
      <c r="BD194" s="64" t="str">
        <f t="shared" si="264"/>
        <v/>
      </c>
      <c r="BE194" s="33"/>
      <c r="BF194" s="34" t="str">
        <f t="shared" si="265"/>
        <v/>
      </c>
      <c r="BG194" s="125" t="str">
        <f t="shared" si="266"/>
        <v/>
      </c>
      <c r="BH194" s="262"/>
      <c r="BI194" s="263"/>
      <c r="BJ194" s="31"/>
      <c r="BK194" s="31"/>
      <c r="BL194" s="31"/>
      <c r="BM194" s="31"/>
      <c r="BN194" s="148"/>
      <c r="BO194" s="270"/>
      <c r="BP194" s="267"/>
      <c r="BQ194" s="262"/>
      <c r="BR194" s="263"/>
      <c r="BS194" s="31"/>
      <c r="BT194" s="31"/>
      <c r="BU194" s="31"/>
      <c r="BV194" s="31"/>
      <c r="BW194" s="148"/>
      <c r="BX194" s="270"/>
      <c r="BY194" s="267"/>
      <c r="BZ194" s="262"/>
      <c r="CA194" s="263"/>
      <c r="CB194" s="31"/>
      <c r="CC194" s="31"/>
      <c r="CD194" s="31"/>
      <c r="CE194" s="31"/>
      <c r="CF194" s="148"/>
      <c r="CG194" s="270"/>
      <c r="CH194" s="267"/>
      <c r="CI194" s="262"/>
      <c r="CJ194" s="263"/>
      <c r="CK194" s="323"/>
      <c r="CL194" s="323"/>
      <c r="CM194" s="323"/>
      <c r="CN194" s="323"/>
      <c r="CO194" s="35" t="s">
        <v>306</v>
      </c>
      <c r="CP194" s="342" t="str">
        <f t="shared" si="267"/>
        <v/>
      </c>
      <c r="CQ194" s="267"/>
      <c r="CR194" s="258"/>
      <c r="CS194" s="93"/>
      <c r="CT194" s="275"/>
      <c r="CU194" s="275"/>
      <c r="CV194" s="275"/>
      <c r="CW194" s="275"/>
      <c r="CX194" s="36" t="s">
        <v>307</v>
      </c>
      <c r="CY194" s="273"/>
      <c r="CZ194" s="258"/>
      <c r="DA194" s="263"/>
      <c r="DB194" s="296"/>
      <c r="DC194" s="296"/>
      <c r="DD194" s="296"/>
      <c r="DE194" s="296"/>
      <c r="DF194" s="36" t="s">
        <v>308</v>
      </c>
      <c r="DG194" s="344" t="str">
        <f t="shared" si="268"/>
        <v/>
      </c>
      <c r="DH194" s="273"/>
      <c r="DI194" s="258"/>
      <c r="DJ194" s="263"/>
      <c r="DK194" s="278"/>
      <c r="DL194" s="278"/>
      <c r="DM194" s="278"/>
      <c r="DN194" s="278"/>
      <c r="DO194" s="36" t="s">
        <v>309</v>
      </c>
      <c r="DP194" s="281"/>
      <c r="DQ194" s="284" t="str">
        <f t="shared" si="269"/>
        <v/>
      </c>
      <c r="DR194" s="273"/>
      <c r="DS194" s="43"/>
      <c r="DT194" s="93"/>
      <c r="DU194" s="37"/>
      <c r="DV194" s="37"/>
      <c r="DW194" s="37"/>
      <c r="DX194" s="37"/>
      <c r="DY194" s="46" t="s">
        <v>310</v>
      </c>
      <c r="DZ194" s="478"/>
      <c r="EA194" s="38"/>
      <c r="EB194" s="37"/>
      <c r="EC194" s="37"/>
      <c r="ED194" s="37"/>
      <c r="EE194" s="37"/>
      <c r="EF194" s="49" t="s">
        <v>307</v>
      </c>
      <c r="EG194" s="54"/>
      <c r="EH194" s="290"/>
      <c r="EI194" s="37"/>
      <c r="EJ194" s="37"/>
      <c r="EK194" s="37"/>
      <c r="EL194" s="37"/>
      <c r="EM194" s="52" t="s">
        <v>307</v>
      </c>
      <c r="EN194" s="57"/>
      <c r="EO194" s="290"/>
      <c r="EP194" s="37"/>
      <c r="EQ194" s="37"/>
      <c r="ER194" s="37"/>
      <c r="ES194" s="37"/>
      <c r="ET194" s="39" t="s">
        <v>307</v>
      </c>
      <c r="EU194" s="287"/>
      <c r="EV194" s="292"/>
      <c r="EW194" s="290"/>
      <c r="EX194" s="37"/>
      <c r="EY194" s="37"/>
      <c r="EZ194" s="37"/>
      <c r="FA194" s="37"/>
      <c r="FB194" s="39" t="s">
        <v>307</v>
      </c>
      <c r="FC194" s="287"/>
      <c r="FD194" s="292"/>
      <c r="FE194" s="290"/>
      <c r="FF194" s="296"/>
      <c r="FG194" s="296"/>
      <c r="FH194" s="296"/>
      <c r="FI194" s="296"/>
      <c r="FJ194" s="40" t="s">
        <v>311</v>
      </c>
      <c r="FK194" s="302" t="str">
        <f t="shared" si="270"/>
        <v/>
      </c>
      <c r="FL194" s="299"/>
      <c r="FM194" s="292"/>
      <c r="FN194" s="290"/>
      <c r="FO194" s="305"/>
      <c r="FP194" s="296"/>
      <c r="FQ194" s="296"/>
      <c r="FR194" s="296"/>
      <c r="FS194" s="40" t="s">
        <v>311</v>
      </c>
      <c r="FT194" s="352" t="str">
        <f t="shared" si="271"/>
        <v/>
      </c>
      <c r="FU194" s="267"/>
      <c r="FV194" s="292"/>
      <c r="FW194" s="290"/>
      <c r="FX194" s="326"/>
      <c r="FY194" s="326"/>
      <c r="FZ194" s="326"/>
      <c r="GA194" s="326"/>
      <c r="GB194" s="36" t="s">
        <v>312</v>
      </c>
      <c r="GC194" s="308" t="str">
        <f t="shared" si="272"/>
        <v/>
      </c>
      <c r="GD194" s="267"/>
      <c r="GE194" s="312" t="str">
        <f t="shared" si="273"/>
        <v/>
      </c>
      <c r="GF194" s="313"/>
      <c r="GG194" s="338"/>
      <c r="GH194" s="312" t="str">
        <f t="shared" si="274"/>
        <v/>
      </c>
      <c r="GI194" s="313"/>
      <c r="GJ194" s="338" t="s">
        <v>56</v>
      </c>
      <c r="GK194" s="475" t="str">
        <f t="shared" si="275"/>
        <v/>
      </c>
      <c r="GL194" s="313"/>
      <c r="GM194" s="313"/>
      <c r="GN194" s="338"/>
      <c r="GO194" s="429" t="str">
        <f t="shared" si="276"/>
        <v/>
      </c>
      <c r="GP194" s="430" t="str">
        <f t="shared" si="277"/>
        <v/>
      </c>
      <c r="GQ194" s="431" t="str">
        <f t="shared" si="278"/>
        <v/>
      </c>
      <c r="GR194" s="432" t="str">
        <f t="shared" si="279"/>
        <v/>
      </c>
      <c r="GS194" s="430" t="str">
        <f t="shared" si="280"/>
        <v/>
      </c>
      <c r="GT194" s="433" t="str">
        <f t="shared" si="281"/>
        <v/>
      </c>
      <c r="GU194" s="331" t="str">
        <f t="shared" si="282"/>
        <v/>
      </c>
      <c r="GV194" s="333" t="str">
        <f t="shared" si="283"/>
        <v/>
      </c>
      <c r="GW194" s="439" t="str">
        <f t="shared" si="284"/>
        <v/>
      </c>
      <c r="GX194" s="433" t="str">
        <f t="shared" si="285"/>
        <v/>
      </c>
      <c r="GY194" s="331" t="str">
        <f t="shared" si="286"/>
        <v/>
      </c>
      <c r="GZ194" s="331" t="str">
        <f t="shared" si="287"/>
        <v/>
      </c>
      <c r="HA194" s="328" t="str">
        <f t="shared" si="288"/>
        <v/>
      </c>
      <c r="HB194" s="331" t="str">
        <f t="shared" si="289"/>
        <v/>
      </c>
      <c r="HC194" s="331" t="str">
        <f t="shared" si="290"/>
        <v/>
      </c>
      <c r="HD194" s="333" t="str">
        <f t="shared" si="291"/>
        <v/>
      </c>
      <c r="HE194" s="332" t="str">
        <f t="shared" si="292"/>
        <v/>
      </c>
      <c r="HF194" s="331" t="str">
        <f t="shared" si="293"/>
        <v/>
      </c>
      <c r="HG194" s="333" t="str">
        <f t="shared" si="294"/>
        <v/>
      </c>
      <c r="HH194" s="419" t="str">
        <f t="shared" si="295"/>
        <v/>
      </c>
      <c r="HI194" s="358" t="str">
        <f t="shared" si="296"/>
        <v/>
      </c>
      <c r="HJ194" s="331" t="str">
        <f t="shared" si="297"/>
        <v/>
      </c>
      <c r="HK194" s="331" t="str">
        <f t="shared" si="298"/>
        <v/>
      </c>
      <c r="HL194" s="358" t="str">
        <f t="shared" si="299"/>
        <v/>
      </c>
      <c r="HM194" s="331" t="str">
        <f t="shared" si="300"/>
        <v/>
      </c>
      <c r="HN194" s="331" t="str">
        <f t="shared" si="301"/>
        <v/>
      </c>
      <c r="HO194" s="358" t="str">
        <f t="shared" si="302"/>
        <v/>
      </c>
      <c r="HP194" s="331" t="str">
        <f t="shared" si="303"/>
        <v/>
      </c>
      <c r="HQ194" s="331" t="str">
        <f t="shared" si="304"/>
        <v/>
      </c>
      <c r="HR194" s="361" t="str">
        <f t="shared" si="305"/>
        <v/>
      </c>
      <c r="HS194" s="348" t="str">
        <f t="shared" si="306"/>
        <v/>
      </c>
      <c r="HT194" s="333" t="str">
        <f t="shared" si="307"/>
        <v/>
      </c>
      <c r="HU194" s="428" t="str">
        <f t="shared" si="308"/>
        <v/>
      </c>
      <c r="HV194" s="328" t="str">
        <f t="shared" si="309"/>
        <v/>
      </c>
      <c r="HW194" s="330" t="str">
        <f t="shared" si="310"/>
        <v/>
      </c>
      <c r="HX194" s="418" t="str">
        <f t="shared" si="311"/>
        <v/>
      </c>
      <c r="HY194" s="331" t="str">
        <f t="shared" si="312"/>
        <v/>
      </c>
      <c r="HZ194" s="331" t="str">
        <f t="shared" si="313"/>
        <v/>
      </c>
      <c r="IA194" s="331" t="str">
        <f t="shared" si="314"/>
        <v/>
      </c>
      <c r="IB194" s="331" t="str">
        <f t="shared" si="315"/>
        <v/>
      </c>
      <c r="IC194" s="333" t="str">
        <f t="shared" si="316"/>
        <v/>
      </c>
      <c r="ID194" s="419" t="str">
        <f t="shared" si="317"/>
        <v/>
      </c>
      <c r="IE194" s="331" t="str">
        <f t="shared" si="318"/>
        <v/>
      </c>
      <c r="IF194" s="331" t="str">
        <f t="shared" si="319"/>
        <v/>
      </c>
      <c r="IG194" s="331" t="str">
        <f t="shared" si="320"/>
        <v/>
      </c>
      <c r="IH194" s="331" t="str">
        <f t="shared" si="321"/>
        <v/>
      </c>
      <c r="II194" s="333" t="str">
        <f t="shared" si="322"/>
        <v/>
      </c>
      <c r="IJ194" s="419" t="str">
        <f t="shared" si="323"/>
        <v/>
      </c>
      <c r="IK194" s="331" t="str">
        <f t="shared" si="324"/>
        <v/>
      </c>
      <c r="IL194" s="331" t="str">
        <f t="shared" si="325"/>
        <v/>
      </c>
      <c r="IM194" s="331" t="str">
        <f t="shared" si="326"/>
        <v/>
      </c>
      <c r="IN194" s="331" t="str">
        <f t="shared" si="327"/>
        <v/>
      </c>
      <c r="IO194" s="333" t="str">
        <f t="shared" si="328"/>
        <v/>
      </c>
      <c r="IP194" s="433" t="str">
        <f t="shared" si="329"/>
        <v/>
      </c>
      <c r="IQ194" s="331" t="str">
        <f t="shared" si="330"/>
        <v/>
      </c>
      <c r="IR194" s="348" t="str">
        <f t="shared" si="331"/>
        <v/>
      </c>
      <c r="IS194" s="433" t="str">
        <f t="shared" si="332"/>
        <v/>
      </c>
      <c r="IT194" s="331" t="str">
        <f t="shared" si="333"/>
        <v/>
      </c>
      <c r="IU194" s="333" t="str">
        <f t="shared" si="334"/>
        <v/>
      </c>
      <c r="IV194" s="449" t="str">
        <f t="shared" si="335"/>
        <v/>
      </c>
      <c r="IW194" s="331" t="str">
        <f t="shared" si="336"/>
        <v/>
      </c>
      <c r="IX194" s="331" t="str">
        <f t="shared" si="337"/>
        <v/>
      </c>
      <c r="IY194" s="348" t="str">
        <f t="shared" si="338"/>
        <v/>
      </c>
      <c r="IZ194" s="365" t="str">
        <f t="shared" si="339"/>
        <v/>
      </c>
      <c r="JA194" s="340"/>
      <c r="JB194" s="100"/>
      <c r="JC194" s="370" t="str">
        <f t="shared" si="340"/>
        <v/>
      </c>
      <c r="JD194" s="101" t="str">
        <f t="shared" si="341"/>
        <v/>
      </c>
      <c r="JE194" s="367" t="str">
        <f t="shared" si="342"/>
        <v/>
      </c>
      <c r="JF194" s="368" t="str">
        <f t="shared" si="343"/>
        <v/>
      </c>
      <c r="JG194" s="368" t="str">
        <f t="shared" si="344"/>
        <v/>
      </c>
      <c r="JH194" s="368" t="str">
        <f t="shared" si="345"/>
        <v/>
      </c>
      <c r="JI194" s="368">
        <f t="shared" si="346"/>
        <v>0</v>
      </c>
      <c r="JJ194" s="369" t="str">
        <f t="shared" si="347"/>
        <v/>
      </c>
      <c r="JK194" s="367" t="str">
        <f t="shared" si="348"/>
        <v/>
      </c>
      <c r="JL194" s="369" t="str">
        <f t="shared" si="349"/>
        <v/>
      </c>
      <c r="JM194" s="368" t="str">
        <f t="shared" si="350"/>
        <v/>
      </c>
      <c r="JN194" s="368" t="str">
        <f t="shared" si="351"/>
        <v/>
      </c>
      <c r="JO194" s="368" t="str">
        <f t="shared" si="352"/>
        <v/>
      </c>
      <c r="JP194" s="371" t="str">
        <f t="shared" si="353"/>
        <v/>
      </c>
      <c r="JR194" s="115" t="str">
        <f t="shared" si="354"/>
        <v/>
      </c>
      <c r="JS194" s="28" t="str">
        <f t="shared" si="355"/>
        <v/>
      </c>
      <c r="JT194" s="28" t="str">
        <f t="shared" si="356"/>
        <v/>
      </c>
      <c r="JU194" s="28" t="str">
        <f t="shared" si="357"/>
        <v/>
      </c>
      <c r="JV194" s="28" t="str">
        <f t="shared" si="358"/>
        <v/>
      </c>
      <c r="JW194" s="251"/>
      <c r="JX194" s="122" t="str">
        <f t="shared" si="359"/>
        <v/>
      </c>
      <c r="JZ194" s="115" t="str">
        <f t="shared" si="360"/>
        <v/>
      </c>
      <c r="KA194" s="398" t="str">
        <f t="shared" si="361"/>
        <v/>
      </c>
      <c r="KB194" s="398" t="str">
        <f t="shared" si="362"/>
        <v/>
      </c>
      <c r="KC194" s="28" t="str">
        <f t="shared" si="363"/>
        <v/>
      </c>
      <c r="KD194" s="28" t="str">
        <f t="shared" si="364"/>
        <v/>
      </c>
      <c r="KE194" s="28" t="str">
        <f t="shared" si="365"/>
        <v/>
      </c>
      <c r="KF194" s="28" t="str">
        <f t="shared" si="366"/>
        <v/>
      </c>
      <c r="KG194" s="28" t="str">
        <f t="shared" si="367"/>
        <v/>
      </c>
      <c r="KH194" s="28" t="str">
        <f t="shared" si="368"/>
        <v/>
      </c>
      <c r="KI194" s="28" t="str">
        <f t="shared" si="369"/>
        <v/>
      </c>
      <c r="KJ194" s="28" t="str">
        <f t="shared" si="370"/>
        <v/>
      </c>
      <c r="KK194" s="122" t="str">
        <f t="shared" si="371"/>
        <v/>
      </c>
    </row>
    <row r="195" spans="2:297" s="26" customFormat="1" ht="26.25" customHeight="1" x14ac:dyDescent="0.2">
      <c r="B195" s="27">
        <f t="shared" si="250"/>
        <v>0</v>
      </c>
      <c r="C195" s="27">
        <f t="shared" si="251"/>
        <v>0</v>
      </c>
      <c r="D195" s="27">
        <f t="shared" si="252"/>
        <v>0</v>
      </c>
      <c r="E195" s="27">
        <f t="shared" si="253"/>
        <v>0</v>
      </c>
      <c r="F195" s="27">
        <f t="shared" si="254"/>
        <v>0</v>
      </c>
      <c r="G195" s="27">
        <f t="shared" si="255"/>
        <v>0</v>
      </c>
      <c r="H195" s="27">
        <f t="shared" si="256"/>
        <v>0</v>
      </c>
      <c r="I195" s="27">
        <f t="shared" si="257"/>
        <v>0</v>
      </c>
      <c r="J195" s="27"/>
      <c r="K195" s="27"/>
      <c r="L195" s="27"/>
      <c r="N195" s="131" t="str">
        <f t="shared" si="258"/>
        <v/>
      </c>
      <c r="O195" s="59"/>
      <c r="P195" s="59"/>
      <c r="Q195" s="241"/>
      <c r="R195" s="483"/>
      <c r="S195" s="243" t="str">
        <f>IFERROR(VLOOKUP($R195,整理番号!$B$4:$C$5,2,FALSE),"")</f>
        <v/>
      </c>
      <c r="T195" s="59"/>
      <c r="U195" s="250"/>
      <c r="V195" s="121"/>
      <c r="W195" s="218" t="str">
        <f t="shared" si="259"/>
        <v/>
      </c>
      <c r="X195" s="111"/>
      <c r="Y195" s="115"/>
      <c r="Z195" s="146" t="str">
        <f>IFERROR(VLOOKUP($Y195,整理番号!$B$8:$C$10,2,FALSE),"")</f>
        <v/>
      </c>
      <c r="AA195" s="251"/>
      <c r="AB195" s="28"/>
      <c r="AC195" s="62" t="str">
        <f>IFERROR(VLOOKUP($AB195,整理番号!$B$22:$C$23,2,FALSE),"")</f>
        <v/>
      </c>
      <c r="AD195" s="28"/>
      <c r="AE195" s="116" t="str">
        <f>IFERROR(VLOOKUP(AD195,整理番号!$B$14:$C$16,2,FALSE),"")</f>
        <v/>
      </c>
      <c r="AF195" s="115"/>
      <c r="AG195" s="30" t="str">
        <f>IFERROR(VLOOKUP(AF195,整理番号!$B$18:$C$19,2,FALSE),"")</f>
        <v/>
      </c>
      <c r="AH195" s="28"/>
      <c r="AI195" s="254"/>
      <c r="AJ195" s="254"/>
      <c r="AK195" s="122"/>
      <c r="AL195" s="141"/>
      <c r="AM195" s="28"/>
      <c r="AN195" s="141"/>
      <c r="AO195" s="115"/>
      <c r="AP195" s="116" t="str">
        <f>IFERROR(VLOOKUP(AO195,整理番号!$B$38:$C$43,2,FALSE),"")</f>
        <v/>
      </c>
      <c r="AQ195" s="104" t="str">
        <f t="shared" si="260"/>
        <v/>
      </c>
      <c r="AR195" s="27"/>
      <c r="AS195" s="28"/>
      <c r="AT195" s="27"/>
      <c r="AU195" s="27"/>
      <c r="AV195" s="122"/>
      <c r="AW195" s="115"/>
      <c r="AX195" s="31"/>
      <c r="AY195" s="64" t="str">
        <f t="shared" si="261"/>
        <v/>
      </c>
      <c r="AZ195" s="31"/>
      <c r="BA195" s="31"/>
      <c r="BB195" s="64">
        <f t="shared" si="262"/>
        <v>0</v>
      </c>
      <c r="BC195" s="64" t="str">
        <f t="shared" si="263"/>
        <v/>
      </c>
      <c r="BD195" s="64" t="str">
        <f t="shared" si="264"/>
        <v/>
      </c>
      <c r="BE195" s="33"/>
      <c r="BF195" s="34" t="str">
        <f t="shared" si="265"/>
        <v/>
      </c>
      <c r="BG195" s="125" t="str">
        <f t="shared" si="266"/>
        <v/>
      </c>
      <c r="BH195" s="262"/>
      <c r="BI195" s="263"/>
      <c r="BJ195" s="31"/>
      <c r="BK195" s="31"/>
      <c r="BL195" s="31"/>
      <c r="BM195" s="31"/>
      <c r="BN195" s="148"/>
      <c r="BO195" s="270"/>
      <c r="BP195" s="267"/>
      <c r="BQ195" s="262"/>
      <c r="BR195" s="263"/>
      <c r="BS195" s="31"/>
      <c r="BT195" s="31"/>
      <c r="BU195" s="31"/>
      <c r="BV195" s="31"/>
      <c r="BW195" s="148"/>
      <c r="BX195" s="270"/>
      <c r="BY195" s="267"/>
      <c r="BZ195" s="262"/>
      <c r="CA195" s="263"/>
      <c r="CB195" s="31"/>
      <c r="CC195" s="31"/>
      <c r="CD195" s="31"/>
      <c r="CE195" s="31"/>
      <c r="CF195" s="148"/>
      <c r="CG195" s="270"/>
      <c r="CH195" s="267"/>
      <c r="CI195" s="262"/>
      <c r="CJ195" s="263"/>
      <c r="CK195" s="323"/>
      <c r="CL195" s="323"/>
      <c r="CM195" s="323"/>
      <c r="CN195" s="323"/>
      <c r="CO195" s="35" t="s">
        <v>306</v>
      </c>
      <c r="CP195" s="342" t="str">
        <f t="shared" si="267"/>
        <v/>
      </c>
      <c r="CQ195" s="267"/>
      <c r="CR195" s="258"/>
      <c r="CS195" s="93"/>
      <c r="CT195" s="275"/>
      <c r="CU195" s="275"/>
      <c r="CV195" s="275"/>
      <c r="CW195" s="275"/>
      <c r="CX195" s="36" t="s">
        <v>307</v>
      </c>
      <c r="CY195" s="273"/>
      <c r="CZ195" s="258"/>
      <c r="DA195" s="263"/>
      <c r="DB195" s="296"/>
      <c r="DC195" s="296"/>
      <c r="DD195" s="296"/>
      <c r="DE195" s="296"/>
      <c r="DF195" s="36" t="s">
        <v>308</v>
      </c>
      <c r="DG195" s="344" t="str">
        <f t="shared" si="268"/>
        <v/>
      </c>
      <c r="DH195" s="273"/>
      <c r="DI195" s="258"/>
      <c r="DJ195" s="263"/>
      <c r="DK195" s="278"/>
      <c r="DL195" s="278"/>
      <c r="DM195" s="278"/>
      <c r="DN195" s="278"/>
      <c r="DO195" s="36" t="s">
        <v>309</v>
      </c>
      <c r="DP195" s="281"/>
      <c r="DQ195" s="284" t="str">
        <f t="shared" si="269"/>
        <v/>
      </c>
      <c r="DR195" s="273"/>
      <c r="DS195" s="43"/>
      <c r="DT195" s="93"/>
      <c r="DU195" s="37"/>
      <c r="DV195" s="37"/>
      <c r="DW195" s="37"/>
      <c r="DX195" s="37"/>
      <c r="DY195" s="46" t="s">
        <v>310</v>
      </c>
      <c r="DZ195" s="478"/>
      <c r="EA195" s="38"/>
      <c r="EB195" s="37"/>
      <c r="EC195" s="37"/>
      <c r="ED195" s="37"/>
      <c r="EE195" s="37"/>
      <c r="EF195" s="49" t="s">
        <v>307</v>
      </c>
      <c r="EG195" s="54"/>
      <c r="EH195" s="290"/>
      <c r="EI195" s="37"/>
      <c r="EJ195" s="37"/>
      <c r="EK195" s="37"/>
      <c r="EL195" s="37"/>
      <c r="EM195" s="52" t="s">
        <v>307</v>
      </c>
      <c r="EN195" s="57"/>
      <c r="EO195" s="290"/>
      <c r="EP195" s="37"/>
      <c r="EQ195" s="37"/>
      <c r="ER195" s="37"/>
      <c r="ES195" s="37"/>
      <c r="ET195" s="39" t="s">
        <v>307</v>
      </c>
      <c r="EU195" s="287"/>
      <c r="EV195" s="292"/>
      <c r="EW195" s="290"/>
      <c r="EX195" s="37"/>
      <c r="EY195" s="37"/>
      <c r="EZ195" s="37"/>
      <c r="FA195" s="37"/>
      <c r="FB195" s="39" t="s">
        <v>307</v>
      </c>
      <c r="FC195" s="287"/>
      <c r="FD195" s="292"/>
      <c r="FE195" s="290"/>
      <c r="FF195" s="296"/>
      <c r="FG195" s="296"/>
      <c r="FH195" s="296"/>
      <c r="FI195" s="296"/>
      <c r="FJ195" s="40" t="s">
        <v>311</v>
      </c>
      <c r="FK195" s="302" t="str">
        <f t="shared" si="270"/>
        <v/>
      </c>
      <c r="FL195" s="299"/>
      <c r="FM195" s="292"/>
      <c r="FN195" s="290"/>
      <c r="FO195" s="305"/>
      <c r="FP195" s="296"/>
      <c r="FQ195" s="296"/>
      <c r="FR195" s="296"/>
      <c r="FS195" s="40" t="s">
        <v>311</v>
      </c>
      <c r="FT195" s="352" t="str">
        <f t="shared" si="271"/>
        <v/>
      </c>
      <c r="FU195" s="267"/>
      <c r="FV195" s="292"/>
      <c r="FW195" s="290"/>
      <c r="FX195" s="326"/>
      <c r="FY195" s="326"/>
      <c r="FZ195" s="326"/>
      <c r="GA195" s="326"/>
      <c r="GB195" s="36" t="s">
        <v>312</v>
      </c>
      <c r="GC195" s="308" t="str">
        <f t="shared" si="272"/>
        <v/>
      </c>
      <c r="GD195" s="267"/>
      <c r="GE195" s="312" t="str">
        <f t="shared" si="273"/>
        <v/>
      </c>
      <c r="GF195" s="313"/>
      <c r="GG195" s="338"/>
      <c r="GH195" s="312" t="str">
        <f t="shared" si="274"/>
        <v/>
      </c>
      <c r="GI195" s="313"/>
      <c r="GJ195" s="338" t="s">
        <v>56</v>
      </c>
      <c r="GK195" s="475" t="str">
        <f t="shared" si="275"/>
        <v/>
      </c>
      <c r="GL195" s="313"/>
      <c r="GM195" s="313"/>
      <c r="GN195" s="338"/>
      <c r="GO195" s="429" t="str">
        <f t="shared" si="276"/>
        <v/>
      </c>
      <c r="GP195" s="430" t="str">
        <f t="shared" si="277"/>
        <v/>
      </c>
      <c r="GQ195" s="431" t="str">
        <f t="shared" si="278"/>
        <v/>
      </c>
      <c r="GR195" s="432" t="str">
        <f t="shared" si="279"/>
        <v/>
      </c>
      <c r="GS195" s="430" t="str">
        <f t="shared" si="280"/>
        <v/>
      </c>
      <c r="GT195" s="433" t="str">
        <f t="shared" si="281"/>
        <v/>
      </c>
      <c r="GU195" s="331" t="str">
        <f t="shared" si="282"/>
        <v/>
      </c>
      <c r="GV195" s="333" t="str">
        <f t="shared" si="283"/>
        <v/>
      </c>
      <c r="GW195" s="439" t="str">
        <f t="shared" si="284"/>
        <v/>
      </c>
      <c r="GX195" s="433" t="str">
        <f t="shared" si="285"/>
        <v/>
      </c>
      <c r="GY195" s="331" t="str">
        <f t="shared" si="286"/>
        <v/>
      </c>
      <c r="GZ195" s="331" t="str">
        <f t="shared" si="287"/>
        <v/>
      </c>
      <c r="HA195" s="328" t="str">
        <f t="shared" si="288"/>
        <v/>
      </c>
      <c r="HB195" s="331" t="str">
        <f t="shared" si="289"/>
        <v/>
      </c>
      <c r="HC195" s="331" t="str">
        <f t="shared" si="290"/>
        <v/>
      </c>
      <c r="HD195" s="333" t="str">
        <f t="shared" si="291"/>
        <v/>
      </c>
      <c r="HE195" s="332" t="str">
        <f t="shared" si="292"/>
        <v/>
      </c>
      <c r="HF195" s="331" t="str">
        <f t="shared" si="293"/>
        <v/>
      </c>
      <c r="HG195" s="333" t="str">
        <f t="shared" si="294"/>
        <v/>
      </c>
      <c r="HH195" s="419" t="str">
        <f t="shared" si="295"/>
        <v/>
      </c>
      <c r="HI195" s="358" t="str">
        <f t="shared" si="296"/>
        <v/>
      </c>
      <c r="HJ195" s="331" t="str">
        <f t="shared" si="297"/>
        <v/>
      </c>
      <c r="HK195" s="331" t="str">
        <f t="shared" si="298"/>
        <v/>
      </c>
      <c r="HL195" s="358" t="str">
        <f t="shared" si="299"/>
        <v/>
      </c>
      <c r="HM195" s="331" t="str">
        <f t="shared" si="300"/>
        <v/>
      </c>
      <c r="HN195" s="331" t="str">
        <f t="shared" si="301"/>
        <v/>
      </c>
      <c r="HO195" s="358" t="str">
        <f t="shared" si="302"/>
        <v/>
      </c>
      <c r="HP195" s="331" t="str">
        <f t="shared" si="303"/>
        <v/>
      </c>
      <c r="HQ195" s="331" t="str">
        <f t="shared" si="304"/>
        <v/>
      </c>
      <c r="HR195" s="361" t="str">
        <f t="shared" si="305"/>
        <v/>
      </c>
      <c r="HS195" s="348" t="str">
        <f t="shared" si="306"/>
        <v/>
      </c>
      <c r="HT195" s="333" t="str">
        <f t="shared" si="307"/>
        <v/>
      </c>
      <c r="HU195" s="428" t="str">
        <f t="shared" si="308"/>
        <v/>
      </c>
      <c r="HV195" s="328" t="str">
        <f t="shared" si="309"/>
        <v/>
      </c>
      <c r="HW195" s="330" t="str">
        <f t="shared" si="310"/>
        <v/>
      </c>
      <c r="HX195" s="418" t="str">
        <f t="shared" si="311"/>
        <v/>
      </c>
      <c r="HY195" s="331" t="str">
        <f t="shared" si="312"/>
        <v/>
      </c>
      <c r="HZ195" s="331" t="str">
        <f t="shared" si="313"/>
        <v/>
      </c>
      <c r="IA195" s="331" t="str">
        <f t="shared" si="314"/>
        <v/>
      </c>
      <c r="IB195" s="331" t="str">
        <f t="shared" si="315"/>
        <v/>
      </c>
      <c r="IC195" s="333" t="str">
        <f t="shared" si="316"/>
        <v/>
      </c>
      <c r="ID195" s="419" t="str">
        <f t="shared" si="317"/>
        <v/>
      </c>
      <c r="IE195" s="331" t="str">
        <f t="shared" si="318"/>
        <v/>
      </c>
      <c r="IF195" s="331" t="str">
        <f t="shared" si="319"/>
        <v/>
      </c>
      <c r="IG195" s="331" t="str">
        <f t="shared" si="320"/>
        <v/>
      </c>
      <c r="IH195" s="331" t="str">
        <f t="shared" si="321"/>
        <v/>
      </c>
      <c r="II195" s="333" t="str">
        <f t="shared" si="322"/>
        <v/>
      </c>
      <c r="IJ195" s="419" t="str">
        <f t="shared" si="323"/>
        <v/>
      </c>
      <c r="IK195" s="331" t="str">
        <f t="shared" si="324"/>
        <v/>
      </c>
      <c r="IL195" s="331" t="str">
        <f t="shared" si="325"/>
        <v/>
      </c>
      <c r="IM195" s="331" t="str">
        <f t="shared" si="326"/>
        <v/>
      </c>
      <c r="IN195" s="331" t="str">
        <f t="shared" si="327"/>
        <v/>
      </c>
      <c r="IO195" s="333" t="str">
        <f t="shared" si="328"/>
        <v/>
      </c>
      <c r="IP195" s="433" t="str">
        <f t="shared" si="329"/>
        <v/>
      </c>
      <c r="IQ195" s="331" t="str">
        <f t="shared" si="330"/>
        <v/>
      </c>
      <c r="IR195" s="348" t="str">
        <f t="shared" si="331"/>
        <v/>
      </c>
      <c r="IS195" s="433" t="str">
        <f t="shared" si="332"/>
        <v/>
      </c>
      <c r="IT195" s="331" t="str">
        <f t="shared" si="333"/>
        <v/>
      </c>
      <c r="IU195" s="333" t="str">
        <f t="shared" si="334"/>
        <v/>
      </c>
      <c r="IV195" s="449" t="str">
        <f t="shared" si="335"/>
        <v/>
      </c>
      <c r="IW195" s="331" t="str">
        <f t="shared" si="336"/>
        <v/>
      </c>
      <c r="IX195" s="331" t="str">
        <f t="shared" si="337"/>
        <v/>
      </c>
      <c r="IY195" s="348" t="str">
        <f t="shared" si="338"/>
        <v/>
      </c>
      <c r="IZ195" s="365" t="str">
        <f t="shared" si="339"/>
        <v/>
      </c>
      <c r="JA195" s="340"/>
      <c r="JB195" s="100"/>
      <c r="JC195" s="370" t="str">
        <f t="shared" si="340"/>
        <v/>
      </c>
      <c r="JD195" s="101" t="str">
        <f t="shared" si="341"/>
        <v/>
      </c>
      <c r="JE195" s="367" t="str">
        <f t="shared" si="342"/>
        <v/>
      </c>
      <c r="JF195" s="368" t="str">
        <f t="shared" si="343"/>
        <v/>
      </c>
      <c r="JG195" s="368" t="str">
        <f t="shared" si="344"/>
        <v/>
      </c>
      <c r="JH195" s="368" t="str">
        <f t="shared" si="345"/>
        <v/>
      </c>
      <c r="JI195" s="368">
        <f t="shared" si="346"/>
        <v>0</v>
      </c>
      <c r="JJ195" s="369" t="str">
        <f t="shared" si="347"/>
        <v/>
      </c>
      <c r="JK195" s="367" t="str">
        <f t="shared" si="348"/>
        <v/>
      </c>
      <c r="JL195" s="369" t="str">
        <f t="shared" si="349"/>
        <v/>
      </c>
      <c r="JM195" s="368" t="str">
        <f t="shared" si="350"/>
        <v/>
      </c>
      <c r="JN195" s="368" t="str">
        <f t="shared" si="351"/>
        <v/>
      </c>
      <c r="JO195" s="368" t="str">
        <f t="shared" si="352"/>
        <v/>
      </c>
      <c r="JP195" s="371" t="str">
        <f t="shared" si="353"/>
        <v/>
      </c>
      <c r="JR195" s="115" t="str">
        <f t="shared" si="354"/>
        <v/>
      </c>
      <c r="JS195" s="28" t="str">
        <f t="shared" si="355"/>
        <v/>
      </c>
      <c r="JT195" s="28" t="str">
        <f t="shared" si="356"/>
        <v/>
      </c>
      <c r="JU195" s="28" t="str">
        <f t="shared" si="357"/>
        <v/>
      </c>
      <c r="JV195" s="28" t="str">
        <f t="shared" si="358"/>
        <v/>
      </c>
      <c r="JW195" s="251"/>
      <c r="JX195" s="122" t="str">
        <f t="shared" si="359"/>
        <v/>
      </c>
      <c r="JZ195" s="115" t="str">
        <f t="shared" si="360"/>
        <v/>
      </c>
      <c r="KA195" s="398" t="str">
        <f t="shared" si="361"/>
        <v/>
      </c>
      <c r="KB195" s="398" t="str">
        <f t="shared" si="362"/>
        <v/>
      </c>
      <c r="KC195" s="28" t="str">
        <f t="shared" si="363"/>
        <v/>
      </c>
      <c r="KD195" s="28" t="str">
        <f t="shared" si="364"/>
        <v/>
      </c>
      <c r="KE195" s="28" t="str">
        <f t="shared" si="365"/>
        <v/>
      </c>
      <c r="KF195" s="28" t="str">
        <f t="shared" si="366"/>
        <v/>
      </c>
      <c r="KG195" s="28" t="str">
        <f t="shared" si="367"/>
        <v/>
      </c>
      <c r="KH195" s="28" t="str">
        <f t="shared" si="368"/>
        <v/>
      </c>
      <c r="KI195" s="28" t="str">
        <f t="shared" si="369"/>
        <v/>
      </c>
      <c r="KJ195" s="28" t="str">
        <f t="shared" si="370"/>
        <v/>
      </c>
      <c r="KK195" s="122" t="str">
        <f t="shared" si="371"/>
        <v/>
      </c>
    </row>
    <row r="196" spans="2:297" s="26" customFormat="1" ht="26.25" customHeight="1" x14ac:dyDescent="0.2">
      <c r="B196" s="27">
        <f t="shared" si="250"/>
        <v>0</v>
      </c>
      <c r="C196" s="27">
        <f t="shared" si="251"/>
        <v>0</v>
      </c>
      <c r="D196" s="27">
        <f t="shared" si="252"/>
        <v>0</v>
      </c>
      <c r="E196" s="27">
        <f t="shared" si="253"/>
        <v>0</v>
      </c>
      <c r="F196" s="27">
        <f t="shared" si="254"/>
        <v>0</v>
      </c>
      <c r="G196" s="27">
        <f t="shared" si="255"/>
        <v>0</v>
      </c>
      <c r="H196" s="27">
        <f t="shared" si="256"/>
        <v>0</v>
      </c>
      <c r="I196" s="27">
        <f t="shared" si="257"/>
        <v>0</v>
      </c>
      <c r="J196" s="27"/>
      <c r="K196" s="27"/>
      <c r="L196" s="27"/>
      <c r="N196" s="131" t="str">
        <f t="shared" si="258"/>
        <v/>
      </c>
      <c r="O196" s="59"/>
      <c r="P196" s="59"/>
      <c r="Q196" s="241"/>
      <c r="R196" s="483"/>
      <c r="S196" s="243" t="str">
        <f>IFERROR(VLOOKUP($R196,整理番号!$B$4:$C$5,2,FALSE),"")</f>
        <v/>
      </c>
      <c r="T196" s="59"/>
      <c r="U196" s="250"/>
      <c r="V196" s="121"/>
      <c r="W196" s="218" t="str">
        <f t="shared" si="259"/>
        <v/>
      </c>
      <c r="X196" s="111"/>
      <c r="Y196" s="115"/>
      <c r="Z196" s="146" t="str">
        <f>IFERROR(VLOOKUP($Y196,整理番号!$B$8:$C$10,2,FALSE),"")</f>
        <v/>
      </c>
      <c r="AA196" s="251"/>
      <c r="AB196" s="28"/>
      <c r="AC196" s="62" t="str">
        <f>IFERROR(VLOOKUP($AB196,整理番号!$B$22:$C$23,2,FALSE),"")</f>
        <v/>
      </c>
      <c r="AD196" s="28"/>
      <c r="AE196" s="116" t="str">
        <f>IFERROR(VLOOKUP(AD196,整理番号!$B$14:$C$16,2,FALSE),"")</f>
        <v/>
      </c>
      <c r="AF196" s="115"/>
      <c r="AG196" s="30" t="str">
        <f>IFERROR(VLOOKUP(AF196,整理番号!$B$18:$C$19,2,FALSE),"")</f>
        <v/>
      </c>
      <c r="AH196" s="28"/>
      <c r="AI196" s="254"/>
      <c r="AJ196" s="254"/>
      <c r="AK196" s="122"/>
      <c r="AL196" s="141"/>
      <c r="AM196" s="28"/>
      <c r="AN196" s="141"/>
      <c r="AO196" s="115"/>
      <c r="AP196" s="116" t="str">
        <f>IFERROR(VLOOKUP(AO196,整理番号!$B$38:$C$43,2,FALSE),"")</f>
        <v/>
      </c>
      <c r="AQ196" s="104" t="str">
        <f t="shared" si="260"/>
        <v/>
      </c>
      <c r="AR196" s="27"/>
      <c r="AS196" s="28"/>
      <c r="AT196" s="27"/>
      <c r="AU196" s="27"/>
      <c r="AV196" s="122"/>
      <c r="AW196" s="115"/>
      <c r="AX196" s="31"/>
      <c r="AY196" s="64" t="str">
        <f t="shared" si="261"/>
        <v/>
      </c>
      <c r="AZ196" s="31"/>
      <c r="BA196" s="31"/>
      <c r="BB196" s="64">
        <f t="shared" si="262"/>
        <v>0</v>
      </c>
      <c r="BC196" s="64" t="str">
        <f t="shared" si="263"/>
        <v/>
      </c>
      <c r="BD196" s="64" t="str">
        <f t="shared" si="264"/>
        <v/>
      </c>
      <c r="BE196" s="33"/>
      <c r="BF196" s="34" t="str">
        <f t="shared" si="265"/>
        <v/>
      </c>
      <c r="BG196" s="125" t="str">
        <f t="shared" si="266"/>
        <v/>
      </c>
      <c r="BH196" s="262"/>
      <c r="BI196" s="263"/>
      <c r="BJ196" s="31"/>
      <c r="BK196" s="31"/>
      <c r="BL196" s="31"/>
      <c r="BM196" s="31"/>
      <c r="BN196" s="148"/>
      <c r="BO196" s="270"/>
      <c r="BP196" s="267"/>
      <c r="BQ196" s="262"/>
      <c r="BR196" s="263"/>
      <c r="BS196" s="31"/>
      <c r="BT196" s="31"/>
      <c r="BU196" s="31"/>
      <c r="BV196" s="31"/>
      <c r="BW196" s="148"/>
      <c r="BX196" s="270"/>
      <c r="BY196" s="267"/>
      <c r="BZ196" s="262"/>
      <c r="CA196" s="263"/>
      <c r="CB196" s="31"/>
      <c r="CC196" s="31"/>
      <c r="CD196" s="31"/>
      <c r="CE196" s="31"/>
      <c r="CF196" s="148"/>
      <c r="CG196" s="270"/>
      <c r="CH196" s="267"/>
      <c r="CI196" s="262"/>
      <c r="CJ196" s="263"/>
      <c r="CK196" s="323"/>
      <c r="CL196" s="323"/>
      <c r="CM196" s="323"/>
      <c r="CN196" s="323"/>
      <c r="CO196" s="35" t="s">
        <v>306</v>
      </c>
      <c r="CP196" s="342" t="str">
        <f t="shared" si="267"/>
        <v/>
      </c>
      <c r="CQ196" s="267"/>
      <c r="CR196" s="258"/>
      <c r="CS196" s="93"/>
      <c r="CT196" s="275"/>
      <c r="CU196" s="275"/>
      <c r="CV196" s="275"/>
      <c r="CW196" s="275"/>
      <c r="CX196" s="36" t="s">
        <v>307</v>
      </c>
      <c r="CY196" s="273"/>
      <c r="CZ196" s="258"/>
      <c r="DA196" s="263"/>
      <c r="DB196" s="296"/>
      <c r="DC196" s="296"/>
      <c r="DD196" s="296"/>
      <c r="DE196" s="296"/>
      <c r="DF196" s="36" t="s">
        <v>308</v>
      </c>
      <c r="DG196" s="344" t="str">
        <f t="shared" si="268"/>
        <v/>
      </c>
      <c r="DH196" s="273"/>
      <c r="DI196" s="258"/>
      <c r="DJ196" s="263"/>
      <c r="DK196" s="278"/>
      <c r="DL196" s="278"/>
      <c r="DM196" s="278"/>
      <c r="DN196" s="278"/>
      <c r="DO196" s="36" t="s">
        <v>309</v>
      </c>
      <c r="DP196" s="281"/>
      <c r="DQ196" s="284" t="str">
        <f t="shared" si="269"/>
        <v/>
      </c>
      <c r="DR196" s="273"/>
      <c r="DS196" s="43"/>
      <c r="DT196" s="93"/>
      <c r="DU196" s="37"/>
      <c r="DV196" s="37"/>
      <c r="DW196" s="37"/>
      <c r="DX196" s="37"/>
      <c r="DY196" s="46" t="s">
        <v>310</v>
      </c>
      <c r="DZ196" s="478"/>
      <c r="EA196" s="38"/>
      <c r="EB196" s="37"/>
      <c r="EC196" s="37"/>
      <c r="ED196" s="37"/>
      <c r="EE196" s="37"/>
      <c r="EF196" s="49" t="s">
        <v>307</v>
      </c>
      <c r="EG196" s="54"/>
      <c r="EH196" s="290"/>
      <c r="EI196" s="37"/>
      <c r="EJ196" s="37"/>
      <c r="EK196" s="37"/>
      <c r="EL196" s="37"/>
      <c r="EM196" s="52" t="s">
        <v>307</v>
      </c>
      <c r="EN196" s="57"/>
      <c r="EO196" s="290"/>
      <c r="EP196" s="37"/>
      <c r="EQ196" s="37"/>
      <c r="ER196" s="37"/>
      <c r="ES196" s="37"/>
      <c r="ET196" s="39" t="s">
        <v>307</v>
      </c>
      <c r="EU196" s="287"/>
      <c r="EV196" s="292"/>
      <c r="EW196" s="290"/>
      <c r="EX196" s="37"/>
      <c r="EY196" s="37"/>
      <c r="EZ196" s="37"/>
      <c r="FA196" s="37"/>
      <c r="FB196" s="39" t="s">
        <v>307</v>
      </c>
      <c r="FC196" s="287"/>
      <c r="FD196" s="292"/>
      <c r="FE196" s="290"/>
      <c r="FF196" s="296"/>
      <c r="FG196" s="296"/>
      <c r="FH196" s="296"/>
      <c r="FI196" s="296"/>
      <c r="FJ196" s="40" t="s">
        <v>311</v>
      </c>
      <c r="FK196" s="302" t="str">
        <f t="shared" si="270"/>
        <v/>
      </c>
      <c r="FL196" s="299"/>
      <c r="FM196" s="292"/>
      <c r="FN196" s="290"/>
      <c r="FO196" s="305"/>
      <c r="FP196" s="296"/>
      <c r="FQ196" s="296"/>
      <c r="FR196" s="296"/>
      <c r="FS196" s="40" t="s">
        <v>311</v>
      </c>
      <c r="FT196" s="352" t="str">
        <f t="shared" si="271"/>
        <v/>
      </c>
      <c r="FU196" s="267"/>
      <c r="FV196" s="292"/>
      <c r="FW196" s="290"/>
      <c r="FX196" s="326"/>
      <c r="FY196" s="326"/>
      <c r="FZ196" s="326"/>
      <c r="GA196" s="326"/>
      <c r="GB196" s="36" t="s">
        <v>312</v>
      </c>
      <c r="GC196" s="308" t="str">
        <f t="shared" si="272"/>
        <v/>
      </c>
      <c r="GD196" s="267"/>
      <c r="GE196" s="312" t="str">
        <f t="shared" si="273"/>
        <v/>
      </c>
      <c r="GF196" s="313"/>
      <c r="GG196" s="338"/>
      <c r="GH196" s="312" t="str">
        <f t="shared" si="274"/>
        <v/>
      </c>
      <c r="GI196" s="313"/>
      <c r="GJ196" s="338" t="s">
        <v>56</v>
      </c>
      <c r="GK196" s="475" t="str">
        <f t="shared" si="275"/>
        <v/>
      </c>
      <c r="GL196" s="313"/>
      <c r="GM196" s="313"/>
      <c r="GN196" s="338"/>
      <c r="GO196" s="429" t="str">
        <f t="shared" si="276"/>
        <v/>
      </c>
      <c r="GP196" s="430" t="str">
        <f t="shared" si="277"/>
        <v/>
      </c>
      <c r="GQ196" s="431" t="str">
        <f t="shared" si="278"/>
        <v/>
      </c>
      <c r="GR196" s="432" t="str">
        <f t="shared" si="279"/>
        <v/>
      </c>
      <c r="GS196" s="430" t="str">
        <f t="shared" si="280"/>
        <v/>
      </c>
      <c r="GT196" s="433" t="str">
        <f t="shared" si="281"/>
        <v/>
      </c>
      <c r="GU196" s="331" t="str">
        <f t="shared" si="282"/>
        <v/>
      </c>
      <c r="GV196" s="333" t="str">
        <f t="shared" si="283"/>
        <v/>
      </c>
      <c r="GW196" s="439" t="str">
        <f t="shared" si="284"/>
        <v/>
      </c>
      <c r="GX196" s="433" t="str">
        <f t="shared" si="285"/>
        <v/>
      </c>
      <c r="GY196" s="331" t="str">
        <f t="shared" si="286"/>
        <v/>
      </c>
      <c r="GZ196" s="331" t="str">
        <f t="shared" si="287"/>
        <v/>
      </c>
      <c r="HA196" s="328" t="str">
        <f t="shared" si="288"/>
        <v/>
      </c>
      <c r="HB196" s="331" t="str">
        <f t="shared" si="289"/>
        <v/>
      </c>
      <c r="HC196" s="331" t="str">
        <f t="shared" si="290"/>
        <v/>
      </c>
      <c r="HD196" s="333" t="str">
        <f t="shared" si="291"/>
        <v/>
      </c>
      <c r="HE196" s="332" t="str">
        <f t="shared" si="292"/>
        <v/>
      </c>
      <c r="HF196" s="331" t="str">
        <f t="shared" si="293"/>
        <v/>
      </c>
      <c r="HG196" s="333" t="str">
        <f t="shared" si="294"/>
        <v/>
      </c>
      <c r="HH196" s="419" t="str">
        <f t="shared" si="295"/>
        <v/>
      </c>
      <c r="HI196" s="358" t="str">
        <f t="shared" si="296"/>
        <v/>
      </c>
      <c r="HJ196" s="331" t="str">
        <f t="shared" si="297"/>
        <v/>
      </c>
      <c r="HK196" s="331" t="str">
        <f t="shared" si="298"/>
        <v/>
      </c>
      <c r="HL196" s="358" t="str">
        <f t="shared" si="299"/>
        <v/>
      </c>
      <c r="HM196" s="331" t="str">
        <f t="shared" si="300"/>
        <v/>
      </c>
      <c r="HN196" s="331" t="str">
        <f t="shared" si="301"/>
        <v/>
      </c>
      <c r="HO196" s="358" t="str">
        <f t="shared" si="302"/>
        <v/>
      </c>
      <c r="HP196" s="331" t="str">
        <f t="shared" si="303"/>
        <v/>
      </c>
      <c r="HQ196" s="331" t="str">
        <f t="shared" si="304"/>
        <v/>
      </c>
      <c r="HR196" s="361" t="str">
        <f t="shared" si="305"/>
        <v/>
      </c>
      <c r="HS196" s="348" t="str">
        <f t="shared" si="306"/>
        <v/>
      </c>
      <c r="HT196" s="333" t="str">
        <f t="shared" si="307"/>
        <v/>
      </c>
      <c r="HU196" s="428" t="str">
        <f t="shared" si="308"/>
        <v/>
      </c>
      <c r="HV196" s="328" t="str">
        <f t="shared" si="309"/>
        <v/>
      </c>
      <c r="HW196" s="330" t="str">
        <f t="shared" si="310"/>
        <v/>
      </c>
      <c r="HX196" s="418" t="str">
        <f t="shared" si="311"/>
        <v/>
      </c>
      <c r="HY196" s="331" t="str">
        <f t="shared" si="312"/>
        <v/>
      </c>
      <c r="HZ196" s="331" t="str">
        <f t="shared" si="313"/>
        <v/>
      </c>
      <c r="IA196" s="331" t="str">
        <f t="shared" si="314"/>
        <v/>
      </c>
      <c r="IB196" s="331" t="str">
        <f t="shared" si="315"/>
        <v/>
      </c>
      <c r="IC196" s="333" t="str">
        <f t="shared" si="316"/>
        <v/>
      </c>
      <c r="ID196" s="419" t="str">
        <f t="shared" si="317"/>
        <v/>
      </c>
      <c r="IE196" s="331" t="str">
        <f t="shared" si="318"/>
        <v/>
      </c>
      <c r="IF196" s="331" t="str">
        <f t="shared" si="319"/>
        <v/>
      </c>
      <c r="IG196" s="331" t="str">
        <f t="shared" si="320"/>
        <v/>
      </c>
      <c r="IH196" s="331" t="str">
        <f t="shared" si="321"/>
        <v/>
      </c>
      <c r="II196" s="333" t="str">
        <f t="shared" si="322"/>
        <v/>
      </c>
      <c r="IJ196" s="419" t="str">
        <f t="shared" si="323"/>
        <v/>
      </c>
      <c r="IK196" s="331" t="str">
        <f t="shared" si="324"/>
        <v/>
      </c>
      <c r="IL196" s="331" t="str">
        <f t="shared" si="325"/>
        <v/>
      </c>
      <c r="IM196" s="331" t="str">
        <f t="shared" si="326"/>
        <v/>
      </c>
      <c r="IN196" s="331" t="str">
        <f t="shared" si="327"/>
        <v/>
      </c>
      <c r="IO196" s="333" t="str">
        <f t="shared" si="328"/>
        <v/>
      </c>
      <c r="IP196" s="433" t="str">
        <f t="shared" si="329"/>
        <v/>
      </c>
      <c r="IQ196" s="331" t="str">
        <f t="shared" si="330"/>
        <v/>
      </c>
      <c r="IR196" s="348" t="str">
        <f t="shared" si="331"/>
        <v/>
      </c>
      <c r="IS196" s="433" t="str">
        <f t="shared" si="332"/>
        <v/>
      </c>
      <c r="IT196" s="331" t="str">
        <f t="shared" si="333"/>
        <v/>
      </c>
      <c r="IU196" s="333" t="str">
        <f t="shared" si="334"/>
        <v/>
      </c>
      <c r="IV196" s="449" t="str">
        <f t="shared" si="335"/>
        <v/>
      </c>
      <c r="IW196" s="331" t="str">
        <f t="shared" si="336"/>
        <v/>
      </c>
      <c r="IX196" s="331" t="str">
        <f t="shared" si="337"/>
        <v/>
      </c>
      <c r="IY196" s="348" t="str">
        <f t="shared" si="338"/>
        <v/>
      </c>
      <c r="IZ196" s="365" t="str">
        <f t="shared" si="339"/>
        <v/>
      </c>
      <c r="JA196" s="340"/>
      <c r="JB196" s="100"/>
      <c r="JC196" s="370" t="str">
        <f t="shared" si="340"/>
        <v/>
      </c>
      <c r="JD196" s="101" t="str">
        <f t="shared" si="341"/>
        <v/>
      </c>
      <c r="JE196" s="367" t="str">
        <f t="shared" si="342"/>
        <v/>
      </c>
      <c r="JF196" s="368" t="str">
        <f t="shared" si="343"/>
        <v/>
      </c>
      <c r="JG196" s="368" t="str">
        <f t="shared" si="344"/>
        <v/>
      </c>
      <c r="JH196" s="368" t="str">
        <f t="shared" si="345"/>
        <v/>
      </c>
      <c r="JI196" s="368">
        <f t="shared" si="346"/>
        <v>0</v>
      </c>
      <c r="JJ196" s="369" t="str">
        <f t="shared" si="347"/>
        <v/>
      </c>
      <c r="JK196" s="367" t="str">
        <f t="shared" si="348"/>
        <v/>
      </c>
      <c r="JL196" s="369" t="str">
        <f t="shared" si="349"/>
        <v/>
      </c>
      <c r="JM196" s="368" t="str">
        <f t="shared" si="350"/>
        <v/>
      </c>
      <c r="JN196" s="368" t="str">
        <f t="shared" si="351"/>
        <v/>
      </c>
      <c r="JO196" s="368" t="str">
        <f t="shared" si="352"/>
        <v/>
      </c>
      <c r="JP196" s="371" t="str">
        <f t="shared" si="353"/>
        <v/>
      </c>
      <c r="JR196" s="115" t="str">
        <f t="shared" si="354"/>
        <v/>
      </c>
      <c r="JS196" s="28" t="str">
        <f t="shared" si="355"/>
        <v/>
      </c>
      <c r="JT196" s="28" t="str">
        <f t="shared" si="356"/>
        <v/>
      </c>
      <c r="JU196" s="28" t="str">
        <f t="shared" si="357"/>
        <v/>
      </c>
      <c r="JV196" s="28" t="str">
        <f t="shared" si="358"/>
        <v/>
      </c>
      <c r="JW196" s="251"/>
      <c r="JX196" s="122" t="str">
        <f t="shared" si="359"/>
        <v/>
      </c>
      <c r="JZ196" s="115" t="str">
        <f t="shared" si="360"/>
        <v/>
      </c>
      <c r="KA196" s="398" t="str">
        <f t="shared" si="361"/>
        <v/>
      </c>
      <c r="KB196" s="398" t="str">
        <f t="shared" si="362"/>
        <v/>
      </c>
      <c r="KC196" s="28" t="str">
        <f t="shared" si="363"/>
        <v/>
      </c>
      <c r="KD196" s="28" t="str">
        <f t="shared" si="364"/>
        <v/>
      </c>
      <c r="KE196" s="28" t="str">
        <f t="shared" si="365"/>
        <v/>
      </c>
      <c r="KF196" s="28" t="str">
        <f t="shared" si="366"/>
        <v/>
      </c>
      <c r="KG196" s="28" t="str">
        <f t="shared" si="367"/>
        <v/>
      </c>
      <c r="KH196" s="28" t="str">
        <f t="shared" si="368"/>
        <v/>
      </c>
      <c r="KI196" s="28" t="str">
        <f t="shared" si="369"/>
        <v/>
      </c>
      <c r="KJ196" s="28" t="str">
        <f t="shared" si="370"/>
        <v/>
      </c>
      <c r="KK196" s="122" t="str">
        <f t="shared" si="371"/>
        <v/>
      </c>
    </row>
    <row r="197" spans="2:297" s="26" customFormat="1" ht="26.25" customHeight="1" x14ac:dyDescent="0.2">
      <c r="B197" s="27">
        <f t="shared" si="250"/>
        <v>0</v>
      </c>
      <c r="C197" s="27">
        <f t="shared" si="251"/>
        <v>0</v>
      </c>
      <c r="D197" s="27">
        <f t="shared" si="252"/>
        <v>0</v>
      </c>
      <c r="E197" s="27">
        <f t="shared" si="253"/>
        <v>0</v>
      </c>
      <c r="F197" s="27">
        <f t="shared" si="254"/>
        <v>0</v>
      </c>
      <c r="G197" s="27">
        <f t="shared" si="255"/>
        <v>0</v>
      </c>
      <c r="H197" s="27">
        <f t="shared" si="256"/>
        <v>0</v>
      </c>
      <c r="I197" s="27">
        <f t="shared" si="257"/>
        <v>0</v>
      </c>
      <c r="J197" s="27"/>
      <c r="K197" s="27"/>
      <c r="L197" s="27"/>
      <c r="N197" s="131" t="str">
        <f t="shared" si="258"/>
        <v/>
      </c>
      <c r="O197" s="59"/>
      <c r="P197" s="59"/>
      <c r="Q197" s="241"/>
      <c r="R197" s="483"/>
      <c r="S197" s="243" t="str">
        <f>IFERROR(VLOOKUP($R197,整理番号!$B$4:$C$5,2,FALSE),"")</f>
        <v/>
      </c>
      <c r="T197" s="59"/>
      <c r="U197" s="250"/>
      <c r="V197" s="121"/>
      <c r="W197" s="218" t="str">
        <f t="shared" si="259"/>
        <v/>
      </c>
      <c r="X197" s="111"/>
      <c r="Y197" s="115"/>
      <c r="Z197" s="146" t="str">
        <f>IFERROR(VLOOKUP($Y197,整理番号!$B$8:$C$10,2,FALSE),"")</f>
        <v/>
      </c>
      <c r="AA197" s="251"/>
      <c r="AB197" s="28"/>
      <c r="AC197" s="62" t="str">
        <f>IFERROR(VLOOKUP($AB197,整理番号!$B$22:$C$23,2,FALSE),"")</f>
        <v/>
      </c>
      <c r="AD197" s="28"/>
      <c r="AE197" s="116" t="str">
        <f>IFERROR(VLOOKUP(AD197,整理番号!$B$14:$C$16,2,FALSE),"")</f>
        <v/>
      </c>
      <c r="AF197" s="115"/>
      <c r="AG197" s="30" t="str">
        <f>IFERROR(VLOOKUP(AF197,整理番号!$B$18:$C$19,2,FALSE),"")</f>
        <v/>
      </c>
      <c r="AH197" s="28"/>
      <c r="AI197" s="254"/>
      <c r="AJ197" s="254"/>
      <c r="AK197" s="122"/>
      <c r="AL197" s="141"/>
      <c r="AM197" s="28"/>
      <c r="AN197" s="141"/>
      <c r="AO197" s="115"/>
      <c r="AP197" s="116" t="str">
        <f>IFERROR(VLOOKUP(AO197,整理番号!$B$38:$C$43,2,FALSE),"")</f>
        <v/>
      </c>
      <c r="AQ197" s="104" t="str">
        <f t="shared" si="260"/>
        <v/>
      </c>
      <c r="AR197" s="27"/>
      <c r="AS197" s="28"/>
      <c r="AT197" s="27"/>
      <c r="AU197" s="27"/>
      <c r="AV197" s="122"/>
      <c r="AW197" s="115"/>
      <c r="AX197" s="31"/>
      <c r="AY197" s="64" t="str">
        <f t="shared" si="261"/>
        <v/>
      </c>
      <c r="AZ197" s="31"/>
      <c r="BA197" s="31"/>
      <c r="BB197" s="64">
        <f t="shared" si="262"/>
        <v>0</v>
      </c>
      <c r="BC197" s="64" t="str">
        <f t="shared" si="263"/>
        <v/>
      </c>
      <c r="BD197" s="64" t="str">
        <f t="shared" si="264"/>
        <v/>
      </c>
      <c r="BE197" s="33"/>
      <c r="BF197" s="34" t="str">
        <f t="shared" si="265"/>
        <v/>
      </c>
      <c r="BG197" s="125" t="str">
        <f t="shared" si="266"/>
        <v/>
      </c>
      <c r="BH197" s="262"/>
      <c r="BI197" s="263"/>
      <c r="BJ197" s="31"/>
      <c r="BK197" s="31"/>
      <c r="BL197" s="31"/>
      <c r="BM197" s="31"/>
      <c r="BN197" s="148"/>
      <c r="BO197" s="270"/>
      <c r="BP197" s="267"/>
      <c r="BQ197" s="262"/>
      <c r="BR197" s="263"/>
      <c r="BS197" s="31"/>
      <c r="BT197" s="31"/>
      <c r="BU197" s="31"/>
      <c r="BV197" s="31"/>
      <c r="BW197" s="148"/>
      <c r="BX197" s="270"/>
      <c r="BY197" s="267"/>
      <c r="BZ197" s="262"/>
      <c r="CA197" s="263"/>
      <c r="CB197" s="31"/>
      <c r="CC197" s="31"/>
      <c r="CD197" s="31"/>
      <c r="CE197" s="31"/>
      <c r="CF197" s="148"/>
      <c r="CG197" s="270"/>
      <c r="CH197" s="267"/>
      <c r="CI197" s="262"/>
      <c r="CJ197" s="263"/>
      <c r="CK197" s="323"/>
      <c r="CL197" s="323"/>
      <c r="CM197" s="323"/>
      <c r="CN197" s="323"/>
      <c r="CO197" s="35" t="s">
        <v>306</v>
      </c>
      <c r="CP197" s="342" t="str">
        <f t="shared" si="267"/>
        <v/>
      </c>
      <c r="CQ197" s="267"/>
      <c r="CR197" s="258"/>
      <c r="CS197" s="93"/>
      <c r="CT197" s="275"/>
      <c r="CU197" s="275"/>
      <c r="CV197" s="275"/>
      <c r="CW197" s="275"/>
      <c r="CX197" s="36" t="s">
        <v>307</v>
      </c>
      <c r="CY197" s="273"/>
      <c r="CZ197" s="258"/>
      <c r="DA197" s="263"/>
      <c r="DB197" s="296"/>
      <c r="DC197" s="296"/>
      <c r="DD197" s="296"/>
      <c r="DE197" s="296"/>
      <c r="DF197" s="36" t="s">
        <v>308</v>
      </c>
      <c r="DG197" s="344" t="str">
        <f t="shared" si="268"/>
        <v/>
      </c>
      <c r="DH197" s="273"/>
      <c r="DI197" s="258"/>
      <c r="DJ197" s="263"/>
      <c r="DK197" s="278"/>
      <c r="DL197" s="278"/>
      <c r="DM197" s="278"/>
      <c r="DN197" s="278"/>
      <c r="DO197" s="36" t="s">
        <v>309</v>
      </c>
      <c r="DP197" s="281"/>
      <c r="DQ197" s="284" t="str">
        <f t="shared" si="269"/>
        <v/>
      </c>
      <c r="DR197" s="273"/>
      <c r="DS197" s="43"/>
      <c r="DT197" s="93"/>
      <c r="DU197" s="37"/>
      <c r="DV197" s="37"/>
      <c r="DW197" s="37"/>
      <c r="DX197" s="37"/>
      <c r="DY197" s="46" t="s">
        <v>310</v>
      </c>
      <c r="DZ197" s="478"/>
      <c r="EA197" s="38"/>
      <c r="EB197" s="37"/>
      <c r="EC197" s="37"/>
      <c r="ED197" s="37"/>
      <c r="EE197" s="37"/>
      <c r="EF197" s="49" t="s">
        <v>307</v>
      </c>
      <c r="EG197" s="54"/>
      <c r="EH197" s="290"/>
      <c r="EI197" s="37"/>
      <c r="EJ197" s="37"/>
      <c r="EK197" s="37"/>
      <c r="EL197" s="37"/>
      <c r="EM197" s="52" t="s">
        <v>307</v>
      </c>
      <c r="EN197" s="57"/>
      <c r="EO197" s="290"/>
      <c r="EP197" s="37"/>
      <c r="EQ197" s="37"/>
      <c r="ER197" s="37"/>
      <c r="ES197" s="37"/>
      <c r="ET197" s="39" t="s">
        <v>307</v>
      </c>
      <c r="EU197" s="287"/>
      <c r="EV197" s="292"/>
      <c r="EW197" s="290"/>
      <c r="EX197" s="37"/>
      <c r="EY197" s="37"/>
      <c r="EZ197" s="37"/>
      <c r="FA197" s="37"/>
      <c r="FB197" s="39" t="s">
        <v>307</v>
      </c>
      <c r="FC197" s="287"/>
      <c r="FD197" s="292"/>
      <c r="FE197" s="290"/>
      <c r="FF197" s="296"/>
      <c r="FG197" s="296"/>
      <c r="FH197" s="296"/>
      <c r="FI197" s="296"/>
      <c r="FJ197" s="40" t="s">
        <v>311</v>
      </c>
      <c r="FK197" s="302" t="str">
        <f t="shared" si="270"/>
        <v/>
      </c>
      <c r="FL197" s="299"/>
      <c r="FM197" s="292"/>
      <c r="FN197" s="290"/>
      <c r="FO197" s="305"/>
      <c r="FP197" s="296"/>
      <c r="FQ197" s="296"/>
      <c r="FR197" s="296"/>
      <c r="FS197" s="40" t="s">
        <v>311</v>
      </c>
      <c r="FT197" s="352" t="str">
        <f t="shared" si="271"/>
        <v/>
      </c>
      <c r="FU197" s="267"/>
      <c r="FV197" s="292"/>
      <c r="FW197" s="290"/>
      <c r="FX197" s="326"/>
      <c r="FY197" s="326"/>
      <c r="FZ197" s="326"/>
      <c r="GA197" s="326"/>
      <c r="GB197" s="36" t="s">
        <v>312</v>
      </c>
      <c r="GC197" s="308" t="str">
        <f t="shared" si="272"/>
        <v/>
      </c>
      <c r="GD197" s="267"/>
      <c r="GE197" s="312" t="str">
        <f t="shared" si="273"/>
        <v/>
      </c>
      <c r="GF197" s="313"/>
      <c r="GG197" s="338"/>
      <c r="GH197" s="312" t="str">
        <f t="shared" si="274"/>
        <v/>
      </c>
      <c r="GI197" s="313"/>
      <c r="GJ197" s="338" t="s">
        <v>56</v>
      </c>
      <c r="GK197" s="475" t="str">
        <f t="shared" si="275"/>
        <v/>
      </c>
      <c r="GL197" s="313"/>
      <c r="GM197" s="313"/>
      <c r="GN197" s="338"/>
      <c r="GO197" s="429" t="str">
        <f t="shared" si="276"/>
        <v/>
      </c>
      <c r="GP197" s="430" t="str">
        <f t="shared" si="277"/>
        <v/>
      </c>
      <c r="GQ197" s="431" t="str">
        <f t="shared" si="278"/>
        <v/>
      </c>
      <c r="GR197" s="432" t="str">
        <f t="shared" si="279"/>
        <v/>
      </c>
      <c r="GS197" s="430" t="str">
        <f t="shared" si="280"/>
        <v/>
      </c>
      <c r="GT197" s="433" t="str">
        <f t="shared" si="281"/>
        <v/>
      </c>
      <c r="GU197" s="331" t="str">
        <f t="shared" si="282"/>
        <v/>
      </c>
      <c r="GV197" s="333" t="str">
        <f t="shared" si="283"/>
        <v/>
      </c>
      <c r="GW197" s="439" t="str">
        <f t="shared" si="284"/>
        <v/>
      </c>
      <c r="GX197" s="433" t="str">
        <f t="shared" si="285"/>
        <v/>
      </c>
      <c r="GY197" s="331" t="str">
        <f t="shared" si="286"/>
        <v/>
      </c>
      <c r="GZ197" s="331" t="str">
        <f t="shared" si="287"/>
        <v/>
      </c>
      <c r="HA197" s="328" t="str">
        <f t="shared" si="288"/>
        <v/>
      </c>
      <c r="HB197" s="331" t="str">
        <f t="shared" si="289"/>
        <v/>
      </c>
      <c r="HC197" s="331" t="str">
        <f t="shared" si="290"/>
        <v/>
      </c>
      <c r="HD197" s="333" t="str">
        <f t="shared" si="291"/>
        <v/>
      </c>
      <c r="HE197" s="332" t="str">
        <f t="shared" si="292"/>
        <v/>
      </c>
      <c r="HF197" s="331" t="str">
        <f t="shared" si="293"/>
        <v/>
      </c>
      <c r="HG197" s="333" t="str">
        <f t="shared" si="294"/>
        <v/>
      </c>
      <c r="HH197" s="419" t="str">
        <f t="shared" si="295"/>
        <v/>
      </c>
      <c r="HI197" s="358" t="str">
        <f t="shared" si="296"/>
        <v/>
      </c>
      <c r="HJ197" s="331" t="str">
        <f t="shared" si="297"/>
        <v/>
      </c>
      <c r="HK197" s="331" t="str">
        <f t="shared" si="298"/>
        <v/>
      </c>
      <c r="HL197" s="358" t="str">
        <f t="shared" si="299"/>
        <v/>
      </c>
      <c r="HM197" s="331" t="str">
        <f t="shared" si="300"/>
        <v/>
      </c>
      <c r="HN197" s="331" t="str">
        <f t="shared" si="301"/>
        <v/>
      </c>
      <c r="HO197" s="358" t="str">
        <f t="shared" si="302"/>
        <v/>
      </c>
      <c r="HP197" s="331" t="str">
        <f t="shared" si="303"/>
        <v/>
      </c>
      <c r="HQ197" s="331" t="str">
        <f t="shared" si="304"/>
        <v/>
      </c>
      <c r="HR197" s="361" t="str">
        <f t="shared" si="305"/>
        <v/>
      </c>
      <c r="HS197" s="348" t="str">
        <f t="shared" si="306"/>
        <v/>
      </c>
      <c r="HT197" s="333" t="str">
        <f t="shared" si="307"/>
        <v/>
      </c>
      <c r="HU197" s="428" t="str">
        <f t="shared" si="308"/>
        <v/>
      </c>
      <c r="HV197" s="328" t="str">
        <f t="shared" si="309"/>
        <v/>
      </c>
      <c r="HW197" s="330" t="str">
        <f t="shared" si="310"/>
        <v/>
      </c>
      <c r="HX197" s="418" t="str">
        <f t="shared" si="311"/>
        <v/>
      </c>
      <c r="HY197" s="331" t="str">
        <f t="shared" si="312"/>
        <v/>
      </c>
      <c r="HZ197" s="331" t="str">
        <f t="shared" si="313"/>
        <v/>
      </c>
      <c r="IA197" s="331" t="str">
        <f t="shared" si="314"/>
        <v/>
      </c>
      <c r="IB197" s="331" t="str">
        <f t="shared" si="315"/>
        <v/>
      </c>
      <c r="IC197" s="333" t="str">
        <f t="shared" si="316"/>
        <v/>
      </c>
      <c r="ID197" s="419" t="str">
        <f t="shared" si="317"/>
        <v/>
      </c>
      <c r="IE197" s="331" t="str">
        <f t="shared" si="318"/>
        <v/>
      </c>
      <c r="IF197" s="331" t="str">
        <f t="shared" si="319"/>
        <v/>
      </c>
      <c r="IG197" s="331" t="str">
        <f t="shared" si="320"/>
        <v/>
      </c>
      <c r="IH197" s="331" t="str">
        <f t="shared" si="321"/>
        <v/>
      </c>
      <c r="II197" s="333" t="str">
        <f t="shared" si="322"/>
        <v/>
      </c>
      <c r="IJ197" s="419" t="str">
        <f t="shared" si="323"/>
        <v/>
      </c>
      <c r="IK197" s="331" t="str">
        <f t="shared" si="324"/>
        <v/>
      </c>
      <c r="IL197" s="331" t="str">
        <f t="shared" si="325"/>
        <v/>
      </c>
      <c r="IM197" s="331" t="str">
        <f t="shared" si="326"/>
        <v/>
      </c>
      <c r="IN197" s="331" t="str">
        <f t="shared" si="327"/>
        <v/>
      </c>
      <c r="IO197" s="333" t="str">
        <f t="shared" si="328"/>
        <v/>
      </c>
      <c r="IP197" s="433" t="str">
        <f t="shared" si="329"/>
        <v/>
      </c>
      <c r="IQ197" s="331" t="str">
        <f t="shared" si="330"/>
        <v/>
      </c>
      <c r="IR197" s="348" t="str">
        <f t="shared" si="331"/>
        <v/>
      </c>
      <c r="IS197" s="433" t="str">
        <f t="shared" si="332"/>
        <v/>
      </c>
      <c r="IT197" s="331" t="str">
        <f t="shared" si="333"/>
        <v/>
      </c>
      <c r="IU197" s="333" t="str">
        <f t="shared" si="334"/>
        <v/>
      </c>
      <c r="IV197" s="449" t="str">
        <f t="shared" si="335"/>
        <v/>
      </c>
      <c r="IW197" s="331" t="str">
        <f t="shared" si="336"/>
        <v/>
      </c>
      <c r="IX197" s="331" t="str">
        <f t="shared" si="337"/>
        <v/>
      </c>
      <c r="IY197" s="348" t="str">
        <f t="shared" si="338"/>
        <v/>
      </c>
      <c r="IZ197" s="365" t="str">
        <f t="shared" si="339"/>
        <v/>
      </c>
      <c r="JA197" s="340"/>
      <c r="JB197" s="100"/>
      <c r="JC197" s="370" t="str">
        <f t="shared" si="340"/>
        <v/>
      </c>
      <c r="JD197" s="101" t="str">
        <f t="shared" si="341"/>
        <v/>
      </c>
      <c r="JE197" s="367" t="str">
        <f t="shared" si="342"/>
        <v/>
      </c>
      <c r="JF197" s="368" t="str">
        <f t="shared" si="343"/>
        <v/>
      </c>
      <c r="JG197" s="368" t="str">
        <f t="shared" si="344"/>
        <v/>
      </c>
      <c r="JH197" s="368" t="str">
        <f t="shared" si="345"/>
        <v/>
      </c>
      <c r="JI197" s="368">
        <f t="shared" si="346"/>
        <v>0</v>
      </c>
      <c r="JJ197" s="369" t="str">
        <f t="shared" si="347"/>
        <v/>
      </c>
      <c r="JK197" s="367" t="str">
        <f t="shared" si="348"/>
        <v/>
      </c>
      <c r="JL197" s="369" t="str">
        <f t="shared" si="349"/>
        <v/>
      </c>
      <c r="JM197" s="368" t="str">
        <f t="shared" si="350"/>
        <v/>
      </c>
      <c r="JN197" s="368" t="str">
        <f t="shared" si="351"/>
        <v/>
      </c>
      <c r="JO197" s="368" t="str">
        <f t="shared" si="352"/>
        <v/>
      </c>
      <c r="JP197" s="371" t="str">
        <f t="shared" si="353"/>
        <v/>
      </c>
      <c r="JR197" s="115" t="str">
        <f t="shared" si="354"/>
        <v/>
      </c>
      <c r="JS197" s="28" t="str">
        <f t="shared" si="355"/>
        <v/>
      </c>
      <c r="JT197" s="28" t="str">
        <f t="shared" si="356"/>
        <v/>
      </c>
      <c r="JU197" s="28" t="str">
        <f t="shared" si="357"/>
        <v/>
      </c>
      <c r="JV197" s="28" t="str">
        <f t="shared" si="358"/>
        <v/>
      </c>
      <c r="JW197" s="251"/>
      <c r="JX197" s="122" t="str">
        <f t="shared" si="359"/>
        <v/>
      </c>
      <c r="JZ197" s="115" t="str">
        <f t="shared" si="360"/>
        <v/>
      </c>
      <c r="KA197" s="398" t="str">
        <f t="shared" si="361"/>
        <v/>
      </c>
      <c r="KB197" s="398" t="str">
        <f t="shared" si="362"/>
        <v/>
      </c>
      <c r="KC197" s="28" t="str">
        <f t="shared" si="363"/>
        <v/>
      </c>
      <c r="KD197" s="28" t="str">
        <f t="shared" si="364"/>
        <v/>
      </c>
      <c r="KE197" s="28" t="str">
        <f t="shared" si="365"/>
        <v/>
      </c>
      <c r="KF197" s="28" t="str">
        <f t="shared" si="366"/>
        <v/>
      </c>
      <c r="KG197" s="28" t="str">
        <f t="shared" si="367"/>
        <v/>
      </c>
      <c r="KH197" s="28" t="str">
        <f t="shared" si="368"/>
        <v/>
      </c>
      <c r="KI197" s="28" t="str">
        <f t="shared" si="369"/>
        <v/>
      </c>
      <c r="KJ197" s="28" t="str">
        <f t="shared" si="370"/>
        <v/>
      </c>
      <c r="KK197" s="122" t="str">
        <f t="shared" si="371"/>
        <v/>
      </c>
    </row>
    <row r="198" spans="2:297" s="26" customFormat="1" ht="26.25" customHeight="1" x14ac:dyDescent="0.2">
      <c r="B198" s="27">
        <f t="shared" si="250"/>
        <v>0</v>
      </c>
      <c r="C198" s="27">
        <f t="shared" si="251"/>
        <v>0</v>
      </c>
      <c r="D198" s="27">
        <f t="shared" si="252"/>
        <v>0</v>
      </c>
      <c r="E198" s="27">
        <f t="shared" si="253"/>
        <v>0</v>
      </c>
      <c r="F198" s="27">
        <f t="shared" si="254"/>
        <v>0</v>
      </c>
      <c r="G198" s="27">
        <f t="shared" si="255"/>
        <v>0</v>
      </c>
      <c r="H198" s="27">
        <f t="shared" si="256"/>
        <v>0</v>
      </c>
      <c r="I198" s="27">
        <f t="shared" si="257"/>
        <v>0</v>
      </c>
      <c r="J198" s="27"/>
      <c r="K198" s="27"/>
      <c r="L198" s="27"/>
      <c r="N198" s="131" t="str">
        <f t="shared" si="258"/>
        <v/>
      </c>
      <c r="O198" s="59"/>
      <c r="P198" s="59"/>
      <c r="Q198" s="241"/>
      <c r="R198" s="483"/>
      <c r="S198" s="243" t="str">
        <f>IFERROR(VLOOKUP($R198,整理番号!$B$4:$C$5,2,FALSE),"")</f>
        <v/>
      </c>
      <c r="T198" s="59"/>
      <c r="U198" s="250"/>
      <c r="V198" s="121"/>
      <c r="W198" s="218" t="str">
        <f t="shared" si="259"/>
        <v/>
      </c>
      <c r="X198" s="111"/>
      <c r="Y198" s="115"/>
      <c r="Z198" s="146" t="str">
        <f>IFERROR(VLOOKUP($Y198,整理番号!$B$8:$C$10,2,FALSE),"")</f>
        <v/>
      </c>
      <c r="AA198" s="251"/>
      <c r="AB198" s="28"/>
      <c r="AC198" s="62" t="str">
        <f>IFERROR(VLOOKUP($AB198,整理番号!$B$22:$C$23,2,FALSE),"")</f>
        <v/>
      </c>
      <c r="AD198" s="28"/>
      <c r="AE198" s="116" t="str">
        <f>IFERROR(VLOOKUP(AD198,整理番号!$B$14:$C$16,2,FALSE),"")</f>
        <v/>
      </c>
      <c r="AF198" s="115"/>
      <c r="AG198" s="30" t="str">
        <f>IFERROR(VLOOKUP(AF198,整理番号!$B$18:$C$19,2,FALSE),"")</f>
        <v/>
      </c>
      <c r="AH198" s="28"/>
      <c r="AI198" s="254"/>
      <c r="AJ198" s="254"/>
      <c r="AK198" s="122"/>
      <c r="AL198" s="141"/>
      <c r="AM198" s="28"/>
      <c r="AN198" s="141"/>
      <c r="AO198" s="115"/>
      <c r="AP198" s="116" t="str">
        <f>IFERROR(VLOOKUP(AO198,整理番号!$B$38:$C$43,2,FALSE),"")</f>
        <v/>
      </c>
      <c r="AQ198" s="104" t="str">
        <f t="shared" si="260"/>
        <v/>
      </c>
      <c r="AR198" s="27"/>
      <c r="AS198" s="28"/>
      <c r="AT198" s="27"/>
      <c r="AU198" s="27"/>
      <c r="AV198" s="122"/>
      <c r="AW198" s="115"/>
      <c r="AX198" s="31"/>
      <c r="AY198" s="64" t="str">
        <f t="shared" si="261"/>
        <v/>
      </c>
      <c r="AZ198" s="31"/>
      <c r="BA198" s="31"/>
      <c r="BB198" s="64">
        <f t="shared" si="262"/>
        <v>0</v>
      </c>
      <c r="BC198" s="64" t="str">
        <f t="shared" si="263"/>
        <v/>
      </c>
      <c r="BD198" s="64" t="str">
        <f t="shared" si="264"/>
        <v/>
      </c>
      <c r="BE198" s="33"/>
      <c r="BF198" s="34" t="str">
        <f t="shared" si="265"/>
        <v/>
      </c>
      <c r="BG198" s="125" t="str">
        <f t="shared" si="266"/>
        <v/>
      </c>
      <c r="BH198" s="262"/>
      <c r="BI198" s="263"/>
      <c r="BJ198" s="31"/>
      <c r="BK198" s="31"/>
      <c r="BL198" s="31"/>
      <c r="BM198" s="31"/>
      <c r="BN198" s="148"/>
      <c r="BO198" s="270"/>
      <c r="BP198" s="267"/>
      <c r="BQ198" s="262"/>
      <c r="BR198" s="263"/>
      <c r="BS198" s="31"/>
      <c r="BT198" s="31"/>
      <c r="BU198" s="31"/>
      <c r="BV198" s="31"/>
      <c r="BW198" s="148"/>
      <c r="BX198" s="270"/>
      <c r="BY198" s="267"/>
      <c r="BZ198" s="262"/>
      <c r="CA198" s="263"/>
      <c r="CB198" s="31"/>
      <c r="CC198" s="31"/>
      <c r="CD198" s="31"/>
      <c r="CE198" s="31"/>
      <c r="CF198" s="148"/>
      <c r="CG198" s="270"/>
      <c r="CH198" s="267"/>
      <c r="CI198" s="262"/>
      <c r="CJ198" s="263"/>
      <c r="CK198" s="323"/>
      <c r="CL198" s="323"/>
      <c r="CM198" s="323"/>
      <c r="CN198" s="323"/>
      <c r="CO198" s="35" t="s">
        <v>306</v>
      </c>
      <c r="CP198" s="342" t="str">
        <f t="shared" si="267"/>
        <v/>
      </c>
      <c r="CQ198" s="267"/>
      <c r="CR198" s="258"/>
      <c r="CS198" s="93"/>
      <c r="CT198" s="275"/>
      <c r="CU198" s="275"/>
      <c r="CV198" s="275"/>
      <c r="CW198" s="275"/>
      <c r="CX198" s="36" t="s">
        <v>307</v>
      </c>
      <c r="CY198" s="273"/>
      <c r="CZ198" s="258"/>
      <c r="DA198" s="263"/>
      <c r="DB198" s="296"/>
      <c r="DC198" s="296"/>
      <c r="DD198" s="296"/>
      <c r="DE198" s="296"/>
      <c r="DF198" s="36" t="s">
        <v>308</v>
      </c>
      <c r="DG198" s="344" t="str">
        <f t="shared" si="268"/>
        <v/>
      </c>
      <c r="DH198" s="273"/>
      <c r="DI198" s="258"/>
      <c r="DJ198" s="263"/>
      <c r="DK198" s="278"/>
      <c r="DL198" s="278"/>
      <c r="DM198" s="278"/>
      <c r="DN198" s="278"/>
      <c r="DO198" s="36" t="s">
        <v>309</v>
      </c>
      <c r="DP198" s="281"/>
      <c r="DQ198" s="284" t="str">
        <f t="shared" si="269"/>
        <v/>
      </c>
      <c r="DR198" s="273"/>
      <c r="DS198" s="43"/>
      <c r="DT198" s="93"/>
      <c r="DU198" s="37"/>
      <c r="DV198" s="37"/>
      <c r="DW198" s="37"/>
      <c r="DX198" s="37"/>
      <c r="DY198" s="46" t="s">
        <v>310</v>
      </c>
      <c r="DZ198" s="478"/>
      <c r="EA198" s="38"/>
      <c r="EB198" s="37"/>
      <c r="EC198" s="37"/>
      <c r="ED198" s="37"/>
      <c r="EE198" s="37"/>
      <c r="EF198" s="49" t="s">
        <v>307</v>
      </c>
      <c r="EG198" s="54"/>
      <c r="EH198" s="290"/>
      <c r="EI198" s="37"/>
      <c r="EJ198" s="37"/>
      <c r="EK198" s="37"/>
      <c r="EL198" s="37"/>
      <c r="EM198" s="52" t="s">
        <v>307</v>
      </c>
      <c r="EN198" s="57"/>
      <c r="EO198" s="290"/>
      <c r="EP198" s="37"/>
      <c r="EQ198" s="37"/>
      <c r="ER198" s="37"/>
      <c r="ES198" s="37"/>
      <c r="ET198" s="39" t="s">
        <v>307</v>
      </c>
      <c r="EU198" s="287"/>
      <c r="EV198" s="292"/>
      <c r="EW198" s="290"/>
      <c r="EX198" s="37"/>
      <c r="EY198" s="37"/>
      <c r="EZ198" s="37"/>
      <c r="FA198" s="37"/>
      <c r="FB198" s="39" t="s">
        <v>307</v>
      </c>
      <c r="FC198" s="287"/>
      <c r="FD198" s="292"/>
      <c r="FE198" s="290"/>
      <c r="FF198" s="296"/>
      <c r="FG198" s="296"/>
      <c r="FH198" s="296"/>
      <c r="FI198" s="296"/>
      <c r="FJ198" s="40" t="s">
        <v>311</v>
      </c>
      <c r="FK198" s="302" t="str">
        <f t="shared" si="270"/>
        <v/>
      </c>
      <c r="FL198" s="299"/>
      <c r="FM198" s="292"/>
      <c r="FN198" s="290"/>
      <c r="FO198" s="305"/>
      <c r="FP198" s="296"/>
      <c r="FQ198" s="296"/>
      <c r="FR198" s="296"/>
      <c r="FS198" s="40" t="s">
        <v>311</v>
      </c>
      <c r="FT198" s="352" t="str">
        <f t="shared" si="271"/>
        <v/>
      </c>
      <c r="FU198" s="267"/>
      <c r="FV198" s="292"/>
      <c r="FW198" s="290"/>
      <c r="FX198" s="326"/>
      <c r="FY198" s="326"/>
      <c r="FZ198" s="326"/>
      <c r="GA198" s="326"/>
      <c r="GB198" s="36" t="s">
        <v>312</v>
      </c>
      <c r="GC198" s="308" t="str">
        <f t="shared" si="272"/>
        <v/>
      </c>
      <c r="GD198" s="267"/>
      <c r="GE198" s="312" t="str">
        <f t="shared" si="273"/>
        <v/>
      </c>
      <c r="GF198" s="313"/>
      <c r="GG198" s="338"/>
      <c r="GH198" s="312" t="str">
        <f t="shared" si="274"/>
        <v/>
      </c>
      <c r="GI198" s="313"/>
      <c r="GJ198" s="338" t="s">
        <v>56</v>
      </c>
      <c r="GK198" s="475" t="str">
        <f t="shared" si="275"/>
        <v/>
      </c>
      <c r="GL198" s="313"/>
      <c r="GM198" s="313"/>
      <c r="GN198" s="338"/>
      <c r="GO198" s="429" t="str">
        <f t="shared" si="276"/>
        <v/>
      </c>
      <c r="GP198" s="430" t="str">
        <f t="shared" si="277"/>
        <v/>
      </c>
      <c r="GQ198" s="431" t="str">
        <f t="shared" si="278"/>
        <v/>
      </c>
      <c r="GR198" s="432" t="str">
        <f t="shared" si="279"/>
        <v/>
      </c>
      <c r="GS198" s="430" t="str">
        <f t="shared" si="280"/>
        <v/>
      </c>
      <c r="GT198" s="433" t="str">
        <f t="shared" si="281"/>
        <v/>
      </c>
      <c r="GU198" s="331" t="str">
        <f t="shared" si="282"/>
        <v/>
      </c>
      <c r="GV198" s="333" t="str">
        <f t="shared" si="283"/>
        <v/>
      </c>
      <c r="GW198" s="439" t="str">
        <f t="shared" si="284"/>
        <v/>
      </c>
      <c r="GX198" s="433" t="str">
        <f t="shared" si="285"/>
        <v/>
      </c>
      <c r="GY198" s="331" t="str">
        <f t="shared" si="286"/>
        <v/>
      </c>
      <c r="GZ198" s="331" t="str">
        <f t="shared" si="287"/>
        <v/>
      </c>
      <c r="HA198" s="328" t="str">
        <f t="shared" si="288"/>
        <v/>
      </c>
      <c r="HB198" s="331" t="str">
        <f t="shared" si="289"/>
        <v/>
      </c>
      <c r="HC198" s="331" t="str">
        <f t="shared" si="290"/>
        <v/>
      </c>
      <c r="HD198" s="333" t="str">
        <f t="shared" si="291"/>
        <v/>
      </c>
      <c r="HE198" s="332" t="str">
        <f t="shared" si="292"/>
        <v/>
      </c>
      <c r="HF198" s="331" t="str">
        <f t="shared" si="293"/>
        <v/>
      </c>
      <c r="HG198" s="333" t="str">
        <f t="shared" si="294"/>
        <v/>
      </c>
      <c r="HH198" s="419" t="str">
        <f t="shared" si="295"/>
        <v/>
      </c>
      <c r="HI198" s="358" t="str">
        <f t="shared" si="296"/>
        <v/>
      </c>
      <c r="HJ198" s="331" t="str">
        <f t="shared" si="297"/>
        <v/>
      </c>
      <c r="HK198" s="331" t="str">
        <f t="shared" si="298"/>
        <v/>
      </c>
      <c r="HL198" s="358" t="str">
        <f t="shared" si="299"/>
        <v/>
      </c>
      <c r="HM198" s="331" t="str">
        <f t="shared" si="300"/>
        <v/>
      </c>
      <c r="HN198" s="331" t="str">
        <f t="shared" si="301"/>
        <v/>
      </c>
      <c r="HO198" s="358" t="str">
        <f t="shared" si="302"/>
        <v/>
      </c>
      <c r="HP198" s="331" t="str">
        <f t="shared" si="303"/>
        <v/>
      </c>
      <c r="HQ198" s="331" t="str">
        <f t="shared" si="304"/>
        <v/>
      </c>
      <c r="HR198" s="361" t="str">
        <f t="shared" si="305"/>
        <v/>
      </c>
      <c r="HS198" s="348" t="str">
        <f t="shared" si="306"/>
        <v/>
      </c>
      <c r="HT198" s="333" t="str">
        <f t="shared" si="307"/>
        <v/>
      </c>
      <c r="HU198" s="428" t="str">
        <f t="shared" si="308"/>
        <v/>
      </c>
      <c r="HV198" s="328" t="str">
        <f t="shared" si="309"/>
        <v/>
      </c>
      <c r="HW198" s="330" t="str">
        <f t="shared" si="310"/>
        <v/>
      </c>
      <c r="HX198" s="418" t="str">
        <f t="shared" si="311"/>
        <v/>
      </c>
      <c r="HY198" s="331" t="str">
        <f t="shared" si="312"/>
        <v/>
      </c>
      <c r="HZ198" s="331" t="str">
        <f t="shared" si="313"/>
        <v/>
      </c>
      <c r="IA198" s="331" t="str">
        <f t="shared" si="314"/>
        <v/>
      </c>
      <c r="IB198" s="331" t="str">
        <f t="shared" si="315"/>
        <v/>
      </c>
      <c r="IC198" s="333" t="str">
        <f t="shared" si="316"/>
        <v/>
      </c>
      <c r="ID198" s="419" t="str">
        <f t="shared" si="317"/>
        <v/>
      </c>
      <c r="IE198" s="331" t="str">
        <f t="shared" si="318"/>
        <v/>
      </c>
      <c r="IF198" s="331" t="str">
        <f t="shared" si="319"/>
        <v/>
      </c>
      <c r="IG198" s="331" t="str">
        <f t="shared" si="320"/>
        <v/>
      </c>
      <c r="IH198" s="331" t="str">
        <f t="shared" si="321"/>
        <v/>
      </c>
      <c r="II198" s="333" t="str">
        <f t="shared" si="322"/>
        <v/>
      </c>
      <c r="IJ198" s="419" t="str">
        <f t="shared" si="323"/>
        <v/>
      </c>
      <c r="IK198" s="331" t="str">
        <f t="shared" si="324"/>
        <v/>
      </c>
      <c r="IL198" s="331" t="str">
        <f t="shared" si="325"/>
        <v/>
      </c>
      <c r="IM198" s="331" t="str">
        <f t="shared" si="326"/>
        <v/>
      </c>
      <c r="IN198" s="331" t="str">
        <f t="shared" si="327"/>
        <v/>
      </c>
      <c r="IO198" s="333" t="str">
        <f t="shared" si="328"/>
        <v/>
      </c>
      <c r="IP198" s="433" t="str">
        <f t="shared" si="329"/>
        <v/>
      </c>
      <c r="IQ198" s="331" t="str">
        <f t="shared" si="330"/>
        <v/>
      </c>
      <c r="IR198" s="348" t="str">
        <f t="shared" si="331"/>
        <v/>
      </c>
      <c r="IS198" s="433" t="str">
        <f t="shared" si="332"/>
        <v/>
      </c>
      <c r="IT198" s="331" t="str">
        <f t="shared" si="333"/>
        <v/>
      </c>
      <c r="IU198" s="333" t="str">
        <f t="shared" si="334"/>
        <v/>
      </c>
      <c r="IV198" s="449" t="str">
        <f t="shared" si="335"/>
        <v/>
      </c>
      <c r="IW198" s="331" t="str">
        <f t="shared" si="336"/>
        <v/>
      </c>
      <c r="IX198" s="331" t="str">
        <f t="shared" si="337"/>
        <v/>
      </c>
      <c r="IY198" s="348" t="str">
        <f t="shared" si="338"/>
        <v/>
      </c>
      <c r="IZ198" s="365" t="str">
        <f t="shared" si="339"/>
        <v/>
      </c>
      <c r="JA198" s="340"/>
      <c r="JB198" s="100"/>
      <c r="JC198" s="370" t="str">
        <f t="shared" si="340"/>
        <v/>
      </c>
      <c r="JD198" s="101" t="str">
        <f t="shared" si="341"/>
        <v/>
      </c>
      <c r="JE198" s="367" t="str">
        <f t="shared" si="342"/>
        <v/>
      </c>
      <c r="JF198" s="368" t="str">
        <f t="shared" si="343"/>
        <v/>
      </c>
      <c r="JG198" s="368" t="str">
        <f t="shared" si="344"/>
        <v/>
      </c>
      <c r="JH198" s="368" t="str">
        <f t="shared" si="345"/>
        <v/>
      </c>
      <c r="JI198" s="368">
        <f t="shared" si="346"/>
        <v>0</v>
      </c>
      <c r="JJ198" s="369" t="str">
        <f t="shared" si="347"/>
        <v/>
      </c>
      <c r="JK198" s="367" t="str">
        <f t="shared" si="348"/>
        <v/>
      </c>
      <c r="JL198" s="369" t="str">
        <f t="shared" si="349"/>
        <v/>
      </c>
      <c r="JM198" s="368" t="str">
        <f t="shared" si="350"/>
        <v/>
      </c>
      <c r="JN198" s="368" t="str">
        <f t="shared" si="351"/>
        <v/>
      </c>
      <c r="JO198" s="368" t="str">
        <f t="shared" si="352"/>
        <v/>
      </c>
      <c r="JP198" s="371" t="str">
        <f t="shared" si="353"/>
        <v/>
      </c>
      <c r="JR198" s="115" t="str">
        <f t="shared" si="354"/>
        <v/>
      </c>
      <c r="JS198" s="28" t="str">
        <f t="shared" si="355"/>
        <v/>
      </c>
      <c r="JT198" s="28" t="str">
        <f t="shared" si="356"/>
        <v/>
      </c>
      <c r="JU198" s="28" t="str">
        <f t="shared" si="357"/>
        <v/>
      </c>
      <c r="JV198" s="28" t="str">
        <f t="shared" si="358"/>
        <v/>
      </c>
      <c r="JW198" s="251"/>
      <c r="JX198" s="122" t="str">
        <f t="shared" si="359"/>
        <v/>
      </c>
      <c r="JZ198" s="115" t="str">
        <f t="shared" si="360"/>
        <v/>
      </c>
      <c r="KA198" s="398" t="str">
        <f t="shared" si="361"/>
        <v/>
      </c>
      <c r="KB198" s="398" t="str">
        <f t="shared" si="362"/>
        <v/>
      </c>
      <c r="KC198" s="28" t="str">
        <f t="shared" si="363"/>
        <v/>
      </c>
      <c r="KD198" s="28" t="str">
        <f t="shared" si="364"/>
        <v/>
      </c>
      <c r="KE198" s="28" t="str">
        <f t="shared" si="365"/>
        <v/>
      </c>
      <c r="KF198" s="28" t="str">
        <f t="shared" si="366"/>
        <v/>
      </c>
      <c r="KG198" s="28" t="str">
        <f t="shared" si="367"/>
        <v/>
      </c>
      <c r="KH198" s="28" t="str">
        <f t="shared" si="368"/>
        <v/>
      </c>
      <c r="KI198" s="28" t="str">
        <f t="shared" si="369"/>
        <v/>
      </c>
      <c r="KJ198" s="28" t="str">
        <f t="shared" si="370"/>
        <v/>
      </c>
      <c r="KK198" s="122" t="str">
        <f t="shared" si="371"/>
        <v/>
      </c>
    </row>
    <row r="199" spans="2:297" s="26" customFormat="1" ht="26.25" customHeight="1" x14ac:dyDescent="0.2">
      <c r="B199" s="27">
        <f t="shared" si="250"/>
        <v>0</v>
      </c>
      <c r="C199" s="27">
        <f t="shared" si="251"/>
        <v>0</v>
      </c>
      <c r="D199" s="27">
        <f t="shared" si="252"/>
        <v>0</v>
      </c>
      <c r="E199" s="27">
        <f t="shared" si="253"/>
        <v>0</v>
      </c>
      <c r="F199" s="27">
        <f t="shared" si="254"/>
        <v>0</v>
      </c>
      <c r="G199" s="27">
        <f t="shared" si="255"/>
        <v>0</v>
      </c>
      <c r="H199" s="27">
        <f t="shared" si="256"/>
        <v>0</v>
      </c>
      <c r="I199" s="27">
        <f t="shared" si="257"/>
        <v>0</v>
      </c>
      <c r="J199" s="27"/>
      <c r="K199" s="27"/>
      <c r="L199" s="27"/>
      <c r="N199" s="131" t="str">
        <f t="shared" si="258"/>
        <v/>
      </c>
      <c r="O199" s="59"/>
      <c r="P199" s="59"/>
      <c r="Q199" s="241"/>
      <c r="R199" s="483"/>
      <c r="S199" s="243" t="str">
        <f>IFERROR(VLOOKUP($R199,整理番号!$B$4:$C$5,2,FALSE),"")</f>
        <v/>
      </c>
      <c r="T199" s="59"/>
      <c r="U199" s="250"/>
      <c r="V199" s="121"/>
      <c r="W199" s="218" t="str">
        <f t="shared" si="259"/>
        <v/>
      </c>
      <c r="X199" s="111"/>
      <c r="Y199" s="115"/>
      <c r="Z199" s="146" t="str">
        <f>IFERROR(VLOOKUP($Y199,整理番号!$B$8:$C$10,2,FALSE),"")</f>
        <v/>
      </c>
      <c r="AA199" s="251"/>
      <c r="AB199" s="28"/>
      <c r="AC199" s="62" t="str">
        <f>IFERROR(VLOOKUP($AB199,整理番号!$B$22:$C$23,2,FALSE),"")</f>
        <v/>
      </c>
      <c r="AD199" s="28"/>
      <c r="AE199" s="116" t="str">
        <f>IFERROR(VLOOKUP(AD199,整理番号!$B$14:$C$16,2,FALSE),"")</f>
        <v/>
      </c>
      <c r="AF199" s="115"/>
      <c r="AG199" s="30" t="str">
        <f>IFERROR(VLOOKUP(AF199,整理番号!$B$18:$C$19,2,FALSE),"")</f>
        <v/>
      </c>
      <c r="AH199" s="28"/>
      <c r="AI199" s="254"/>
      <c r="AJ199" s="254"/>
      <c r="AK199" s="122"/>
      <c r="AL199" s="141"/>
      <c r="AM199" s="28"/>
      <c r="AN199" s="141"/>
      <c r="AO199" s="115"/>
      <c r="AP199" s="116" t="str">
        <f>IFERROR(VLOOKUP(AO199,整理番号!$B$38:$C$43,2,FALSE),"")</f>
        <v/>
      </c>
      <c r="AQ199" s="104" t="str">
        <f t="shared" si="260"/>
        <v/>
      </c>
      <c r="AR199" s="27"/>
      <c r="AS199" s="28"/>
      <c r="AT199" s="27"/>
      <c r="AU199" s="27"/>
      <c r="AV199" s="122"/>
      <c r="AW199" s="115"/>
      <c r="AX199" s="31"/>
      <c r="AY199" s="64" t="str">
        <f t="shared" si="261"/>
        <v/>
      </c>
      <c r="AZ199" s="31"/>
      <c r="BA199" s="31"/>
      <c r="BB199" s="64">
        <f t="shared" si="262"/>
        <v>0</v>
      </c>
      <c r="BC199" s="64" t="str">
        <f t="shared" si="263"/>
        <v/>
      </c>
      <c r="BD199" s="64" t="str">
        <f t="shared" si="264"/>
        <v/>
      </c>
      <c r="BE199" s="33"/>
      <c r="BF199" s="34" t="str">
        <f t="shared" si="265"/>
        <v/>
      </c>
      <c r="BG199" s="125" t="str">
        <f t="shared" si="266"/>
        <v/>
      </c>
      <c r="BH199" s="262"/>
      <c r="BI199" s="263"/>
      <c r="BJ199" s="31"/>
      <c r="BK199" s="31"/>
      <c r="BL199" s="31"/>
      <c r="BM199" s="31"/>
      <c r="BN199" s="148"/>
      <c r="BO199" s="270"/>
      <c r="BP199" s="267"/>
      <c r="BQ199" s="262"/>
      <c r="BR199" s="263"/>
      <c r="BS199" s="31"/>
      <c r="BT199" s="31"/>
      <c r="BU199" s="31"/>
      <c r="BV199" s="31"/>
      <c r="BW199" s="148"/>
      <c r="BX199" s="270"/>
      <c r="BY199" s="267"/>
      <c r="BZ199" s="262"/>
      <c r="CA199" s="263"/>
      <c r="CB199" s="31"/>
      <c r="CC199" s="31"/>
      <c r="CD199" s="31"/>
      <c r="CE199" s="31"/>
      <c r="CF199" s="148"/>
      <c r="CG199" s="270"/>
      <c r="CH199" s="267"/>
      <c r="CI199" s="262"/>
      <c r="CJ199" s="263"/>
      <c r="CK199" s="323"/>
      <c r="CL199" s="323"/>
      <c r="CM199" s="323"/>
      <c r="CN199" s="323"/>
      <c r="CO199" s="35" t="s">
        <v>306</v>
      </c>
      <c r="CP199" s="342" t="str">
        <f t="shared" si="267"/>
        <v/>
      </c>
      <c r="CQ199" s="267"/>
      <c r="CR199" s="258"/>
      <c r="CS199" s="93"/>
      <c r="CT199" s="275"/>
      <c r="CU199" s="275"/>
      <c r="CV199" s="275"/>
      <c r="CW199" s="275"/>
      <c r="CX199" s="36" t="s">
        <v>307</v>
      </c>
      <c r="CY199" s="273"/>
      <c r="CZ199" s="258"/>
      <c r="DA199" s="263"/>
      <c r="DB199" s="296"/>
      <c r="DC199" s="296"/>
      <c r="DD199" s="296"/>
      <c r="DE199" s="296"/>
      <c r="DF199" s="36" t="s">
        <v>308</v>
      </c>
      <c r="DG199" s="344" t="str">
        <f t="shared" si="268"/>
        <v/>
      </c>
      <c r="DH199" s="273"/>
      <c r="DI199" s="258"/>
      <c r="DJ199" s="263"/>
      <c r="DK199" s="278"/>
      <c r="DL199" s="278"/>
      <c r="DM199" s="278"/>
      <c r="DN199" s="278"/>
      <c r="DO199" s="36" t="s">
        <v>309</v>
      </c>
      <c r="DP199" s="281"/>
      <c r="DQ199" s="284" t="str">
        <f t="shared" si="269"/>
        <v/>
      </c>
      <c r="DR199" s="273"/>
      <c r="DS199" s="43"/>
      <c r="DT199" s="93"/>
      <c r="DU199" s="37"/>
      <c r="DV199" s="37"/>
      <c r="DW199" s="37"/>
      <c r="DX199" s="37"/>
      <c r="DY199" s="46" t="s">
        <v>310</v>
      </c>
      <c r="DZ199" s="478"/>
      <c r="EA199" s="38"/>
      <c r="EB199" s="37"/>
      <c r="EC199" s="37"/>
      <c r="ED199" s="37"/>
      <c r="EE199" s="37"/>
      <c r="EF199" s="49" t="s">
        <v>307</v>
      </c>
      <c r="EG199" s="54"/>
      <c r="EH199" s="290"/>
      <c r="EI199" s="37"/>
      <c r="EJ199" s="37"/>
      <c r="EK199" s="37"/>
      <c r="EL199" s="37"/>
      <c r="EM199" s="52" t="s">
        <v>307</v>
      </c>
      <c r="EN199" s="57"/>
      <c r="EO199" s="290"/>
      <c r="EP199" s="37"/>
      <c r="EQ199" s="37"/>
      <c r="ER199" s="37"/>
      <c r="ES199" s="37"/>
      <c r="ET199" s="39" t="s">
        <v>307</v>
      </c>
      <c r="EU199" s="287"/>
      <c r="EV199" s="292"/>
      <c r="EW199" s="290"/>
      <c r="EX199" s="37"/>
      <c r="EY199" s="37"/>
      <c r="EZ199" s="37"/>
      <c r="FA199" s="37"/>
      <c r="FB199" s="39" t="s">
        <v>307</v>
      </c>
      <c r="FC199" s="287"/>
      <c r="FD199" s="292"/>
      <c r="FE199" s="290"/>
      <c r="FF199" s="296"/>
      <c r="FG199" s="296"/>
      <c r="FH199" s="296"/>
      <c r="FI199" s="296"/>
      <c r="FJ199" s="40" t="s">
        <v>311</v>
      </c>
      <c r="FK199" s="302" t="str">
        <f t="shared" si="270"/>
        <v/>
      </c>
      <c r="FL199" s="299"/>
      <c r="FM199" s="292"/>
      <c r="FN199" s="290"/>
      <c r="FO199" s="305"/>
      <c r="FP199" s="296"/>
      <c r="FQ199" s="296"/>
      <c r="FR199" s="296"/>
      <c r="FS199" s="40" t="s">
        <v>311</v>
      </c>
      <c r="FT199" s="352" t="str">
        <f t="shared" si="271"/>
        <v/>
      </c>
      <c r="FU199" s="267"/>
      <c r="FV199" s="292"/>
      <c r="FW199" s="290"/>
      <c r="FX199" s="326"/>
      <c r="FY199" s="326"/>
      <c r="FZ199" s="326"/>
      <c r="GA199" s="326"/>
      <c r="GB199" s="36" t="s">
        <v>312</v>
      </c>
      <c r="GC199" s="308" t="str">
        <f t="shared" si="272"/>
        <v/>
      </c>
      <c r="GD199" s="267"/>
      <c r="GE199" s="312" t="str">
        <f t="shared" si="273"/>
        <v/>
      </c>
      <c r="GF199" s="313"/>
      <c r="GG199" s="338"/>
      <c r="GH199" s="312" t="str">
        <f t="shared" si="274"/>
        <v/>
      </c>
      <c r="GI199" s="313"/>
      <c r="GJ199" s="338" t="s">
        <v>56</v>
      </c>
      <c r="GK199" s="475" t="str">
        <f t="shared" si="275"/>
        <v/>
      </c>
      <c r="GL199" s="313"/>
      <c r="GM199" s="313"/>
      <c r="GN199" s="338"/>
      <c r="GO199" s="429" t="str">
        <f t="shared" si="276"/>
        <v/>
      </c>
      <c r="GP199" s="430" t="str">
        <f t="shared" si="277"/>
        <v/>
      </c>
      <c r="GQ199" s="431" t="str">
        <f t="shared" si="278"/>
        <v/>
      </c>
      <c r="GR199" s="432" t="str">
        <f t="shared" si="279"/>
        <v/>
      </c>
      <c r="GS199" s="430" t="str">
        <f t="shared" si="280"/>
        <v/>
      </c>
      <c r="GT199" s="433" t="str">
        <f t="shared" si="281"/>
        <v/>
      </c>
      <c r="GU199" s="331" t="str">
        <f t="shared" si="282"/>
        <v/>
      </c>
      <c r="GV199" s="333" t="str">
        <f t="shared" si="283"/>
        <v/>
      </c>
      <c r="GW199" s="439" t="str">
        <f t="shared" si="284"/>
        <v/>
      </c>
      <c r="GX199" s="433" t="str">
        <f t="shared" si="285"/>
        <v/>
      </c>
      <c r="GY199" s="331" t="str">
        <f t="shared" si="286"/>
        <v/>
      </c>
      <c r="GZ199" s="331" t="str">
        <f t="shared" si="287"/>
        <v/>
      </c>
      <c r="HA199" s="328" t="str">
        <f t="shared" si="288"/>
        <v/>
      </c>
      <c r="HB199" s="331" t="str">
        <f t="shared" si="289"/>
        <v/>
      </c>
      <c r="HC199" s="331" t="str">
        <f t="shared" si="290"/>
        <v/>
      </c>
      <c r="HD199" s="333" t="str">
        <f t="shared" si="291"/>
        <v/>
      </c>
      <c r="HE199" s="332" t="str">
        <f t="shared" si="292"/>
        <v/>
      </c>
      <c r="HF199" s="331" t="str">
        <f t="shared" si="293"/>
        <v/>
      </c>
      <c r="HG199" s="333" t="str">
        <f t="shared" si="294"/>
        <v/>
      </c>
      <c r="HH199" s="419" t="str">
        <f t="shared" si="295"/>
        <v/>
      </c>
      <c r="HI199" s="358" t="str">
        <f t="shared" si="296"/>
        <v/>
      </c>
      <c r="HJ199" s="331" t="str">
        <f t="shared" si="297"/>
        <v/>
      </c>
      <c r="HK199" s="331" t="str">
        <f t="shared" si="298"/>
        <v/>
      </c>
      <c r="HL199" s="358" t="str">
        <f t="shared" si="299"/>
        <v/>
      </c>
      <c r="HM199" s="331" t="str">
        <f t="shared" si="300"/>
        <v/>
      </c>
      <c r="HN199" s="331" t="str">
        <f t="shared" si="301"/>
        <v/>
      </c>
      <c r="HO199" s="358" t="str">
        <f t="shared" si="302"/>
        <v/>
      </c>
      <c r="HP199" s="331" t="str">
        <f t="shared" si="303"/>
        <v/>
      </c>
      <c r="HQ199" s="331" t="str">
        <f t="shared" si="304"/>
        <v/>
      </c>
      <c r="HR199" s="361" t="str">
        <f t="shared" si="305"/>
        <v/>
      </c>
      <c r="HS199" s="348" t="str">
        <f t="shared" si="306"/>
        <v/>
      </c>
      <c r="HT199" s="333" t="str">
        <f t="shared" si="307"/>
        <v/>
      </c>
      <c r="HU199" s="428" t="str">
        <f t="shared" si="308"/>
        <v/>
      </c>
      <c r="HV199" s="328" t="str">
        <f t="shared" si="309"/>
        <v/>
      </c>
      <c r="HW199" s="330" t="str">
        <f t="shared" si="310"/>
        <v/>
      </c>
      <c r="HX199" s="418" t="str">
        <f t="shared" si="311"/>
        <v/>
      </c>
      <c r="HY199" s="331" t="str">
        <f t="shared" si="312"/>
        <v/>
      </c>
      <c r="HZ199" s="331" t="str">
        <f t="shared" si="313"/>
        <v/>
      </c>
      <c r="IA199" s="331" t="str">
        <f t="shared" si="314"/>
        <v/>
      </c>
      <c r="IB199" s="331" t="str">
        <f t="shared" si="315"/>
        <v/>
      </c>
      <c r="IC199" s="333" t="str">
        <f t="shared" si="316"/>
        <v/>
      </c>
      <c r="ID199" s="419" t="str">
        <f t="shared" si="317"/>
        <v/>
      </c>
      <c r="IE199" s="331" t="str">
        <f t="shared" si="318"/>
        <v/>
      </c>
      <c r="IF199" s="331" t="str">
        <f t="shared" si="319"/>
        <v/>
      </c>
      <c r="IG199" s="331" t="str">
        <f t="shared" si="320"/>
        <v/>
      </c>
      <c r="IH199" s="331" t="str">
        <f t="shared" si="321"/>
        <v/>
      </c>
      <c r="II199" s="333" t="str">
        <f t="shared" si="322"/>
        <v/>
      </c>
      <c r="IJ199" s="419" t="str">
        <f t="shared" si="323"/>
        <v/>
      </c>
      <c r="IK199" s="331" t="str">
        <f t="shared" si="324"/>
        <v/>
      </c>
      <c r="IL199" s="331" t="str">
        <f t="shared" si="325"/>
        <v/>
      </c>
      <c r="IM199" s="331" t="str">
        <f t="shared" si="326"/>
        <v/>
      </c>
      <c r="IN199" s="331" t="str">
        <f t="shared" si="327"/>
        <v/>
      </c>
      <c r="IO199" s="333" t="str">
        <f t="shared" si="328"/>
        <v/>
      </c>
      <c r="IP199" s="433" t="str">
        <f t="shared" si="329"/>
        <v/>
      </c>
      <c r="IQ199" s="331" t="str">
        <f t="shared" si="330"/>
        <v/>
      </c>
      <c r="IR199" s="348" t="str">
        <f t="shared" si="331"/>
        <v/>
      </c>
      <c r="IS199" s="433" t="str">
        <f t="shared" si="332"/>
        <v/>
      </c>
      <c r="IT199" s="331" t="str">
        <f t="shared" si="333"/>
        <v/>
      </c>
      <c r="IU199" s="333" t="str">
        <f t="shared" si="334"/>
        <v/>
      </c>
      <c r="IV199" s="449" t="str">
        <f t="shared" si="335"/>
        <v/>
      </c>
      <c r="IW199" s="331" t="str">
        <f t="shared" si="336"/>
        <v/>
      </c>
      <c r="IX199" s="331" t="str">
        <f t="shared" si="337"/>
        <v/>
      </c>
      <c r="IY199" s="348" t="str">
        <f t="shared" si="338"/>
        <v/>
      </c>
      <c r="IZ199" s="365" t="str">
        <f t="shared" si="339"/>
        <v/>
      </c>
      <c r="JA199" s="340"/>
      <c r="JB199" s="100"/>
      <c r="JC199" s="370" t="str">
        <f t="shared" si="340"/>
        <v/>
      </c>
      <c r="JD199" s="101" t="str">
        <f t="shared" si="341"/>
        <v/>
      </c>
      <c r="JE199" s="367" t="str">
        <f t="shared" si="342"/>
        <v/>
      </c>
      <c r="JF199" s="368" t="str">
        <f t="shared" si="343"/>
        <v/>
      </c>
      <c r="JG199" s="368" t="str">
        <f t="shared" si="344"/>
        <v/>
      </c>
      <c r="JH199" s="368" t="str">
        <f t="shared" si="345"/>
        <v/>
      </c>
      <c r="JI199" s="368">
        <f t="shared" si="346"/>
        <v>0</v>
      </c>
      <c r="JJ199" s="369" t="str">
        <f t="shared" si="347"/>
        <v/>
      </c>
      <c r="JK199" s="367" t="str">
        <f t="shared" si="348"/>
        <v/>
      </c>
      <c r="JL199" s="369" t="str">
        <f t="shared" si="349"/>
        <v/>
      </c>
      <c r="JM199" s="368" t="str">
        <f t="shared" si="350"/>
        <v/>
      </c>
      <c r="JN199" s="368" t="str">
        <f t="shared" si="351"/>
        <v/>
      </c>
      <c r="JO199" s="368" t="str">
        <f t="shared" si="352"/>
        <v/>
      </c>
      <c r="JP199" s="371" t="str">
        <f t="shared" si="353"/>
        <v/>
      </c>
      <c r="JR199" s="115" t="str">
        <f t="shared" si="354"/>
        <v/>
      </c>
      <c r="JS199" s="28" t="str">
        <f t="shared" si="355"/>
        <v/>
      </c>
      <c r="JT199" s="28" t="str">
        <f t="shared" si="356"/>
        <v/>
      </c>
      <c r="JU199" s="28" t="str">
        <f t="shared" si="357"/>
        <v/>
      </c>
      <c r="JV199" s="28" t="str">
        <f t="shared" si="358"/>
        <v/>
      </c>
      <c r="JW199" s="251"/>
      <c r="JX199" s="122" t="str">
        <f t="shared" si="359"/>
        <v/>
      </c>
      <c r="JZ199" s="115" t="str">
        <f t="shared" si="360"/>
        <v/>
      </c>
      <c r="KA199" s="398" t="str">
        <f t="shared" si="361"/>
        <v/>
      </c>
      <c r="KB199" s="398" t="str">
        <f t="shared" si="362"/>
        <v/>
      </c>
      <c r="KC199" s="28" t="str">
        <f t="shared" si="363"/>
        <v/>
      </c>
      <c r="KD199" s="28" t="str">
        <f t="shared" si="364"/>
        <v/>
      </c>
      <c r="KE199" s="28" t="str">
        <f t="shared" si="365"/>
        <v/>
      </c>
      <c r="KF199" s="28" t="str">
        <f t="shared" si="366"/>
        <v/>
      </c>
      <c r="KG199" s="28" t="str">
        <f t="shared" si="367"/>
        <v/>
      </c>
      <c r="KH199" s="28" t="str">
        <f t="shared" si="368"/>
        <v/>
      </c>
      <c r="KI199" s="28" t="str">
        <f t="shared" si="369"/>
        <v/>
      </c>
      <c r="KJ199" s="28" t="str">
        <f t="shared" si="370"/>
        <v/>
      </c>
      <c r="KK199" s="122" t="str">
        <f t="shared" si="371"/>
        <v/>
      </c>
    </row>
    <row r="200" spans="2:297" s="26" customFormat="1" ht="26.25" customHeight="1" x14ac:dyDescent="0.2">
      <c r="B200" s="27">
        <f t="shared" si="250"/>
        <v>0</v>
      </c>
      <c r="C200" s="27">
        <f t="shared" si="251"/>
        <v>0</v>
      </c>
      <c r="D200" s="27">
        <f t="shared" si="252"/>
        <v>0</v>
      </c>
      <c r="E200" s="27">
        <f t="shared" si="253"/>
        <v>0</v>
      </c>
      <c r="F200" s="27">
        <f t="shared" si="254"/>
        <v>0</v>
      </c>
      <c r="G200" s="27">
        <f t="shared" si="255"/>
        <v>0</v>
      </c>
      <c r="H200" s="27">
        <f t="shared" si="256"/>
        <v>0</v>
      </c>
      <c r="I200" s="27">
        <f t="shared" si="257"/>
        <v>0</v>
      </c>
      <c r="J200" s="27"/>
      <c r="K200" s="27"/>
      <c r="L200" s="27"/>
      <c r="N200" s="131" t="str">
        <f t="shared" si="258"/>
        <v/>
      </c>
      <c r="O200" s="59"/>
      <c r="P200" s="59"/>
      <c r="Q200" s="241"/>
      <c r="R200" s="483"/>
      <c r="S200" s="243" t="str">
        <f>IFERROR(VLOOKUP($R200,整理番号!$B$4:$C$5,2,FALSE),"")</f>
        <v/>
      </c>
      <c r="T200" s="59"/>
      <c r="U200" s="250"/>
      <c r="V200" s="121"/>
      <c r="W200" s="218" t="str">
        <f t="shared" si="259"/>
        <v/>
      </c>
      <c r="X200" s="111"/>
      <c r="Y200" s="115"/>
      <c r="Z200" s="146" t="str">
        <f>IFERROR(VLOOKUP($Y200,整理番号!$B$8:$C$10,2,FALSE),"")</f>
        <v/>
      </c>
      <c r="AA200" s="251"/>
      <c r="AB200" s="28"/>
      <c r="AC200" s="62" t="str">
        <f>IFERROR(VLOOKUP($AB200,整理番号!$B$22:$C$23,2,FALSE),"")</f>
        <v/>
      </c>
      <c r="AD200" s="28"/>
      <c r="AE200" s="116" t="str">
        <f>IFERROR(VLOOKUP(AD200,整理番号!$B$14:$C$16,2,FALSE),"")</f>
        <v/>
      </c>
      <c r="AF200" s="115"/>
      <c r="AG200" s="30" t="str">
        <f>IFERROR(VLOOKUP(AF200,整理番号!$B$18:$C$19,2,FALSE),"")</f>
        <v/>
      </c>
      <c r="AH200" s="28"/>
      <c r="AI200" s="254"/>
      <c r="AJ200" s="254"/>
      <c r="AK200" s="122"/>
      <c r="AL200" s="141"/>
      <c r="AM200" s="28"/>
      <c r="AN200" s="141"/>
      <c r="AO200" s="115"/>
      <c r="AP200" s="116" t="str">
        <f>IFERROR(VLOOKUP(AO200,整理番号!$B$38:$C$43,2,FALSE),"")</f>
        <v/>
      </c>
      <c r="AQ200" s="104" t="str">
        <f t="shared" si="260"/>
        <v/>
      </c>
      <c r="AR200" s="27"/>
      <c r="AS200" s="28"/>
      <c r="AT200" s="27"/>
      <c r="AU200" s="27"/>
      <c r="AV200" s="122"/>
      <c r="AW200" s="115"/>
      <c r="AX200" s="31"/>
      <c r="AY200" s="64" t="str">
        <f t="shared" si="261"/>
        <v/>
      </c>
      <c r="AZ200" s="31"/>
      <c r="BA200" s="31"/>
      <c r="BB200" s="64">
        <f t="shared" si="262"/>
        <v>0</v>
      </c>
      <c r="BC200" s="64" t="str">
        <f t="shared" si="263"/>
        <v/>
      </c>
      <c r="BD200" s="64" t="str">
        <f t="shared" si="264"/>
        <v/>
      </c>
      <c r="BE200" s="33"/>
      <c r="BF200" s="34" t="str">
        <f t="shared" si="265"/>
        <v/>
      </c>
      <c r="BG200" s="125" t="str">
        <f t="shared" si="266"/>
        <v/>
      </c>
      <c r="BH200" s="262"/>
      <c r="BI200" s="263"/>
      <c r="BJ200" s="31"/>
      <c r="BK200" s="31"/>
      <c r="BL200" s="31"/>
      <c r="BM200" s="31"/>
      <c r="BN200" s="148"/>
      <c r="BO200" s="270"/>
      <c r="BP200" s="267"/>
      <c r="BQ200" s="262"/>
      <c r="BR200" s="263"/>
      <c r="BS200" s="31"/>
      <c r="BT200" s="31"/>
      <c r="BU200" s="31"/>
      <c r="BV200" s="31"/>
      <c r="BW200" s="148"/>
      <c r="BX200" s="270"/>
      <c r="BY200" s="267"/>
      <c r="BZ200" s="262"/>
      <c r="CA200" s="263"/>
      <c r="CB200" s="31"/>
      <c r="CC200" s="31"/>
      <c r="CD200" s="31"/>
      <c r="CE200" s="31"/>
      <c r="CF200" s="148"/>
      <c r="CG200" s="270"/>
      <c r="CH200" s="267"/>
      <c r="CI200" s="262"/>
      <c r="CJ200" s="263"/>
      <c r="CK200" s="323"/>
      <c r="CL200" s="323"/>
      <c r="CM200" s="323"/>
      <c r="CN200" s="323"/>
      <c r="CO200" s="35" t="s">
        <v>306</v>
      </c>
      <c r="CP200" s="342" t="str">
        <f t="shared" si="267"/>
        <v/>
      </c>
      <c r="CQ200" s="267"/>
      <c r="CR200" s="258"/>
      <c r="CS200" s="93"/>
      <c r="CT200" s="275"/>
      <c r="CU200" s="275"/>
      <c r="CV200" s="275"/>
      <c r="CW200" s="275"/>
      <c r="CX200" s="36" t="s">
        <v>307</v>
      </c>
      <c r="CY200" s="273"/>
      <c r="CZ200" s="258"/>
      <c r="DA200" s="263"/>
      <c r="DB200" s="296"/>
      <c r="DC200" s="296"/>
      <c r="DD200" s="296"/>
      <c r="DE200" s="296"/>
      <c r="DF200" s="36" t="s">
        <v>308</v>
      </c>
      <c r="DG200" s="344" t="str">
        <f t="shared" si="268"/>
        <v/>
      </c>
      <c r="DH200" s="273"/>
      <c r="DI200" s="258"/>
      <c r="DJ200" s="263"/>
      <c r="DK200" s="278"/>
      <c r="DL200" s="278"/>
      <c r="DM200" s="278"/>
      <c r="DN200" s="278"/>
      <c r="DO200" s="36" t="s">
        <v>309</v>
      </c>
      <c r="DP200" s="281"/>
      <c r="DQ200" s="284" t="str">
        <f t="shared" si="269"/>
        <v/>
      </c>
      <c r="DR200" s="273"/>
      <c r="DS200" s="43"/>
      <c r="DT200" s="93"/>
      <c r="DU200" s="37"/>
      <c r="DV200" s="37"/>
      <c r="DW200" s="37"/>
      <c r="DX200" s="37"/>
      <c r="DY200" s="46" t="s">
        <v>310</v>
      </c>
      <c r="DZ200" s="478"/>
      <c r="EA200" s="38"/>
      <c r="EB200" s="37"/>
      <c r="EC200" s="37"/>
      <c r="ED200" s="37"/>
      <c r="EE200" s="37"/>
      <c r="EF200" s="49" t="s">
        <v>307</v>
      </c>
      <c r="EG200" s="54"/>
      <c r="EH200" s="290"/>
      <c r="EI200" s="37"/>
      <c r="EJ200" s="37"/>
      <c r="EK200" s="37"/>
      <c r="EL200" s="37"/>
      <c r="EM200" s="52" t="s">
        <v>307</v>
      </c>
      <c r="EN200" s="57"/>
      <c r="EO200" s="290"/>
      <c r="EP200" s="37"/>
      <c r="EQ200" s="37"/>
      <c r="ER200" s="37"/>
      <c r="ES200" s="37"/>
      <c r="ET200" s="39" t="s">
        <v>307</v>
      </c>
      <c r="EU200" s="287"/>
      <c r="EV200" s="292"/>
      <c r="EW200" s="290"/>
      <c r="EX200" s="37"/>
      <c r="EY200" s="37"/>
      <c r="EZ200" s="37"/>
      <c r="FA200" s="37"/>
      <c r="FB200" s="39" t="s">
        <v>307</v>
      </c>
      <c r="FC200" s="287"/>
      <c r="FD200" s="292"/>
      <c r="FE200" s="290"/>
      <c r="FF200" s="296"/>
      <c r="FG200" s="296"/>
      <c r="FH200" s="296"/>
      <c r="FI200" s="296"/>
      <c r="FJ200" s="40" t="s">
        <v>311</v>
      </c>
      <c r="FK200" s="302" t="str">
        <f t="shared" si="270"/>
        <v/>
      </c>
      <c r="FL200" s="299"/>
      <c r="FM200" s="292"/>
      <c r="FN200" s="290"/>
      <c r="FO200" s="305"/>
      <c r="FP200" s="296"/>
      <c r="FQ200" s="296"/>
      <c r="FR200" s="296"/>
      <c r="FS200" s="40" t="s">
        <v>311</v>
      </c>
      <c r="FT200" s="352" t="str">
        <f t="shared" si="271"/>
        <v/>
      </c>
      <c r="FU200" s="267"/>
      <c r="FV200" s="292"/>
      <c r="FW200" s="290"/>
      <c r="FX200" s="326"/>
      <c r="FY200" s="326"/>
      <c r="FZ200" s="326"/>
      <c r="GA200" s="326"/>
      <c r="GB200" s="36" t="s">
        <v>312</v>
      </c>
      <c r="GC200" s="308" t="str">
        <f t="shared" si="272"/>
        <v/>
      </c>
      <c r="GD200" s="267"/>
      <c r="GE200" s="312" t="str">
        <f t="shared" si="273"/>
        <v/>
      </c>
      <c r="GF200" s="313"/>
      <c r="GG200" s="338"/>
      <c r="GH200" s="312" t="str">
        <f t="shared" si="274"/>
        <v/>
      </c>
      <c r="GI200" s="313"/>
      <c r="GJ200" s="338" t="s">
        <v>56</v>
      </c>
      <c r="GK200" s="475" t="str">
        <f t="shared" si="275"/>
        <v/>
      </c>
      <c r="GL200" s="313"/>
      <c r="GM200" s="313"/>
      <c r="GN200" s="338"/>
      <c r="GO200" s="429" t="str">
        <f t="shared" si="276"/>
        <v/>
      </c>
      <c r="GP200" s="430" t="str">
        <f t="shared" si="277"/>
        <v/>
      </c>
      <c r="GQ200" s="431" t="str">
        <f t="shared" si="278"/>
        <v/>
      </c>
      <c r="GR200" s="432" t="str">
        <f t="shared" si="279"/>
        <v/>
      </c>
      <c r="GS200" s="430" t="str">
        <f t="shared" si="280"/>
        <v/>
      </c>
      <c r="GT200" s="433" t="str">
        <f t="shared" si="281"/>
        <v/>
      </c>
      <c r="GU200" s="331" t="str">
        <f t="shared" si="282"/>
        <v/>
      </c>
      <c r="GV200" s="333" t="str">
        <f t="shared" si="283"/>
        <v/>
      </c>
      <c r="GW200" s="439" t="str">
        <f t="shared" si="284"/>
        <v/>
      </c>
      <c r="GX200" s="433" t="str">
        <f t="shared" si="285"/>
        <v/>
      </c>
      <c r="GY200" s="331" t="str">
        <f t="shared" si="286"/>
        <v/>
      </c>
      <c r="GZ200" s="331" t="str">
        <f t="shared" si="287"/>
        <v/>
      </c>
      <c r="HA200" s="328" t="str">
        <f t="shared" si="288"/>
        <v/>
      </c>
      <c r="HB200" s="331" t="str">
        <f t="shared" si="289"/>
        <v/>
      </c>
      <c r="HC200" s="331" t="str">
        <f t="shared" si="290"/>
        <v/>
      </c>
      <c r="HD200" s="333" t="str">
        <f t="shared" si="291"/>
        <v/>
      </c>
      <c r="HE200" s="332" t="str">
        <f t="shared" si="292"/>
        <v/>
      </c>
      <c r="HF200" s="331" t="str">
        <f t="shared" si="293"/>
        <v/>
      </c>
      <c r="HG200" s="333" t="str">
        <f t="shared" si="294"/>
        <v/>
      </c>
      <c r="HH200" s="419" t="str">
        <f t="shared" si="295"/>
        <v/>
      </c>
      <c r="HI200" s="358" t="str">
        <f t="shared" si="296"/>
        <v/>
      </c>
      <c r="HJ200" s="331" t="str">
        <f t="shared" si="297"/>
        <v/>
      </c>
      <c r="HK200" s="331" t="str">
        <f t="shared" si="298"/>
        <v/>
      </c>
      <c r="HL200" s="358" t="str">
        <f t="shared" si="299"/>
        <v/>
      </c>
      <c r="HM200" s="331" t="str">
        <f t="shared" si="300"/>
        <v/>
      </c>
      <c r="HN200" s="331" t="str">
        <f t="shared" si="301"/>
        <v/>
      </c>
      <c r="HO200" s="358" t="str">
        <f t="shared" si="302"/>
        <v/>
      </c>
      <c r="HP200" s="331" t="str">
        <f t="shared" si="303"/>
        <v/>
      </c>
      <c r="HQ200" s="331" t="str">
        <f t="shared" si="304"/>
        <v/>
      </c>
      <c r="HR200" s="361" t="str">
        <f t="shared" si="305"/>
        <v/>
      </c>
      <c r="HS200" s="348" t="str">
        <f t="shared" si="306"/>
        <v/>
      </c>
      <c r="HT200" s="333" t="str">
        <f t="shared" si="307"/>
        <v/>
      </c>
      <c r="HU200" s="428" t="str">
        <f t="shared" si="308"/>
        <v/>
      </c>
      <c r="HV200" s="328" t="str">
        <f t="shared" si="309"/>
        <v/>
      </c>
      <c r="HW200" s="330" t="str">
        <f t="shared" si="310"/>
        <v/>
      </c>
      <c r="HX200" s="418" t="str">
        <f t="shared" si="311"/>
        <v/>
      </c>
      <c r="HY200" s="331" t="str">
        <f t="shared" si="312"/>
        <v/>
      </c>
      <c r="HZ200" s="331" t="str">
        <f t="shared" si="313"/>
        <v/>
      </c>
      <c r="IA200" s="331" t="str">
        <f t="shared" si="314"/>
        <v/>
      </c>
      <c r="IB200" s="331" t="str">
        <f t="shared" si="315"/>
        <v/>
      </c>
      <c r="IC200" s="333" t="str">
        <f t="shared" si="316"/>
        <v/>
      </c>
      <c r="ID200" s="419" t="str">
        <f t="shared" si="317"/>
        <v/>
      </c>
      <c r="IE200" s="331" t="str">
        <f t="shared" si="318"/>
        <v/>
      </c>
      <c r="IF200" s="331" t="str">
        <f t="shared" si="319"/>
        <v/>
      </c>
      <c r="IG200" s="331" t="str">
        <f t="shared" si="320"/>
        <v/>
      </c>
      <c r="IH200" s="331" t="str">
        <f t="shared" si="321"/>
        <v/>
      </c>
      <c r="II200" s="333" t="str">
        <f t="shared" si="322"/>
        <v/>
      </c>
      <c r="IJ200" s="419" t="str">
        <f t="shared" si="323"/>
        <v/>
      </c>
      <c r="IK200" s="331" t="str">
        <f t="shared" si="324"/>
        <v/>
      </c>
      <c r="IL200" s="331" t="str">
        <f t="shared" si="325"/>
        <v/>
      </c>
      <c r="IM200" s="331" t="str">
        <f t="shared" si="326"/>
        <v/>
      </c>
      <c r="IN200" s="331" t="str">
        <f t="shared" si="327"/>
        <v/>
      </c>
      <c r="IO200" s="333" t="str">
        <f t="shared" si="328"/>
        <v/>
      </c>
      <c r="IP200" s="433" t="str">
        <f t="shared" si="329"/>
        <v/>
      </c>
      <c r="IQ200" s="331" t="str">
        <f t="shared" si="330"/>
        <v/>
      </c>
      <c r="IR200" s="348" t="str">
        <f t="shared" si="331"/>
        <v/>
      </c>
      <c r="IS200" s="433" t="str">
        <f t="shared" si="332"/>
        <v/>
      </c>
      <c r="IT200" s="331" t="str">
        <f t="shared" si="333"/>
        <v/>
      </c>
      <c r="IU200" s="333" t="str">
        <f t="shared" si="334"/>
        <v/>
      </c>
      <c r="IV200" s="449" t="str">
        <f t="shared" si="335"/>
        <v/>
      </c>
      <c r="IW200" s="331" t="str">
        <f t="shared" si="336"/>
        <v/>
      </c>
      <c r="IX200" s="331" t="str">
        <f t="shared" si="337"/>
        <v/>
      </c>
      <c r="IY200" s="348" t="str">
        <f t="shared" si="338"/>
        <v/>
      </c>
      <c r="IZ200" s="365" t="str">
        <f t="shared" si="339"/>
        <v/>
      </c>
      <c r="JA200" s="340"/>
      <c r="JB200" s="100"/>
      <c r="JC200" s="370" t="str">
        <f t="shared" si="340"/>
        <v/>
      </c>
      <c r="JD200" s="101" t="str">
        <f t="shared" si="341"/>
        <v/>
      </c>
      <c r="JE200" s="367" t="str">
        <f t="shared" si="342"/>
        <v/>
      </c>
      <c r="JF200" s="368" t="str">
        <f t="shared" si="343"/>
        <v/>
      </c>
      <c r="JG200" s="368" t="str">
        <f t="shared" si="344"/>
        <v/>
      </c>
      <c r="JH200" s="368" t="str">
        <f t="shared" si="345"/>
        <v/>
      </c>
      <c r="JI200" s="368">
        <f t="shared" si="346"/>
        <v>0</v>
      </c>
      <c r="JJ200" s="369" t="str">
        <f t="shared" si="347"/>
        <v/>
      </c>
      <c r="JK200" s="367" t="str">
        <f t="shared" si="348"/>
        <v/>
      </c>
      <c r="JL200" s="369" t="str">
        <f t="shared" si="349"/>
        <v/>
      </c>
      <c r="JM200" s="368" t="str">
        <f t="shared" si="350"/>
        <v/>
      </c>
      <c r="JN200" s="368" t="str">
        <f t="shared" si="351"/>
        <v/>
      </c>
      <c r="JO200" s="368" t="str">
        <f t="shared" si="352"/>
        <v/>
      </c>
      <c r="JP200" s="371" t="str">
        <f t="shared" si="353"/>
        <v/>
      </c>
      <c r="JR200" s="115" t="str">
        <f t="shared" si="354"/>
        <v/>
      </c>
      <c r="JS200" s="28" t="str">
        <f t="shared" si="355"/>
        <v/>
      </c>
      <c r="JT200" s="28" t="str">
        <f t="shared" si="356"/>
        <v/>
      </c>
      <c r="JU200" s="28" t="str">
        <f t="shared" si="357"/>
        <v/>
      </c>
      <c r="JV200" s="28" t="str">
        <f t="shared" si="358"/>
        <v/>
      </c>
      <c r="JW200" s="251"/>
      <c r="JX200" s="122" t="str">
        <f t="shared" si="359"/>
        <v/>
      </c>
      <c r="JZ200" s="115" t="str">
        <f t="shared" si="360"/>
        <v/>
      </c>
      <c r="KA200" s="398" t="str">
        <f t="shared" si="361"/>
        <v/>
      </c>
      <c r="KB200" s="398" t="str">
        <f t="shared" si="362"/>
        <v/>
      </c>
      <c r="KC200" s="28" t="str">
        <f t="shared" si="363"/>
        <v/>
      </c>
      <c r="KD200" s="28" t="str">
        <f t="shared" si="364"/>
        <v/>
      </c>
      <c r="KE200" s="28" t="str">
        <f t="shared" si="365"/>
        <v/>
      </c>
      <c r="KF200" s="28" t="str">
        <f t="shared" si="366"/>
        <v/>
      </c>
      <c r="KG200" s="28" t="str">
        <f t="shared" si="367"/>
        <v/>
      </c>
      <c r="KH200" s="28" t="str">
        <f t="shared" si="368"/>
        <v/>
      </c>
      <c r="KI200" s="28" t="str">
        <f t="shared" si="369"/>
        <v/>
      </c>
      <c r="KJ200" s="28" t="str">
        <f t="shared" si="370"/>
        <v/>
      </c>
      <c r="KK200" s="122" t="str">
        <f t="shared" si="371"/>
        <v/>
      </c>
    </row>
    <row r="201" spans="2:297" s="26" customFormat="1" ht="26.25" customHeight="1" x14ac:dyDescent="0.2">
      <c r="B201" s="27">
        <f t="shared" si="250"/>
        <v>0</v>
      </c>
      <c r="C201" s="27">
        <f t="shared" si="251"/>
        <v>0</v>
      </c>
      <c r="D201" s="27">
        <f t="shared" si="252"/>
        <v>0</v>
      </c>
      <c r="E201" s="27">
        <f t="shared" si="253"/>
        <v>0</v>
      </c>
      <c r="F201" s="27">
        <f t="shared" si="254"/>
        <v>0</v>
      </c>
      <c r="G201" s="27">
        <f t="shared" si="255"/>
        <v>0</v>
      </c>
      <c r="H201" s="27">
        <f t="shared" si="256"/>
        <v>0</v>
      </c>
      <c r="I201" s="27">
        <f t="shared" si="257"/>
        <v>0</v>
      </c>
      <c r="J201" s="27"/>
      <c r="K201" s="27"/>
      <c r="L201" s="27"/>
      <c r="N201" s="131" t="str">
        <f t="shared" si="258"/>
        <v/>
      </c>
      <c r="O201" s="59"/>
      <c r="P201" s="59"/>
      <c r="Q201" s="241"/>
      <c r="R201" s="483"/>
      <c r="S201" s="243" t="str">
        <f>IFERROR(VLOOKUP($R201,整理番号!$B$4:$C$5,2,FALSE),"")</f>
        <v/>
      </c>
      <c r="T201" s="59"/>
      <c r="U201" s="250"/>
      <c r="V201" s="121"/>
      <c r="W201" s="218" t="str">
        <f t="shared" si="259"/>
        <v/>
      </c>
      <c r="X201" s="111"/>
      <c r="Y201" s="115"/>
      <c r="Z201" s="146" t="str">
        <f>IFERROR(VLOOKUP($Y201,整理番号!$B$8:$C$10,2,FALSE),"")</f>
        <v/>
      </c>
      <c r="AA201" s="251"/>
      <c r="AB201" s="28"/>
      <c r="AC201" s="62" t="str">
        <f>IFERROR(VLOOKUP($AB201,整理番号!$B$22:$C$23,2,FALSE),"")</f>
        <v/>
      </c>
      <c r="AD201" s="28"/>
      <c r="AE201" s="116" t="str">
        <f>IFERROR(VLOOKUP(AD201,整理番号!$B$14:$C$16,2,FALSE),"")</f>
        <v/>
      </c>
      <c r="AF201" s="115"/>
      <c r="AG201" s="30" t="str">
        <f>IFERROR(VLOOKUP(AF201,整理番号!$B$18:$C$19,2,FALSE),"")</f>
        <v/>
      </c>
      <c r="AH201" s="28"/>
      <c r="AI201" s="254"/>
      <c r="AJ201" s="254"/>
      <c r="AK201" s="122"/>
      <c r="AL201" s="141"/>
      <c r="AM201" s="28"/>
      <c r="AN201" s="141"/>
      <c r="AO201" s="115"/>
      <c r="AP201" s="116" t="str">
        <f>IFERROR(VLOOKUP(AO201,整理番号!$B$38:$C$43,2,FALSE),"")</f>
        <v/>
      </c>
      <c r="AQ201" s="104" t="str">
        <f t="shared" si="260"/>
        <v/>
      </c>
      <c r="AR201" s="27"/>
      <c r="AS201" s="28"/>
      <c r="AT201" s="27"/>
      <c r="AU201" s="27"/>
      <c r="AV201" s="122"/>
      <c r="AW201" s="115"/>
      <c r="AX201" s="31"/>
      <c r="AY201" s="64" t="str">
        <f t="shared" si="261"/>
        <v/>
      </c>
      <c r="AZ201" s="31"/>
      <c r="BA201" s="31"/>
      <c r="BB201" s="64">
        <f t="shared" si="262"/>
        <v>0</v>
      </c>
      <c r="BC201" s="64" t="str">
        <f t="shared" si="263"/>
        <v/>
      </c>
      <c r="BD201" s="64" t="str">
        <f t="shared" si="264"/>
        <v/>
      </c>
      <c r="BE201" s="33"/>
      <c r="BF201" s="34" t="str">
        <f t="shared" si="265"/>
        <v/>
      </c>
      <c r="BG201" s="125" t="str">
        <f t="shared" si="266"/>
        <v/>
      </c>
      <c r="BH201" s="262"/>
      <c r="BI201" s="263"/>
      <c r="BJ201" s="31"/>
      <c r="BK201" s="31"/>
      <c r="BL201" s="31"/>
      <c r="BM201" s="31"/>
      <c r="BN201" s="148"/>
      <c r="BO201" s="270"/>
      <c r="BP201" s="267"/>
      <c r="BQ201" s="262"/>
      <c r="BR201" s="263"/>
      <c r="BS201" s="31"/>
      <c r="BT201" s="31"/>
      <c r="BU201" s="31"/>
      <c r="BV201" s="31"/>
      <c r="BW201" s="148"/>
      <c r="BX201" s="270"/>
      <c r="BY201" s="267"/>
      <c r="BZ201" s="262"/>
      <c r="CA201" s="263"/>
      <c r="CB201" s="31"/>
      <c r="CC201" s="31"/>
      <c r="CD201" s="31"/>
      <c r="CE201" s="31"/>
      <c r="CF201" s="148"/>
      <c r="CG201" s="270"/>
      <c r="CH201" s="267"/>
      <c r="CI201" s="262"/>
      <c r="CJ201" s="263"/>
      <c r="CK201" s="323"/>
      <c r="CL201" s="323"/>
      <c r="CM201" s="323"/>
      <c r="CN201" s="323"/>
      <c r="CO201" s="35" t="s">
        <v>306</v>
      </c>
      <c r="CP201" s="342" t="str">
        <f t="shared" si="267"/>
        <v/>
      </c>
      <c r="CQ201" s="267"/>
      <c r="CR201" s="258"/>
      <c r="CS201" s="93"/>
      <c r="CT201" s="275"/>
      <c r="CU201" s="275"/>
      <c r="CV201" s="275"/>
      <c r="CW201" s="275"/>
      <c r="CX201" s="36" t="s">
        <v>307</v>
      </c>
      <c r="CY201" s="273"/>
      <c r="CZ201" s="258"/>
      <c r="DA201" s="263"/>
      <c r="DB201" s="296"/>
      <c r="DC201" s="296"/>
      <c r="DD201" s="296"/>
      <c r="DE201" s="296"/>
      <c r="DF201" s="36" t="s">
        <v>308</v>
      </c>
      <c r="DG201" s="344" t="str">
        <f t="shared" si="268"/>
        <v/>
      </c>
      <c r="DH201" s="273"/>
      <c r="DI201" s="258"/>
      <c r="DJ201" s="263"/>
      <c r="DK201" s="278"/>
      <c r="DL201" s="278"/>
      <c r="DM201" s="278"/>
      <c r="DN201" s="278"/>
      <c r="DO201" s="36" t="s">
        <v>309</v>
      </c>
      <c r="DP201" s="281"/>
      <c r="DQ201" s="284" t="str">
        <f t="shared" si="269"/>
        <v/>
      </c>
      <c r="DR201" s="273"/>
      <c r="DS201" s="43"/>
      <c r="DT201" s="93"/>
      <c r="DU201" s="37"/>
      <c r="DV201" s="37"/>
      <c r="DW201" s="37"/>
      <c r="DX201" s="37"/>
      <c r="DY201" s="46" t="s">
        <v>310</v>
      </c>
      <c r="DZ201" s="478"/>
      <c r="EA201" s="38"/>
      <c r="EB201" s="37"/>
      <c r="EC201" s="37"/>
      <c r="ED201" s="37"/>
      <c r="EE201" s="37"/>
      <c r="EF201" s="49" t="s">
        <v>307</v>
      </c>
      <c r="EG201" s="54"/>
      <c r="EH201" s="290"/>
      <c r="EI201" s="37"/>
      <c r="EJ201" s="37"/>
      <c r="EK201" s="37"/>
      <c r="EL201" s="37"/>
      <c r="EM201" s="52" t="s">
        <v>307</v>
      </c>
      <c r="EN201" s="57"/>
      <c r="EO201" s="290"/>
      <c r="EP201" s="37"/>
      <c r="EQ201" s="37"/>
      <c r="ER201" s="37"/>
      <c r="ES201" s="37"/>
      <c r="ET201" s="39" t="s">
        <v>307</v>
      </c>
      <c r="EU201" s="287"/>
      <c r="EV201" s="292"/>
      <c r="EW201" s="290"/>
      <c r="EX201" s="37"/>
      <c r="EY201" s="37"/>
      <c r="EZ201" s="37"/>
      <c r="FA201" s="37"/>
      <c r="FB201" s="39" t="s">
        <v>307</v>
      </c>
      <c r="FC201" s="287"/>
      <c r="FD201" s="292"/>
      <c r="FE201" s="290"/>
      <c r="FF201" s="296"/>
      <c r="FG201" s="296"/>
      <c r="FH201" s="296"/>
      <c r="FI201" s="296"/>
      <c r="FJ201" s="40" t="s">
        <v>311</v>
      </c>
      <c r="FK201" s="302" t="str">
        <f t="shared" si="270"/>
        <v/>
      </c>
      <c r="FL201" s="299"/>
      <c r="FM201" s="292"/>
      <c r="FN201" s="290"/>
      <c r="FO201" s="305"/>
      <c r="FP201" s="296"/>
      <c r="FQ201" s="296"/>
      <c r="FR201" s="296"/>
      <c r="FS201" s="40" t="s">
        <v>311</v>
      </c>
      <c r="FT201" s="352" t="str">
        <f t="shared" si="271"/>
        <v/>
      </c>
      <c r="FU201" s="267"/>
      <c r="FV201" s="292"/>
      <c r="FW201" s="290"/>
      <c r="FX201" s="326"/>
      <c r="FY201" s="326"/>
      <c r="FZ201" s="326"/>
      <c r="GA201" s="326"/>
      <c r="GB201" s="36" t="s">
        <v>312</v>
      </c>
      <c r="GC201" s="308" t="str">
        <f t="shared" si="272"/>
        <v/>
      </c>
      <c r="GD201" s="267"/>
      <c r="GE201" s="312" t="str">
        <f t="shared" si="273"/>
        <v/>
      </c>
      <c r="GF201" s="313"/>
      <c r="GG201" s="338"/>
      <c r="GH201" s="312" t="str">
        <f t="shared" si="274"/>
        <v/>
      </c>
      <c r="GI201" s="313"/>
      <c r="GJ201" s="338" t="s">
        <v>56</v>
      </c>
      <c r="GK201" s="475" t="str">
        <f t="shared" si="275"/>
        <v/>
      </c>
      <c r="GL201" s="313"/>
      <c r="GM201" s="313"/>
      <c r="GN201" s="338"/>
      <c r="GO201" s="429" t="str">
        <f t="shared" si="276"/>
        <v/>
      </c>
      <c r="GP201" s="430" t="str">
        <f t="shared" si="277"/>
        <v/>
      </c>
      <c r="GQ201" s="431" t="str">
        <f t="shared" si="278"/>
        <v/>
      </c>
      <c r="GR201" s="432" t="str">
        <f t="shared" si="279"/>
        <v/>
      </c>
      <c r="GS201" s="430" t="str">
        <f t="shared" si="280"/>
        <v/>
      </c>
      <c r="GT201" s="433" t="str">
        <f t="shared" si="281"/>
        <v/>
      </c>
      <c r="GU201" s="331" t="str">
        <f t="shared" si="282"/>
        <v/>
      </c>
      <c r="GV201" s="333" t="str">
        <f t="shared" si="283"/>
        <v/>
      </c>
      <c r="GW201" s="439" t="str">
        <f t="shared" si="284"/>
        <v/>
      </c>
      <c r="GX201" s="433" t="str">
        <f t="shared" si="285"/>
        <v/>
      </c>
      <c r="GY201" s="331" t="str">
        <f t="shared" si="286"/>
        <v/>
      </c>
      <c r="GZ201" s="331" t="str">
        <f t="shared" si="287"/>
        <v/>
      </c>
      <c r="HA201" s="328" t="str">
        <f t="shared" si="288"/>
        <v/>
      </c>
      <c r="HB201" s="331" t="str">
        <f t="shared" si="289"/>
        <v/>
      </c>
      <c r="HC201" s="331" t="str">
        <f t="shared" si="290"/>
        <v/>
      </c>
      <c r="HD201" s="333" t="str">
        <f t="shared" si="291"/>
        <v/>
      </c>
      <c r="HE201" s="332" t="str">
        <f t="shared" si="292"/>
        <v/>
      </c>
      <c r="HF201" s="331" t="str">
        <f t="shared" si="293"/>
        <v/>
      </c>
      <c r="HG201" s="333" t="str">
        <f t="shared" si="294"/>
        <v/>
      </c>
      <c r="HH201" s="419" t="str">
        <f t="shared" si="295"/>
        <v/>
      </c>
      <c r="HI201" s="358" t="str">
        <f t="shared" si="296"/>
        <v/>
      </c>
      <c r="HJ201" s="331" t="str">
        <f t="shared" si="297"/>
        <v/>
      </c>
      <c r="HK201" s="331" t="str">
        <f t="shared" si="298"/>
        <v/>
      </c>
      <c r="HL201" s="358" t="str">
        <f t="shared" si="299"/>
        <v/>
      </c>
      <c r="HM201" s="331" t="str">
        <f t="shared" si="300"/>
        <v/>
      </c>
      <c r="HN201" s="331" t="str">
        <f t="shared" si="301"/>
        <v/>
      </c>
      <c r="HO201" s="358" t="str">
        <f t="shared" si="302"/>
        <v/>
      </c>
      <c r="HP201" s="331" t="str">
        <f t="shared" si="303"/>
        <v/>
      </c>
      <c r="HQ201" s="331" t="str">
        <f t="shared" si="304"/>
        <v/>
      </c>
      <c r="HR201" s="361" t="str">
        <f t="shared" si="305"/>
        <v/>
      </c>
      <c r="HS201" s="348" t="str">
        <f t="shared" si="306"/>
        <v/>
      </c>
      <c r="HT201" s="333" t="str">
        <f t="shared" si="307"/>
        <v/>
      </c>
      <c r="HU201" s="428" t="str">
        <f t="shared" si="308"/>
        <v/>
      </c>
      <c r="HV201" s="328" t="str">
        <f t="shared" si="309"/>
        <v/>
      </c>
      <c r="HW201" s="330" t="str">
        <f t="shared" si="310"/>
        <v/>
      </c>
      <c r="HX201" s="418" t="str">
        <f t="shared" si="311"/>
        <v/>
      </c>
      <c r="HY201" s="331" t="str">
        <f t="shared" si="312"/>
        <v/>
      </c>
      <c r="HZ201" s="331" t="str">
        <f t="shared" si="313"/>
        <v/>
      </c>
      <c r="IA201" s="331" t="str">
        <f t="shared" si="314"/>
        <v/>
      </c>
      <c r="IB201" s="331" t="str">
        <f t="shared" si="315"/>
        <v/>
      </c>
      <c r="IC201" s="333" t="str">
        <f t="shared" si="316"/>
        <v/>
      </c>
      <c r="ID201" s="419" t="str">
        <f t="shared" si="317"/>
        <v/>
      </c>
      <c r="IE201" s="331" t="str">
        <f t="shared" si="318"/>
        <v/>
      </c>
      <c r="IF201" s="331" t="str">
        <f t="shared" si="319"/>
        <v/>
      </c>
      <c r="IG201" s="331" t="str">
        <f t="shared" si="320"/>
        <v/>
      </c>
      <c r="IH201" s="331" t="str">
        <f t="shared" si="321"/>
        <v/>
      </c>
      <c r="II201" s="333" t="str">
        <f t="shared" si="322"/>
        <v/>
      </c>
      <c r="IJ201" s="419" t="str">
        <f t="shared" si="323"/>
        <v/>
      </c>
      <c r="IK201" s="331" t="str">
        <f t="shared" si="324"/>
        <v/>
      </c>
      <c r="IL201" s="331" t="str">
        <f t="shared" si="325"/>
        <v/>
      </c>
      <c r="IM201" s="331" t="str">
        <f t="shared" si="326"/>
        <v/>
      </c>
      <c r="IN201" s="331" t="str">
        <f t="shared" si="327"/>
        <v/>
      </c>
      <c r="IO201" s="333" t="str">
        <f t="shared" si="328"/>
        <v/>
      </c>
      <c r="IP201" s="433" t="str">
        <f t="shared" si="329"/>
        <v/>
      </c>
      <c r="IQ201" s="331" t="str">
        <f t="shared" si="330"/>
        <v/>
      </c>
      <c r="IR201" s="348" t="str">
        <f t="shared" si="331"/>
        <v/>
      </c>
      <c r="IS201" s="433" t="str">
        <f t="shared" si="332"/>
        <v/>
      </c>
      <c r="IT201" s="331" t="str">
        <f t="shared" si="333"/>
        <v/>
      </c>
      <c r="IU201" s="333" t="str">
        <f t="shared" si="334"/>
        <v/>
      </c>
      <c r="IV201" s="449" t="str">
        <f t="shared" si="335"/>
        <v/>
      </c>
      <c r="IW201" s="331" t="str">
        <f t="shared" si="336"/>
        <v/>
      </c>
      <c r="IX201" s="331" t="str">
        <f t="shared" si="337"/>
        <v/>
      </c>
      <c r="IY201" s="348" t="str">
        <f t="shared" si="338"/>
        <v/>
      </c>
      <c r="IZ201" s="365" t="str">
        <f t="shared" si="339"/>
        <v/>
      </c>
      <c r="JA201" s="340"/>
      <c r="JB201" s="100"/>
      <c r="JC201" s="370" t="str">
        <f t="shared" si="340"/>
        <v/>
      </c>
      <c r="JD201" s="101" t="str">
        <f t="shared" si="341"/>
        <v/>
      </c>
      <c r="JE201" s="367" t="str">
        <f t="shared" si="342"/>
        <v/>
      </c>
      <c r="JF201" s="368" t="str">
        <f t="shared" si="343"/>
        <v/>
      </c>
      <c r="JG201" s="368" t="str">
        <f t="shared" si="344"/>
        <v/>
      </c>
      <c r="JH201" s="368" t="str">
        <f t="shared" si="345"/>
        <v/>
      </c>
      <c r="JI201" s="368">
        <f t="shared" si="346"/>
        <v>0</v>
      </c>
      <c r="JJ201" s="369" t="str">
        <f t="shared" si="347"/>
        <v/>
      </c>
      <c r="JK201" s="367" t="str">
        <f t="shared" si="348"/>
        <v/>
      </c>
      <c r="JL201" s="369" t="str">
        <f t="shared" si="349"/>
        <v/>
      </c>
      <c r="JM201" s="368" t="str">
        <f t="shared" si="350"/>
        <v/>
      </c>
      <c r="JN201" s="368" t="str">
        <f t="shared" si="351"/>
        <v/>
      </c>
      <c r="JO201" s="368" t="str">
        <f t="shared" si="352"/>
        <v/>
      </c>
      <c r="JP201" s="371" t="str">
        <f t="shared" si="353"/>
        <v/>
      </c>
      <c r="JR201" s="115" t="str">
        <f t="shared" si="354"/>
        <v/>
      </c>
      <c r="JS201" s="28" t="str">
        <f t="shared" si="355"/>
        <v/>
      </c>
      <c r="JT201" s="28" t="str">
        <f t="shared" si="356"/>
        <v/>
      </c>
      <c r="JU201" s="28" t="str">
        <f t="shared" si="357"/>
        <v/>
      </c>
      <c r="JV201" s="28" t="str">
        <f t="shared" si="358"/>
        <v/>
      </c>
      <c r="JW201" s="251"/>
      <c r="JX201" s="122" t="str">
        <f t="shared" si="359"/>
        <v/>
      </c>
      <c r="JZ201" s="115" t="str">
        <f t="shared" si="360"/>
        <v/>
      </c>
      <c r="KA201" s="398" t="str">
        <f t="shared" si="361"/>
        <v/>
      </c>
      <c r="KB201" s="398" t="str">
        <f t="shared" si="362"/>
        <v/>
      </c>
      <c r="KC201" s="28" t="str">
        <f t="shared" si="363"/>
        <v/>
      </c>
      <c r="KD201" s="28" t="str">
        <f t="shared" si="364"/>
        <v/>
      </c>
      <c r="KE201" s="28" t="str">
        <f t="shared" si="365"/>
        <v/>
      </c>
      <c r="KF201" s="28" t="str">
        <f t="shared" si="366"/>
        <v/>
      </c>
      <c r="KG201" s="28" t="str">
        <f t="shared" si="367"/>
        <v/>
      </c>
      <c r="KH201" s="28" t="str">
        <f t="shared" si="368"/>
        <v/>
      </c>
      <c r="KI201" s="28" t="str">
        <f t="shared" si="369"/>
        <v/>
      </c>
      <c r="KJ201" s="28" t="str">
        <f t="shared" si="370"/>
        <v/>
      </c>
      <c r="KK201" s="122" t="str">
        <f t="shared" si="371"/>
        <v/>
      </c>
    </row>
    <row r="202" spans="2:297" s="26" customFormat="1" ht="26.25" customHeight="1" x14ac:dyDescent="0.2">
      <c r="B202" s="27">
        <f t="shared" si="250"/>
        <v>0</v>
      </c>
      <c r="C202" s="27">
        <f t="shared" si="251"/>
        <v>0</v>
      </c>
      <c r="D202" s="27">
        <f t="shared" si="252"/>
        <v>0</v>
      </c>
      <c r="E202" s="27">
        <f t="shared" si="253"/>
        <v>0</v>
      </c>
      <c r="F202" s="27">
        <f t="shared" si="254"/>
        <v>0</v>
      </c>
      <c r="G202" s="27">
        <f t="shared" si="255"/>
        <v>0</v>
      </c>
      <c r="H202" s="27">
        <f t="shared" si="256"/>
        <v>0</v>
      </c>
      <c r="I202" s="27">
        <f t="shared" si="257"/>
        <v>0</v>
      </c>
      <c r="J202" s="27"/>
      <c r="K202" s="27"/>
      <c r="L202" s="27"/>
      <c r="N202" s="131" t="str">
        <f t="shared" si="258"/>
        <v/>
      </c>
      <c r="O202" s="59"/>
      <c r="P202" s="59"/>
      <c r="Q202" s="241"/>
      <c r="R202" s="483"/>
      <c r="S202" s="243" t="str">
        <f>IFERROR(VLOOKUP($R202,整理番号!$B$4:$C$5,2,FALSE),"")</f>
        <v/>
      </c>
      <c r="T202" s="59"/>
      <c r="U202" s="250"/>
      <c r="V202" s="121"/>
      <c r="W202" s="218" t="str">
        <f t="shared" si="259"/>
        <v/>
      </c>
      <c r="X202" s="111"/>
      <c r="Y202" s="115"/>
      <c r="Z202" s="146" t="str">
        <f>IFERROR(VLOOKUP($Y202,整理番号!$B$8:$C$10,2,FALSE),"")</f>
        <v/>
      </c>
      <c r="AA202" s="251"/>
      <c r="AB202" s="28"/>
      <c r="AC202" s="62" t="str">
        <f>IFERROR(VLOOKUP($AB202,整理番号!$B$22:$C$23,2,FALSE),"")</f>
        <v/>
      </c>
      <c r="AD202" s="28"/>
      <c r="AE202" s="116" t="str">
        <f>IFERROR(VLOOKUP(AD202,整理番号!$B$14:$C$16,2,FALSE),"")</f>
        <v/>
      </c>
      <c r="AF202" s="115"/>
      <c r="AG202" s="30" t="str">
        <f>IFERROR(VLOOKUP(AF202,整理番号!$B$18:$C$19,2,FALSE),"")</f>
        <v/>
      </c>
      <c r="AH202" s="28"/>
      <c r="AI202" s="254"/>
      <c r="AJ202" s="254"/>
      <c r="AK202" s="122"/>
      <c r="AL202" s="141"/>
      <c r="AM202" s="28"/>
      <c r="AN202" s="141"/>
      <c r="AO202" s="115"/>
      <c r="AP202" s="116" t="str">
        <f>IFERROR(VLOOKUP(AO202,整理番号!$B$38:$C$43,2,FALSE),"")</f>
        <v/>
      </c>
      <c r="AQ202" s="104" t="str">
        <f t="shared" si="260"/>
        <v/>
      </c>
      <c r="AR202" s="27"/>
      <c r="AS202" s="28"/>
      <c r="AT202" s="27"/>
      <c r="AU202" s="27"/>
      <c r="AV202" s="122"/>
      <c r="AW202" s="115"/>
      <c r="AX202" s="31"/>
      <c r="AY202" s="64" t="str">
        <f t="shared" si="261"/>
        <v/>
      </c>
      <c r="AZ202" s="31"/>
      <c r="BA202" s="31"/>
      <c r="BB202" s="64">
        <f t="shared" si="262"/>
        <v>0</v>
      </c>
      <c r="BC202" s="64" t="str">
        <f t="shared" si="263"/>
        <v/>
      </c>
      <c r="BD202" s="64" t="str">
        <f t="shared" si="264"/>
        <v/>
      </c>
      <c r="BE202" s="33"/>
      <c r="BF202" s="34" t="str">
        <f t="shared" si="265"/>
        <v/>
      </c>
      <c r="BG202" s="125" t="str">
        <f t="shared" si="266"/>
        <v/>
      </c>
      <c r="BH202" s="262"/>
      <c r="BI202" s="263"/>
      <c r="BJ202" s="31"/>
      <c r="BK202" s="31"/>
      <c r="BL202" s="31"/>
      <c r="BM202" s="31"/>
      <c r="BN202" s="148"/>
      <c r="BO202" s="270"/>
      <c r="BP202" s="267"/>
      <c r="BQ202" s="262"/>
      <c r="BR202" s="263"/>
      <c r="BS202" s="31"/>
      <c r="BT202" s="31"/>
      <c r="BU202" s="31"/>
      <c r="BV202" s="31"/>
      <c r="BW202" s="148"/>
      <c r="BX202" s="270"/>
      <c r="BY202" s="267"/>
      <c r="BZ202" s="262"/>
      <c r="CA202" s="263"/>
      <c r="CB202" s="31"/>
      <c r="CC202" s="31"/>
      <c r="CD202" s="31"/>
      <c r="CE202" s="31"/>
      <c r="CF202" s="148"/>
      <c r="CG202" s="270"/>
      <c r="CH202" s="267"/>
      <c r="CI202" s="262"/>
      <c r="CJ202" s="263"/>
      <c r="CK202" s="323"/>
      <c r="CL202" s="323"/>
      <c r="CM202" s="323"/>
      <c r="CN202" s="323"/>
      <c r="CO202" s="35" t="s">
        <v>306</v>
      </c>
      <c r="CP202" s="342" t="str">
        <f t="shared" si="267"/>
        <v/>
      </c>
      <c r="CQ202" s="267"/>
      <c r="CR202" s="258"/>
      <c r="CS202" s="93"/>
      <c r="CT202" s="275"/>
      <c r="CU202" s="275"/>
      <c r="CV202" s="275"/>
      <c r="CW202" s="275"/>
      <c r="CX202" s="36" t="s">
        <v>307</v>
      </c>
      <c r="CY202" s="273"/>
      <c r="CZ202" s="258"/>
      <c r="DA202" s="263"/>
      <c r="DB202" s="296"/>
      <c r="DC202" s="296"/>
      <c r="DD202" s="296"/>
      <c r="DE202" s="296"/>
      <c r="DF202" s="36" t="s">
        <v>308</v>
      </c>
      <c r="DG202" s="344" t="str">
        <f t="shared" si="268"/>
        <v/>
      </c>
      <c r="DH202" s="273"/>
      <c r="DI202" s="258"/>
      <c r="DJ202" s="263"/>
      <c r="DK202" s="278"/>
      <c r="DL202" s="278"/>
      <c r="DM202" s="278"/>
      <c r="DN202" s="278"/>
      <c r="DO202" s="36" t="s">
        <v>309</v>
      </c>
      <c r="DP202" s="281"/>
      <c r="DQ202" s="284" t="str">
        <f t="shared" si="269"/>
        <v/>
      </c>
      <c r="DR202" s="273"/>
      <c r="DS202" s="43"/>
      <c r="DT202" s="93"/>
      <c r="DU202" s="37"/>
      <c r="DV202" s="37"/>
      <c r="DW202" s="37"/>
      <c r="DX202" s="37"/>
      <c r="DY202" s="46" t="s">
        <v>310</v>
      </c>
      <c r="DZ202" s="478"/>
      <c r="EA202" s="38"/>
      <c r="EB202" s="37"/>
      <c r="EC202" s="37"/>
      <c r="ED202" s="37"/>
      <c r="EE202" s="37"/>
      <c r="EF202" s="49" t="s">
        <v>307</v>
      </c>
      <c r="EG202" s="54"/>
      <c r="EH202" s="290"/>
      <c r="EI202" s="37"/>
      <c r="EJ202" s="37"/>
      <c r="EK202" s="37"/>
      <c r="EL202" s="37"/>
      <c r="EM202" s="52" t="s">
        <v>307</v>
      </c>
      <c r="EN202" s="57"/>
      <c r="EO202" s="290"/>
      <c r="EP202" s="37"/>
      <c r="EQ202" s="37"/>
      <c r="ER202" s="37"/>
      <c r="ES202" s="37"/>
      <c r="ET202" s="39" t="s">
        <v>307</v>
      </c>
      <c r="EU202" s="287"/>
      <c r="EV202" s="292"/>
      <c r="EW202" s="290"/>
      <c r="EX202" s="37"/>
      <c r="EY202" s="37"/>
      <c r="EZ202" s="37"/>
      <c r="FA202" s="37"/>
      <c r="FB202" s="39" t="s">
        <v>307</v>
      </c>
      <c r="FC202" s="287"/>
      <c r="FD202" s="292"/>
      <c r="FE202" s="290"/>
      <c r="FF202" s="296"/>
      <c r="FG202" s="296"/>
      <c r="FH202" s="296"/>
      <c r="FI202" s="296"/>
      <c r="FJ202" s="40" t="s">
        <v>311</v>
      </c>
      <c r="FK202" s="302" t="str">
        <f t="shared" si="270"/>
        <v/>
      </c>
      <c r="FL202" s="299"/>
      <c r="FM202" s="292"/>
      <c r="FN202" s="290"/>
      <c r="FO202" s="305"/>
      <c r="FP202" s="296"/>
      <c r="FQ202" s="296"/>
      <c r="FR202" s="296"/>
      <c r="FS202" s="40" t="s">
        <v>311</v>
      </c>
      <c r="FT202" s="352" t="str">
        <f t="shared" si="271"/>
        <v/>
      </c>
      <c r="FU202" s="267"/>
      <c r="FV202" s="292"/>
      <c r="FW202" s="290"/>
      <c r="FX202" s="326"/>
      <c r="FY202" s="326"/>
      <c r="FZ202" s="326"/>
      <c r="GA202" s="326"/>
      <c r="GB202" s="36" t="s">
        <v>312</v>
      </c>
      <c r="GC202" s="308" t="str">
        <f t="shared" si="272"/>
        <v/>
      </c>
      <c r="GD202" s="267"/>
      <c r="GE202" s="312" t="str">
        <f t="shared" si="273"/>
        <v/>
      </c>
      <c r="GF202" s="313"/>
      <c r="GG202" s="338"/>
      <c r="GH202" s="312" t="str">
        <f t="shared" si="274"/>
        <v/>
      </c>
      <c r="GI202" s="313"/>
      <c r="GJ202" s="338" t="s">
        <v>56</v>
      </c>
      <c r="GK202" s="475" t="str">
        <f t="shared" si="275"/>
        <v/>
      </c>
      <c r="GL202" s="313"/>
      <c r="GM202" s="313"/>
      <c r="GN202" s="338"/>
      <c r="GO202" s="429" t="str">
        <f t="shared" si="276"/>
        <v/>
      </c>
      <c r="GP202" s="430" t="str">
        <f t="shared" si="277"/>
        <v/>
      </c>
      <c r="GQ202" s="431" t="str">
        <f t="shared" si="278"/>
        <v/>
      </c>
      <c r="GR202" s="432" t="str">
        <f t="shared" si="279"/>
        <v/>
      </c>
      <c r="GS202" s="430" t="str">
        <f t="shared" si="280"/>
        <v/>
      </c>
      <c r="GT202" s="433" t="str">
        <f t="shared" si="281"/>
        <v/>
      </c>
      <c r="GU202" s="331" t="str">
        <f t="shared" si="282"/>
        <v/>
      </c>
      <c r="GV202" s="333" t="str">
        <f t="shared" si="283"/>
        <v/>
      </c>
      <c r="GW202" s="439" t="str">
        <f t="shared" si="284"/>
        <v/>
      </c>
      <c r="GX202" s="433" t="str">
        <f t="shared" si="285"/>
        <v/>
      </c>
      <c r="GY202" s="331" t="str">
        <f t="shared" si="286"/>
        <v/>
      </c>
      <c r="GZ202" s="331" t="str">
        <f t="shared" si="287"/>
        <v/>
      </c>
      <c r="HA202" s="328" t="str">
        <f t="shared" si="288"/>
        <v/>
      </c>
      <c r="HB202" s="331" t="str">
        <f t="shared" si="289"/>
        <v/>
      </c>
      <c r="HC202" s="331" t="str">
        <f t="shared" si="290"/>
        <v/>
      </c>
      <c r="HD202" s="333" t="str">
        <f t="shared" si="291"/>
        <v/>
      </c>
      <c r="HE202" s="332" t="str">
        <f t="shared" si="292"/>
        <v/>
      </c>
      <c r="HF202" s="331" t="str">
        <f t="shared" si="293"/>
        <v/>
      </c>
      <c r="HG202" s="333" t="str">
        <f t="shared" si="294"/>
        <v/>
      </c>
      <c r="HH202" s="419" t="str">
        <f t="shared" si="295"/>
        <v/>
      </c>
      <c r="HI202" s="358" t="str">
        <f t="shared" si="296"/>
        <v/>
      </c>
      <c r="HJ202" s="331" t="str">
        <f t="shared" si="297"/>
        <v/>
      </c>
      <c r="HK202" s="331" t="str">
        <f t="shared" si="298"/>
        <v/>
      </c>
      <c r="HL202" s="358" t="str">
        <f t="shared" si="299"/>
        <v/>
      </c>
      <c r="HM202" s="331" t="str">
        <f t="shared" si="300"/>
        <v/>
      </c>
      <c r="HN202" s="331" t="str">
        <f t="shared" si="301"/>
        <v/>
      </c>
      <c r="HO202" s="358" t="str">
        <f t="shared" si="302"/>
        <v/>
      </c>
      <c r="HP202" s="331" t="str">
        <f t="shared" si="303"/>
        <v/>
      </c>
      <c r="HQ202" s="331" t="str">
        <f t="shared" si="304"/>
        <v/>
      </c>
      <c r="HR202" s="361" t="str">
        <f t="shared" si="305"/>
        <v/>
      </c>
      <c r="HS202" s="348" t="str">
        <f t="shared" si="306"/>
        <v/>
      </c>
      <c r="HT202" s="333" t="str">
        <f t="shared" si="307"/>
        <v/>
      </c>
      <c r="HU202" s="428" t="str">
        <f t="shared" si="308"/>
        <v/>
      </c>
      <c r="HV202" s="328" t="str">
        <f t="shared" si="309"/>
        <v/>
      </c>
      <c r="HW202" s="330" t="str">
        <f t="shared" si="310"/>
        <v/>
      </c>
      <c r="HX202" s="418" t="str">
        <f t="shared" si="311"/>
        <v/>
      </c>
      <c r="HY202" s="331" t="str">
        <f t="shared" si="312"/>
        <v/>
      </c>
      <c r="HZ202" s="331" t="str">
        <f t="shared" si="313"/>
        <v/>
      </c>
      <c r="IA202" s="331" t="str">
        <f t="shared" si="314"/>
        <v/>
      </c>
      <c r="IB202" s="331" t="str">
        <f t="shared" si="315"/>
        <v/>
      </c>
      <c r="IC202" s="333" t="str">
        <f t="shared" si="316"/>
        <v/>
      </c>
      <c r="ID202" s="419" t="str">
        <f t="shared" si="317"/>
        <v/>
      </c>
      <c r="IE202" s="331" t="str">
        <f t="shared" si="318"/>
        <v/>
      </c>
      <c r="IF202" s="331" t="str">
        <f t="shared" si="319"/>
        <v/>
      </c>
      <c r="IG202" s="331" t="str">
        <f t="shared" si="320"/>
        <v/>
      </c>
      <c r="IH202" s="331" t="str">
        <f t="shared" si="321"/>
        <v/>
      </c>
      <c r="II202" s="333" t="str">
        <f t="shared" si="322"/>
        <v/>
      </c>
      <c r="IJ202" s="419" t="str">
        <f t="shared" si="323"/>
        <v/>
      </c>
      <c r="IK202" s="331" t="str">
        <f t="shared" si="324"/>
        <v/>
      </c>
      <c r="IL202" s="331" t="str">
        <f t="shared" si="325"/>
        <v/>
      </c>
      <c r="IM202" s="331" t="str">
        <f t="shared" si="326"/>
        <v/>
      </c>
      <c r="IN202" s="331" t="str">
        <f t="shared" si="327"/>
        <v/>
      </c>
      <c r="IO202" s="333" t="str">
        <f t="shared" si="328"/>
        <v/>
      </c>
      <c r="IP202" s="433" t="str">
        <f t="shared" si="329"/>
        <v/>
      </c>
      <c r="IQ202" s="331" t="str">
        <f t="shared" si="330"/>
        <v/>
      </c>
      <c r="IR202" s="348" t="str">
        <f t="shared" si="331"/>
        <v/>
      </c>
      <c r="IS202" s="433" t="str">
        <f t="shared" si="332"/>
        <v/>
      </c>
      <c r="IT202" s="331" t="str">
        <f t="shared" si="333"/>
        <v/>
      </c>
      <c r="IU202" s="333" t="str">
        <f t="shared" si="334"/>
        <v/>
      </c>
      <c r="IV202" s="449" t="str">
        <f t="shared" si="335"/>
        <v/>
      </c>
      <c r="IW202" s="331" t="str">
        <f t="shared" si="336"/>
        <v/>
      </c>
      <c r="IX202" s="331" t="str">
        <f t="shared" si="337"/>
        <v/>
      </c>
      <c r="IY202" s="348" t="str">
        <f t="shared" si="338"/>
        <v/>
      </c>
      <c r="IZ202" s="365" t="str">
        <f t="shared" si="339"/>
        <v/>
      </c>
      <c r="JA202" s="340"/>
      <c r="JB202" s="100"/>
      <c r="JC202" s="370" t="str">
        <f t="shared" si="340"/>
        <v/>
      </c>
      <c r="JD202" s="101" t="str">
        <f t="shared" si="341"/>
        <v/>
      </c>
      <c r="JE202" s="367" t="str">
        <f t="shared" si="342"/>
        <v/>
      </c>
      <c r="JF202" s="368" t="str">
        <f t="shared" si="343"/>
        <v/>
      </c>
      <c r="JG202" s="368" t="str">
        <f t="shared" si="344"/>
        <v/>
      </c>
      <c r="JH202" s="368" t="str">
        <f t="shared" si="345"/>
        <v/>
      </c>
      <c r="JI202" s="368">
        <f t="shared" si="346"/>
        <v>0</v>
      </c>
      <c r="JJ202" s="369" t="str">
        <f t="shared" si="347"/>
        <v/>
      </c>
      <c r="JK202" s="367" t="str">
        <f t="shared" si="348"/>
        <v/>
      </c>
      <c r="JL202" s="369" t="str">
        <f t="shared" si="349"/>
        <v/>
      </c>
      <c r="JM202" s="368" t="str">
        <f t="shared" si="350"/>
        <v/>
      </c>
      <c r="JN202" s="368" t="str">
        <f t="shared" si="351"/>
        <v/>
      </c>
      <c r="JO202" s="368" t="str">
        <f t="shared" si="352"/>
        <v/>
      </c>
      <c r="JP202" s="371" t="str">
        <f t="shared" si="353"/>
        <v/>
      </c>
      <c r="JR202" s="115" t="str">
        <f t="shared" si="354"/>
        <v/>
      </c>
      <c r="JS202" s="28" t="str">
        <f t="shared" si="355"/>
        <v/>
      </c>
      <c r="JT202" s="28" t="str">
        <f t="shared" si="356"/>
        <v/>
      </c>
      <c r="JU202" s="28" t="str">
        <f t="shared" si="357"/>
        <v/>
      </c>
      <c r="JV202" s="28" t="str">
        <f t="shared" si="358"/>
        <v/>
      </c>
      <c r="JW202" s="251"/>
      <c r="JX202" s="122" t="str">
        <f t="shared" si="359"/>
        <v/>
      </c>
      <c r="JZ202" s="115" t="str">
        <f t="shared" si="360"/>
        <v/>
      </c>
      <c r="KA202" s="398" t="str">
        <f t="shared" si="361"/>
        <v/>
      </c>
      <c r="KB202" s="398" t="str">
        <f t="shared" si="362"/>
        <v/>
      </c>
      <c r="KC202" s="28" t="str">
        <f t="shared" si="363"/>
        <v/>
      </c>
      <c r="KD202" s="28" t="str">
        <f t="shared" si="364"/>
        <v/>
      </c>
      <c r="KE202" s="28" t="str">
        <f t="shared" si="365"/>
        <v/>
      </c>
      <c r="KF202" s="28" t="str">
        <f t="shared" si="366"/>
        <v/>
      </c>
      <c r="KG202" s="28" t="str">
        <f t="shared" si="367"/>
        <v/>
      </c>
      <c r="KH202" s="28" t="str">
        <f t="shared" si="368"/>
        <v/>
      </c>
      <c r="KI202" s="28" t="str">
        <f t="shared" si="369"/>
        <v/>
      </c>
      <c r="KJ202" s="28" t="str">
        <f t="shared" si="370"/>
        <v/>
      </c>
      <c r="KK202" s="122" t="str">
        <f t="shared" si="371"/>
        <v/>
      </c>
    </row>
    <row r="203" spans="2:297" s="26" customFormat="1" ht="26.25" customHeight="1" x14ac:dyDescent="0.2">
      <c r="B203" s="27">
        <f t="shared" si="250"/>
        <v>0</v>
      </c>
      <c r="C203" s="27">
        <f t="shared" si="251"/>
        <v>0</v>
      </c>
      <c r="D203" s="27">
        <f t="shared" si="252"/>
        <v>0</v>
      </c>
      <c r="E203" s="27">
        <f t="shared" si="253"/>
        <v>0</v>
      </c>
      <c r="F203" s="27">
        <f t="shared" si="254"/>
        <v>0</v>
      </c>
      <c r="G203" s="27">
        <f t="shared" si="255"/>
        <v>0</v>
      </c>
      <c r="H203" s="27">
        <f t="shared" si="256"/>
        <v>0</v>
      </c>
      <c r="I203" s="27">
        <f t="shared" si="257"/>
        <v>0</v>
      </c>
      <c r="J203" s="27"/>
      <c r="K203" s="27"/>
      <c r="L203" s="27"/>
      <c r="N203" s="131" t="str">
        <f t="shared" si="258"/>
        <v/>
      </c>
      <c r="O203" s="59"/>
      <c r="P203" s="59"/>
      <c r="Q203" s="241"/>
      <c r="R203" s="483"/>
      <c r="S203" s="243" t="str">
        <f>IFERROR(VLOOKUP($R203,整理番号!$B$4:$C$5,2,FALSE),"")</f>
        <v/>
      </c>
      <c r="T203" s="59"/>
      <c r="U203" s="250"/>
      <c r="V203" s="121"/>
      <c r="W203" s="218" t="str">
        <f t="shared" si="259"/>
        <v/>
      </c>
      <c r="X203" s="111"/>
      <c r="Y203" s="115"/>
      <c r="Z203" s="146" t="str">
        <f>IFERROR(VLOOKUP($Y203,整理番号!$B$8:$C$10,2,FALSE),"")</f>
        <v/>
      </c>
      <c r="AA203" s="251"/>
      <c r="AB203" s="28"/>
      <c r="AC203" s="62" t="str">
        <f>IFERROR(VLOOKUP($AB203,整理番号!$B$22:$C$23,2,FALSE),"")</f>
        <v/>
      </c>
      <c r="AD203" s="28"/>
      <c r="AE203" s="116" t="str">
        <f>IFERROR(VLOOKUP(AD203,整理番号!$B$14:$C$16,2,FALSE),"")</f>
        <v/>
      </c>
      <c r="AF203" s="115"/>
      <c r="AG203" s="30" t="str">
        <f>IFERROR(VLOOKUP(AF203,整理番号!$B$18:$C$19,2,FALSE),"")</f>
        <v/>
      </c>
      <c r="AH203" s="28"/>
      <c r="AI203" s="254"/>
      <c r="AJ203" s="254"/>
      <c r="AK203" s="122"/>
      <c r="AL203" s="141"/>
      <c r="AM203" s="28"/>
      <c r="AN203" s="141"/>
      <c r="AO203" s="115"/>
      <c r="AP203" s="116" t="str">
        <f>IFERROR(VLOOKUP(AO203,整理番号!$B$38:$C$43,2,FALSE),"")</f>
        <v/>
      </c>
      <c r="AQ203" s="104" t="str">
        <f t="shared" si="260"/>
        <v/>
      </c>
      <c r="AR203" s="27"/>
      <c r="AS203" s="28"/>
      <c r="AT203" s="27"/>
      <c r="AU203" s="27"/>
      <c r="AV203" s="122"/>
      <c r="AW203" s="115"/>
      <c r="AX203" s="31"/>
      <c r="AY203" s="64" t="str">
        <f t="shared" si="261"/>
        <v/>
      </c>
      <c r="AZ203" s="31"/>
      <c r="BA203" s="31"/>
      <c r="BB203" s="64">
        <f t="shared" si="262"/>
        <v>0</v>
      </c>
      <c r="BC203" s="64" t="str">
        <f t="shared" si="263"/>
        <v/>
      </c>
      <c r="BD203" s="64" t="str">
        <f t="shared" si="264"/>
        <v/>
      </c>
      <c r="BE203" s="33"/>
      <c r="BF203" s="34" t="str">
        <f t="shared" si="265"/>
        <v/>
      </c>
      <c r="BG203" s="125" t="str">
        <f t="shared" si="266"/>
        <v/>
      </c>
      <c r="BH203" s="262"/>
      <c r="BI203" s="263"/>
      <c r="BJ203" s="31"/>
      <c r="BK203" s="31"/>
      <c r="BL203" s="31"/>
      <c r="BM203" s="31"/>
      <c r="BN203" s="148"/>
      <c r="BO203" s="270"/>
      <c r="BP203" s="267"/>
      <c r="BQ203" s="262"/>
      <c r="BR203" s="263"/>
      <c r="BS203" s="31"/>
      <c r="BT203" s="31"/>
      <c r="BU203" s="31"/>
      <c r="BV203" s="31"/>
      <c r="BW203" s="148"/>
      <c r="BX203" s="270"/>
      <c r="BY203" s="267"/>
      <c r="BZ203" s="262"/>
      <c r="CA203" s="263"/>
      <c r="CB203" s="31"/>
      <c r="CC203" s="31"/>
      <c r="CD203" s="31"/>
      <c r="CE203" s="31"/>
      <c r="CF203" s="148"/>
      <c r="CG203" s="270"/>
      <c r="CH203" s="267"/>
      <c r="CI203" s="262"/>
      <c r="CJ203" s="263"/>
      <c r="CK203" s="323"/>
      <c r="CL203" s="323"/>
      <c r="CM203" s="323"/>
      <c r="CN203" s="323"/>
      <c r="CO203" s="35" t="s">
        <v>306</v>
      </c>
      <c r="CP203" s="342" t="str">
        <f t="shared" si="267"/>
        <v/>
      </c>
      <c r="CQ203" s="267"/>
      <c r="CR203" s="258"/>
      <c r="CS203" s="93"/>
      <c r="CT203" s="275"/>
      <c r="CU203" s="275"/>
      <c r="CV203" s="275"/>
      <c r="CW203" s="275"/>
      <c r="CX203" s="36" t="s">
        <v>307</v>
      </c>
      <c r="CY203" s="273"/>
      <c r="CZ203" s="258"/>
      <c r="DA203" s="263"/>
      <c r="DB203" s="296"/>
      <c r="DC203" s="296"/>
      <c r="DD203" s="296"/>
      <c r="DE203" s="296"/>
      <c r="DF203" s="36" t="s">
        <v>308</v>
      </c>
      <c r="DG203" s="344" t="str">
        <f t="shared" si="268"/>
        <v/>
      </c>
      <c r="DH203" s="273"/>
      <c r="DI203" s="258"/>
      <c r="DJ203" s="263"/>
      <c r="DK203" s="278"/>
      <c r="DL203" s="278"/>
      <c r="DM203" s="278"/>
      <c r="DN203" s="278"/>
      <c r="DO203" s="36" t="s">
        <v>309</v>
      </c>
      <c r="DP203" s="281"/>
      <c r="DQ203" s="284" t="str">
        <f t="shared" si="269"/>
        <v/>
      </c>
      <c r="DR203" s="273"/>
      <c r="DS203" s="43"/>
      <c r="DT203" s="93"/>
      <c r="DU203" s="37"/>
      <c r="DV203" s="37"/>
      <c r="DW203" s="37"/>
      <c r="DX203" s="37"/>
      <c r="DY203" s="46" t="s">
        <v>310</v>
      </c>
      <c r="DZ203" s="478"/>
      <c r="EA203" s="38"/>
      <c r="EB203" s="37"/>
      <c r="EC203" s="37"/>
      <c r="ED203" s="37"/>
      <c r="EE203" s="37"/>
      <c r="EF203" s="49" t="s">
        <v>307</v>
      </c>
      <c r="EG203" s="54"/>
      <c r="EH203" s="290"/>
      <c r="EI203" s="37"/>
      <c r="EJ203" s="37"/>
      <c r="EK203" s="37"/>
      <c r="EL203" s="37"/>
      <c r="EM203" s="52" t="s">
        <v>307</v>
      </c>
      <c r="EN203" s="57"/>
      <c r="EO203" s="290"/>
      <c r="EP203" s="37"/>
      <c r="EQ203" s="37"/>
      <c r="ER203" s="37"/>
      <c r="ES203" s="37"/>
      <c r="ET203" s="39" t="s">
        <v>307</v>
      </c>
      <c r="EU203" s="287"/>
      <c r="EV203" s="292"/>
      <c r="EW203" s="290"/>
      <c r="EX203" s="37"/>
      <c r="EY203" s="37"/>
      <c r="EZ203" s="37"/>
      <c r="FA203" s="37"/>
      <c r="FB203" s="39" t="s">
        <v>307</v>
      </c>
      <c r="FC203" s="287"/>
      <c r="FD203" s="292"/>
      <c r="FE203" s="290"/>
      <c r="FF203" s="296"/>
      <c r="FG203" s="296"/>
      <c r="FH203" s="296"/>
      <c r="FI203" s="296"/>
      <c r="FJ203" s="40" t="s">
        <v>311</v>
      </c>
      <c r="FK203" s="302" t="str">
        <f t="shared" si="270"/>
        <v/>
      </c>
      <c r="FL203" s="299"/>
      <c r="FM203" s="292"/>
      <c r="FN203" s="290"/>
      <c r="FO203" s="305"/>
      <c r="FP203" s="296"/>
      <c r="FQ203" s="296"/>
      <c r="FR203" s="296"/>
      <c r="FS203" s="40" t="s">
        <v>311</v>
      </c>
      <c r="FT203" s="352" t="str">
        <f t="shared" si="271"/>
        <v/>
      </c>
      <c r="FU203" s="267"/>
      <c r="FV203" s="292"/>
      <c r="FW203" s="290"/>
      <c r="FX203" s="326"/>
      <c r="FY203" s="326"/>
      <c r="FZ203" s="326"/>
      <c r="GA203" s="326"/>
      <c r="GB203" s="36" t="s">
        <v>312</v>
      </c>
      <c r="GC203" s="308" t="str">
        <f t="shared" si="272"/>
        <v/>
      </c>
      <c r="GD203" s="267"/>
      <c r="GE203" s="312" t="str">
        <f t="shared" si="273"/>
        <v/>
      </c>
      <c r="GF203" s="313"/>
      <c r="GG203" s="338"/>
      <c r="GH203" s="312" t="str">
        <f t="shared" si="274"/>
        <v/>
      </c>
      <c r="GI203" s="313"/>
      <c r="GJ203" s="338" t="s">
        <v>56</v>
      </c>
      <c r="GK203" s="475" t="str">
        <f t="shared" si="275"/>
        <v/>
      </c>
      <c r="GL203" s="313"/>
      <c r="GM203" s="313"/>
      <c r="GN203" s="338"/>
      <c r="GO203" s="429" t="str">
        <f t="shared" si="276"/>
        <v/>
      </c>
      <c r="GP203" s="430" t="str">
        <f t="shared" si="277"/>
        <v/>
      </c>
      <c r="GQ203" s="431" t="str">
        <f t="shared" si="278"/>
        <v/>
      </c>
      <c r="GR203" s="432" t="str">
        <f t="shared" si="279"/>
        <v/>
      </c>
      <c r="GS203" s="430" t="str">
        <f t="shared" si="280"/>
        <v/>
      </c>
      <c r="GT203" s="433" t="str">
        <f t="shared" si="281"/>
        <v/>
      </c>
      <c r="GU203" s="331" t="str">
        <f t="shared" si="282"/>
        <v/>
      </c>
      <c r="GV203" s="333" t="str">
        <f t="shared" si="283"/>
        <v/>
      </c>
      <c r="GW203" s="439" t="str">
        <f t="shared" si="284"/>
        <v/>
      </c>
      <c r="GX203" s="433" t="str">
        <f t="shared" si="285"/>
        <v/>
      </c>
      <c r="GY203" s="331" t="str">
        <f t="shared" si="286"/>
        <v/>
      </c>
      <c r="GZ203" s="331" t="str">
        <f t="shared" si="287"/>
        <v/>
      </c>
      <c r="HA203" s="328" t="str">
        <f t="shared" si="288"/>
        <v/>
      </c>
      <c r="HB203" s="331" t="str">
        <f t="shared" si="289"/>
        <v/>
      </c>
      <c r="HC203" s="331" t="str">
        <f t="shared" si="290"/>
        <v/>
      </c>
      <c r="HD203" s="333" t="str">
        <f t="shared" si="291"/>
        <v/>
      </c>
      <c r="HE203" s="332" t="str">
        <f t="shared" si="292"/>
        <v/>
      </c>
      <c r="HF203" s="331" t="str">
        <f t="shared" si="293"/>
        <v/>
      </c>
      <c r="HG203" s="333" t="str">
        <f t="shared" si="294"/>
        <v/>
      </c>
      <c r="HH203" s="419" t="str">
        <f t="shared" si="295"/>
        <v/>
      </c>
      <c r="HI203" s="358" t="str">
        <f t="shared" si="296"/>
        <v/>
      </c>
      <c r="HJ203" s="331" t="str">
        <f t="shared" si="297"/>
        <v/>
      </c>
      <c r="HK203" s="331" t="str">
        <f t="shared" si="298"/>
        <v/>
      </c>
      <c r="HL203" s="358" t="str">
        <f t="shared" si="299"/>
        <v/>
      </c>
      <c r="HM203" s="331" t="str">
        <f t="shared" si="300"/>
        <v/>
      </c>
      <c r="HN203" s="331" t="str">
        <f t="shared" si="301"/>
        <v/>
      </c>
      <c r="HO203" s="358" t="str">
        <f t="shared" si="302"/>
        <v/>
      </c>
      <c r="HP203" s="331" t="str">
        <f t="shared" si="303"/>
        <v/>
      </c>
      <c r="HQ203" s="331" t="str">
        <f t="shared" si="304"/>
        <v/>
      </c>
      <c r="HR203" s="361" t="str">
        <f t="shared" si="305"/>
        <v/>
      </c>
      <c r="HS203" s="348" t="str">
        <f t="shared" si="306"/>
        <v/>
      </c>
      <c r="HT203" s="333" t="str">
        <f t="shared" si="307"/>
        <v/>
      </c>
      <c r="HU203" s="428" t="str">
        <f t="shared" si="308"/>
        <v/>
      </c>
      <c r="HV203" s="328" t="str">
        <f t="shared" si="309"/>
        <v/>
      </c>
      <c r="HW203" s="330" t="str">
        <f t="shared" si="310"/>
        <v/>
      </c>
      <c r="HX203" s="418" t="str">
        <f t="shared" si="311"/>
        <v/>
      </c>
      <c r="HY203" s="331" t="str">
        <f t="shared" si="312"/>
        <v/>
      </c>
      <c r="HZ203" s="331" t="str">
        <f t="shared" si="313"/>
        <v/>
      </c>
      <c r="IA203" s="331" t="str">
        <f t="shared" si="314"/>
        <v/>
      </c>
      <c r="IB203" s="331" t="str">
        <f t="shared" si="315"/>
        <v/>
      </c>
      <c r="IC203" s="333" t="str">
        <f t="shared" si="316"/>
        <v/>
      </c>
      <c r="ID203" s="419" t="str">
        <f t="shared" si="317"/>
        <v/>
      </c>
      <c r="IE203" s="331" t="str">
        <f t="shared" si="318"/>
        <v/>
      </c>
      <c r="IF203" s="331" t="str">
        <f t="shared" si="319"/>
        <v/>
      </c>
      <c r="IG203" s="331" t="str">
        <f t="shared" si="320"/>
        <v/>
      </c>
      <c r="IH203" s="331" t="str">
        <f t="shared" si="321"/>
        <v/>
      </c>
      <c r="II203" s="333" t="str">
        <f t="shared" si="322"/>
        <v/>
      </c>
      <c r="IJ203" s="419" t="str">
        <f t="shared" si="323"/>
        <v/>
      </c>
      <c r="IK203" s="331" t="str">
        <f t="shared" si="324"/>
        <v/>
      </c>
      <c r="IL203" s="331" t="str">
        <f t="shared" si="325"/>
        <v/>
      </c>
      <c r="IM203" s="331" t="str">
        <f t="shared" si="326"/>
        <v/>
      </c>
      <c r="IN203" s="331" t="str">
        <f t="shared" si="327"/>
        <v/>
      </c>
      <c r="IO203" s="333" t="str">
        <f t="shared" si="328"/>
        <v/>
      </c>
      <c r="IP203" s="433" t="str">
        <f t="shared" si="329"/>
        <v/>
      </c>
      <c r="IQ203" s="331" t="str">
        <f t="shared" si="330"/>
        <v/>
      </c>
      <c r="IR203" s="348" t="str">
        <f t="shared" si="331"/>
        <v/>
      </c>
      <c r="IS203" s="433" t="str">
        <f t="shared" si="332"/>
        <v/>
      </c>
      <c r="IT203" s="331" t="str">
        <f t="shared" si="333"/>
        <v/>
      </c>
      <c r="IU203" s="333" t="str">
        <f t="shared" si="334"/>
        <v/>
      </c>
      <c r="IV203" s="449" t="str">
        <f t="shared" si="335"/>
        <v/>
      </c>
      <c r="IW203" s="331" t="str">
        <f t="shared" si="336"/>
        <v/>
      </c>
      <c r="IX203" s="331" t="str">
        <f t="shared" si="337"/>
        <v/>
      </c>
      <c r="IY203" s="348" t="str">
        <f t="shared" si="338"/>
        <v/>
      </c>
      <c r="IZ203" s="365" t="str">
        <f t="shared" si="339"/>
        <v/>
      </c>
      <c r="JA203" s="340"/>
      <c r="JB203" s="100"/>
      <c r="JC203" s="370" t="str">
        <f t="shared" si="340"/>
        <v/>
      </c>
      <c r="JD203" s="101" t="str">
        <f t="shared" si="341"/>
        <v/>
      </c>
      <c r="JE203" s="367" t="str">
        <f t="shared" si="342"/>
        <v/>
      </c>
      <c r="JF203" s="368" t="str">
        <f t="shared" si="343"/>
        <v/>
      </c>
      <c r="JG203" s="368" t="str">
        <f t="shared" si="344"/>
        <v/>
      </c>
      <c r="JH203" s="368" t="str">
        <f t="shared" si="345"/>
        <v/>
      </c>
      <c r="JI203" s="368">
        <f t="shared" si="346"/>
        <v>0</v>
      </c>
      <c r="JJ203" s="369" t="str">
        <f t="shared" si="347"/>
        <v/>
      </c>
      <c r="JK203" s="367" t="str">
        <f t="shared" si="348"/>
        <v/>
      </c>
      <c r="JL203" s="369" t="str">
        <f t="shared" si="349"/>
        <v/>
      </c>
      <c r="JM203" s="368" t="str">
        <f t="shared" si="350"/>
        <v/>
      </c>
      <c r="JN203" s="368" t="str">
        <f t="shared" si="351"/>
        <v/>
      </c>
      <c r="JO203" s="368" t="str">
        <f t="shared" si="352"/>
        <v/>
      </c>
      <c r="JP203" s="371" t="str">
        <f t="shared" si="353"/>
        <v/>
      </c>
      <c r="JR203" s="115" t="str">
        <f t="shared" si="354"/>
        <v/>
      </c>
      <c r="JS203" s="28" t="str">
        <f t="shared" si="355"/>
        <v/>
      </c>
      <c r="JT203" s="28" t="str">
        <f t="shared" si="356"/>
        <v/>
      </c>
      <c r="JU203" s="28" t="str">
        <f t="shared" si="357"/>
        <v/>
      </c>
      <c r="JV203" s="28" t="str">
        <f t="shared" si="358"/>
        <v/>
      </c>
      <c r="JW203" s="251"/>
      <c r="JX203" s="122" t="str">
        <f t="shared" si="359"/>
        <v/>
      </c>
      <c r="JZ203" s="115" t="str">
        <f t="shared" si="360"/>
        <v/>
      </c>
      <c r="KA203" s="398" t="str">
        <f t="shared" si="361"/>
        <v/>
      </c>
      <c r="KB203" s="398" t="str">
        <f t="shared" si="362"/>
        <v/>
      </c>
      <c r="KC203" s="28" t="str">
        <f t="shared" si="363"/>
        <v/>
      </c>
      <c r="KD203" s="28" t="str">
        <f t="shared" si="364"/>
        <v/>
      </c>
      <c r="KE203" s="28" t="str">
        <f t="shared" si="365"/>
        <v/>
      </c>
      <c r="KF203" s="28" t="str">
        <f t="shared" si="366"/>
        <v/>
      </c>
      <c r="KG203" s="28" t="str">
        <f t="shared" si="367"/>
        <v/>
      </c>
      <c r="KH203" s="28" t="str">
        <f t="shared" si="368"/>
        <v/>
      </c>
      <c r="KI203" s="28" t="str">
        <f t="shared" si="369"/>
        <v/>
      </c>
      <c r="KJ203" s="28" t="str">
        <f t="shared" si="370"/>
        <v/>
      </c>
      <c r="KK203" s="122" t="str">
        <f t="shared" si="371"/>
        <v/>
      </c>
    </row>
    <row r="204" spans="2:297" s="26" customFormat="1" ht="26.25" customHeight="1" x14ac:dyDescent="0.2">
      <c r="B204" s="27">
        <f t="shared" si="250"/>
        <v>0</v>
      </c>
      <c r="C204" s="27">
        <f t="shared" si="251"/>
        <v>0</v>
      </c>
      <c r="D204" s="27">
        <f t="shared" si="252"/>
        <v>0</v>
      </c>
      <c r="E204" s="27">
        <f t="shared" si="253"/>
        <v>0</v>
      </c>
      <c r="F204" s="27">
        <f t="shared" si="254"/>
        <v>0</v>
      </c>
      <c r="G204" s="27">
        <f t="shared" si="255"/>
        <v>0</v>
      </c>
      <c r="H204" s="27">
        <f t="shared" si="256"/>
        <v>0</v>
      </c>
      <c r="I204" s="27">
        <f t="shared" si="257"/>
        <v>0</v>
      </c>
      <c r="J204" s="27"/>
      <c r="K204" s="27"/>
      <c r="L204" s="27"/>
      <c r="N204" s="131" t="str">
        <f t="shared" si="258"/>
        <v/>
      </c>
      <c r="O204" s="59"/>
      <c r="P204" s="59"/>
      <c r="Q204" s="241"/>
      <c r="R204" s="483"/>
      <c r="S204" s="243" t="str">
        <f>IFERROR(VLOOKUP($R204,整理番号!$B$4:$C$5,2,FALSE),"")</f>
        <v/>
      </c>
      <c r="T204" s="59"/>
      <c r="U204" s="250"/>
      <c r="V204" s="121"/>
      <c r="W204" s="218" t="str">
        <f t="shared" si="259"/>
        <v/>
      </c>
      <c r="X204" s="111"/>
      <c r="Y204" s="115"/>
      <c r="Z204" s="146" t="str">
        <f>IFERROR(VLOOKUP($Y204,整理番号!$B$8:$C$10,2,FALSE),"")</f>
        <v/>
      </c>
      <c r="AA204" s="251"/>
      <c r="AB204" s="28"/>
      <c r="AC204" s="62" t="str">
        <f>IFERROR(VLOOKUP($AB204,整理番号!$B$22:$C$23,2,FALSE),"")</f>
        <v/>
      </c>
      <c r="AD204" s="28"/>
      <c r="AE204" s="116" t="str">
        <f>IFERROR(VLOOKUP(AD204,整理番号!$B$14:$C$16,2,FALSE),"")</f>
        <v/>
      </c>
      <c r="AF204" s="115"/>
      <c r="AG204" s="30" t="str">
        <f>IFERROR(VLOOKUP(AF204,整理番号!$B$18:$C$19,2,FALSE),"")</f>
        <v/>
      </c>
      <c r="AH204" s="28"/>
      <c r="AI204" s="254"/>
      <c r="AJ204" s="254"/>
      <c r="AK204" s="122"/>
      <c r="AL204" s="141"/>
      <c r="AM204" s="28"/>
      <c r="AN204" s="141"/>
      <c r="AO204" s="115"/>
      <c r="AP204" s="116" t="str">
        <f>IFERROR(VLOOKUP(AO204,整理番号!$B$38:$C$43,2,FALSE),"")</f>
        <v/>
      </c>
      <c r="AQ204" s="104" t="str">
        <f t="shared" si="260"/>
        <v/>
      </c>
      <c r="AR204" s="27"/>
      <c r="AS204" s="28"/>
      <c r="AT204" s="27"/>
      <c r="AU204" s="27"/>
      <c r="AV204" s="122"/>
      <c r="AW204" s="115"/>
      <c r="AX204" s="31"/>
      <c r="AY204" s="64" t="str">
        <f t="shared" si="261"/>
        <v/>
      </c>
      <c r="AZ204" s="31"/>
      <c r="BA204" s="31"/>
      <c r="BB204" s="64">
        <f t="shared" si="262"/>
        <v>0</v>
      </c>
      <c r="BC204" s="64" t="str">
        <f t="shared" si="263"/>
        <v/>
      </c>
      <c r="BD204" s="64" t="str">
        <f t="shared" si="264"/>
        <v/>
      </c>
      <c r="BE204" s="33"/>
      <c r="BF204" s="34" t="str">
        <f t="shared" si="265"/>
        <v/>
      </c>
      <c r="BG204" s="125" t="str">
        <f t="shared" si="266"/>
        <v/>
      </c>
      <c r="BH204" s="262"/>
      <c r="BI204" s="263"/>
      <c r="BJ204" s="31"/>
      <c r="BK204" s="31"/>
      <c r="BL204" s="31"/>
      <c r="BM204" s="31"/>
      <c r="BN204" s="148"/>
      <c r="BO204" s="270"/>
      <c r="BP204" s="267"/>
      <c r="BQ204" s="262"/>
      <c r="BR204" s="263"/>
      <c r="BS204" s="31"/>
      <c r="BT204" s="31"/>
      <c r="BU204" s="31"/>
      <c r="BV204" s="31"/>
      <c r="BW204" s="148"/>
      <c r="BX204" s="270"/>
      <c r="BY204" s="267"/>
      <c r="BZ204" s="262"/>
      <c r="CA204" s="263"/>
      <c r="CB204" s="31"/>
      <c r="CC204" s="31"/>
      <c r="CD204" s="31"/>
      <c r="CE204" s="31"/>
      <c r="CF204" s="148"/>
      <c r="CG204" s="270"/>
      <c r="CH204" s="267"/>
      <c r="CI204" s="262"/>
      <c r="CJ204" s="263"/>
      <c r="CK204" s="323"/>
      <c r="CL204" s="323"/>
      <c r="CM204" s="323"/>
      <c r="CN204" s="323"/>
      <c r="CO204" s="35" t="s">
        <v>306</v>
      </c>
      <c r="CP204" s="342" t="str">
        <f t="shared" si="267"/>
        <v/>
      </c>
      <c r="CQ204" s="267"/>
      <c r="CR204" s="258"/>
      <c r="CS204" s="93"/>
      <c r="CT204" s="275"/>
      <c r="CU204" s="275"/>
      <c r="CV204" s="275"/>
      <c r="CW204" s="275"/>
      <c r="CX204" s="36" t="s">
        <v>307</v>
      </c>
      <c r="CY204" s="273"/>
      <c r="CZ204" s="258"/>
      <c r="DA204" s="263"/>
      <c r="DB204" s="296"/>
      <c r="DC204" s="296"/>
      <c r="DD204" s="296"/>
      <c r="DE204" s="296"/>
      <c r="DF204" s="36" t="s">
        <v>308</v>
      </c>
      <c r="DG204" s="344" t="str">
        <f t="shared" si="268"/>
        <v/>
      </c>
      <c r="DH204" s="273"/>
      <c r="DI204" s="258"/>
      <c r="DJ204" s="263"/>
      <c r="DK204" s="278"/>
      <c r="DL204" s="278"/>
      <c r="DM204" s="278"/>
      <c r="DN204" s="278"/>
      <c r="DO204" s="36" t="s">
        <v>309</v>
      </c>
      <c r="DP204" s="281"/>
      <c r="DQ204" s="284" t="str">
        <f t="shared" si="269"/>
        <v/>
      </c>
      <c r="DR204" s="273"/>
      <c r="DS204" s="43"/>
      <c r="DT204" s="93"/>
      <c r="DU204" s="37"/>
      <c r="DV204" s="37"/>
      <c r="DW204" s="37"/>
      <c r="DX204" s="37"/>
      <c r="DY204" s="46" t="s">
        <v>310</v>
      </c>
      <c r="DZ204" s="478"/>
      <c r="EA204" s="38"/>
      <c r="EB204" s="37"/>
      <c r="EC204" s="37"/>
      <c r="ED204" s="37"/>
      <c r="EE204" s="37"/>
      <c r="EF204" s="49" t="s">
        <v>307</v>
      </c>
      <c r="EG204" s="54"/>
      <c r="EH204" s="290"/>
      <c r="EI204" s="37"/>
      <c r="EJ204" s="37"/>
      <c r="EK204" s="37"/>
      <c r="EL204" s="37"/>
      <c r="EM204" s="52" t="s">
        <v>307</v>
      </c>
      <c r="EN204" s="57"/>
      <c r="EO204" s="290"/>
      <c r="EP204" s="37"/>
      <c r="EQ204" s="37"/>
      <c r="ER204" s="37"/>
      <c r="ES204" s="37"/>
      <c r="ET204" s="39" t="s">
        <v>307</v>
      </c>
      <c r="EU204" s="287"/>
      <c r="EV204" s="292"/>
      <c r="EW204" s="290"/>
      <c r="EX204" s="37"/>
      <c r="EY204" s="37"/>
      <c r="EZ204" s="37"/>
      <c r="FA204" s="37"/>
      <c r="FB204" s="39" t="s">
        <v>307</v>
      </c>
      <c r="FC204" s="287"/>
      <c r="FD204" s="292"/>
      <c r="FE204" s="290"/>
      <c r="FF204" s="296"/>
      <c r="FG204" s="296"/>
      <c r="FH204" s="296"/>
      <c r="FI204" s="296"/>
      <c r="FJ204" s="40" t="s">
        <v>311</v>
      </c>
      <c r="FK204" s="302" t="str">
        <f t="shared" si="270"/>
        <v/>
      </c>
      <c r="FL204" s="299"/>
      <c r="FM204" s="292"/>
      <c r="FN204" s="290"/>
      <c r="FO204" s="305"/>
      <c r="FP204" s="296"/>
      <c r="FQ204" s="296"/>
      <c r="FR204" s="296"/>
      <c r="FS204" s="40" t="s">
        <v>311</v>
      </c>
      <c r="FT204" s="352" t="str">
        <f t="shared" si="271"/>
        <v/>
      </c>
      <c r="FU204" s="267"/>
      <c r="FV204" s="292"/>
      <c r="FW204" s="290"/>
      <c r="FX204" s="326"/>
      <c r="FY204" s="326"/>
      <c r="FZ204" s="326"/>
      <c r="GA204" s="326"/>
      <c r="GB204" s="36" t="s">
        <v>312</v>
      </c>
      <c r="GC204" s="308" t="str">
        <f t="shared" si="272"/>
        <v/>
      </c>
      <c r="GD204" s="267"/>
      <c r="GE204" s="312" t="str">
        <f t="shared" si="273"/>
        <v/>
      </c>
      <c r="GF204" s="313"/>
      <c r="GG204" s="338"/>
      <c r="GH204" s="312" t="str">
        <f t="shared" si="274"/>
        <v/>
      </c>
      <c r="GI204" s="313"/>
      <c r="GJ204" s="338" t="s">
        <v>56</v>
      </c>
      <c r="GK204" s="475" t="str">
        <f t="shared" si="275"/>
        <v/>
      </c>
      <c r="GL204" s="313"/>
      <c r="GM204" s="313"/>
      <c r="GN204" s="338"/>
      <c r="GO204" s="429" t="str">
        <f t="shared" si="276"/>
        <v/>
      </c>
      <c r="GP204" s="430" t="str">
        <f t="shared" si="277"/>
        <v/>
      </c>
      <c r="GQ204" s="431" t="str">
        <f t="shared" si="278"/>
        <v/>
      </c>
      <c r="GR204" s="432" t="str">
        <f t="shared" si="279"/>
        <v/>
      </c>
      <c r="GS204" s="430" t="str">
        <f t="shared" si="280"/>
        <v/>
      </c>
      <c r="GT204" s="433" t="str">
        <f t="shared" si="281"/>
        <v/>
      </c>
      <c r="GU204" s="331" t="str">
        <f t="shared" si="282"/>
        <v/>
      </c>
      <c r="GV204" s="333" t="str">
        <f t="shared" si="283"/>
        <v/>
      </c>
      <c r="GW204" s="439" t="str">
        <f t="shared" si="284"/>
        <v/>
      </c>
      <c r="GX204" s="433" t="str">
        <f t="shared" si="285"/>
        <v/>
      </c>
      <c r="GY204" s="331" t="str">
        <f t="shared" si="286"/>
        <v/>
      </c>
      <c r="GZ204" s="331" t="str">
        <f t="shared" si="287"/>
        <v/>
      </c>
      <c r="HA204" s="328" t="str">
        <f t="shared" si="288"/>
        <v/>
      </c>
      <c r="HB204" s="331" t="str">
        <f t="shared" si="289"/>
        <v/>
      </c>
      <c r="HC204" s="331" t="str">
        <f t="shared" si="290"/>
        <v/>
      </c>
      <c r="HD204" s="333" t="str">
        <f t="shared" si="291"/>
        <v/>
      </c>
      <c r="HE204" s="332" t="str">
        <f t="shared" si="292"/>
        <v/>
      </c>
      <c r="HF204" s="331" t="str">
        <f t="shared" si="293"/>
        <v/>
      </c>
      <c r="HG204" s="333" t="str">
        <f t="shared" si="294"/>
        <v/>
      </c>
      <c r="HH204" s="419" t="str">
        <f t="shared" si="295"/>
        <v/>
      </c>
      <c r="HI204" s="358" t="str">
        <f t="shared" si="296"/>
        <v/>
      </c>
      <c r="HJ204" s="331" t="str">
        <f t="shared" si="297"/>
        <v/>
      </c>
      <c r="HK204" s="331" t="str">
        <f t="shared" si="298"/>
        <v/>
      </c>
      <c r="HL204" s="358" t="str">
        <f t="shared" si="299"/>
        <v/>
      </c>
      <c r="HM204" s="331" t="str">
        <f t="shared" si="300"/>
        <v/>
      </c>
      <c r="HN204" s="331" t="str">
        <f t="shared" si="301"/>
        <v/>
      </c>
      <c r="HO204" s="358" t="str">
        <f t="shared" si="302"/>
        <v/>
      </c>
      <c r="HP204" s="331" t="str">
        <f t="shared" si="303"/>
        <v/>
      </c>
      <c r="HQ204" s="331" t="str">
        <f t="shared" si="304"/>
        <v/>
      </c>
      <c r="HR204" s="361" t="str">
        <f t="shared" si="305"/>
        <v/>
      </c>
      <c r="HS204" s="348" t="str">
        <f t="shared" si="306"/>
        <v/>
      </c>
      <c r="HT204" s="333" t="str">
        <f t="shared" si="307"/>
        <v/>
      </c>
      <c r="HU204" s="428" t="str">
        <f t="shared" si="308"/>
        <v/>
      </c>
      <c r="HV204" s="328" t="str">
        <f t="shared" si="309"/>
        <v/>
      </c>
      <c r="HW204" s="330" t="str">
        <f t="shared" si="310"/>
        <v/>
      </c>
      <c r="HX204" s="418" t="str">
        <f t="shared" si="311"/>
        <v/>
      </c>
      <c r="HY204" s="331" t="str">
        <f t="shared" si="312"/>
        <v/>
      </c>
      <c r="HZ204" s="331" t="str">
        <f t="shared" si="313"/>
        <v/>
      </c>
      <c r="IA204" s="331" t="str">
        <f t="shared" si="314"/>
        <v/>
      </c>
      <c r="IB204" s="331" t="str">
        <f t="shared" si="315"/>
        <v/>
      </c>
      <c r="IC204" s="333" t="str">
        <f t="shared" si="316"/>
        <v/>
      </c>
      <c r="ID204" s="419" t="str">
        <f t="shared" si="317"/>
        <v/>
      </c>
      <c r="IE204" s="331" t="str">
        <f t="shared" si="318"/>
        <v/>
      </c>
      <c r="IF204" s="331" t="str">
        <f t="shared" si="319"/>
        <v/>
      </c>
      <c r="IG204" s="331" t="str">
        <f t="shared" si="320"/>
        <v/>
      </c>
      <c r="IH204" s="331" t="str">
        <f t="shared" si="321"/>
        <v/>
      </c>
      <c r="II204" s="333" t="str">
        <f t="shared" si="322"/>
        <v/>
      </c>
      <c r="IJ204" s="419" t="str">
        <f t="shared" si="323"/>
        <v/>
      </c>
      <c r="IK204" s="331" t="str">
        <f t="shared" si="324"/>
        <v/>
      </c>
      <c r="IL204" s="331" t="str">
        <f t="shared" si="325"/>
        <v/>
      </c>
      <c r="IM204" s="331" t="str">
        <f t="shared" si="326"/>
        <v/>
      </c>
      <c r="IN204" s="331" t="str">
        <f t="shared" si="327"/>
        <v/>
      </c>
      <c r="IO204" s="333" t="str">
        <f t="shared" si="328"/>
        <v/>
      </c>
      <c r="IP204" s="433" t="str">
        <f t="shared" si="329"/>
        <v/>
      </c>
      <c r="IQ204" s="331" t="str">
        <f t="shared" si="330"/>
        <v/>
      </c>
      <c r="IR204" s="348" t="str">
        <f t="shared" si="331"/>
        <v/>
      </c>
      <c r="IS204" s="433" t="str">
        <f t="shared" si="332"/>
        <v/>
      </c>
      <c r="IT204" s="331" t="str">
        <f t="shared" si="333"/>
        <v/>
      </c>
      <c r="IU204" s="333" t="str">
        <f t="shared" si="334"/>
        <v/>
      </c>
      <c r="IV204" s="449" t="str">
        <f t="shared" si="335"/>
        <v/>
      </c>
      <c r="IW204" s="331" t="str">
        <f t="shared" si="336"/>
        <v/>
      </c>
      <c r="IX204" s="331" t="str">
        <f t="shared" si="337"/>
        <v/>
      </c>
      <c r="IY204" s="348" t="str">
        <f t="shared" si="338"/>
        <v/>
      </c>
      <c r="IZ204" s="365" t="str">
        <f t="shared" si="339"/>
        <v/>
      </c>
      <c r="JA204" s="340"/>
      <c r="JB204" s="100"/>
      <c r="JC204" s="370" t="str">
        <f t="shared" si="340"/>
        <v/>
      </c>
      <c r="JD204" s="101" t="str">
        <f t="shared" si="341"/>
        <v/>
      </c>
      <c r="JE204" s="367" t="str">
        <f t="shared" si="342"/>
        <v/>
      </c>
      <c r="JF204" s="368" t="str">
        <f t="shared" si="343"/>
        <v/>
      </c>
      <c r="JG204" s="368" t="str">
        <f t="shared" si="344"/>
        <v/>
      </c>
      <c r="JH204" s="368" t="str">
        <f t="shared" si="345"/>
        <v/>
      </c>
      <c r="JI204" s="368">
        <f t="shared" si="346"/>
        <v>0</v>
      </c>
      <c r="JJ204" s="369" t="str">
        <f t="shared" si="347"/>
        <v/>
      </c>
      <c r="JK204" s="367" t="str">
        <f t="shared" si="348"/>
        <v/>
      </c>
      <c r="JL204" s="369" t="str">
        <f t="shared" si="349"/>
        <v/>
      </c>
      <c r="JM204" s="368" t="str">
        <f t="shared" si="350"/>
        <v/>
      </c>
      <c r="JN204" s="368" t="str">
        <f t="shared" si="351"/>
        <v/>
      </c>
      <c r="JO204" s="368" t="str">
        <f t="shared" si="352"/>
        <v/>
      </c>
      <c r="JP204" s="371" t="str">
        <f t="shared" si="353"/>
        <v/>
      </c>
      <c r="JR204" s="115" t="str">
        <f t="shared" si="354"/>
        <v/>
      </c>
      <c r="JS204" s="28" t="str">
        <f t="shared" si="355"/>
        <v/>
      </c>
      <c r="JT204" s="28" t="str">
        <f t="shared" si="356"/>
        <v/>
      </c>
      <c r="JU204" s="28" t="str">
        <f t="shared" si="357"/>
        <v/>
      </c>
      <c r="JV204" s="28" t="str">
        <f t="shared" si="358"/>
        <v/>
      </c>
      <c r="JW204" s="251"/>
      <c r="JX204" s="122" t="str">
        <f t="shared" si="359"/>
        <v/>
      </c>
      <c r="JZ204" s="115" t="str">
        <f t="shared" si="360"/>
        <v/>
      </c>
      <c r="KA204" s="398" t="str">
        <f t="shared" si="361"/>
        <v/>
      </c>
      <c r="KB204" s="398" t="str">
        <f t="shared" si="362"/>
        <v/>
      </c>
      <c r="KC204" s="28" t="str">
        <f t="shared" si="363"/>
        <v/>
      </c>
      <c r="KD204" s="28" t="str">
        <f t="shared" si="364"/>
        <v/>
      </c>
      <c r="KE204" s="28" t="str">
        <f t="shared" si="365"/>
        <v/>
      </c>
      <c r="KF204" s="28" t="str">
        <f t="shared" si="366"/>
        <v/>
      </c>
      <c r="KG204" s="28" t="str">
        <f t="shared" si="367"/>
        <v/>
      </c>
      <c r="KH204" s="28" t="str">
        <f t="shared" si="368"/>
        <v/>
      </c>
      <c r="KI204" s="28" t="str">
        <f t="shared" si="369"/>
        <v/>
      </c>
      <c r="KJ204" s="28" t="str">
        <f t="shared" si="370"/>
        <v/>
      </c>
      <c r="KK204" s="122" t="str">
        <f t="shared" si="371"/>
        <v/>
      </c>
    </row>
    <row r="205" spans="2:297" s="26" customFormat="1" ht="26.25" customHeight="1" x14ac:dyDescent="0.2">
      <c r="B205" s="27">
        <f t="shared" si="250"/>
        <v>0</v>
      </c>
      <c r="C205" s="27">
        <f t="shared" si="251"/>
        <v>0</v>
      </c>
      <c r="D205" s="27">
        <f t="shared" si="252"/>
        <v>0</v>
      </c>
      <c r="E205" s="27">
        <f t="shared" si="253"/>
        <v>0</v>
      </c>
      <c r="F205" s="27">
        <f t="shared" si="254"/>
        <v>0</v>
      </c>
      <c r="G205" s="27">
        <f t="shared" si="255"/>
        <v>0</v>
      </c>
      <c r="H205" s="27">
        <f t="shared" si="256"/>
        <v>0</v>
      </c>
      <c r="I205" s="27">
        <f t="shared" si="257"/>
        <v>0</v>
      </c>
      <c r="J205" s="27"/>
      <c r="K205" s="27"/>
      <c r="L205" s="27"/>
      <c r="N205" s="131" t="str">
        <f t="shared" si="258"/>
        <v/>
      </c>
      <c r="O205" s="59"/>
      <c r="P205" s="59"/>
      <c r="Q205" s="241"/>
      <c r="R205" s="483"/>
      <c r="S205" s="243" t="str">
        <f>IFERROR(VLOOKUP($R205,整理番号!$B$4:$C$5,2,FALSE),"")</f>
        <v/>
      </c>
      <c r="T205" s="59"/>
      <c r="U205" s="250"/>
      <c r="V205" s="121"/>
      <c r="W205" s="218" t="str">
        <f t="shared" si="259"/>
        <v/>
      </c>
      <c r="X205" s="111"/>
      <c r="Y205" s="115"/>
      <c r="Z205" s="146" t="str">
        <f>IFERROR(VLOOKUP($Y205,整理番号!$B$8:$C$10,2,FALSE),"")</f>
        <v/>
      </c>
      <c r="AA205" s="251"/>
      <c r="AB205" s="28"/>
      <c r="AC205" s="62" t="str">
        <f>IFERROR(VLOOKUP($AB205,整理番号!$B$22:$C$23,2,FALSE),"")</f>
        <v/>
      </c>
      <c r="AD205" s="28"/>
      <c r="AE205" s="116" t="str">
        <f>IFERROR(VLOOKUP(AD205,整理番号!$B$14:$C$16,2,FALSE),"")</f>
        <v/>
      </c>
      <c r="AF205" s="115"/>
      <c r="AG205" s="30" t="str">
        <f>IFERROR(VLOOKUP(AF205,整理番号!$B$18:$C$19,2,FALSE),"")</f>
        <v/>
      </c>
      <c r="AH205" s="28"/>
      <c r="AI205" s="254"/>
      <c r="AJ205" s="254"/>
      <c r="AK205" s="122"/>
      <c r="AL205" s="141"/>
      <c r="AM205" s="28"/>
      <c r="AN205" s="141"/>
      <c r="AO205" s="115"/>
      <c r="AP205" s="116" t="str">
        <f>IFERROR(VLOOKUP(AO205,整理番号!$B$38:$C$43,2,FALSE),"")</f>
        <v/>
      </c>
      <c r="AQ205" s="104" t="str">
        <f t="shared" si="260"/>
        <v/>
      </c>
      <c r="AR205" s="27"/>
      <c r="AS205" s="28"/>
      <c r="AT205" s="27"/>
      <c r="AU205" s="27"/>
      <c r="AV205" s="122"/>
      <c r="AW205" s="115"/>
      <c r="AX205" s="31"/>
      <c r="AY205" s="64" t="str">
        <f t="shared" si="261"/>
        <v/>
      </c>
      <c r="AZ205" s="31"/>
      <c r="BA205" s="31"/>
      <c r="BB205" s="64">
        <f t="shared" si="262"/>
        <v>0</v>
      </c>
      <c r="BC205" s="64" t="str">
        <f t="shared" si="263"/>
        <v/>
      </c>
      <c r="BD205" s="64" t="str">
        <f t="shared" si="264"/>
        <v/>
      </c>
      <c r="BE205" s="33"/>
      <c r="BF205" s="34" t="str">
        <f t="shared" si="265"/>
        <v/>
      </c>
      <c r="BG205" s="125" t="str">
        <f t="shared" si="266"/>
        <v/>
      </c>
      <c r="BH205" s="262"/>
      <c r="BI205" s="263"/>
      <c r="BJ205" s="31"/>
      <c r="BK205" s="31"/>
      <c r="BL205" s="31"/>
      <c r="BM205" s="31"/>
      <c r="BN205" s="148"/>
      <c r="BO205" s="270"/>
      <c r="BP205" s="267"/>
      <c r="BQ205" s="262"/>
      <c r="BR205" s="263"/>
      <c r="BS205" s="31"/>
      <c r="BT205" s="31"/>
      <c r="BU205" s="31"/>
      <c r="BV205" s="31"/>
      <c r="BW205" s="148"/>
      <c r="BX205" s="270"/>
      <c r="BY205" s="267"/>
      <c r="BZ205" s="262"/>
      <c r="CA205" s="263"/>
      <c r="CB205" s="31"/>
      <c r="CC205" s="31"/>
      <c r="CD205" s="31"/>
      <c r="CE205" s="31"/>
      <c r="CF205" s="148"/>
      <c r="CG205" s="270"/>
      <c r="CH205" s="267"/>
      <c r="CI205" s="262"/>
      <c r="CJ205" s="263"/>
      <c r="CK205" s="323"/>
      <c r="CL205" s="323"/>
      <c r="CM205" s="323"/>
      <c r="CN205" s="323"/>
      <c r="CO205" s="35" t="s">
        <v>306</v>
      </c>
      <c r="CP205" s="342" t="str">
        <f t="shared" si="267"/>
        <v/>
      </c>
      <c r="CQ205" s="267"/>
      <c r="CR205" s="258"/>
      <c r="CS205" s="93"/>
      <c r="CT205" s="275"/>
      <c r="CU205" s="275"/>
      <c r="CV205" s="275"/>
      <c r="CW205" s="275"/>
      <c r="CX205" s="36" t="s">
        <v>307</v>
      </c>
      <c r="CY205" s="273"/>
      <c r="CZ205" s="258"/>
      <c r="DA205" s="263"/>
      <c r="DB205" s="296"/>
      <c r="DC205" s="296"/>
      <c r="DD205" s="296"/>
      <c r="DE205" s="296"/>
      <c r="DF205" s="36" t="s">
        <v>308</v>
      </c>
      <c r="DG205" s="344" t="str">
        <f t="shared" si="268"/>
        <v/>
      </c>
      <c r="DH205" s="273"/>
      <c r="DI205" s="258"/>
      <c r="DJ205" s="263"/>
      <c r="DK205" s="278"/>
      <c r="DL205" s="278"/>
      <c r="DM205" s="278"/>
      <c r="DN205" s="278"/>
      <c r="DO205" s="36" t="s">
        <v>309</v>
      </c>
      <c r="DP205" s="281"/>
      <c r="DQ205" s="284" t="str">
        <f t="shared" si="269"/>
        <v/>
      </c>
      <c r="DR205" s="273"/>
      <c r="DS205" s="43"/>
      <c r="DT205" s="93"/>
      <c r="DU205" s="37"/>
      <c r="DV205" s="37"/>
      <c r="DW205" s="37"/>
      <c r="DX205" s="37"/>
      <c r="DY205" s="46" t="s">
        <v>310</v>
      </c>
      <c r="DZ205" s="478"/>
      <c r="EA205" s="38"/>
      <c r="EB205" s="37"/>
      <c r="EC205" s="37"/>
      <c r="ED205" s="37"/>
      <c r="EE205" s="37"/>
      <c r="EF205" s="49" t="s">
        <v>307</v>
      </c>
      <c r="EG205" s="54"/>
      <c r="EH205" s="290"/>
      <c r="EI205" s="37"/>
      <c r="EJ205" s="37"/>
      <c r="EK205" s="37"/>
      <c r="EL205" s="37"/>
      <c r="EM205" s="52" t="s">
        <v>307</v>
      </c>
      <c r="EN205" s="57"/>
      <c r="EO205" s="290"/>
      <c r="EP205" s="37"/>
      <c r="EQ205" s="37"/>
      <c r="ER205" s="37"/>
      <c r="ES205" s="37"/>
      <c r="ET205" s="39" t="s">
        <v>307</v>
      </c>
      <c r="EU205" s="287"/>
      <c r="EV205" s="292"/>
      <c r="EW205" s="290"/>
      <c r="EX205" s="37"/>
      <c r="EY205" s="37"/>
      <c r="EZ205" s="37"/>
      <c r="FA205" s="37"/>
      <c r="FB205" s="39" t="s">
        <v>307</v>
      </c>
      <c r="FC205" s="287"/>
      <c r="FD205" s="292"/>
      <c r="FE205" s="290"/>
      <c r="FF205" s="296"/>
      <c r="FG205" s="296"/>
      <c r="FH205" s="296"/>
      <c r="FI205" s="296"/>
      <c r="FJ205" s="40" t="s">
        <v>311</v>
      </c>
      <c r="FK205" s="302" t="str">
        <f t="shared" si="270"/>
        <v/>
      </c>
      <c r="FL205" s="299"/>
      <c r="FM205" s="292"/>
      <c r="FN205" s="290"/>
      <c r="FO205" s="305"/>
      <c r="FP205" s="296"/>
      <c r="FQ205" s="296"/>
      <c r="FR205" s="296"/>
      <c r="FS205" s="40" t="s">
        <v>311</v>
      </c>
      <c r="FT205" s="352" t="str">
        <f t="shared" si="271"/>
        <v/>
      </c>
      <c r="FU205" s="267"/>
      <c r="FV205" s="292"/>
      <c r="FW205" s="290"/>
      <c r="FX205" s="326"/>
      <c r="FY205" s="326"/>
      <c r="FZ205" s="326"/>
      <c r="GA205" s="326"/>
      <c r="GB205" s="36" t="s">
        <v>312</v>
      </c>
      <c r="GC205" s="308" t="str">
        <f t="shared" si="272"/>
        <v/>
      </c>
      <c r="GD205" s="267"/>
      <c r="GE205" s="312" t="str">
        <f t="shared" si="273"/>
        <v/>
      </c>
      <c r="GF205" s="313"/>
      <c r="GG205" s="338"/>
      <c r="GH205" s="312" t="str">
        <f t="shared" si="274"/>
        <v/>
      </c>
      <c r="GI205" s="313"/>
      <c r="GJ205" s="338" t="s">
        <v>56</v>
      </c>
      <c r="GK205" s="475" t="str">
        <f t="shared" si="275"/>
        <v/>
      </c>
      <c r="GL205" s="313"/>
      <c r="GM205" s="313"/>
      <c r="GN205" s="338"/>
      <c r="GO205" s="429" t="str">
        <f t="shared" si="276"/>
        <v/>
      </c>
      <c r="GP205" s="430" t="str">
        <f t="shared" si="277"/>
        <v/>
      </c>
      <c r="GQ205" s="431" t="str">
        <f t="shared" si="278"/>
        <v/>
      </c>
      <c r="GR205" s="432" t="str">
        <f t="shared" si="279"/>
        <v/>
      </c>
      <c r="GS205" s="430" t="str">
        <f t="shared" si="280"/>
        <v/>
      </c>
      <c r="GT205" s="433" t="str">
        <f t="shared" si="281"/>
        <v/>
      </c>
      <c r="GU205" s="331" t="str">
        <f t="shared" si="282"/>
        <v/>
      </c>
      <c r="GV205" s="333" t="str">
        <f t="shared" si="283"/>
        <v/>
      </c>
      <c r="GW205" s="439" t="str">
        <f t="shared" si="284"/>
        <v/>
      </c>
      <c r="GX205" s="433" t="str">
        <f t="shared" si="285"/>
        <v/>
      </c>
      <c r="GY205" s="331" t="str">
        <f t="shared" si="286"/>
        <v/>
      </c>
      <c r="GZ205" s="331" t="str">
        <f t="shared" si="287"/>
        <v/>
      </c>
      <c r="HA205" s="328" t="str">
        <f t="shared" si="288"/>
        <v/>
      </c>
      <c r="HB205" s="331" t="str">
        <f t="shared" si="289"/>
        <v/>
      </c>
      <c r="HC205" s="331" t="str">
        <f t="shared" si="290"/>
        <v/>
      </c>
      <c r="HD205" s="333" t="str">
        <f t="shared" si="291"/>
        <v/>
      </c>
      <c r="HE205" s="332" t="str">
        <f t="shared" si="292"/>
        <v/>
      </c>
      <c r="HF205" s="331" t="str">
        <f t="shared" si="293"/>
        <v/>
      </c>
      <c r="HG205" s="333" t="str">
        <f t="shared" si="294"/>
        <v/>
      </c>
      <c r="HH205" s="419" t="str">
        <f t="shared" si="295"/>
        <v/>
      </c>
      <c r="HI205" s="358" t="str">
        <f t="shared" si="296"/>
        <v/>
      </c>
      <c r="HJ205" s="331" t="str">
        <f t="shared" si="297"/>
        <v/>
      </c>
      <c r="HK205" s="331" t="str">
        <f t="shared" si="298"/>
        <v/>
      </c>
      <c r="HL205" s="358" t="str">
        <f t="shared" si="299"/>
        <v/>
      </c>
      <c r="HM205" s="331" t="str">
        <f t="shared" si="300"/>
        <v/>
      </c>
      <c r="HN205" s="331" t="str">
        <f t="shared" si="301"/>
        <v/>
      </c>
      <c r="HO205" s="358" t="str">
        <f t="shared" si="302"/>
        <v/>
      </c>
      <c r="HP205" s="331" t="str">
        <f t="shared" si="303"/>
        <v/>
      </c>
      <c r="HQ205" s="331" t="str">
        <f t="shared" si="304"/>
        <v/>
      </c>
      <c r="HR205" s="361" t="str">
        <f t="shared" si="305"/>
        <v/>
      </c>
      <c r="HS205" s="348" t="str">
        <f t="shared" si="306"/>
        <v/>
      </c>
      <c r="HT205" s="333" t="str">
        <f t="shared" si="307"/>
        <v/>
      </c>
      <c r="HU205" s="428" t="str">
        <f t="shared" si="308"/>
        <v/>
      </c>
      <c r="HV205" s="328" t="str">
        <f t="shared" si="309"/>
        <v/>
      </c>
      <c r="HW205" s="330" t="str">
        <f t="shared" si="310"/>
        <v/>
      </c>
      <c r="HX205" s="418" t="str">
        <f t="shared" si="311"/>
        <v/>
      </c>
      <c r="HY205" s="331" t="str">
        <f t="shared" si="312"/>
        <v/>
      </c>
      <c r="HZ205" s="331" t="str">
        <f t="shared" si="313"/>
        <v/>
      </c>
      <c r="IA205" s="331" t="str">
        <f t="shared" si="314"/>
        <v/>
      </c>
      <c r="IB205" s="331" t="str">
        <f t="shared" si="315"/>
        <v/>
      </c>
      <c r="IC205" s="333" t="str">
        <f t="shared" si="316"/>
        <v/>
      </c>
      <c r="ID205" s="419" t="str">
        <f t="shared" si="317"/>
        <v/>
      </c>
      <c r="IE205" s="331" t="str">
        <f t="shared" si="318"/>
        <v/>
      </c>
      <c r="IF205" s="331" t="str">
        <f t="shared" si="319"/>
        <v/>
      </c>
      <c r="IG205" s="331" t="str">
        <f t="shared" si="320"/>
        <v/>
      </c>
      <c r="IH205" s="331" t="str">
        <f t="shared" si="321"/>
        <v/>
      </c>
      <c r="II205" s="333" t="str">
        <f t="shared" si="322"/>
        <v/>
      </c>
      <c r="IJ205" s="419" t="str">
        <f t="shared" si="323"/>
        <v/>
      </c>
      <c r="IK205" s="331" t="str">
        <f t="shared" si="324"/>
        <v/>
      </c>
      <c r="IL205" s="331" t="str">
        <f t="shared" si="325"/>
        <v/>
      </c>
      <c r="IM205" s="331" t="str">
        <f t="shared" si="326"/>
        <v/>
      </c>
      <c r="IN205" s="331" t="str">
        <f t="shared" si="327"/>
        <v/>
      </c>
      <c r="IO205" s="333" t="str">
        <f t="shared" si="328"/>
        <v/>
      </c>
      <c r="IP205" s="433" t="str">
        <f t="shared" si="329"/>
        <v/>
      </c>
      <c r="IQ205" s="331" t="str">
        <f t="shared" si="330"/>
        <v/>
      </c>
      <c r="IR205" s="348" t="str">
        <f t="shared" si="331"/>
        <v/>
      </c>
      <c r="IS205" s="433" t="str">
        <f t="shared" si="332"/>
        <v/>
      </c>
      <c r="IT205" s="331" t="str">
        <f t="shared" si="333"/>
        <v/>
      </c>
      <c r="IU205" s="333" t="str">
        <f t="shared" si="334"/>
        <v/>
      </c>
      <c r="IV205" s="449" t="str">
        <f t="shared" si="335"/>
        <v/>
      </c>
      <c r="IW205" s="331" t="str">
        <f t="shared" si="336"/>
        <v/>
      </c>
      <c r="IX205" s="331" t="str">
        <f t="shared" si="337"/>
        <v/>
      </c>
      <c r="IY205" s="348" t="str">
        <f t="shared" si="338"/>
        <v/>
      </c>
      <c r="IZ205" s="365" t="str">
        <f t="shared" si="339"/>
        <v/>
      </c>
      <c r="JA205" s="340"/>
      <c r="JB205" s="100"/>
      <c r="JC205" s="370" t="str">
        <f t="shared" si="340"/>
        <v/>
      </c>
      <c r="JD205" s="101" t="str">
        <f t="shared" si="341"/>
        <v/>
      </c>
      <c r="JE205" s="367" t="str">
        <f t="shared" si="342"/>
        <v/>
      </c>
      <c r="JF205" s="368" t="str">
        <f t="shared" si="343"/>
        <v/>
      </c>
      <c r="JG205" s="368" t="str">
        <f t="shared" si="344"/>
        <v/>
      </c>
      <c r="JH205" s="368" t="str">
        <f t="shared" si="345"/>
        <v/>
      </c>
      <c r="JI205" s="368">
        <f t="shared" si="346"/>
        <v>0</v>
      </c>
      <c r="JJ205" s="369" t="str">
        <f t="shared" si="347"/>
        <v/>
      </c>
      <c r="JK205" s="367" t="str">
        <f t="shared" si="348"/>
        <v/>
      </c>
      <c r="JL205" s="369" t="str">
        <f t="shared" si="349"/>
        <v/>
      </c>
      <c r="JM205" s="368" t="str">
        <f t="shared" si="350"/>
        <v/>
      </c>
      <c r="JN205" s="368" t="str">
        <f t="shared" si="351"/>
        <v/>
      </c>
      <c r="JO205" s="368" t="str">
        <f t="shared" si="352"/>
        <v/>
      </c>
      <c r="JP205" s="371" t="str">
        <f t="shared" si="353"/>
        <v/>
      </c>
      <c r="JR205" s="115" t="str">
        <f t="shared" si="354"/>
        <v/>
      </c>
      <c r="JS205" s="28" t="str">
        <f t="shared" si="355"/>
        <v/>
      </c>
      <c r="JT205" s="28" t="str">
        <f t="shared" si="356"/>
        <v/>
      </c>
      <c r="JU205" s="28" t="str">
        <f t="shared" si="357"/>
        <v/>
      </c>
      <c r="JV205" s="28" t="str">
        <f t="shared" si="358"/>
        <v/>
      </c>
      <c r="JW205" s="251"/>
      <c r="JX205" s="122" t="str">
        <f t="shared" si="359"/>
        <v/>
      </c>
      <c r="JZ205" s="115" t="str">
        <f t="shared" si="360"/>
        <v/>
      </c>
      <c r="KA205" s="398" t="str">
        <f t="shared" si="361"/>
        <v/>
      </c>
      <c r="KB205" s="398" t="str">
        <f t="shared" si="362"/>
        <v/>
      </c>
      <c r="KC205" s="28" t="str">
        <f t="shared" si="363"/>
        <v/>
      </c>
      <c r="KD205" s="28" t="str">
        <f t="shared" si="364"/>
        <v/>
      </c>
      <c r="KE205" s="28" t="str">
        <f t="shared" si="365"/>
        <v/>
      </c>
      <c r="KF205" s="28" t="str">
        <f t="shared" si="366"/>
        <v/>
      </c>
      <c r="KG205" s="28" t="str">
        <f t="shared" si="367"/>
        <v/>
      </c>
      <c r="KH205" s="28" t="str">
        <f t="shared" si="368"/>
        <v/>
      </c>
      <c r="KI205" s="28" t="str">
        <f t="shared" si="369"/>
        <v/>
      </c>
      <c r="KJ205" s="28" t="str">
        <f t="shared" si="370"/>
        <v/>
      </c>
      <c r="KK205" s="122" t="str">
        <f t="shared" si="371"/>
        <v/>
      </c>
    </row>
    <row r="206" spans="2:297" s="26" customFormat="1" ht="26.25" customHeight="1" x14ac:dyDescent="0.2">
      <c r="B206" s="27">
        <f t="shared" si="250"/>
        <v>0</v>
      </c>
      <c r="C206" s="27">
        <f t="shared" si="251"/>
        <v>0</v>
      </c>
      <c r="D206" s="27">
        <f t="shared" si="252"/>
        <v>0</v>
      </c>
      <c r="E206" s="27">
        <f t="shared" si="253"/>
        <v>0</v>
      </c>
      <c r="F206" s="27">
        <f t="shared" si="254"/>
        <v>0</v>
      </c>
      <c r="G206" s="27">
        <f t="shared" si="255"/>
        <v>0</v>
      </c>
      <c r="H206" s="27">
        <f t="shared" si="256"/>
        <v>0</v>
      </c>
      <c r="I206" s="27">
        <f t="shared" si="257"/>
        <v>0</v>
      </c>
      <c r="J206" s="27"/>
      <c r="K206" s="27"/>
      <c r="L206" s="27"/>
      <c r="N206" s="131" t="str">
        <f t="shared" si="258"/>
        <v/>
      </c>
      <c r="O206" s="59"/>
      <c r="P206" s="59"/>
      <c r="Q206" s="241"/>
      <c r="R206" s="483"/>
      <c r="S206" s="243" t="str">
        <f>IFERROR(VLOOKUP($R206,整理番号!$B$4:$C$5,2,FALSE),"")</f>
        <v/>
      </c>
      <c r="T206" s="59"/>
      <c r="U206" s="250"/>
      <c r="V206" s="121"/>
      <c r="W206" s="218" t="str">
        <f t="shared" si="259"/>
        <v/>
      </c>
      <c r="X206" s="111"/>
      <c r="Y206" s="115"/>
      <c r="Z206" s="146" t="str">
        <f>IFERROR(VLOOKUP($Y206,整理番号!$B$8:$C$10,2,FALSE),"")</f>
        <v/>
      </c>
      <c r="AA206" s="251"/>
      <c r="AB206" s="28"/>
      <c r="AC206" s="62" t="str">
        <f>IFERROR(VLOOKUP($AB206,整理番号!$B$22:$C$23,2,FALSE),"")</f>
        <v/>
      </c>
      <c r="AD206" s="28"/>
      <c r="AE206" s="116" t="str">
        <f>IFERROR(VLOOKUP(AD206,整理番号!$B$14:$C$16,2,FALSE),"")</f>
        <v/>
      </c>
      <c r="AF206" s="115"/>
      <c r="AG206" s="30" t="str">
        <f>IFERROR(VLOOKUP(AF206,整理番号!$B$18:$C$19,2,FALSE),"")</f>
        <v/>
      </c>
      <c r="AH206" s="28"/>
      <c r="AI206" s="254"/>
      <c r="AJ206" s="254"/>
      <c r="AK206" s="122"/>
      <c r="AL206" s="141"/>
      <c r="AM206" s="28"/>
      <c r="AN206" s="141"/>
      <c r="AO206" s="115"/>
      <c r="AP206" s="116" t="str">
        <f>IFERROR(VLOOKUP(AO206,整理番号!$B$38:$C$43,2,FALSE),"")</f>
        <v/>
      </c>
      <c r="AQ206" s="104" t="str">
        <f t="shared" si="260"/>
        <v/>
      </c>
      <c r="AR206" s="27"/>
      <c r="AS206" s="28"/>
      <c r="AT206" s="27"/>
      <c r="AU206" s="27"/>
      <c r="AV206" s="122"/>
      <c r="AW206" s="115"/>
      <c r="AX206" s="31"/>
      <c r="AY206" s="64" t="str">
        <f t="shared" si="261"/>
        <v/>
      </c>
      <c r="AZ206" s="31"/>
      <c r="BA206" s="31"/>
      <c r="BB206" s="64">
        <f t="shared" si="262"/>
        <v>0</v>
      </c>
      <c r="BC206" s="64" t="str">
        <f t="shared" si="263"/>
        <v/>
      </c>
      <c r="BD206" s="64" t="str">
        <f t="shared" si="264"/>
        <v/>
      </c>
      <c r="BE206" s="33"/>
      <c r="BF206" s="34" t="str">
        <f t="shared" si="265"/>
        <v/>
      </c>
      <c r="BG206" s="125" t="str">
        <f t="shared" si="266"/>
        <v/>
      </c>
      <c r="BH206" s="262"/>
      <c r="BI206" s="263"/>
      <c r="BJ206" s="31"/>
      <c r="BK206" s="31"/>
      <c r="BL206" s="31"/>
      <c r="BM206" s="31"/>
      <c r="BN206" s="148"/>
      <c r="BO206" s="270"/>
      <c r="BP206" s="267"/>
      <c r="BQ206" s="262"/>
      <c r="BR206" s="263"/>
      <c r="BS206" s="31"/>
      <c r="BT206" s="31"/>
      <c r="BU206" s="31"/>
      <c r="BV206" s="31"/>
      <c r="BW206" s="148"/>
      <c r="BX206" s="270"/>
      <c r="BY206" s="267"/>
      <c r="BZ206" s="262"/>
      <c r="CA206" s="263"/>
      <c r="CB206" s="31"/>
      <c r="CC206" s="31"/>
      <c r="CD206" s="31"/>
      <c r="CE206" s="31"/>
      <c r="CF206" s="148"/>
      <c r="CG206" s="270"/>
      <c r="CH206" s="267"/>
      <c r="CI206" s="262"/>
      <c r="CJ206" s="263"/>
      <c r="CK206" s="323"/>
      <c r="CL206" s="323"/>
      <c r="CM206" s="323"/>
      <c r="CN206" s="323"/>
      <c r="CO206" s="35" t="s">
        <v>306</v>
      </c>
      <c r="CP206" s="342" t="str">
        <f t="shared" si="267"/>
        <v/>
      </c>
      <c r="CQ206" s="267"/>
      <c r="CR206" s="258"/>
      <c r="CS206" s="93"/>
      <c r="CT206" s="275"/>
      <c r="CU206" s="275"/>
      <c r="CV206" s="275"/>
      <c r="CW206" s="275"/>
      <c r="CX206" s="36" t="s">
        <v>307</v>
      </c>
      <c r="CY206" s="273"/>
      <c r="CZ206" s="258"/>
      <c r="DA206" s="263"/>
      <c r="DB206" s="296"/>
      <c r="DC206" s="296"/>
      <c r="DD206" s="296"/>
      <c r="DE206" s="296"/>
      <c r="DF206" s="36" t="s">
        <v>308</v>
      </c>
      <c r="DG206" s="344" t="str">
        <f t="shared" si="268"/>
        <v/>
      </c>
      <c r="DH206" s="273"/>
      <c r="DI206" s="258"/>
      <c r="DJ206" s="263"/>
      <c r="DK206" s="278"/>
      <c r="DL206" s="278"/>
      <c r="DM206" s="278"/>
      <c r="DN206" s="278"/>
      <c r="DO206" s="36" t="s">
        <v>309</v>
      </c>
      <c r="DP206" s="281"/>
      <c r="DQ206" s="284" t="str">
        <f t="shared" si="269"/>
        <v/>
      </c>
      <c r="DR206" s="273"/>
      <c r="DS206" s="43"/>
      <c r="DT206" s="93"/>
      <c r="DU206" s="37"/>
      <c r="DV206" s="37"/>
      <c r="DW206" s="37"/>
      <c r="DX206" s="37"/>
      <c r="DY206" s="46" t="s">
        <v>310</v>
      </c>
      <c r="DZ206" s="478"/>
      <c r="EA206" s="38"/>
      <c r="EB206" s="37"/>
      <c r="EC206" s="37"/>
      <c r="ED206" s="37"/>
      <c r="EE206" s="37"/>
      <c r="EF206" s="49" t="s">
        <v>307</v>
      </c>
      <c r="EG206" s="54"/>
      <c r="EH206" s="290"/>
      <c r="EI206" s="37"/>
      <c r="EJ206" s="37"/>
      <c r="EK206" s="37"/>
      <c r="EL206" s="37"/>
      <c r="EM206" s="52" t="s">
        <v>307</v>
      </c>
      <c r="EN206" s="57"/>
      <c r="EO206" s="290"/>
      <c r="EP206" s="37"/>
      <c r="EQ206" s="37"/>
      <c r="ER206" s="37"/>
      <c r="ES206" s="37"/>
      <c r="ET206" s="39" t="s">
        <v>307</v>
      </c>
      <c r="EU206" s="287"/>
      <c r="EV206" s="292"/>
      <c r="EW206" s="290"/>
      <c r="EX206" s="37"/>
      <c r="EY206" s="37"/>
      <c r="EZ206" s="37"/>
      <c r="FA206" s="37"/>
      <c r="FB206" s="39" t="s">
        <v>307</v>
      </c>
      <c r="FC206" s="287"/>
      <c r="FD206" s="292"/>
      <c r="FE206" s="290"/>
      <c r="FF206" s="296"/>
      <c r="FG206" s="296"/>
      <c r="FH206" s="296"/>
      <c r="FI206" s="296"/>
      <c r="FJ206" s="40" t="s">
        <v>311</v>
      </c>
      <c r="FK206" s="302" t="str">
        <f t="shared" si="270"/>
        <v/>
      </c>
      <c r="FL206" s="299"/>
      <c r="FM206" s="292"/>
      <c r="FN206" s="290"/>
      <c r="FO206" s="305"/>
      <c r="FP206" s="296"/>
      <c r="FQ206" s="296"/>
      <c r="FR206" s="296"/>
      <c r="FS206" s="40" t="s">
        <v>311</v>
      </c>
      <c r="FT206" s="352" t="str">
        <f t="shared" si="271"/>
        <v/>
      </c>
      <c r="FU206" s="267"/>
      <c r="FV206" s="292"/>
      <c r="FW206" s="290"/>
      <c r="FX206" s="326"/>
      <c r="FY206" s="326"/>
      <c r="FZ206" s="326"/>
      <c r="GA206" s="326"/>
      <c r="GB206" s="36" t="s">
        <v>312</v>
      </c>
      <c r="GC206" s="308" t="str">
        <f t="shared" si="272"/>
        <v/>
      </c>
      <c r="GD206" s="267"/>
      <c r="GE206" s="312" t="str">
        <f t="shared" si="273"/>
        <v/>
      </c>
      <c r="GF206" s="313"/>
      <c r="GG206" s="338"/>
      <c r="GH206" s="312" t="str">
        <f t="shared" si="274"/>
        <v/>
      </c>
      <c r="GI206" s="313"/>
      <c r="GJ206" s="338" t="s">
        <v>56</v>
      </c>
      <c r="GK206" s="475" t="str">
        <f t="shared" si="275"/>
        <v/>
      </c>
      <c r="GL206" s="313"/>
      <c r="GM206" s="313"/>
      <c r="GN206" s="338"/>
      <c r="GO206" s="429" t="str">
        <f t="shared" si="276"/>
        <v/>
      </c>
      <c r="GP206" s="430" t="str">
        <f t="shared" si="277"/>
        <v/>
      </c>
      <c r="GQ206" s="431" t="str">
        <f t="shared" si="278"/>
        <v/>
      </c>
      <c r="GR206" s="432" t="str">
        <f t="shared" si="279"/>
        <v/>
      </c>
      <c r="GS206" s="430" t="str">
        <f t="shared" si="280"/>
        <v/>
      </c>
      <c r="GT206" s="433" t="str">
        <f t="shared" si="281"/>
        <v/>
      </c>
      <c r="GU206" s="331" t="str">
        <f t="shared" si="282"/>
        <v/>
      </c>
      <c r="GV206" s="333" t="str">
        <f t="shared" si="283"/>
        <v/>
      </c>
      <c r="GW206" s="439" t="str">
        <f t="shared" si="284"/>
        <v/>
      </c>
      <c r="GX206" s="433" t="str">
        <f t="shared" si="285"/>
        <v/>
      </c>
      <c r="GY206" s="331" t="str">
        <f t="shared" si="286"/>
        <v/>
      </c>
      <c r="GZ206" s="331" t="str">
        <f t="shared" si="287"/>
        <v/>
      </c>
      <c r="HA206" s="328" t="str">
        <f t="shared" si="288"/>
        <v/>
      </c>
      <c r="HB206" s="331" t="str">
        <f t="shared" si="289"/>
        <v/>
      </c>
      <c r="HC206" s="331" t="str">
        <f t="shared" si="290"/>
        <v/>
      </c>
      <c r="HD206" s="333" t="str">
        <f t="shared" si="291"/>
        <v/>
      </c>
      <c r="HE206" s="332" t="str">
        <f t="shared" si="292"/>
        <v/>
      </c>
      <c r="HF206" s="331" t="str">
        <f t="shared" si="293"/>
        <v/>
      </c>
      <c r="HG206" s="333" t="str">
        <f t="shared" si="294"/>
        <v/>
      </c>
      <c r="HH206" s="419" t="str">
        <f t="shared" si="295"/>
        <v/>
      </c>
      <c r="HI206" s="358" t="str">
        <f t="shared" si="296"/>
        <v/>
      </c>
      <c r="HJ206" s="331" t="str">
        <f t="shared" si="297"/>
        <v/>
      </c>
      <c r="HK206" s="331" t="str">
        <f t="shared" si="298"/>
        <v/>
      </c>
      <c r="HL206" s="358" t="str">
        <f t="shared" si="299"/>
        <v/>
      </c>
      <c r="HM206" s="331" t="str">
        <f t="shared" si="300"/>
        <v/>
      </c>
      <c r="HN206" s="331" t="str">
        <f t="shared" si="301"/>
        <v/>
      </c>
      <c r="HO206" s="358" t="str">
        <f t="shared" si="302"/>
        <v/>
      </c>
      <c r="HP206" s="331" t="str">
        <f t="shared" si="303"/>
        <v/>
      </c>
      <c r="HQ206" s="331" t="str">
        <f t="shared" si="304"/>
        <v/>
      </c>
      <c r="HR206" s="361" t="str">
        <f t="shared" si="305"/>
        <v/>
      </c>
      <c r="HS206" s="348" t="str">
        <f t="shared" si="306"/>
        <v/>
      </c>
      <c r="HT206" s="333" t="str">
        <f t="shared" si="307"/>
        <v/>
      </c>
      <c r="HU206" s="428" t="str">
        <f t="shared" si="308"/>
        <v/>
      </c>
      <c r="HV206" s="328" t="str">
        <f t="shared" si="309"/>
        <v/>
      </c>
      <c r="HW206" s="330" t="str">
        <f t="shared" si="310"/>
        <v/>
      </c>
      <c r="HX206" s="418" t="str">
        <f t="shared" si="311"/>
        <v/>
      </c>
      <c r="HY206" s="331" t="str">
        <f t="shared" si="312"/>
        <v/>
      </c>
      <c r="HZ206" s="331" t="str">
        <f t="shared" si="313"/>
        <v/>
      </c>
      <c r="IA206" s="331" t="str">
        <f t="shared" si="314"/>
        <v/>
      </c>
      <c r="IB206" s="331" t="str">
        <f t="shared" si="315"/>
        <v/>
      </c>
      <c r="IC206" s="333" t="str">
        <f t="shared" si="316"/>
        <v/>
      </c>
      <c r="ID206" s="419" t="str">
        <f t="shared" si="317"/>
        <v/>
      </c>
      <c r="IE206" s="331" t="str">
        <f t="shared" si="318"/>
        <v/>
      </c>
      <c r="IF206" s="331" t="str">
        <f t="shared" si="319"/>
        <v/>
      </c>
      <c r="IG206" s="331" t="str">
        <f t="shared" si="320"/>
        <v/>
      </c>
      <c r="IH206" s="331" t="str">
        <f t="shared" si="321"/>
        <v/>
      </c>
      <c r="II206" s="333" t="str">
        <f t="shared" si="322"/>
        <v/>
      </c>
      <c r="IJ206" s="419" t="str">
        <f t="shared" si="323"/>
        <v/>
      </c>
      <c r="IK206" s="331" t="str">
        <f t="shared" si="324"/>
        <v/>
      </c>
      <c r="IL206" s="331" t="str">
        <f t="shared" si="325"/>
        <v/>
      </c>
      <c r="IM206" s="331" t="str">
        <f t="shared" si="326"/>
        <v/>
      </c>
      <c r="IN206" s="331" t="str">
        <f t="shared" si="327"/>
        <v/>
      </c>
      <c r="IO206" s="333" t="str">
        <f t="shared" si="328"/>
        <v/>
      </c>
      <c r="IP206" s="433" t="str">
        <f t="shared" si="329"/>
        <v/>
      </c>
      <c r="IQ206" s="331" t="str">
        <f t="shared" si="330"/>
        <v/>
      </c>
      <c r="IR206" s="348" t="str">
        <f t="shared" si="331"/>
        <v/>
      </c>
      <c r="IS206" s="433" t="str">
        <f t="shared" si="332"/>
        <v/>
      </c>
      <c r="IT206" s="331" t="str">
        <f t="shared" si="333"/>
        <v/>
      </c>
      <c r="IU206" s="333" t="str">
        <f t="shared" si="334"/>
        <v/>
      </c>
      <c r="IV206" s="449" t="str">
        <f t="shared" si="335"/>
        <v/>
      </c>
      <c r="IW206" s="331" t="str">
        <f t="shared" si="336"/>
        <v/>
      </c>
      <c r="IX206" s="331" t="str">
        <f t="shared" si="337"/>
        <v/>
      </c>
      <c r="IY206" s="348" t="str">
        <f t="shared" si="338"/>
        <v/>
      </c>
      <c r="IZ206" s="365" t="str">
        <f t="shared" si="339"/>
        <v/>
      </c>
      <c r="JA206" s="340"/>
      <c r="JB206" s="100"/>
      <c r="JC206" s="370" t="str">
        <f t="shared" si="340"/>
        <v/>
      </c>
      <c r="JD206" s="101" t="str">
        <f t="shared" si="341"/>
        <v/>
      </c>
      <c r="JE206" s="367" t="str">
        <f t="shared" si="342"/>
        <v/>
      </c>
      <c r="JF206" s="368" t="str">
        <f t="shared" si="343"/>
        <v/>
      </c>
      <c r="JG206" s="368" t="str">
        <f t="shared" si="344"/>
        <v/>
      </c>
      <c r="JH206" s="368" t="str">
        <f t="shared" si="345"/>
        <v/>
      </c>
      <c r="JI206" s="368">
        <f t="shared" si="346"/>
        <v>0</v>
      </c>
      <c r="JJ206" s="369" t="str">
        <f t="shared" si="347"/>
        <v/>
      </c>
      <c r="JK206" s="367" t="str">
        <f t="shared" si="348"/>
        <v/>
      </c>
      <c r="JL206" s="369" t="str">
        <f t="shared" si="349"/>
        <v/>
      </c>
      <c r="JM206" s="368" t="str">
        <f t="shared" si="350"/>
        <v/>
      </c>
      <c r="JN206" s="368" t="str">
        <f t="shared" si="351"/>
        <v/>
      </c>
      <c r="JO206" s="368" t="str">
        <f t="shared" si="352"/>
        <v/>
      </c>
      <c r="JP206" s="371" t="str">
        <f t="shared" si="353"/>
        <v/>
      </c>
      <c r="JR206" s="115" t="str">
        <f t="shared" si="354"/>
        <v/>
      </c>
      <c r="JS206" s="28" t="str">
        <f t="shared" si="355"/>
        <v/>
      </c>
      <c r="JT206" s="28" t="str">
        <f t="shared" si="356"/>
        <v/>
      </c>
      <c r="JU206" s="28" t="str">
        <f t="shared" si="357"/>
        <v/>
      </c>
      <c r="JV206" s="28" t="str">
        <f t="shared" si="358"/>
        <v/>
      </c>
      <c r="JW206" s="251"/>
      <c r="JX206" s="122" t="str">
        <f t="shared" si="359"/>
        <v/>
      </c>
      <c r="JZ206" s="115" t="str">
        <f t="shared" si="360"/>
        <v/>
      </c>
      <c r="KA206" s="398" t="str">
        <f t="shared" si="361"/>
        <v/>
      </c>
      <c r="KB206" s="398" t="str">
        <f t="shared" si="362"/>
        <v/>
      </c>
      <c r="KC206" s="28" t="str">
        <f t="shared" si="363"/>
        <v/>
      </c>
      <c r="KD206" s="28" t="str">
        <f t="shared" si="364"/>
        <v/>
      </c>
      <c r="KE206" s="28" t="str">
        <f t="shared" si="365"/>
        <v/>
      </c>
      <c r="KF206" s="28" t="str">
        <f t="shared" si="366"/>
        <v/>
      </c>
      <c r="KG206" s="28" t="str">
        <f t="shared" si="367"/>
        <v/>
      </c>
      <c r="KH206" s="28" t="str">
        <f t="shared" si="368"/>
        <v/>
      </c>
      <c r="KI206" s="28" t="str">
        <f t="shared" si="369"/>
        <v/>
      </c>
      <c r="KJ206" s="28" t="str">
        <f t="shared" si="370"/>
        <v/>
      </c>
      <c r="KK206" s="122" t="str">
        <f t="shared" si="371"/>
        <v/>
      </c>
    </row>
    <row r="207" spans="2:297" s="26" customFormat="1" ht="26.25" customHeight="1" x14ac:dyDescent="0.2">
      <c r="B207" s="27">
        <f t="shared" si="250"/>
        <v>0</v>
      </c>
      <c r="C207" s="27">
        <f t="shared" si="251"/>
        <v>0</v>
      </c>
      <c r="D207" s="27">
        <f t="shared" si="252"/>
        <v>0</v>
      </c>
      <c r="E207" s="27">
        <f t="shared" si="253"/>
        <v>0</v>
      </c>
      <c r="F207" s="27">
        <f t="shared" si="254"/>
        <v>0</v>
      </c>
      <c r="G207" s="27">
        <f t="shared" si="255"/>
        <v>0</v>
      </c>
      <c r="H207" s="27">
        <f t="shared" si="256"/>
        <v>0</v>
      </c>
      <c r="I207" s="27">
        <f t="shared" si="257"/>
        <v>0</v>
      </c>
      <c r="J207" s="27"/>
      <c r="K207" s="27"/>
      <c r="L207" s="27"/>
      <c r="N207" s="131" t="str">
        <f t="shared" si="258"/>
        <v/>
      </c>
      <c r="O207" s="59"/>
      <c r="P207" s="59"/>
      <c r="Q207" s="241"/>
      <c r="R207" s="483"/>
      <c r="S207" s="243" t="str">
        <f>IFERROR(VLOOKUP($R207,整理番号!$B$4:$C$5,2,FALSE),"")</f>
        <v/>
      </c>
      <c r="T207" s="59"/>
      <c r="U207" s="250"/>
      <c r="V207" s="121"/>
      <c r="W207" s="218" t="str">
        <f t="shared" si="259"/>
        <v/>
      </c>
      <c r="X207" s="111"/>
      <c r="Y207" s="115"/>
      <c r="Z207" s="146" t="str">
        <f>IFERROR(VLOOKUP($Y207,整理番号!$B$8:$C$10,2,FALSE),"")</f>
        <v/>
      </c>
      <c r="AA207" s="251"/>
      <c r="AB207" s="28"/>
      <c r="AC207" s="62" t="str">
        <f>IFERROR(VLOOKUP($AB207,整理番号!$B$22:$C$23,2,FALSE),"")</f>
        <v/>
      </c>
      <c r="AD207" s="28"/>
      <c r="AE207" s="116" t="str">
        <f>IFERROR(VLOOKUP(AD207,整理番号!$B$14:$C$16,2,FALSE),"")</f>
        <v/>
      </c>
      <c r="AF207" s="115"/>
      <c r="AG207" s="30" t="str">
        <f>IFERROR(VLOOKUP(AF207,整理番号!$B$18:$C$19,2,FALSE),"")</f>
        <v/>
      </c>
      <c r="AH207" s="28"/>
      <c r="AI207" s="254"/>
      <c r="AJ207" s="254"/>
      <c r="AK207" s="122"/>
      <c r="AL207" s="141"/>
      <c r="AM207" s="28"/>
      <c r="AN207" s="141"/>
      <c r="AO207" s="115"/>
      <c r="AP207" s="116" t="str">
        <f>IFERROR(VLOOKUP(AO207,整理番号!$B$38:$C$43,2,FALSE),"")</f>
        <v/>
      </c>
      <c r="AQ207" s="104" t="str">
        <f t="shared" si="260"/>
        <v/>
      </c>
      <c r="AR207" s="27"/>
      <c r="AS207" s="28"/>
      <c r="AT207" s="27"/>
      <c r="AU207" s="27"/>
      <c r="AV207" s="122"/>
      <c r="AW207" s="115"/>
      <c r="AX207" s="31"/>
      <c r="AY207" s="64" t="str">
        <f t="shared" si="261"/>
        <v/>
      </c>
      <c r="AZ207" s="31"/>
      <c r="BA207" s="31"/>
      <c r="BB207" s="64">
        <f t="shared" si="262"/>
        <v>0</v>
      </c>
      <c r="BC207" s="64" t="str">
        <f t="shared" si="263"/>
        <v/>
      </c>
      <c r="BD207" s="64" t="str">
        <f t="shared" si="264"/>
        <v/>
      </c>
      <c r="BE207" s="33"/>
      <c r="BF207" s="34" t="str">
        <f t="shared" si="265"/>
        <v/>
      </c>
      <c r="BG207" s="125" t="str">
        <f t="shared" si="266"/>
        <v/>
      </c>
      <c r="BH207" s="262"/>
      <c r="BI207" s="263"/>
      <c r="BJ207" s="31"/>
      <c r="BK207" s="31"/>
      <c r="BL207" s="31"/>
      <c r="BM207" s="31"/>
      <c r="BN207" s="148"/>
      <c r="BO207" s="270"/>
      <c r="BP207" s="267"/>
      <c r="BQ207" s="262"/>
      <c r="BR207" s="263"/>
      <c r="BS207" s="31"/>
      <c r="BT207" s="31"/>
      <c r="BU207" s="31"/>
      <c r="BV207" s="31"/>
      <c r="BW207" s="148"/>
      <c r="BX207" s="270"/>
      <c r="BY207" s="267"/>
      <c r="BZ207" s="262"/>
      <c r="CA207" s="263"/>
      <c r="CB207" s="31"/>
      <c r="CC207" s="31"/>
      <c r="CD207" s="31"/>
      <c r="CE207" s="31"/>
      <c r="CF207" s="148"/>
      <c r="CG207" s="270"/>
      <c r="CH207" s="267"/>
      <c r="CI207" s="262"/>
      <c r="CJ207" s="263"/>
      <c r="CK207" s="323"/>
      <c r="CL207" s="323"/>
      <c r="CM207" s="323"/>
      <c r="CN207" s="323"/>
      <c r="CO207" s="35" t="s">
        <v>306</v>
      </c>
      <c r="CP207" s="342" t="str">
        <f t="shared" si="267"/>
        <v/>
      </c>
      <c r="CQ207" s="267"/>
      <c r="CR207" s="258"/>
      <c r="CS207" s="93"/>
      <c r="CT207" s="275"/>
      <c r="CU207" s="275"/>
      <c r="CV207" s="275"/>
      <c r="CW207" s="275"/>
      <c r="CX207" s="36" t="s">
        <v>307</v>
      </c>
      <c r="CY207" s="273"/>
      <c r="CZ207" s="258"/>
      <c r="DA207" s="263"/>
      <c r="DB207" s="296"/>
      <c r="DC207" s="296"/>
      <c r="DD207" s="296"/>
      <c r="DE207" s="296"/>
      <c r="DF207" s="36" t="s">
        <v>308</v>
      </c>
      <c r="DG207" s="344" t="str">
        <f t="shared" si="268"/>
        <v/>
      </c>
      <c r="DH207" s="273"/>
      <c r="DI207" s="258"/>
      <c r="DJ207" s="263"/>
      <c r="DK207" s="278"/>
      <c r="DL207" s="278"/>
      <c r="DM207" s="278"/>
      <c r="DN207" s="278"/>
      <c r="DO207" s="36" t="s">
        <v>309</v>
      </c>
      <c r="DP207" s="281"/>
      <c r="DQ207" s="284" t="str">
        <f t="shared" si="269"/>
        <v/>
      </c>
      <c r="DR207" s="273"/>
      <c r="DS207" s="43"/>
      <c r="DT207" s="93"/>
      <c r="DU207" s="37"/>
      <c r="DV207" s="37"/>
      <c r="DW207" s="37"/>
      <c r="DX207" s="37"/>
      <c r="DY207" s="46" t="s">
        <v>310</v>
      </c>
      <c r="DZ207" s="478"/>
      <c r="EA207" s="38"/>
      <c r="EB207" s="37"/>
      <c r="EC207" s="37"/>
      <c r="ED207" s="37"/>
      <c r="EE207" s="37"/>
      <c r="EF207" s="49" t="s">
        <v>307</v>
      </c>
      <c r="EG207" s="54"/>
      <c r="EH207" s="290"/>
      <c r="EI207" s="37"/>
      <c r="EJ207" s="37"/>
      <c r="EK207" s="37"/>
      <c r="EL207" s="37"/>
      <c r="EM207" s="52" t="s">
        <v>307</v>
      </c>
      <c r="EN207" s="57"/>
      <c r="EO207" s="290"/>
      <c r="EP207" s="37"/>
      <c r="EQ207" s="37"/>
      <c r="ER207" s="37"/>
      <c r="ES207" s="37"/>
      <c r="ET207" s="39" t="s">
        <v>307</v>
      </c>
      <c r="EU207" s="287"/>
      <c r="EV207" s="292"/>
      <c r="EW207" s="290"/>
      <c r="EX207" s="37"/>
      <c r="EY207" s="37"/>
      <c r="EZ207" s="37"/>
      <c r="FA207" s="37"/>
      <c r="FB207" s="39" t="s">
        <v>307</v>
      </c>
      <c r="FC207" s="287"/>
      <c r="FD207" s="292"/>
      <c r="FE207" s="290"/>
      <c r="FF207" s="296"/>
      <c r="FG207" s="296"/>
      <c r="FH207" s="296"/>
      <c r="FI207" s="296"/>
      <c r="FJ207" s="40" t="s">
        <v>311</v>
      </c>
      <c r="FK207" s="302" t="str">
        <f t="shared" si="270"/>
        <v/>
      </c>
      <c r="FL207" s="299"/>
      <c r="FM207" s="292"/>
      <c r="FN207" s="290"/>
      <c r="FO207" s="305"/>
      <c r="FP207" s="296"/>
      <c r="FQ207" s="296"/>
      <c r="FR207" s="296"/>
      <c r="FS207" s="40" t="s">
        <v>311</v>
      </c>
      <c r="FT207" s="352" t="str">
        <f t="shared" si="271"/>
        <v/>
      </c>
      <c r="FU207" s="267"/>
      <c r="FV207" s="292"/>
      <c r="FW207" s="290"/>
      <c r="FX207" s="326"/>
      <c r="FY207" s="326"/>
      <c r="FZ207" s="326"/>
      <c r="GA207" s="326"/>
      <c r="GB207" s="36" t="s">
        <v>312</v>
      </c>
      <c r="GC207" s="308" t="str">
        <f t="shared" si="272"/>
        <v/>
      </c>
      <c r="GD207" s="267"/>
      <c r="GE207" s="312" t="str">
        <f t="shared" si="273"/>
        <v/>
      </c>
      <c r="GF207" s="313"/>
      <c r="GG207" s="338"/>
      <c r="GH207" s="312" t="str">
        <f t="shared" si="274"/>
        <v/>
      </c>
      <c r="GI207" s="313"/>
      <c r="GJ207" s="338" t="s">
        <v>56</v>
      </c>
      <c r="GK207" s="475" t="str">
        <f t="shared" si="275"/>
        <v/>
      </c>
      <c r="GL207" s="313"/>
      <c r="GM207" s="313"/>
      <c r="GN207" s="338"/>
      <c r="GO207" s="429" t="str">
        <f t="shared" si="276"/>
        <v/>
      </c>
      <c r="GP207" s="430" t="str">
        <f t="shared" si="277"/>
        <v/>
      </c>
      <c r="GQ207" s="431" t="str">
        <f t="shared" si="278"/>
        <v/>
      </c>
      <c r="GR207" s="432" t="str">
        <f t="shared" si="279"/>
        <v/>
      </c>
      <c r="GS207" s="430" t="str">
        <f t="shared" si="280"/>
        <v/>
      </c>
      <c r="GT207" s="433" t="str">
        <f t="shared" si="281"/>
        <v/>
      </c>
      <c r="GU207" s="331" t="str">
        <f t="shared" si="282"/>
        <v/>
      </c>
      <c r="GV207" s="333" t="str">
        <f t="shared" si="283"/>
        <v/>
      </c>
      <c r="GW207" s="439" t="str">
        <f t="shared" si="284"/>
        <v/>
      </c>
      <c r="GX207" s="433" t="str">
        <f t="shared" si="285"/>
        <v/>
      </c>
      <c r="GY207" s="331" t="str">
        <f t="shared" si="286"/>
        <v/>
      </c>
      <c r="GZ207" s="331" t="str">
        <f t="shared" si="287"/>
        <v/>
      </c>
      <c r="HA207" s="328" t="str">
        <f t="shared" si="288"/>
        <v/>
      </c>
      <c r="HB207" s="331" t="str">
        <f t="shared" si="289"/>
        <v/>
      </c>
      <c r="HC207" s="331" t="str">
        <f t="shared" si="290"/>
        <v/>
      </c>
      <c r="HD207" s="333" t="str">
        <f t="shared" si="291"/>
        <v/>
      </c>
      <c r="HE207" s="332" t="str">
        <f t="shared" si="292"/>
        <v/>
      </c>
      <c r="HF207" s="331" t="str">
        <f t="shared" si="293"/>
        <v/>
      </c>
      <c r="HG207" s="333" t="str">
        <f t="shared" si="294"/>
        <v/>
      </c>
      <c r="HH207" s="419" t="str">
        <f t="shared" si="295"/>
        <v/>
      </c>
      <c r="HI207" s="358" t="str">
        <f t="shared" si="296"/>
        <v/>
      </c>
      <c r="HJ207" s="331" t="str">
        <f t="shared" si="297"/>
        <v/>
      </c>
      <c r="HK207" s="331" t="str">
        <f t="shared" si="298"/>
        <v/>
      </c>
      <c r="HL207" s="358" t="str">
        <f t="shared" si="299"/>
        <v/>
      </c>
      <c r="HM207" s="331" t="str">
        <f t="shared" si="300"/>
        <v/>
      </c>
      <c r="HN207" s="331" t="str">
        <f t="shared" si="301"/>
        <v/>
      </c>
      <c r="HO207" s="358" t="str">
        <f t="shared" si="302"/>
        <v/>
      </c>
      <c r="HP207" s="331" t="str">
        <f t="shared" si="303"/>
        <v/>
      </c>
      <c r="HQ207" s="331" t="str">
        <f t="shared" si="304"/>
        <v/>
      </c>
      <c r="HR207" s="361" t="str">
        <f t="shared" si="305"/>
        <v/>
      </c>
      <c r="HS207" s="348" t="str">
        <f t="shared" si="306"/>
        <v/>
      </c>
      <c r="HT207" s="333" t="str">
        <f t="shared" si="307"/>
        <v/>
      </c>
      <c r="HU207" s="428" t="str">
        <f t="shared" si="308"/>
        <v/>
      </c>
      <c r="HV207" s="328" t="str">
        <f t="shared" si="309"/>
        <v/>
      </c>
      <c r="HW207" s="330" t="str">
        <f t="shared" si="310"/>
        <v/>
      </c>
      <c r="HX207" s="418" t="str">
        <f t="shared" si="311"/>
        <v/>
      </c>
      <c r="HY207" s="331" t="str">
        <f t="shared" si="312"/>
        <v/>
      </c>
      <c r="HZ207" s="331" t="str">
        <f t="shared" si="313"/>
        <v/>
      </c>
      <c r="IA207" s="331" t="str">
        <f t="shared" si="314"/>
        <v/>
      </c>
      <c r="IB207" s="331" t="str">
        <f t="shared" si="315"/>
        <v/>
      </c>
      <c r="IC207" s="333" t="str">
        <f t="shared" si="316"/>
        <v/>
      </c>
      <c r="ID207" s="419" t="str">
        <f t="shared" si="317"/>
        <v/>
      </c>
      <c r="IE207" s="331" t="str">
        <f t="shared" si="318"/>
        <v/>
      </c>
      <c r="IF207" s="331" t="str">
        <f t="shared" si="319"/>
        <v/>
      </c>
      <c r="IG207" s="331" t="str">
        <f t="shared" si="320"/>
        <v/>
      </c>
      <c r="IH207" s="331" t="str">
        <f t="shared" si="321"/>
        <v/>
      </c>
      <c r="II207" s="333" t="str">
        <f t="shared" si="322"/>
        <v/>
      </c>
      <c r="IJ207" s="419" t="str">
        <f t="shared" si="323"/>
        <v/>
      </c>
      <c r="IK207" s="331" t="str">
        <f t="shared" si="324"/>
        <v/>
      </c>
      <c r="IL207" s="331" t="str">
        <f t="shared" si="325"/>
        <v/>
      </c>
      <c r="IM207" s="331" t="str">
        <f t="shared" si="326"/>
        <v/>
      </c>
      <c r="IN207" s="331" t="str">
        <f t="shared" si="327"/>
        <v/>
      </c>
      <c r="IO207" s="333" t="str">
        <f t="shared" si="328"/>
        <v/>
      </c>
      <c r="IP207" s="433" t="str">
        <f t="shared" si="329"/>
        <v/>
      </c>
      <c r="IQ207" s="331" t="str">
        <f t="shared" si="330"/>
        <v/>
      </c>
      <c r="IR207" s="348" t="str">
        <f t="shared" si="331"/>
        <v/>
      </c>
      <c r="IS207" s="433" t="str">
        <f t="shared" si="332"/>
        <v/>
      </c>
      <c r="IT207" s="331" t="str">
        <f t="shared" si="333"/>
        <v/>
      </c>
      <c r="IU207" s="333" t="str">
        <f t="shared" si="334"/>
        <v/>
      </c>
      <c r="IV207" s="449" t="str">
        <f t="shared" si="335"/>
        <v/>
      </c>
      <c r="IW207" s="331" t="str">
        <f t="shared" si="336"/>
        <v/>
      </c>
      <c r="IX207" s="331" t="str">
        <f t="shared" si="337"/>
        <v/>
      </c>
      <c r="IY207" s="348" t="str">
        <f t="shared" si="338"/>
        <v/>
      </c>
      <c r="IZ207" s="365" t="str">
        <f t="shared" si="339"/>
        <v/>
      </c>
      <c r="JA207" s="340"/>
      <c r="JB207" s="100"/>
      <c r="JC207" s="370" t="str">
        <f t="shared" si="340"/>
        <v/>
      </c>
      <c r="JD207" s="101" t="str">
        <f t="shared" si="341"/>
        <v/>
      </c>
      <c r="JE207" s="367" t="str">
        <f t="shared" si="342"/>
        <v/>
      </c>
      <c r="JF207" s="368" t="str">
        <f t="shared" si="343"/>
        <v/>
      </c>
      <c r="JG207" s="368" t="str">
        <f t="shared" si="344"/>
        <v/>
      </c>
      <c r="JH207" s="368" t="str">
        <f t="shared" si="345"/>
        <v/>
      </c>
      <c r="JI207" s="368">
        <f t="shared" si="346"/>
        <v>0</v>
      </c>
      <c r="JJ207" s="369" t="str">
        <f t="shared" si="347"/>
        <v/>
      </c>
      <c r="JK207" s="367" t="str">
        <f t="shared" si="348"/>
        <v/>
      </c>
      <c r="JL207" s="369" t="str">
        <f t="shared" si="349"/>
        <v/>
      </c>
      <c r="JM207" s="368" t="str">
        <f t="shared" si="350"/>
        <v/>
      </c>
      <c r="JN207" s="368" t="str">
        <f t="shared" si="351"/>
        <v/>
      </c>
      <c r="JO207" s="368" t="str">
        <f t="shared" si="352"/>
        <v/>
      </c>
      <c r="JP207" s="371" t="str">
        <f t="shared" si="353"/>
        <v/>
      </c>
      <c r="JR207" s="115" t="str">
        <f t="shared" si="354"/>
        <v/>
      </c>
      <c r="JS207" s="28" t="str">
        <f t="shared" si="355"/>
        <v/>
      </c>
      <c r="JT207" s="28" t="str">
        <f t="shared" si="356"/>
        <v/>
      </c>
      <c r="JU207" s="28" t="str">
        <f t="shared" si="357"/>
        <v/>
      </c>
      <c r="JV207" s="28" t="str">
        <f t="shared" si="358"/>
        <v/>
      </c>
      <c r="JW207" s="251"/>
      <c r="JX207" s="122" t="str">
        <f t="shared" si="359"/>
        <v/>
      </c>
      <c r="JZ207" s="115" t="str">
        <f t="shared" si="360"/>
        <v/>
      </c>
      <c r="KA207" s="398" t="str">
        <f t="shared" si="361"/>
        <v/>
      </c>
      <c r="KB207" s="398" t="str">
        <f t="shared" si="362"/>
        <v/>
      </c>
      <c r="KC207" s="28" t="str">
        <f t="shared" si="363"/>
        <v/>
      </c>
      <c r="KD207" s="28" t="str">
        <f t="shared" si="364"/>
        <v/>
      </c>
      <c r="KE207" s="28" t="str">
        <f t="shared" si="365"/>
        <v/>
      </c>
      <c r="KF207" s="28" t="str">
        <f t="shared" si="366"/>
        <v/>
      </c>
      <c r="KG207" s="28" t="str">
        <f t="shared" si="367"/>
        <v/>
      </c>
      <c r="KH207" s="28" t="str">
        <f t="shared" si="368"/>
        <v/>
      </c>
      <c r="KI207" s="28" t="str">
        <f t="shared" si="369"/>
        <v/>
      </c>
      <c r="KJ207" s="28" t="str">
        <f t="shared" si="370"/>
        <v/>
      </c>
      <c r="KK207" s="122" t="str">
        <f t="shared" si="371"/>
        <v/>
      </c>
    </row>
    <row r="208" spans="2:297" s="26" customFormat="1" ht="26.25" customHeight="1" x14ac:dyDescent="0.2">
      <c r="B208" s="27">
        <f t="shared" si="250"/>
        <v>0</v>
      </c>
      <c r="C208" s="27">
        <f t="shared" si="251"/>
        <v>0</v>
      </c>
      <c r="D208" s="27">
        <f t="shared" si="252"/>
        <v>0</v>
      </c>
      <c r="E208" s="27">
        <f t="shared" si="253"/>
        <v>0</v>
      </c>
      <c r="F208" s="27">
        <f t="shared" si="254"/>
        <v>0</v>
      </c>
      <c r="G208" s="27">
        <f t="shared" si="255"/>
        <v>0</v>
      </c>
      <c r="H208" s="27">
        <f t="shared" si="256"/>
        <v>0</v>
      </c>
      <c r="I208" s="27">
        <f t="shared" si="257"/>
        <v>0</v>
      </c>
      <c r="J208" s="27"/>
      <c r="K208" s="27"/>
      <c r="L208" s="27"/>
      <c r="N208" s="131" t="str">
        <f t="shared" si="258"/>
        <v/>
      </c>
      <c r="O208" s="59"/>
      <c r="P208" s="59"/>
      <c r="Q208" s="241"/>
      <c r="R208" s="483"/>
      <c r="S208" s="243" t="str">
        <f>IFERROR(VLOOKUP($R208,整理番号!$B$4:$C$5,2,FALSE),"")</f>
        <v/>
      </c>
      <c r="T208" s="59"/>
      <c r="U208" s="250"/>
      <c r="V208" s="121"/>
      <c r="W208" s="218" t="str">
        <f t="shared" si="259"/>
        <v/>
      </c>
      <c r="X208" s="111"/>
      <c r="Y208" s="115"/>
      <c r="Z208" s="146" t="str">
        <f>IFERROR(VLOOKUP($Y208,整理番号!$B$8:$C$10,2,FALSE),"")</f>
        <v/>
      </c>
      <c r="AA208" s="251"/>
      <c r="AB208" s="28"/>
      <c r="AC208" s="62" t="str">
        <f>IFERROR(VLOOKUP($AB208,整理番号!$B$22:$C$23,2,FALSE),"")</f>
        <v/>
      </c>
      <c r="AD208" s="28"/>
      <c r="AE208" s="116" t="str">
        <f>IFERROR(VLOOKUP(AD208,整理番号!$B$14:$C$16,2,FALSE),"")</f>
        <v/>
      </c>
      <c r="AF208" s="115"/>
      <c r="AG208" s="30" t="str">
        <f>IFERROR(VLOOKUP(AF208,整理番号!$B$18:$C$19,2,FALSE),"")</f>
        <v/>
      </c>
      <c r="AH208" s="28"/>
      <c r="AI208" s="254"/>
      <c r="AJ208" s="254"/>
      <c r="AK208" s="122"/>
      <c r="AL208" s="141"/>
      <c r="AM208" s="28"/>
      <c r="AN208" s="141"/>
      <c r="AO208" s="115"/>
      <c r="AP208" s="116" t="str">
        <f>IFERROR(VLOOKUP(AO208,整理番号!$B$38:$C$43,2,FALSE),"")</f>
        <v/>
      </c>
      <c r="AQ208" s="104" t="str">
        <f t="shared" si="260"/>
        <v/>
      </c>
      <c r="AR208" s="27"/>
      <c r="AS208" s="28"/>
      <c r="AT208" s="27"/>
      <c r="AU208" s="27"/>
      <c r="AV208" s="122"/>
      <c r="AW208" s="115"/>
      <c r="AX208" s="31"/>
      <c r="AY208" s="64" t="str">
        <f t="shared" si="261"/>
        <v/>
      </c>
      <c r="AZ208" s="31"/>
      <c r="BA208" s="31"/>
      <c r="BB208" s="64">
        <f t="shared" si="262"/>
        <v>0</v>
      </c>
      <c r="BC208" s="64" t="str">
        <f t="shared" si="263"/>
        <v/>
      </c>
      <c r="BD208" s="64" t="str">
        <f t="shared" si="264"/>
        <v/>
      </c>
      <c r="BE208" s="33"/>
      <c r="BF208" s="34" t="str">
        <f t="shared" si="265"/>
        <v/>
      </c>
      <c r="BG208" s="125" t="str">
        <f t="shared" si="266"/>
        <v/>
      </c>
      <c r="BH208" s="262"/>
      <c r="BI208" s="263"/>
      <c r="BJ208" s="31"/>
      <c r="BK208" s="31"/>
      <c r="BL208" s="31"/>
      <c r="BM208" s="31"/>
      <c r="BN208" s="148"/>
      <c r="BO208" s="270"/>
      <c r="BP208" s="267"/>
      <c r="BQ208" s="262"/>
      <c r="BR208" s="263"/>
      <c r="BS208" s="31"/>
      <c r="BT208" s="31"/>
      <c r="BU208" s="31"/>
      <c r="BV208" s="31"/>
      <c r="BW208" s="148"/>
      <c r="BX208" s="270"/>
      <c r="BY208" s="267"/>
      <c r="BZ208" s="262"/>
      <c r="CA208" s="263"/>
      <c r="CB208" s="31"/>
      <c r="CC208" s="31"/>
      <c r="CD208" s="31"/>
      <c r="CE208" s="31"/>
      <c r="CF208" s="148"/>
      <c r="CG208" s="270"/>
      <c r="CH208" s="267"/>
      <c r="CI208" s="262"/>
      <c r="CJ208" s="263"/>
      <c r="CK208" s="323"/>
      <c r="CL208" s="323"/>
      <c r="CM208" s="323"/>
      <c r="CN208" s="323"/>
      <c r="CO208" s="35" t="s">
        <v>306</v>
      </c>
      <c r="CP208" s="342" t="str">
        <f t="shared" si="267"/>
        <v/>
      </c>
      <c r="CQ208" s="267"/>
      <c r="CR208" s="258"/>
      <c r="CS208" s="93"/>
      <c r="CT208" s="275"/>
      <c r="CU208" s="275"/>
      <c r="CV208" s="275"/>
      <c r="CW208" s="275"/>
      <c r="CX208" s="36" t="s">
        <v>307</v>
      </c>
      <c r="CY208" s="273"/>
      <c r="CZ208" s="258"/>
      <c r="DA208" s="263"/>
      <c r="DB208" s="296"/>
      <c r="DC208" s="296"/>
      <c r="DD208" s="296"/>
      <c r="DE208" s="296"/>
      <c r="DF208" s="36" t="s">
        <v>308</v>
      </c>
      <c r="DG208" s="344" t="str">
        <f t="shared" si="268"/>
        <v/>
      </c>
      <c r="DH208" s="273"/>
      <c r="DI208" s="258"/>
      <c r="DJ208" s="263"/>
      <c r="DK208" s="278"/>
      <c r="DL208" s="278"/>
      <c r="DM208" s="278"/>
      <c r="DN208" s="278"/>
      <c r="DO208" s="36" t="s">
        <v>309</v>
      </c>
      <c r="DP208" s="281"/>
      <c r="DQ208" s="284" t="str">
        <f t="shared" si="269"/>
        <v/>
      </c>
      <c r="DR208" s="273"/>
      <c r="DS208" s="43"/>
      <c r="DT208" s="93"/>
      <c r="DU208" s="37"/>
      <c r="DV208" s="37"/>
      <c r="DW208" s="37"/>
      <c r="DX208" s="37"/>
      <c r="DY208" s="46" t="s">
        <v>310</v>
      </c>
      <c r="DZ208" s="478"/>
      <c r="EA208" s="38"/>
      <c r="EB208" s="37"/>
      <c r="EC208" s="37"/>
      <c r="ED208" s="37"/>
      <c r="EE208" s="37"/>
      <c r="EF208" s="49" t="s">
        <v>307</v>
      </c>
      <c r="EG208" s="54"/>
      <c r="EH208" s="290"/>
      <c r="EI208" s="37"/>
      <c r="EJ208" s="37"/>
      <c r="EK208" s="37"/>
      <c r="EL208" s="37"/>
      <c r="EM208" s="52" t="s">
        <v>307</v>
      </c>
      <c r="EN208" s="57"/>
      <c r="EO208" s="290"/>
      <c r="EP208" s="37"/>
      <c r="EQ208" s="37"/>
      <c r="ER208" s="37"/>
      <c r="ES208" s="37"/>
      <c r="ET208" s="39" t="s">
        <v>307</v>
      </c>
      <c r="EU208" s="287"/>
      <c r="EV208" s="292"/>
      <c r="EW208" s="290"/>
      <c r="EX208" s="37"/>
      <c r="EY208" s="37"/>
      <c r="EZ208" s="37"/>
      <c r="FA208" s="37"/>
      <c r="FB208" s="39" t="s">
        <v>307</v>
      </c>
      <c r="FC208" s="287"/>
      <c r="FD208" s="292"/>
      <c r="FE208" s="290"/>
      <c r="FF208" s="296"/>
      <c r="FG208" s="296"/>
      <c r="FH208" s="296"/>
      <c r="FI208" s="296"/>
      <c r="FJ208" s="40" t="s">
        <v>311</v>
      </c>
      <c r="FK208" s="302" t="str">
        <f t="shared" si="270"/>
        <v/>
      </c>
      <c r="FL208" s="299"/>
      <c r="FM208" s="292"/>
      <c r="FN208" s="290"/>
      <c r="FO208" s="305"/>
      <c r="FP208" s="296"/>
      <c r="FQ208" s="296"/>
      <c r="FR208" s="296"/>
      <c r="FS208" s="40" t="s">
        <v>311</v>
      </c>
      <c r="FT208" s="352" t="str">
        <f t="shared" si="271"/>
        <v/>
      </c>
      <c r="FU208" s="267"/>
      <c r="FV208" s="292"/>
      <c r="FW208" s="290"/>
      <c r="FX208" s="326"/>
      <c r="FY208" s="326"/>
      <c r="FZ208" s="326"/>
      <c r="GA208" s="326"/>
      <c r="GB208" s="36" t="s">
        <v>312</v>
      </c>
      <c r="GC208" s="308" t="str">
        <f t="shared" si="272"/>
        <v/>
      </c>
      <c r="GD208" s="267"/>
      <c r="GE208" s="312" t="str">
        <f t="shared" si="273"/>
        <v/>
      </c>
      <c r="GF208" s="313"/>
      <c r="GG208" s="338"/>
      <c r="GH208" s="312" t="str">
        <f t="shared" si="274"/>
        <v/>
      </c>
      <c r="GI208" s="313"/>
      <c r="GJ208" s="338" t="s">
        <v>56</v>
      </c>
      <c r="GK208" s="475" t="str">
        <f t="shared" si="275"/>
        <v/>
      </c>
      <c r="GL208" s="313"/>
      <c r="GM208" s="313"/>
      <c r="GN208" s="338"/>
      <c r="GO208" s="429" t="str">
        <f t="shared" si="276"/>
        <v/>
      </c>
      <c r="GP208" s="430" t="str">
        <f t="shared" si="277"/>
        <v/>
      </c>
      <c r="GQ208" s="431" t="str">
        <f t="shared" si="278"/>
        <v/>
      </c>
      <c r="GR208" s="432" t="str">
        <f t="shared" si="279"/>
        <v/>
      </c>
      <c r="GS208" s="430" t="str">
        <f t="shared" si="280"/>
        <v/>
      </c>
      <c r="GT208" s="433" t="str">
        <f t="shared" si="281"/>
        <v/>
      </c>
      <c r="GU208" s="331" t="str">
        <f t="shared" si="282"/>
        <v/>
      </c>
      <c r="GV208" s="333" t="str">
        <f t="shared" si="283"/>
        <v/>
      </c>
      <c r="GW208" s="439" t="str">
        <f t="shared" si="284"/>
        <v/>
      </c>
      <c r="GX208" s="433" t="str">
        <f t="shared" si="285"/>
        <v/>
      </c>
      <c r="GY208" s="331" t="str">
        <f t="shared" si="286"/>
        <v/>
      </c>
      <c r="GZ208" s="331" t="str">
        <f t="shared" si="287"/>
        <v/>
      </c>
      <c r="HA208" s="328" t="str">
        <f t="shared" si="288"/>
        <v/>
      </c>
      <c r="HB208" s="331" t="str">
        <f t="shared" si="289"/>
        <v/>
      </c>
      <c r="HC208" s="331" t="str">
        <f t="shared" si="290"/>
        <v/>
      </c>
      <c r="HD208" s="333" t="str">
        <f t="shared" si="291"/>
        <v/>
      </c>
      <c r="HE208" s="332" t="str">
        <f t="shared" si="292"/>
        <v/>
      </c>
      <c r="HF208" s="331" t="str">
        <f t="shared" si="293"/>
        <v/>
      </c>
      <c r="HG208" s="333" t="str">
        <f t="shared" si="294"/>
        <v/>
      </c>
      <c r="HH208" s="419" t="str">
        <f t="shared" si="295"/>
        <v/>
      </c>
      <c r="HI208" s="358" t="str">
        <f t="shared" si="296"/>
        <v/>
      </c>
      <c r="HJ208" s="331" t="str">
        <f t="shared" si="297"/>
        <v/>
      </c>
      <c r="HK208" s="331" t="str">
        <f t="shared" si="298"/>
        <v/>
      </c>
      <c r="HL208" s="358" t="str">
        <f t="shared" si="299"/>
        <v/>
      </c>
      <c r="HM208" s="331" t="str">
        <f t="shared" si="300"/>
        <v/>
      </c>
      <c r="HN208" s="331" t="str">
        <f t="shared" si="301"/>
        <v/>
      </c>
      <c r="HO208" s="358" t="str">
        <f t="shared" si="302"/>
        <v/>
      </c>
      <c r="HP208" s="331" t="str">
        <f t="shared" si="303"/>
        <v/>
      </c>
      <c r="HQ208" s="331" t="str">
        <f t="shared" si="304"/>
        <v/>
      </c>
      <c r="HR208" s="361" t="str">
        <f t="shared" si="305"/>
        <v/>
      </c>
      <c r="HS208" s="348" t="str">
        <f t="shared" si="306"/>
        <v/>
      </c>
      <c r="HT208" s="333" t="str">
        <f t="shared" si="307"/>
        <v/>
      </c>
      <c r="HU208" s="428" t="str">
        <f t="shared" si="308"/>
        <v/>
      </c>
      <c r="HV208" s="328" t="str">
        <f t="shared" si="309"/>
        <v/>
      </c>
      <c r="HW208" s="330" t="str">
        <f t="shared" si="310"/>
        <v/>
      </c>
      <c r="HX208" s="418" t="str">
        <f t="shared" si="311"/>
        <v/>
      </c>
      <c r="HY208" s="331" t="str">
        <f t="shared" si="312"/>
        <v/>
      </c>
      <c r="HZ208" s="331" t="str">
        <f t="shared" si="313"/>
        <v/>
      </c>
      <c r="IA208" s="331" t="str">
        <f t="shared" si="314"/>
        <v/>
      </c>
      <c r="IB208" s="331" t="str">
        <f t="shared" si="315"/>
        <v/>
      </c>
      <c r="IC208" s="333" t="str">
        <f t="shared" si="316"/>
        <v/>
      </c>
      <c r="ID208" s="419" t="str">
        <f t="shared" si="317"/>
        <v/>
      </c>
      <c r="IE208" s="331" t="str">
        <f t="shared" si="318"/>
        <v/>
      </c>
      <c r="IF208" s="331" t="str">
        <f t="shared" si="319"/>
        <v/>
      </c>
      <c r="IG208" s="331" t="str">
        <f t="shared" si="320"/>
        <v/>
      </c>
      <c r="IH208" s="331" t="str">
        <f t="shared" si="321"/>
        <v/>
      </c>
      <c r="II208" s="333" t="str">
        <f t="shared" si="322"/>
        <v/>
      </c>
      <c r="IJ208" s="419" t="str">
        <f t="shared" si="323"/>
        <v/>
      </c>
      <c r="IK208" s="331" t="str">
        <f t="shared" si="324"/>
        <v/>
      </c>
      <c r="IL208" s="331" t="str">
        <f t="shared" si="325"/>
        <v/>
      </c>
      <c r="IM208" s="331" t="str">
        <f t="shared" si="326"/>
        <v/>
      </c>
      <c r="IN208" s="331" t="str">
        <f t="shared" si="327"/>
        <v/>
      </c>
      <c r="IO208" s="333" t="str">
        <f t="shared" si="328"/>
        <v/>
      </c>
      <c r="IP208" s="433" t="str">
        <f t="shared" si="329"/>
        <v/>
      </c>
      <c r="IQ208" s="331" t="str">
        <f t="shared" si="330"/>
        <v/>
      </c>
      <c r="IR208" s="348" t="str">
        <f t="shared" si="331"/>
        <v/>
      </c>
      <c r="IS208" s="433" t="str">
        <f t="shared" si="332"/>
        <v/>
      </c>
      <c r="IT208" s="331" t="str">
        <f t="shared" si="333"/>
        <v/>
      </c>
      <c r="IU208" s="333" t="str">
        <f t="shared" si="334"/>
        <v/>
      </c>
      <c r="IV208" s="449" t="str">
        <f t="shared" si="335"/>
        <v/>
      </c>
      <c r="IW208" s="331" t="str">
        <f t="shared" si="336"/>
        <v/>
      </c>
      <c r="IX208" s="331" t="str">
        <f t="shared" si="337"/>
        <v/>
      </c>
      <c r="IY208" s="348" t="str">
        <f t="shared" si="338"/>
        <v/>
      </c>
      <c r="IZ208" s="365" t="str">
        <f t="shared" si="339"/>
        <v/>
      </c>
      <c r="JA208" s="340"/>
      <c r="JB208" s="100"/>
      <c r="JC208" s="370" t="str">
        <f t="shared" si="340"/>
        <v/>
      </c>
      <c r="JD208" s="101" t="str">
        <f t="shared" si="341"/>
        <v/>
      </c>
      <c r="JE208" s="367" t="str">
        <f t="shared" si="342"/>
        <v/>
      </c>
      <c r="JF208" s="368" t="str">
        <f t="shared" si="343"/>
        <v/>
      </c>
      <c r="JG208" s="368" t="str">
        <f t="shared" si="344"/>
        <v/>
      </c>
      <c r="JH208" s="368" t="str">
        <f t="shared" si="345"/>
        <v/>
      </c>
      <c r="JI208" s="368">
        <f t="shared" si="346"/>
        <v>0</v>
      </c>
      <c r="JJ208" s="369" t="str">
        <f t="shared" si="347"/>
        <v/>
      </c>
      <c r="JK208" s="367" t="str">
        <f t="shared" si="348"/>
        <v/>
      </c>
      <c r="JL208" s="369" t="str">
        <f t="shared" si="349"/>
        <v/>
      </c>
      <c r="JM208" s="368" t="str">
        <f t="shared" si="350"/>
        <v/>
      </c>
      <c r="JN208" s="368" t="str">
        <f t="shared" si="351"/>
        <v/>
      </c>
      <c r="JO208" s="368" t="str">
        <f t="shared" si="352"/>
        <v/>
      </c>
      <c r="JP208" s="371" t="str">
        <f t="shared" si="353"/>
        <v/>
      </c>
      <c r="JR208" s="115" t="str">
        <f t="shared" si="354"/>
        <v/>
      </c>
      <c r="JS208" s="28" t="str">
        <f t="shared" si="355"/>
        <v/>
      </c>
      <c r="JT208" s="28" t="str">
        <f t="shared" si="356"/>
        <v/>
      </c>
      <c r="JU208" s="28" t="str">
        <f t="shared" si="357"/>
        <v/>
      </c>
      <c r="JV208" s="28" t="str">
        <f t="shared" si="358"/>
        <v/>
      </c>
      <c r="JW208" s="251"/>
      <c r="JX208" s="122" t="str">
        <f t="shared" si="359"/>
        <v/>
      </c>
      <c r="JZ208" s="115" t="str">
        <f t="shared" si="360"/>
        <v/>
      </c>
      <c r="KA208" s="398" t="str">
        <f t="shared" si="361"/>
        <v/>
      </c>
      <c r="KB208" s="398" t="str">
        <f t="shared" si="362"/>
        <v/>
      </c>
      <c r="KC208" s="28" t="str">
        <f t="shared" si="363"/>
        <v/>
      </c>
      <c r="KD208" s="28" t="str">
        <f t="shared" si="364"/>
        <v/>
      </c>
      <c r="KE208" s="28" t="str">
        <f t="shared" si="365"/>
        <v/>
      </c>
      <c r="KF208" s="28" t="str">
        <f t="shared" si="366"/>
        <v/>
      </c>
      <c r="KG208" s="28" t="str">
        <f t="shared" si="367"/>
        <v/>
      </c>
      <c r="KH208" s="28" t="str">
        <f t="shared" si="368"/>
        <v/>
      </c>
      <c r="KI208" s="28" t="str">
        <f t="shared" si="369"/>
        <v/>
      </c>
      <c r="KJ208" s="28" t="str">
        <f t="shared" si="370"/>
        <v/>
      </c>
      <c r="KK208" s="122" t="str">
        <f t="shared" si="371"/>
        <v/>
      </c>
    </row>
    <row r="209" spans="2:297" s="26" customFormat="1" ht="26.25" customHeight="1" x14ac:dyDescent="0.2">
      <c r="B209" s="27">
        <f t="shared" si="250"/>
        <v>0</v>
      </c>
      <c r="C209" s="27">
        <f t="shared" si="251"/>
        <v>0</v>
      </c>
      <c r="D209" s="27">
        <f t="shared" si="252"/>
        <v>0</v>
      </c>
      <c r="E209" s="27">
        <f t="shared" si="253"/>
        <v>0</v>
      </c>
      <c r="F209" s="27">
        <f t="shared" si="254"/>
        <v>0</v>
      </c>
      <c r="G209" s="27">
        <f t="shared" si="255"/>
        <v>0</v>
      </c>
      <c r="H209" s="27">
        <f t="shared" si="256"/>
        <v>0</v>
      </c>
      <c r="I209" s="27">
        <f t="shared" si="257"/>
        <v>0</v>
      </c>
      <c r="J209" s="27"/>
      <c r="K209" s="27"/>
      <c r="L209" s="27"/>
      <c r="N209" s="131" t="str">
        <f t="shared" si="258"/>
        <v/>
      </c>
      <c r="O209" s="59"/>
      <c r="P209" s="59"/>
      <c r="Q209" s="241"/>
      <c r="R209" s="483"/>
      <c r="S209" s="243" t="str">
        <f>IFERROR(VLOOKUP($R209,整理番号!$B$4:$C$5,2,FALSE),"")</f>
        <v/>
      </c>
      <c r="T209" s="59"/>
      <c r="U209" s="250"/>
      <c r="V209" s="121"/>
      <c r="W209" s="218" t="str">
        <f t="shared" si="259"/>
        <v/>
      </c>
      <c r="X209" s="111"/>
      <c r="Y209" s="115"/>
      <c r="Z209" s="146" t="str">
        <f>IFERROR(VLOOKUP($Y209,整理番号!$B$8:$C$10,2,FALSE),"")</f>
        <v/>
      </c>
      <c r="AA209" s="251"/>
      <c r="AB209" s="28"/>
      <c r="AC209" s="62" t="str">
        <f>IFERROR(VLOOKUP($AB209,整理番号!$B$22:$C$23,2,FALSE),"")</f>
        <v/>
      </c>
      <c r="AD209" s="28"/>
      <c r="AE209" s="116" t="str">
        <f>IFERROR(VLOOKUP(AD209,整理番号!$B$14:$C$16,2,FALSE),"")</f>
        <v/>
      </c>
      <c r="AF209" s="115"/>
      <c r="AG209" s="30" t="str">
        <f>IFERROR(VLOOKUP(AF209,整理番号!$B$18:$C$19,2,FALSE),"")</f>
        <v/>
      </c>
      <c r="AH209" s="28"/>
      <c r="AI209" s="254"/>
      <c r="AJ209" s="254"/>
      <c r="AK209" s="122"/>
      <c r="AL209" s="141"/>
      <c r="AM209" s="28"/>
      <c r="AN209" s="141"/>
      <c r="AO209" s="115"/>
      <c r="AP209" s="116" t="str">
        <f>IFERROR(VLOOKUP(AO209,整理番号!$B$38:$C$43,2,FALSE),"")</f>
        <v/>
      </c>
      <c r="AQ209" s="104" t="str">
        <f t="shared" si="260"/>
        <v/>
      </c>
      <c r="AR209" s="27"/>
      <c r="AS209" s="28"/>
      <c r="AT209" s="27"/>
      <c r="AU209" s="27"/>
      <c r="AV209" s="122"/>
      <c r="AW209" s="115"/>
      <c r="AX209" s="31"/>
      <c r="AY209" s="64" t="str">
        <f t="shared" si="261"/>
        <v/>
      </c>
      <c r="AZ209" s="31"/>
      <c r="BA209" s="31"/>
      <c r="BB209" s="64">
        <f t="shared" si="262"/>
        <v>0</v>
      </c>
      <c r="BC209" s="64" t="str">
        <f t="shared" si="263"/>
        <v/>
      </c>
      <c r="BD209" s="64" t="str">
        <f t="shared" si="264"/>
        <v/>
      </c>
      <c r="BE209" s="33"/>
      <c r="BF209" s="34" t="str">
        <f t="shared" si="265"/>
        <v/>
      </c>
      <c r="BG209" s="125" t="str">
        <f t="shared" si="266"/>
        <v/>
      </c>
      <c r="BH209" s="262"/>
      <c r="BI209" s="263"/>
      <c r="BJ209" s="31"/>
      <c r="BK209" s="31"/>
      <c r="BL209" s="31"/>
      <c r="BM209" s="31"/>
      <c r="BN209" s="148"/>
      <c r="BO209" s="270"/>
      <c r="BP209" s="267"/>
      <c r="BQ209" s="262"/>
      <c r="BR209" s="263"/>
      <c r="BS209" s="31"/>
      <c r="BT209" s="31"/>
      <c r="BU209" s="31"/>
      <c r="BV209" s="31"/>
      <c r="BW209" s="148"/>
      <c r="BX209" s="270"/>
      <c r="BY209" s="267"/>
      <c r="BZ209" s="262"/>
      <c r="CA209" s="263"/>
      <c r="CB209" s="31"/>
      <c r="CC209" s="31"/>
      <c r="CD209" s="31"/>
      <c r="CE209" s="31"/>
      <c r="CF209" s="148"/>
      <c r="CG209" s="270"/>
      <c r="CH209" s="267"/>
      <c r="CI209" s="262"/>
      <c r="CJ209" s="263"/>
      <c r="CK209" s="323"/>
      <c r="CL209" s="323"/>
      <c r="CM209" s="323"/>
      <c r="CN209" s="323"/>
      <c r="CO209" s="35" t="s">
        <v>306</v>
      </c>
      <c r="CP209" s="342" t="str">
        <f t="shared" si="267"/>
        <v/>
      </c>
      <c r="CQ209" s="267"/>
      <c r="CR209" s="258"/>
      <c r="CS209" s="93"/>
      <c r="CT209" s="275"/>
      <c r="CU209" s="275"/>
      <c r="CV209" s="275"/>
      <c r="CW209" s="275"/>
      <c r="CX209" s="36" t="s">
        <v>307</v>
      </c>
      <c r="CY209" s="273"/>
      <c r="CZ209" s="258"/>
      <c r="DA209" s="263"/>
      <c r="DB209" s="296"/>
      <c r="DC209" s="296"/>
      <c r="DD209" s="296"/>
      <c r="DE209" s="296"/>
      <c r="DF209" s="36" t="s">
        <v>308</v>
      </c>
      <c r="DG209" s="344" t="str">
        <f t="shared" si="268"/>
        <v/>
      </c>
      <c r="DH209" s="273"/>
      <c r="DI209" s="258"/>
      <c r="DJ209" s="263"/>
      <c r="DK209" s="278"/>
      <c r="DL209" s="278"/>
      <c r="DM209" s="278"/>
      <c r="DN209" s="278"/>
      <c r="DO209" s="36" t="s">
        <v>309</v>
      </c>
      <c r="DP209" s="281"/>
      <c r="DQ209" s="284" t="str">
        <f t="shared" si="269"/>
        <v/>
      </c>
      <c r="DR209" s="273"/>
      <c r="DS209" s="43"/>
      <c r="DT209" s="93"/>
      <c r="DU209" s="37"/>
      <c r="DV209" s="37"/>
      <c r="DW209" s="37"/>
      <c r="DX209" s="37"/>
      <c r="DY209" s="46" t="s">
        <v>310</v>
      </c>
      <c r="DZ209" s="478"/>
      <c r="EA209" s="38"/>
      <c r="EB209" s="37"/>
      <c r="EC209" s="37"/>
      <c r="ED209" s="37"/>
      <c r="EE209" s="37"/>
      <c r="EF209" s="49" t="s">
        <v>307</v>
      </c>
      <c r="EG209" s="54"/>
      <c r="EH209" s="290"/>
      <c r="EI209" s="37"/>
      <c r="EJ209" s="37"/>
      <c r="EK209" s="37"/>
      <c r="EL209" s="37"/>
      <c r="EM209" s="52" t="s">
        <v>307</v>
      </c>
      <c r="EN209" s="57"/>
      <c r="EO209" s="290"/>
      <c r="EP209" s="37"/>
      <c r="EQ209" s="37"/>
      <c r="ER209" s="37"/>
      <c r="ES209" s="37"/>
      <c r="ET209" s="39" t="s">
        <v>307</v>
      </c>
      <c r="EU209" s="287"/>
      <c r="EV209" s="292"/>
      <c r="EW209" s="290"/>
      <c r="EX209" s="37"/>
      <c r="EY209" s="37"/>
      <c r="EZ209" s="37"/>
      <c r="FA209" s="37"/>
      <c r="FB209" s="39" t="s">
        <v>307</v>
      </c>
      <c r="FC209" s="287"/>
      <c r="FD209" s="292"/>
      <c r="FE209" s="290"/>
      <c r="FF209" s="296"/>
      <c r="FG209" s="296"/>
      <c r="FH209" s="296"/>
      <c r="FI209" s="296"/>
      <c r="FJ209" s="40" t="s">
        <v>311</v>
      </c>
      <c r="FK209" s="302" t="str">
        <f t="shared" si="270"/>
        <v/>
      </c>
      <c r="FL209" s="299"/>
      <c r="FM209" s="292"/>
      <c r="FN209" s="290"/>
      <c r="FO209" s="305"/>
      <c r="FP209" s="296"/>
      <c r="FQ209" s="296"/>
      <c r="FR209" s="296"/>
      <c r="FS209" s="40" t="s">
        <v>311</v>
      </c>
      <c r="FT209" s="352" t="str">
        <f t="shared" si="271"/>
        <v/>
      </c>
      <c r="FU209" s="267"/>
      <c r="FV209" s="292"/>
      <c r="FW209" s="290"/>
      <c r="FX209" s="326"/>
      <c r="FY209" s="326"/>
      <c r="FZ209" s="326"/>
      <c r="GA209" s="326"/>
      <c r="GB209" s="36" t="s">
        <v>312</v>
      </c>
      <c r="GC209" s="308" t="str">
        <f t="shared" si="272"/>
        <v/>
      </c>
      <c r="GD209" s="267"/>
      <c r="GE209" s="312" t="str">
        <f t="shared" si="273"/>
        <v/>
      </c>
      <c r="GF209" s="313"/>
      <c r="GG209" s="338"/>
      <c r="GH209" s="312" t="str">
        <f t="shared" si="274"/>
        <v/>
      </c>
      <c r="GI209" s="313"/>
      <c r="GJ209" s="338" t="s">
        <v>56</v>
      </c>
      <c r="GK209" s="475" t="str">
        <f t="shared" si="275"/>
        <v/>
      </c>
      <c r="GL209" s="313"/>
      <c r="GM209" s="313"/>
      <c r="GN209" s="338"/>
      <c r="GO209" s="429" t="str">
        <f t="shared" si="276"/>
        <v/>
      </c>
      <c r="GP209" s="430" t="str">
        <f t="shared" si="277"/>
        <v/>
      </c>
      <c r="GQ209" s="431" t="str">
        <f t="shared" si="278"/>
        <v/>
      </c>
      <c r="GR209" s="432" t="str">
        <f t="shared" si="279"/>
        <v/>
      </c>
      <c r="GS209" s="430" t="str">
        <f t="shared" si="280"/>
        <v/>
      </c>
      <c r="GT209" s="433" t="str">
        <f t="shared" si="281"/>
        <v/>
      </c>
      <c r="GU209" s="331" t="str">
        <f t="shared" si="282"/>
        <v/>
      </c>
      <c r="GV209" s="333" t="str">
        <f t="shared" si="283"/>
        <v/>
      </c>
      <c r="GW209" s="439" t="str">
        <f t="shared" si="284"/>
        <v/>
      </c>
      <c r="GX209" s="433" t="str">
        <f t="shared" si="285"/>
        <v/>
      </c>
      <c r="GY209" s="331" t="str">
        <f t="shared" si="286"/>
        <v/>
      </c>
      <c r="GZ209" s="331" t="str">
        <f t="shared" si="287"/>
        <v/>
      </c>
      <c r="HA209" s="328" t="str">
        <f t="shared" si="288"/>
        <v/>
      </c>
      <c r="HB209" s="331" t="str">
        <f t="shared" si="289"/>
        <v/>
      </c>
      <c r="HC209" s="331" t="str">
        <f t="shared" si="290"/>
        <v/>
      </c>
      <c r="HD209" s="333" t="str">
        <f t="shared" si="291"/>
        <v/>
      </c>
      <c r="HE209" s="332" t="str">
        <f t="shared" si="292"/>
        <v/>
      </c>
      <c r="HF209" s="331" t="str">
        <f t="shared" si="293"/>
        <v/>
      </c>
      <c r="HG209" s="333" t="str">
        <f t="shared" si="294"/>
        <v/>
      </c>
      <c r="HH209" s="419" t="str">
        <f t="shared" si="295"/>
        <v/>
      </c>
      <c r="HI209" s="358" t="str">
        <f t="shared" si="296"/>
        <v/>
      </c>
      <c r="HJ209" s="331" t="str">
        <f t="shared" si="297"/>
        <v/>
      </c>
      <c r="HK209" s="331" t="str">
        <f t="shared" si="298"/>
        <v/>
      </c>
      <c r="HL209" s="358" t="str">
        <f t="shared" si="299"/>
        <v/>
      </c>
      <c r="HM209" s="331" t="str">
        <f t="shared" si="300"/>
        <v/>
      </c>
      <c r="HN209" s="331" t="str">
        <f t="shared" si="301"/>
        <v/>
      </c>
      <c r="HO209" s="358" t="str">
        <f t="shared" si="302"/>
        <v/>
      </c>
      <c r="HP209" s="331" t="str">
        <f t="shared" si="303"/>
        <v/>
      </c>
      <c r="HQ209" s="331" t="str">
        <f t="shared" si="304"/>
        <v/>
      </c>
      <c r="HR209" s="361" t="str">
        <f t="shared" si="305"/>
        <v/>
      </c>
      <c r="HS209" s="348" t="str">
        <f t="shared" si="306"/>
        <v/>
      </c>
      <c r="HT209" s="333" t="str">
        <f t="shared" si="307"/>
        <v/>
      </c>
      <c r="HU209" s="428" t="str">
        <f t="shared" si="308"/>
        <v/>
      </c>
      <c r="HV209" s="328" t="str">
        <f t="shared" si="309"/>
        <v/>
      </c>
      <c r="HW209" s="330" t="str">
        <f t="shared" si="310"/>
        <v/>
      </c>
      <c r="HX209" s="418" t="str">
        <f t="shared" si="311"/>
        <v/>
      </c>
      <c r="HY209" s="331" t="str">
        <f t="shared" si="312"/>
        <v/>
      </c>
      <c r="HZ209" s="331" t="str">
        <f t="shared" si="313"/>
        <v/>
      </c>
      <c r="IA209" s="331" t="str">
        <f t="shared" si="314"/>
        <v/>
      </c>
      <c r="IB209" s="331" t="str">
        <f t="shared" si="315"/>
        <v/>
      </c>
      <c r="IC209" s="333" t="str">
        <f t="shared" si="316"/>
        <v/>
      </c>
      <c r="ID209" s="419" t="str">
        <f t="shared" si="317"/>
        <v/>
      </c>
      <c r="IE209" s="331" t="str">
        <f t="shared" si="318"/>
        <v/>
      </c>
      <c r="IF209" s="331" t="str">
        <f t="shared" si="319"/>
        <v/>
      </c>
      <c r="IG209" s="331" t="str">
        <f t="shared" si="320"/>
        <v/>
      </c>
      <c r="IH209" s="331" t="str">
        <f t="shared" si="321"/>
        <v/>
      </c>
      <c r="II209" s="333" t="str">
        <f t="shared" si="322"/>
        <v/>
      </c>
      <c r="IJ209" s="419" t="str">
        <f t="shared" si="323"/>
        <v/>
      </c>
      <c r="IK209" s="331" t="str">
        <f t="shared" si="324"/>
        <v/>
      </c>
      <c r="IL209" s="331" t="str">
        <f t="shared" si="325"/>
        <v/>
      </c>
      <c r="IM209" s="331" t="str">
        <f t="shared" si="326"/>
        <v/>
      </c>
      <c r="IN209" s="331" t="str">
        <f t="shared" si="327"/>
        <v/>
      </c>
      <c r="IO209" s="333" t="str">
        <f t="shared" si="328"/>
        <v/>
      </c>
      <c r="IP209" s="433" t="str">
        <f t="shared" si="329"/>
        <v/>
      </c>
      <c r="IQ209" s="331" t="str">
        <f t="shared" si="330"/>
        <v/>
      </c>
      <c r="IR209" s="348" t="str">
        <f t="shared" si="331"/>
        <v/>
      </c>
      <c r="IS209" s="433" t="str">
        <f t="shared" si="332"/>
        <v/>
      </c>
      <c r="IT209" s="331" t="str">
        <f t="shared" si="333"/>
        <v/>
      </c>
      <c r="IU209" s="333" t="str">
        <f t="shared" si="334"/>
        <v/>
      </c>
      <c r="IV209" s="449" t="str">
        <f t="shared" si="335"/>
        <v/>
      </c>
      <c r="IW209" s="331" t="str">
        <f t="shared" si="336"/>
        <v/>
      </c>
      <c r="IX209" s="331" t="str">
        <f t="shared" si="337"/>
        <v/>
      </c>
      <c r="IY209" s="348" t="str">
        <f t="shared" si="338"/>
        <v/>
      </c>
      <c r="IZ209" s="365" t="str">
        <f t="shared" si="339"/>
        <v/>
      </c>
      <c r="JA209" s="340"/>
      <c r="JB209" s="100"/>
      <c r="JC209" s="370" t="str">
        <f t="shared" si="340"/>
        <v/>
      </c>
      <c r="JD209" s="101" t="str">
        <f t="shared" si="341"/>
        <v/>
      </c>
      <c r="JE209" s="367" t="str">
        <f t="shared" si="342"/>
        <v/>
      </c>
      <c r="JF209" s="368" t="str">
        <f t="shared" si="343"/>
        <v/>
      </c>
      <c r="JG209" s="368" t="str">
        <f t="shared" si="344"/>
        <v/>
      </c>
      <c r="JH209" s="368" t="str">
        <f t="shared" si="345"/>
        <v/>
      </c>
      <c r="JI209" s="368">
        <f t="shared" si="346"/>
        <v>0</v>
      </c>
      <c r="JJ209" s="369" t="str">
        <f t="shared" si="347"/>
        <v/>
      </c>
      <c r="JK209" s="367" t="str">
        <f t="shared" si="348"/>
        <v/>
      </c>
      <c r="JL209" s="369" t="str">
        <f t="shared" si="349"/>
        <v/>
      </c>
      <c r="JM209" s="368" t="str">
        <f t="shared" si="350"/>
        <v/>
      </c>
      <c r="JN209" s="368" t="str">
        <f t="shared" si="351"/>
        <v/>
      </c>
      <c r="JO209" s="368" t="str">
        <f t="shared" si="352"/>
        <v/>
      </c>
      <c r="JP209" s="371" t="str">
        <f t="shared" si="353"/>
        <v/>
      </c>
      <c r="JR209" s="115" t="str">
        <f t="shared" si="354"/>
        <v/>
      </c>
      <c r="JS209" s="28" t="str">
        <f t="shared" si="355"/>
        <v/>
      </c>
      <c r="JT209" s="28" t="str">
        <f t="shared" si="356"/>
        <v/>
      </c>
      <c r="JU209" s="28" t="str">
        <f t="shared" si="357"/>
        <v/>
      </c>
      <c r="JV209" s="28" t="str">
        <f t="shared" si="358"/>
        <v/>
      </c>
      <c r="JW209" s="251"/>
      <c r="JX209" s="122" t="str">
        <f t="shared" si="359"/>
        <v/>
      </c>
      <c r="JZ209" s="115" t="str">
        <f t="shared" si="360"/>
        <v/>
      </c>
      <c r="KA209" s="398" t="str">
        <f t="shared" si="361"/>
        <v/>
      </c>
      <c r="KB209" s="398" t="str">
        <f t="shared" si="362"/>
        <v/>
      </c>
      <c r="KC209" s="28" t="str">
        <f t="shared" si="363"/>
        <v/>
      </c>
      <c r="KD209" s="28" t="str">
        <f t="shared" si="364"/>
        <v/>
      </c>
      <c r="KE209" s="28" t="str">
        <f t="shared" si="365"/>
        <v/>
      </c>
      <c r="KF209" s="28" t="str">
        <f t="shared" si="366"/>
        <v/>
      </c>
      <c r="KG209" s="28" t="str">
        <f t="shared" si="367"/>
        <v/>
      </c>
      <c r="KH209" s="28" t="str">
        <f t="shared" si="368"/>
        <v/>
      </c>
      <c r="KI209" s="28" t="str">
        <f t="shared" si="369"/>
        <v/>
      </c>
      <c r="KJ209" s="28" t="str">
        <f t="shared" si="370"/>
        <v/>
      </c>
      <c r="KK209" s="122" t="str">
        <f t="shared" si="371"/>
        <v/>
      </c>
    </row>
    <row r="210" spans="2:297" s="26" customFormat="1" ht="26.25" customHeight="1" x14ac:dyDescent="0.2">
      <c r="B210" s="27">
        <f t="shared" ref="B210:B255" si="372">D210*1000000+C210*10000+E210*100+G210</f>
        <v>0</v>
      </c>
      <c r="C210" s="27">
        <f t="shared" ref="C210:C255" si="373">IF(O210&lt;&gt;"",IF(O210&lt;&gt;O209,C209+1,C209),0)</f>
        <v>0</v>
      </c>
      <c r="D210" s="27">
        <f t="shared" ref="D210:D255" si="374">IF(P210&lt;&gt;"",IF(P210&lt;&gt;P209,D209+1,D209),0)</f>
        <v>0</v>
      </c>
      <c r="E210" s="27">
        <f t="shared" ref="E210:E255" si="375">IF(Q210&lt;&gt;"",IF(Q210&lt;&gt;Q209,E209+1,E209),0)</f>
        <v>0</v>
      </c>
      <c r="F210" s="27">
        <f t="shared" ref="F210:F255" si="376">IF(X210&lt;&gt;"",IF(X210&lt;&gt;X209,F209+1,F209),0)</f>
        <v>0</v>
      </c>
      <c r="G210" s="27">
        <f t="shared" ref="G210:G255" si="377">IF(P210&lt;&gt;"",IF(P210&lt;&gt;P209,1,0),0)</f>
        <v>0</v>
      </c>
      <c r="H210" s="27">
        <f t="shared" ref="H210:H255" si="378">IF(Q210&lt;&gt;"",IF(Q210&lt;&gt;Q209,1,0),0)</f>
        <v>0</v>
      </c>
      <c r="I210" s="27">
        <f t="shared" ref="I210:I255" si="379">IF(X210&lt;&gt;"",IF(X210&lt;&gt;X209,1,0),0)</f>
        <v>0</v>
      </c>
      <c r="J210" s="27"/>
      <c r="K210" s="27"/>
      <c r="L210" s="27"/>
      <c r="N210" s="131" t="str">
        <f t="shared" ref="N210:N255" si="380">IF(X210&lt;&gt;"",N209+1,"")</f>
        <v/>
      </c>
      <c r="O210" s="59"/>
      <c r="P210" s="59"/>
      <c r="Q210" s="241"/>
      <c r="R210" s="483"/>
      <c r="S210" s="243" t="str">
        <f>IFERROR(VLOOKUP($R210,整理番号!$B$4:$C$5,2,FALSE),"")</f>
        <v/>
      </c>
      <c r="T210" s="59"/>
      <c r="U210" s="250"/>
      <c r="V210" s="121"/>
      <c r="W210" s="218" t="str">
        <f t="shared" ref="W210:W255" si="381">IF(X210&lt;&gt;"",IF(P210&lt;&gt;P209,1,IF(X210&lt;&gt;X209,W209+1,W209)),"")</f>
        <v/>
      </c>
      <c r="X210" s="111"/>
      <c r="Y210" s="115"/>
      <c r="Z210" s="146" t="str">
        <f>IFERROR(VLOOKUP($Y210,整理番号!$B$8:$C$10,2,FALSE),"")</f>
        <v/>
      </c>
      <c r="AA210" s="251"/>
      <c r="AB210" s="28"/>
      <c r="AC210" s="62" t="str">
        <f>IFERROR(VLOOKUP($AB210,整理番号!$B$22:$C$23,2,FALSE),"")</f>
        <v/>
      </c>
      <c r="AD210" s="28"/>
      <c r="AE210" s="116" t="str">
        <f>IFERROR(VLOOKUP(AD210,整理番号!$B$14:$C$16,2,FALSE),"")</f>
        <v/>
      </c>
      <c r="AF210" s="115"/>
      <c r="AG210" s="30" t="str">
        <f>IFERROR(VLOOKUP(AF210,整理番号!$B$18:$C$19,2,FALSE),"")</f>
        <v/>
      </c>
      <c r="AH210" s="28"/>
      <c r="AI210" s="254"/>
      <c r="AJ210" s="254"/>
      <c r="AK210" s="122"/>
      <c r="AL210" s="141"/>
      <c r="AM210" s="28"/>
      <c r="AN210" s="141"/>
      <c r="AO210" s="115"/>
      <c r="AP210" s="116" t="str">
        <f>IFERROR(VLOOKUP(AO210,整理番号!$B$38:$C$43,2,FALSE),"")</f>
        <v/>
      </c>
      <c r="AQ210" s="104" t="str">
        <f t="shared" ref="AQ210:AQ255" si="382">IF(AR210&lt;&gt;"",IF(OR(X210&lt;&gt;X209,P210&lt;&gt;P209),1,AQ209+1),"")</f>
        <v/>
      </c>
      <c r="AR210" s="27"/>
      <c r="AS210" s="28"/>
      <c r="AT210" s="27"/>
      <c r="AU210" s="27"/>
      <c r="AV210" s="122"/>
      <c r="AW210" s="115"/>
      <c r="AX210" s="31"/>
      <c r="AY210" s="64" t="str">
        <f t="shared" ref="AY210:AY255" si="383">IF(AX210&gt;0,ROUNDDOWN(JI210,0),"")</f>
        <v/>
      </c>
      <c r="AZ210" s="31"/>
      <c r="BA210" s="31"/>
      <c r="BB210" s="64">
        <f t="shared" ref="BB210:BB255" si="384">AX210-SUM(AY210:BA210)</f>
        <v>0</v>
      </c>
      <c r="BC210" s="64" t="str">
        <f t="shared" ref="BC210:BC255" si="385">IF(AV210=7,AX210,"")</f>
        <v/>
      </c>
      <c r="BD210" s="64" t="str">
        <f t="shared" ref="BD210:BD255" si="386">IF(AV210=7,AY210,"")</f>
        <v/>
      </c>
      <c r="BE210" s="33"/>
      <c r="BF210" s="34" t="str">
        <f t="shared" ref="BF210:BF255" si="387">IF(AX210&gt;0,IF(BE210="非課税","",IF(AND(AW210=1,BE210="控除不可"),"該当なし",IF(AND(AW210=1,BE210="80%控除"),ROUNDDOWN(AX210*8/110,0),IF(AND(AW210=1,BE210="全額控除"),ROUNDDOWN(AX210*10/110,0),IF(AND(BE210="控除不可",OR(AW210=2,AW210=3)),"該当なし","含税額"))))),"")</f>
        <v/>
      </c>
      <c r="BG210" s="125" t="str">
        <f t="shared" ref="BG210:BG255" si="388">IF(AX210&gt;0,IF(AND(AW210=1,BE210="控除不可"),"",IF(AND(AW210=1,BE210="80%控除"),ROUNDDOWN(AY210*8/102,0),IF(AND(AW210=1,BE210="全額控除"),ROUNDDOWN(AY210*10/100,0),IF(AW210=2,"","")))),"")</f>
        <v/>
      </c>
      <c r="BH210" s="262"/>
      <c r="BI210" s="263"/>
      <c r="BJ210" s="31"/>
      <c r="BK210" s="31"/>
      <c r="BL210" s="31"/>
      <c r="BM210" s="31"/>
      <c r="BN210" s="148"/>
      <c r="BO210" s="270"/>
      <c r="BP210" s="267"/>
      <c r="BQ210" s="262"/>
      <c r="BR210" s="263"/>
      <c r="BS210" s="31"/>
      <c r="BT210" s="31"/>
      <c r="BU210" s="31"/>
      <c r="BV210" s="31"/>
      <c r="BW210" s="148"/>
      <c r="BX210" s="270"/>
      <c r="BY210" s="267"/>
      <c r="BZ210" s="262"/>
      <c r="CA210" s="263"/>
      <c r="CB210" s="31"/>
      <c r="CC210" s="31"/>
      <c r="CD210" s="31"/>
      <c r="CE210" s="31"/>
      <c r="CF210" s="148"/>
      <c r="CG210" s="270"/>
      <c r="CH210" s="267"/>
      <c r="CI210" s="262"/>
      <c r="CJ210" s="263"/>
      <c r="CK210" s="323"/>
      <c r="CL210" s="323"/>
      <c r="CM210" s="323"/>
      <c r="CN210" s="323"/>
      <c r="CO210" s="35" t="s">
        <v>306</v>
      </c>
      <c r="CP210" s="342" t="str">
        <f t="shared" ref="CP210:CP255" si="389">IF(CI210=1,CN210-CK210,"")</f>
        <v/>
      </c>
      <c r="CQ210" s="267"/>
      <c r="CR210" s="258"/>
      <c r="CS210" s="93"/>
      <c r="CT210" s="275"/>
      <c r="CU210" s="275"/>
      <c r="CV210" s="275"/>
      <c r="CW210" s="275"/>
      <c r="CX210" s="36" t="s">
        <v>307</v>
      </c>
      <c r="CY210" s="273"/>
      <c r="CZ210" s="258"/>
      <c r="DA210" s="263"/>
      <c r="DB210" s="296"/>
      <c r="DC210" s="296"/>
      <c r="DD210" s="296"/>
      <c r="DE210" s="296"/>
      <c r="DF210" s="36" t="s">
        <v>308</v>
      </c>
      <c r="DG210" s="344" t="str">
        <f t="shared" ref="DG210:DG255" si="390">IF(CZ210=1,DE210-DB210,"")</f>
        <v/>
      </c>
      <c r="DH210" s="273"/>
      <c r="DI210" s="258"/>
      <c r="DJ210" s="263"/>
      <c r="DK210" s="278"/>
      <c r="DL210" s="278"/>
      <c r="DM210" s="278"/>
      <c r="DN210" s="278"/>
      <c r="DO210" s="36" t="s">
        <v>309</v>
      </c>
      <c r="DP210" s="281"/>
      <c r="DQ210" s="284" t="str">
        <f t="shared" ref="DQ210:DQ255" si="391">IF(DI210=1,ROUNDDOWN(DN210/DP210,3),IF(DI210=2,ROUNDDOWN(DN210/DK210,3),""))</f>
        <v/>
      </c>
      <c r="DR210" s="273"/>
      <c r="DS210" s="43"/>
      <c r="DT210" s="93"/>
      <c r="DU210" s="37"/>
      <c r="DV210" s="37"/>
      <c r="DW210" s="37"/>
      <c r="DX210" s="37"/>
      <c r="DY210" s="46" t="s">
        <v>310</v>
      </c>
      <c r="DZ210" s="478"/>
      <c r="EA210" s="38"/>
      <c r="EB210" s="37"/>
      <c r="EC210" s="37"/>
      <c r="ED210" s="37"/>
      <c r="EE210" s="37"/>
      <c r="EF210" s="49" t="s">
        <v>307</v>
      </c>
      <c r="EG210" s="54"/>
      <c r="EH210" s="290"/>
      <c r="EI210" s="37"/>
      <c r="EJ210" s="37"/>
      <c r="EK210" s="37"/>
      <c r="EL210" s="37"/>
      <c r="EM210" s="52" t="s">
        <v>307</v>
      </c>
      <c r="EN210" s="57"/>
      <c r="EO210" s="290"/>
      <c r="EP210" s="37"/>
      <c r="EQ210" s="37"/>
      <c r="ER210" s="37"/>
      <c r="ES210" s="37"/>
      <c r="ET210" s="39" t="s">
        <v>307</v>
      </c>
      <c r="EU210" s="287"/>
      <c r="EV210" s="292"/>
      <c r="EW210" s="290"/>
      <c r="EX210" s="37"/>
      <c r="EY210" s="37"/>
      <c r="EZ210" s="37"/>
      <c r="FA210" s="37"/>
      <c r="FB210" s="39" t="s">
        <v>307</v>
      </c>
      <c r="FC210" s="287"/>
      <c r="FD210" s="292"/>
      <c r="FE210" s="290"/>
      <c r="FF210" s="296"/>
      <c r="FG210" s="296"/>
      <c r="FH210" s="296"/>
      <c r="FI210" s="296"/>
      <c r="FJ210" s="40" t="s">
        <v>311</v>
      </c>
      <c r="FK210" s="302" t="str">
        <f t="shared" ref="FK210:FK255" si="392">IF(FD210=1,ROUNDDOWN((FI210-FF210),3),"")</f>
        <v/>
      </c>
      <c r="FL210" s="299"/>
      <c r="FM210" s="292"/>
      <c r="FN210" s="290"/>
      <c r="FO210" s="305"/>
      <c r="FP210" s="296"/>
      <c r="FQ210" s="296"/>
      <c r="FR210" s="296"/>
      <c r="FS210" s="40" t="s">
        <v>311</v>
      </c>
      <c r="FT210" s="352" t="str">
        <f t="shared" ref="FT210:FT255" si="393">IF(FM210=1,ROUNDDOWN((FR210-FO210),3),"")</f>
        <v/>
      </c>
      <c r="FU210" s="267"/>
      <c r="FV210" s="292"/>
      <c r="FW210" s="290"/>
      <c r="FX210" s="326"/>
      <c r="FY210" s="326"/>
      <c r="FZ210" s="326"/>
      <c r="GA210" s="326"/>
      <c r="GB210" s="36" t="s">
        <v>312</v>
      </c>
      <c r="GC210" s="308" t="str">
        <f t="shared" ref="GC210:GC255" si="394">IF(FV210=1,ROUNDDOWN((GA210-FX210)/FX210,3),"")</f>
        <v/>
      </c>
      <c r="GD210" s="267"/>
      <c r="GE210" s="312" t="str">
        <f t="shared" ref="GE210:GE255" si="395">IF($I210=1,SUM(GF210:GG210),"")</f>
        <v/>
      </c>
      <c r="GF210" s="313"/>
      <c r="GG210" s="338"/>
      <c r="GH210" s="312" t="str">
        <f t="shared" ref="GH210:GH255" si="396">IF($I210=1,SUM(GI210:GJ210),"")</f>
        <v/>
      </c>
      <c r="GI210" s="313"/>
      <c r="GJ210" s="338" t="s">
        <v>56</v>
      </c>
      <c r="GK210" s="475" t="str">
        <f t="shared" ref="GK210:GK255" si="397">IF($I210=1,SUM(GL210:GN210),"")</f>
        <v/>
      </c>
      <c r="GL210" s="313"/>
      <c r="GM210" s="313"/>
      <c r="GN210" s="338"/>
      <c r="GO210" s="429" t="str">
        <f t="shared" ref="GO210:GO255" si="398">IF($I210=1,IF(U210=1,5,0),"")</f>
        <v/>
      </c>
      <c r="GP210" s="430" t="str">
        <f t="shared" ref="GP210:GP255" si="399">IF($I210=1,IF(AND($BH210=1,$BM210=1),5,0),"")</f>
        <v/>
      </c>
      <c r="GQ210" s="431" t="str">
        <f t="shared" ref="GQ210:GQ255" si="400">IF($I210=1,IF(AND($BQ210=1,$BV210=1),3,0),"")</f>
        <v/>
      </c>
      <c r="GR210" s="432" t="str">
        <f t="shared" ref="GR210:GR255" si="401">IF($I210=1,IF(AND($BZ210=1,$CE210=1),1,0),"")</f>
        <v/>
      </c>
      <c r="GS210" s="430" t="str">
        <f t="shared" ref="GS210:GS255" si="402">IF($I210=1,IF(AND($CI210=1,$CP210&gt;=1),5,0),"")</f>
        <v/>
      </c>
      <c r="GT210" s="433" t="str">
        <f t="shared" ref="GT210:GT255" si="403">IF($I210=1,SUM(GU210:GV210),"")</f>
        <v/>
      </c>
      <c r="GU210" s="331" t="str">
        <f t="shared" ref="GU210:GU255" si="404">IF($I210=1,IF($CT210=1,3,0),"")</f>
        <v/>
      </c>
      <c r="GV210" s="333" t="str">
        <f t="shared" ref="GV210:GV255" si="405">IF($I210=1,IF(AND(CR210=1,CW210=1),3,0),"")</f>
        <v/>
      </c>
      <c r="GW210" s="439" t="str">
        <f t="shared" ref="GW210:GW255" si="406">IF($I210=1,IF(AND(CZ210=1,DG210&gt;=1),3,0),"")</f>
        <v/>
      </c>
      <c r="GX210" s="433" t="str">
        <f t="shared" ref="GX210:GX255" si="407">IF($I210=1,SUM(GY210:HG210),"")</f>
        <v/>
      </c>
      <c r="GY210" s="331" t="str">
        <f t="shared" ref="GY210:GY255" si="408">IF($I210=1,IF(AND($DI210=1,OR($V210="都市的地域",$V210="平地農業地域"),$DN210-$DK210&gt;0,$DQ210&gt;=0.8),5,0),"")</f>
        <v/>
      </c>
      <c r="GZ210" s="331" t="str">
        <f t="shared" ref="GZ210:GZ255" si="409">IF($I210=1,IF(AND($DI210=1,OR($V210="都市的地域",$V210="平地農業地域"),$DN210-$DK210&gt;0,0.6&lt;=$DQ210,$DQ210&lt;0.8),3,0),"")</f>
        <v/>
      </c>
      <c r="HA210" s="328" t="str">
        <f t="shared" ref="HA210:HA255" si="410">IF($I210=1,IF(AND($DI210=1,OR($V210="都市的地域",$V210="平地農業地域"),$DN210-$DK210&gt;0,0.4&lt;=$DQ210,$DQ210&lt;0.6),1,0),"")</f>
        <v/>
      </c>
      <c r="HB210" s="331" t="str">
        <f t="shared" ref="HB210:HB255" si="411">IF($I210=1,IF(AND($DI210=1,OR($V210="中間農業地域",$V210="山間農業地域"),$DN210-$DK210&gt;0,$DQ210&gt;=0.6),5,0),"")</f>
        <v/>
      </c>
      <c r="HC210" s="331" t="str">
        <f t="shared" ref="HC210:HC255" si="412">IF($I210=1,IF(AND($DI210=1,OR($V210="中間農業地域",$V210="山間農業地域"),$DN210-$DK210&gt;0,0.4&lt;=$DQ210,$DQ210&lt;0.6),3,0),"")</f>
        <v/>
      </c>
      <c r="HD210" s="333" t="str">
        <f t="shared" ref="HD210:HD255" si="413">IF($I210=1,IF(AND($DI210=1,OR($V210="中間農業地域",$V210="山間農業地域"),$DN210-$DK210&gt;0,0.2&lt;=$DQ210,$DQ210&lt;0.4),1,0),"")</f>
        <v/>
      </c>
      <c r="HE210" s="332" t="str">
        <f t="shared" ref="HE210:HE255" si="414">IF($I210=1,IF(AND($DI210=2,$DN210-$DK210&gt;0,$DQ210&gt;=2),5,0),"")</f>
        <v/>
      </c>
      <c r="HF210" s="331" t="str">
        <f t="shared" ref="HF210:HF255" si="415">IF($I210=1,IF(AND($DI210=2,$DN210-$DK210&gt;0,1.5&lt;=$DQ210,$DQ210&lt;2),3,0),"")</f>
        <v/>
      </c>
      <c r="HG210" s="333" t="str">
        <f t="shared" ref="HG210:HG255" si="416">IF($I210=1,IF(AND($DI210=2,$DN210-$DK210&gt;0,1.2&lt;=$DQ210,$DQ210&lt;1.5),1,0),"")</f>
        <v/>
      </c>
      <c r="HH210" s="419" t="str">
        <f t="shared" ref="HH210:HH255" si="417">IF($I210=1,SUM(HI210,HL210,HO210,HR210),"")</f>
        <v/>
      </c>
      <c r="HI210" s="358" t="str">
        <f t="shared" ref="HI210:HI255" si="418">IF($I210=1,SUM(HJ210:HK210),"")</f>
        <v/>
      </c>
      <c r="HJ210" s="331" t="str">
        <f t="shared" ref="HJ210:HJ255" si="419">IF($I210=1,IF($DU210=1,2,0),"")</f>
        <v/>
      </c>
      <c r="HK210" s="331" t="str">
        <f t="shared" ref="HK210:HK255" si="420">IF($I210=1,IF(AND(DS210=1,DX210=1),2,0),"")</f>
        <v/>
      </c>
      <c r="HL210" s="358" t="str">
        <f t="shared" ref="HL210:HL255" si="421">IF($I210=1,SUM(HM210:HN210),"")</f>
        <v/>
      </c>
      <c r="HM210" s="331" t="str">
        <f t="shared" ref="HM210:HM255" si="422">IF($I210=1,IF(EB210=1,2,0),"")</f>
        <v/>
      </c>
      <c r="HN210" s="331" t="str">
        <f t="shared" ref="HN210:HN255" si="423">IF($I210=1,IF(AND(DZ210=1,EE210=1),2,0),"")</f>
        <v/>
      </c>
      <c r="HO210" s="358" t="str">
        <f t="shared" ref="HO210:HO255" si="424">IF($I210=1,SUM(HP210:HQ210),"")</f>
        <v/>
      </c>
      <c r="HP210" s="331" t="str">
        <f t="shared" ref="HP210:HP255" si="425">IF($I210=1,IF(EI210=1,2,0),"")</f>
        <v/>
      </c>
      <c r="HQ210" s="331" t="str">
        <f t="shared" ref="HQ210:HQ255" si="426">IF($I210=1,IF(AND(EG210=1,EL210=1),2,0),"")</f>
        <v/>
      </c>
      <c r="HR210" s="361" t="str">
        <f t="shared" ref="HR210:HR255" si="427">IF($I210=1,SUM(HS210:HT210),"")</f>
        <v/>
      </c>
      <c r="HS210" s="348" t="str">
        <f t="shared" ref="HS210:HS255" si="428">IF($I210=1,IF(EP210=1,2,0),"")</f>
        <v/>
      </c>
      <c r="HT210" s="333" t="str">
        <f t="shared" ref="HT210:HT255" si="429">IF($I210=1,IF(AND(EN210=1,ES210=1),2,0),"")</f>
        <v/>
      </c>
      <c r="HU210" s="428" t="str">
        <f t="shared" ref="HU210:HU255" si="430">IF($I210=1,SUM(HV210:HW210),"")</f>
        <v/>
      </c>
      <c r="HV210" s="328" t="str">
        <f t="shared" ref="HV210:HV255" si="431">IF($I210=1,IF(EX210=1,5,0),"")</f>
        <v/>
      </c>
      <c r="HW210" s="330" t="str">
        <f t="shared" ref="HW210:HW255" si="432">IF($I210=1,IF(AND(EV210=1,FA210=1),5,0),"")</f>
        <v/>
      </c>
      <c r="HX210" s="418" t="str">
        <f t="shared" ref="HX210:HX255" si="433">IF($I210=1,SUM(HY210:IC210),"")</f>
        <v/>
      </c>
      <c r="HY210" s="331" t="str">
        <f t="shared" ref="HY210:HY255" si="434">IF($I210=1,IF(AND($FD210=1,50&lt;=$FK210,$FK210&lt;100),1,0),"")</f>
        <v/>
      </c>
      <c r="HZ210" s="331" t="str">
        <f t="shared" ref="HZ210:HZ255" si="435">IF($I210=1,IF(AND($FD210=1,100&lt;=$FK210,$FK210&lt;150),2,0),"")</f>
        <v/>
      </c>
      <c r="IA210" s="331" t="str">
        <f t="shared" ref="IA210:IA255" si="436">IF($I210=1,IF(AND($FD210=1,150&lt;=$FK210,$FK210&lt;200),3,0),"")</f>
        <v/>
      </c>
      <c r="IB210" s="331" t="str">
        <f t="shared" ref="IB210:IB255" si="437">IF($I210=1,IF(AND($FD210=1,200&lt;=$FK210,$FK210&lt;250),4,0),"")</f>
        <v/>
      </c>
      <c r="IC210" s="333" t="str">
        <f t="shared" ref="IC210:IC255" si="438">IF($I210=1,IF(AND($FD210=1,250&lt;=$FK210),5,0),"")</f>
        <v/>
      </c>
      <c r="ID210" s="419" t="str">
        <f t="shared" ref="ID210:ID255" si="439">IF($I210=1,SUM(IE210:II210),"")</f>
        <v/>
      </c>
      <c r="IE210" s="331" t="str">
        <f t="shared" ref="IE210:IE255" si="440">IF($I210=1,IF(AND($FM210=1,50&lt;=$FT210,$FT210&lt;100),1,0),"")</f>
        <v/>
      </c>
      <c r="IF210" s="331" t="str">
        <f t="shared" ref="IF210:IF255" si="441">IF($I210=1,IF(AND($FM210=1,100&lt;=$FT210,$FT210&lt;150),2,0),"")</f>
        <v/>
      </c>
      <c r="IG210" s="331" t="str">
        <f t="shared" ref="IG210:IG255" si="442">IF($I210=1,IF(AND($FM210=1,150&lt;=$FT210,$FT210&lt;200),3,0),"")</f>
        <v/>
      </c>
      <c r="IH210" s="331" t="str">
        <f t="shared" ref="IH210:IH255" si="443">IF($I210=1,IF(AND($FM210=1,200&lt;=$FT210,$FT210&lt;250),4,0),"")</f>
        <v/>
      </c>
      <c r="II210" s="333" t="str">
        <f t="shared" ref="II210:II255" si="444">IF($I210=1,IF(AND($FM210=1,250&lt;=$FT210),5,0),"")</f>
        <v/>
      </c>
      <c r="IJ210" s="419" t="str">
        <f t="shared" ref="IJ210:IJ255" si="445">IF($I210=1,SUM(IK210:IO210),"")</f>
        <v/>
      </c>
      <c r="IK210" s="331" t="str">
        <f t="shared" ref="IK210:IK255" si="446">IF($I210=1,IF(AND($FV210=1,-0.06&lt;$GC210,$GC210&lt;=-0.02),1,0),"")</f>
        <v/>
      </c>
      <c r="IL210" s="331" t="str">
        <f t="shared" ref="IL210:IL255" si="447">IF($I210=1,IF(AND($FV210=1,-0.1&lt;$GC210,$GC210&lt;=-0.06),2,0),"")</f>
        <v/>
      </c>
      <c r="IM210" s="331" t="str">
        <f t="shared" ref="IM210:IM255" si="448">IF($I210=1,IF(AND($FV210=1,-0.15&lt;$GC210,$GC210&lt;=-0.1),3,0),"")</f>
        <v/>
      </c>
      <c r="IN210" s="331" t="str">
        <f t="shared" ref="IN210:IN255" si="449">IF($I210=1,IF(AND($FV210=1,-0.2&lt;$GC210,$GC210&lt;=-0.15),4,0),"")</f>
        <v/>
      </c>
      <c r="IO210" s="333" t="str">
        <f t="shared" ref="IO210:IO255" si="450">IF($I210=1,IF(AND($FV210=1,$GC210&lt;=-0.2),5,0),"")</f>
        <v/>
      </c>
      <c r="IP210" s="433" t="str">
        <f t="shared" ref="IP210:IP255" si="451">IF($I210=1,SUM(IQ210:IR210),"")</f>
        <v/>
      </c>
      <c r="IQ210" s="331" t="str">
        <f t="shared" ref="IQ210:IQ255" si="452">IF($I210=1,IF(GF210=1,1,0),"")</f>
        <v/>
      </c>
      <c r="IR210" s="348" t="str">
        <f t="shared" ref="IR210:IR255" si="453">IF($I210=1,IF(GG210=1,1,0),"")</f>
        <v/>
      </c>
      <c r="IS210" s="433" t="str">
        <f t="shared" ref="IS210:IS255" si="454">IF($I210=1,SUM(IT210:IU210),"")</f>
        <v/>
      </c>
      <c r="IT210" s="331" t="str">
        <f t="shared" ref="IT210:IT255" si="455">IF($I210=1,IF(GI210=1,2,0),"")</f>
        <v/>
      </c>
      <c r="IU210" s="333" t="str">
        <f t="shared" ref="IU210:IU255" si="456">IF($I210=1,IF(GJ210=1,1,0),"")</f>
        <v/>
      </c>
      <c r="IV210" s="449" t="str">
        <f t="shared" ref="IV210:IV255" si="457">IF($I210=1,SUM(IW210:IY210),"")</f>
        <v/>
      </c>
      <c r="IW210" s="331" t="str">
        <f t="shared" ref="IW210:IW255" si="458">IF($I210=1,IF(GL210=1,2,0),"")</f>
        <v/>
      </c>
      <c r="IX210" s="331" t="str">
        <f t="shared" ref="IX210:IX255" si="459">IF($I210=1,IF(GM210=1,1,0),"")</f>
        <v/>
      </c>
      <c r="IY210" s="348" t="str">
        <f t="shared" ref="IY210:IY255" si="460">IF($I210=1,IF(GN210=1,1,0),"")</f>
        <v/>
      </c>
      <c r="IZ210" s="365" t="str">
        <f t="shared" ref="IZ210:IZ255" si="461">IF($I210=1,SUM(GO210:GS210,GT210,GW210,GX210,HH210,HU210,HX210,IS210,IV210,ID210,IJ210,IP210),"")</f>
        <v/>
      </c>
      <c r="JA210" s="340"/>
      <c r="JB210" s="100"/>
      <c r="JC210" s="370" t="str">
        <f t="shared" ref="JC210:JC255" si="462">IF(1&lt;=$F210,AW210,"")</f>
        <v/>
      </c>
      <c r="JD210" s="101" t="str">
        <f t="shared" ref="JD210:JD255" si="463">IF(1&lt;=$F210,AO210,"")</f>
        <v/>
      </c>
      <c r="JE210" s="367" t="str">
        <f t="shared" ref="JE210:JE255" si="464">IF(1&lt;=$F210,AX210,"")</f>
        <v/>
      </c>
      <c r="JF210" s="368" t="str">
        <f t="shared" ref="JF210:JF255" si="465">IF(JE210&gt;0,IF(BE210="非課税",JE210,IF(AND(AW210=1,BE210="控除不可"),JE210,IF(AND(AW210=1,BE210="80%控除"),ROUNDDOWN(JE210*102/110,0),IF(AND(AW210=1,BE210="全額控除"),ROUNDDOWN(JE210*100/110,0),IF(OR(AW210=2,AW210=3),JE210,JE210))))),"")</f>
        <v/>
      </c>
      <c r="JG210" s="368" t="str">
        <f t="shared" ref="JG210:JG255" si="466">IF(JE210&gt;0,IF(JD210=5,JF210/2,JF210),"")</f>
        <v/>
      </c>
      <c r="JH210" s="368" t="str">
        <f t="shared" ref="JH210:JH255" si="467">IF(JE210&gt;0,IF(JD210=1,JG210,IF(JD210=2,1000000,IF(JD210=3,JG210,IF(JD210=4,250000,IF(JD210=5,JG210,""))))))</f>
        <v/>
      </c>
      <c r="JI210" s="368">
        <f t="shared" ref="JI210:JI255" si="468">IF(JE210&gt;0,MIN(JG210:JH210),JU443)</f>
        <v>0</v>
      </c>
      <c r="JJ210" s="369" t="str">
        <f t="shared" ref="JJ210:JJ255" si="469">IF(JI210&gt;0,IF(JI210&gt;=AY210,"○","×"),"")</f>
        <v/>
      </c>
      <c r="JK210" s="367" t="str">
        <f t="shared" ref="JK210:JK255" si="470">IF(I210=1,SUMIFS($AY$17:$AY$1231,$F$17:$F$1231,F210),"")</f>
        <v/>
      </c>
      <c r="JL210" s="369" t="str">
        <f t="shared" ref="JL210:JL255" si="471">IF(I210=1,IF(JK210&lt;=10000000,"〇","×"),"")</f>
        <v/>
      </c>
      <c r="JM210" s="368" t="str">
        <f t="shared" ref="JM210:JM255" si="472">IF($I210=1,SUMIFS($AX$17:$AX$1231,$F$17:$F$1231,$F210),"")</f>
        <v/>
      </c>
      <c r="JN210" s="368" t="str">
        <f t="shared" ref="JN210:JN255" si="473">IF($I210=1,SUMIFS($AY$17:$AY$1231,$F$17:$F$1231,$F210),"")</f>
        <v/>
      </c>
      <c r="JO210" s="368" t="str">
        <f t="shared" ref="JO210:JO255" si="474">IF($I210=1,SUMIFS($BC$17:$BC$1231,$F$17:$F$1231,$F210),"")</f>
        <v/>
      </c>
      <c r="JP210" s="371" t="str">
        <f t="shared" ref="JP210:JP255" si="475">IF($I210=1,SUMIFS($BD$17:$BD$1231,$F$17:$F$1231,$F210),"")</f>
        <v/>
      </c>
      <c r="JR210" s="115" t="str">
        <f t="shared" ref="JR210:JR255" si="476">IF(F210&gt;=1,IF(AO210=5,IF(AX210&gt;=500000,"〇","×"),""),"")</f>
        <v/>
      </c>
      <c r="JS210" s="28" t="str">
        <f t="shared" ref="JS210:JS255" si="477">IF(F210&gt;=1,IF(AO210=5,IF(AND(5&lt;=AT210,AT210&lt;=20),"〇","×"),""),"")</f>
        <v/>
      </c>
      <c r="JT210" s="28" t="str">
        <f t="shared" ref="JT210:JT255" si="478">IF($I210&gt;=1,IF(OR($BH210&lt;&gt;"",$BQ210&lt;&gt;"",$BZ210&lt;&gt;""),"〇","×"),"")</f>
        <v/>
      </c>
      <c r="JU210" s="28" t="str">
        <f t="shared" ref="JU210:JU255" si="479">IF($I210&gt;=1,IF(OR($CI210&lt;&gt;"",$CR210&lt;&gt;"",$CZ210&lt;&gt;"",$DI210&lt;&gt;"",$DS210&lt;&gt;"",$DZ210&lt;&gt;"",$EG210&lt;&gt;"",$EN210&lt;&gt;""),"〇","×"),"")</f>
        <v/>
      </c>
      <c r="JV210" s="28" t="str">
        <f t="shared" ref="JV210:JV255" si="480">IF($I210&gt;=1,IF(OR($EV210&lt;&gt;"",$FD210&lt;&gt;"",$FM210&lt;&gt;"",$FV210&lt;&gt;""),"〇","×"),"")</f>
        <v/>
      </c>
      <c r="JW210" s="251"/>
      <c r="JX210" s="122" t="str">
        <f t="shared" ref="JX210:JX255" si="481">IF($I210&gt;=1,IF(AND(DU210=1,AF210=2),"〇","×"),"")</f>
        <v/>
      </c>
      <c r="JZ210" s="115" t="str">
        <f t="shared" ref="JZ210:JZ255" si="482">IF($I210=1,IF(BH210=1,1,0),"")</f>
        <v/>
      </c>
      <c r="KA210" s="398" t="str">
        <f t="shared" ref="KA210:KA255" si="483">IF($I210=1,IF(BQ210=1,1,0),"")</f>
        <v/>
      </c>
      <c r="KB210" s="398" t="str">
        <f t="shared" ref="KB210:KB255" si="484">IF($I210=1,IF(BZ210=1,1,0),"")</f>
        <v/>
      </c>
      <c r="KC210" s="28" t="str">
        <f t="shared" ref="KC210:KC255" si="485">IF($I210=1,IF(CI210=1,1,0),"")</f>
        <v/>
      </c>
      <c r="KD210" s="28" t="str">
        <f t="shared" ref="KD210:KD255" si="486">IF($I210=1,IF(CR210=1,1,0),"")</f>
        <v/>
      </c>
      <c r="KE210" s="28" t="str">
        <f t="shared" ref="KE210:KE255" si="487">IF($I210=1,IF(CZ210=1,1,0),"")</f>
        <v/>
      </c>
      <c r="KF210" s="28" t="str">
        <f t="shared" ref="KF210:KF255" si="488">IF($I210=1,IF(OR(DI210=1,DI210=2),1,0),"")</f>
        <v/>
      </c>
      <c r="KG210" s="28" t="str">
        <f t="shared" ref="KG210:KG255" si="489">IF($I210=1,IF(OR(DS210=1,DZ210=1,EG210=1,EN210=1),1,0),"")</f>
        <v/>
      </c>
      <c r="KH210" s="28" t="str">
        <f t="shared" ref="KH210:KH255" si="490">IF($I210=1,IF(EV210=1,1,0),"")</f>
        <v/>
      </c>
      <c r="KI210" s="28" t="str">
        <f t="shared" ref="KI210:KI255" si="491">IF($I210=1,IF(FD210=1,1,0),"")</f>
        <v/>
      </c>
      <c r="KJ210" s="28" t="str">
        <f t="shared" ref="KJ210:KJ255" si="492">IF($I210=1,IF(FM210=1,1,0),"")</f>
        <v/>
      </c>
      <c r="KK210" s="122" t="str">
        <f t="shared" ref="KK210:KK255" si="493">IF($I210=1,IF(FV210=1,1,0),"")</f>
        <v/>
      </c>
    </row>
    <row r="211" spans="2:297" s="26" customFormat="1" ht="26.25" customHeight="1" x14ac:dyDescent="0.2">
      <c r="B211" s="27">
        <f t="shared" si="372"/>
        <v>0</v>
      </c>
      <c r="C211" s="27">
        <f t="shared" si="373"/>
        <v>0</v>
      </c>
      <c r="D211" s="27">
        <f t="shared" si="374"/>
        <v>0</v>
      </c>
      <c r="E211" s="27">
        <f t="shared" si="375"/>
        <v>0</v>
      </c>
      <c r="F211" s="27">
        <f t="shared" si="376"/>
        <v>0</v>
      </c>
      <c r="G211" s="27">
        <f t="shared" si="377"/>
        <v>0</v>
      </c>
      <c r="H211" s="27">
        <f t="shared" si="378"/>
        <v>0</v>
      </c>
      <c r="I211" s="27">
        <f t="shared" si="379"/>
        <v>0</v>
      </c>
      <c r="J211" s="27"/>
      <c r="K211" s="27"/>
      <c r="L211" s="27"/>
      <c r="N211" s="131" t="str">
        <f t="shared" si="380"/>
        <v/>
      </c>
      <c r="O211" s="59"/>
      <c r="P211" s="59"/>
      <c r="Q211" s="241"/>
      <c r="R211" s="483"/>
      <c r="S211" s="243" t="str">
        <f>IFERROR(VLOOKUP($R211,整理番号!$B$4:$C$5,2,FALSE),"")</f>
        <v/>
      </c>
      <c r="T211" s="59"/>
      <c r="U211" s="250"/>
      <c r="V211" s="121"/>
      <c r="W211" s="218" t="str">
        <f t="shared" si="381"/>
        <v/>
      </c>
      <c r="X211" s="111"/>
      <c r="Y211" s="115"/>
      <c r="Z211" s="146" t="str">
        <f>IFERROR(VLOOKUP($Y211,整理番号!$B$8:$C$10,2,FALSE),"")</f>
        <v/>
      </c>
      <c r="AA211" s="251"/>
      <c r="AB211" s="28"/>
      <c r="AC211" s="62" t="str">
        <f>IFERROR(VLOOKUP($AB211,整理番号!$B$22:$C$23,2,FALSE),"")</f>
        <v/>
      </c>
      <c r="AD211" s="28"/>
      <c r="AE211" s="116" t="str">
        <f>IFERROR(VLOOKUP(AD211,整理番号!$B$14:$C$16,2,FALSE),"")</f>
        <v/>
      </c>
      <c r="AF211" s="115"/>
      <c r="AG211" s="30" t="str">
        <f>IFERROR(VLOOKUP(AF211,整理番号!$B$18:$C$19,2,FALSE),"")</f>
        <v/>
      </c>
      <c r="AH211" s="28"/>
      <c r="AI211" s="254"/>
      <c r="AJ211" s="254"/>
      <c r="AK211" s="122"/>
      <c r="AL211" s="141"/>
      <c r="AM211" s="28"/>
      <c r="AN211" s="141"/>
      <c r="AO211" s="115"/>
      <c r="AP211" s="116" t="str">
        <f>IFERROR(VLOOKUP(AO211,整理番号!$B$38:$C$43,2,FALSE),"")</f>
        <v/>
      </c>
      <c r="AQ211" s="104" t="str">
        <f t="shared" si="382"/>
        <v/>
      </c>
      <c r="AR211" s="27"/>
      <c r="AS211" s="28"/>
      <c r="AT211" s="27"/>
      <c r="AU211" s="27"/>
      <c r="AV211" s="122"/>
      <c r="AW211" s="115"/>
      <c r="AX211" s="31"/>
      <c r="AY211" s="64" t="str">
        <f t="shared" si="383"/>
        <v/>
      </c>
      <c r="AZ211" s="31"/>
      <c r="BA211" s="31"/>
      <c r="BB211" s="64">
        <f t="shared" si="384"/>
        <v>0</v>
      </c>
      <c r="BC211" s="64" t="str">
        <f t="shared" si="385"/>
        <v/>
      </c>
      <c r="BD211" s="64" t="str">
        <f t="shared" si="386"/>
        <v/>
      </c>
      <c r="BE211" s="33"/>
      <c r="BF211" s="34" t="str">
        <f t="shared" si="387"/>
        <v/>
      </c>
      <c r="BG211" s="125" t="str">
        <f t="shared" si="388"/>
        <v/>
      </c>
      <c r="BH211" s="262"/>
      <c r="BI211" s="263"/>
      <c r="BJ211" s="31"/>
      <c r="BK211" s="31"/>
      <c r="BL211" s="31"/>
      <c r="BM211" s="31"/>
      <c r="BN211" s="148"/>
      <c r="BO211" s="270"/>
      <c r="BP211" s="267"/>
      <c r="BQ211" s="262"/>
      <c r="BR211" s="263"/>
      <c r="BS211" s="31"/>
      <c r="BT211" s="31"/>
      <c r="BU211" s="31"/>
      <c r="BV211" s="31"/>
      <c r="BW211" s="148"/>
      <c r="BX211" s="270"/>
      <c r="BY211" s="267"/>
      <c r="BZ211" s="262"/>
      <c r="CA211" s="263"/>
      <c r="CB211" s="31"/>
      <c r="CC211" s="31"/>
      <c r="CD211" s="31"/>
      <c r="CE211" s="31"/>
      <c r="CF211" s="148"/>
      <c r="CG211" s="270"/>
      <c r="CH211" s="267"/>
      <c r="CI211" s="262"/>
      <c r="CJ211" s="263"/>
      <c r="CK211" s="323"/>
      <c r="CL211" s="323"/>
      <c r="CM211" s="323"/>
      <c r="CN211" s="323"/>
      <c r="CO211" s="35" t="s">
        <v>306</v>
      </c>
      <c r="CP211" s="342" t="str">
        <f t="shared" si="389"/>
        <v/>
      </c>
      <c r="CQ211" s="267"/>
      <c r="CR211" s="258"/>
      <c r="CS211" s="93"/>
      <c r="CT211" s="275"/>
      <c r="CU211" s="275"/>
      <c r="CV211" s="275"/>
      <c r="CW211" s="275"/>
      <c r="CX211" s="36" t="s">
        <v>307</v>
      </c>
      <c r="CY211" s="273"/>
      <c r="CZ211" s="258"/>
      <c r="DA211" s="263"/>
      <c r="DB211" s="296"/>
      <c r="DC211" s="296"/>
      <c r="DD211" s="296"/>
      <c r="DE211" s="296"/>
      <c r="DF211" s="36" t="s">
        <v>308</v>
      </c>
      <c r="DG211" s="344" t="str">
        <f t="shared" si="390"/>
        <v/>
      </c>
      <c r="DH211" s="273"/>
      <c r="DI211" s="258"/>
      <c r="DJ211" s="263"/>
      <c r="DK211" s="278"/>
      <c r="DL211" s="278"/>
      <c r="DM211" s="278"/>
      <c r="DN211" s="278"/>
      <c r="DO211" s="36" t="s">
        <v>309</v>
      </c>
      <c r="DP211" s="281"/>
      <c r="DQ211" s="284" t="str">
        <f t="shared" si="391"/>
        <v/>
      </c>
      <c r="DR211" s="273"/>
      <c r="DS211" s="43"/>
      <c r="DT211" s="93"/>
      <c r="DU211" s="37"/>
      <c r="DV211" s="37"/>
      <c r="DW211" s="37"/>
      <c r="DX211" s="37"/>
      <c r="DY211" s="46" t="s">
        <v>310</v>
      </c>
      <c r="DZ211" s="478"/>
      <c r="EA211" s="38"/>
      <c r="EB211" s="37"/>
      <c r="EC211" s="37"/>
      <c r="ED211" s="37"/>
      <c r="EE211" s="37"/>
      <c r="EF211" s="49" t="s">
        <v>307</v>
      </c>
      <c r="EG211" s="54"/>
      <c r="EH211" s="290"/>
      <c r="EI211" s="37"/>
      <c r="EJ211" s="37"/>
      <c r="EK211" s="37"/>
      <c r="EL211" s="37"/>
      <c r="EM211" s="52" t="s">
        <v>307</v>
      </c>
      <c r="EN211" s="57"/>
      <c r="EO211" s="290"/>
      <c r="EP211" s="37"/>
      <c r="EQ211" s="37"/>
      <c r="ER211" s="37"/>
      <c r="ES211" s="37"/>
      <c r="ET211" s="39" t="s">
        <v>307</v>
      </c>
      <c r="EU211" s="287"/>
      <c r="EV211" s="292"/>
      <c r="EW211" s="290"/>
      <c r="EX211" s="37"/>
      <c r="EY211" s="37"/>
      <c r="EZ211" s="37"/>
      <c r="FA211" s="37"/>
      <c r="FB211" s="39" t="s">
        <v>307</v>
      </c>
      <c r="FC211" s="287"/>
      <c r="FD211" s="292"/>
      <c r="FE211" s="290"/>
      <c r="FF211" s="296"/>
      <c r="FG211" s="296"/>
      <c r="FH211" s="296"/>
      <c r="FI211" s="296"/>
      <c r="FJ211" s="40" t="s">
        <v>311</v>
      </c>
      <c r="FK211" s="302" t="str">
        <f t="shared" si="392"/>
        <v/>
      </c>
      <c r="FL211" s="299"/>
      <c r="FM211" s="292"/>
      <c r="FN211" s="290"/>
      <c r="FO211" s="305"/>
      <c r="FP211" s="296"/>
      <c r="FQ211" s="296"/>
      <c r="FR211" s="296"/>
      <c r="FS211" s="40" t="s">
        <v>311</v>
      </c>
      <c r="FT211" s="352" t="str">
        <f t="shared" si="393"/>
        <v/>
      </c>
      <c r="FU211" s="267"/>
      <c r="FV211" s="292"/>
      <c r="FW211" s="290"/>
      <c r="FX211" s="326"/>
      <c r="FY211" s="326"/>
      <c r="FZ211" s="326"/>
      <c r="GA211" s="326"/>
      <c r="GB211" s="36" t="s">
        <v>312</v>
      </c>
      <c r="GC211" s="308" t="str">
        <f t="shared" si="394"/>
        <v/>
      </c>
      <c r="GD211" s="267"/>
      <c r="GE211" s="312" t="str">
        <f t="shared" si="395"/>
        <v/>
      </c>
      <c r="GF211" s="313"/>
      <c r="GG211" s="338"/>
      <c r="GH211" s="312" t="str">
        <f t="shared" si="396"/>
        <v/>
      </c>
      <c r="GI211" s="313"/>
      <c r="GJ211" s="338" t="s">
        <v>56</v>
      </c>
      <c r="GK211" s="475" t="str">
        <f t="shared" si="397"/>
        <v/>
      </c>
      <c r="GL211" s="313"/>
      <c r="GM211" s="313"/>
      <c r="GN211" s="338"/>
      <c r="GO211" s="429" t="str">
        <f t="shared" si="398"/>
        <v/>
      </c>
      <c r="GP211" s="430" t="str">
        <f t="shared" si="399"/>
        <v/>
      </c>
      <c r="GQ211" s="431" t="str">
        <f t="shared" si="400"/>
        <v/>
      </c>
      <c r="GR211" s="432" t="str">
        <f t="shared" si="401"/>
        <v/>
      </c>
      <c r="GS211" s="430" t="str">
        <f t="shared" si="402"/>
        <v/>
      </c>
      <c r="GT211" s="433" t="str">
        <f t="shared" si="403"/>
        <v/>
      </c>
      <c r="GU211" s="331" t="str">
        <f t="shared" si="404"/>
        <v/>
      </c>
      <c r="GV211" s="333" t="str">
        <f t="shared" si="405"/>
        <v/>
      </c>
      <c r="GW211" s="439" t="str">
        <f t="shared" si="406"/>
        <v/>
      </c>
      <c r="GX211" s="433" t="str">
        <f t="shared" si="407"/>
        <v/>
      </c>
      <c r="GY211" s="331" t="str">
        <f t="shared" si="408"/>
        <v/>
      </c>
      <c r="GZ211" s="331" t="str">
        <f t="shared" si="409"/>
        <v/>
      </c>
      <c r="HA211" s="328" t="str">
        <f t="shared" si="410"/>
        <v/>
      </c>
      <c r="HB211" s="331" t="str">
        <f t="shared" si="411"/>
        <v/>
      </c>
      <c r="HC211" s="331" t="str">
        <f t="shared" si="412"/>
        <v/>
      </c>
      <c r="HD211" s="333" t="str">
        <f t="shared" si="413"/>
        <v/>
      </c>
      <c r="HE211" s="332" t="str">
        <f t="shared" si="414"/>
        <v/>
      </c>
      <c r="HF211" s="331" t="str">
        <f t="shared" si="415"/>
        <v/>
      </c>
      <c r="HG211" s="333" t="str">
        <f t="shared" si="416"/>
        <v/>
      </c>
      <c r="HH211" s="419" t="str">
        <f t="shared" si="417"/>
        <v/>
      </c>
      <c r="HI211" s="358" t="str">
        <f t="shared" si="418"/>
        <v/>
      </c>
      <c r="HJ211" s="331" t="str">
        <f t="shared" si="419"/>
        <v/>
      </c>
      <c r="HK211" s="331" t="str">
        <f t="shared" si="420"/>
        <v/>
      </c>
      <c r="HL211" s="358" t="str">
        <f t="shared" si="421"/>
        <v/>
      </c>
      <c r="HM211" s="331" t="str">
        <f t="shared" si="422"/>
        <v/>
      </c>
      <c r="HN211" s="331" t="str">
        <f t="shared" si="423"/>
        <v/>
      </c>
      <c r="HO211" s="358" t="str">
        <f t="shared" si="424"/>
        <v/>
      </c>
      <c r="HP211" s="331" t="str">
        <f t="shared" si="425"/>
        <v/>
      </c>
      <c r="HQ211" s="331" t="str">
        <f t="shared" si="426"/>
        <v/>
      </c>
      <c r="HR211" s="361" t="str">
        <f t="shared" si="427"/>
        <v/>
      </c>
      <c r="HS211" s="348" t="str">
        <f t="shared" si="428"/>
        <v/>
      </c>
      <c r="HT211" s="333" t="str">
        <f t="shared" si="429"/>
        <v/>
      </c>
      <c r="HU211" s="428" t="str">
        <f t="shared" si="430"/>
        <v/>
      </c>
      <c r="HV211" s="328" t="str">
        <f t="shared" si="431"/>
        <v/>
      </c>
      <c r="HW211" s="330" t="str">
        <f t="shared" si="432"/>
        <v/>
      </c>
      <c r="HX211" s="418" t="str">
        <f t="shared" si="433"/>
        <v/>
      </c>
      <c r="HY211" s="331" t="str">
        <f t="shared" si="434"/>
        <v/>
      </c>
      <c r="HZ211" s="331" t="str">
        <f t="shared" si="435"/>
        <v/>
      </c>
      <c r="IA211" s="331" t="str">
        <f t="shared" si="436"/>
        <v/>
      </c>
      <c r="IB211" s="331" t="str">
        <f t="shared" si="437"/>
        <v/>
      </c>
      <c r="IC211" s="333" t="str">
        <f t="shared" si="438"/>
        <v/>
      </c>
      <c r="ID211" s="419" t="str">
        <f t="shared" si="439"/>
        <v/>
      </c>
      <c r="IE211" s="331" t="str">
        <f t="shared" si="440"/>
        <v/>
      </c>
      <c r="IF211" s="331" t="str">
        <f t="shared" si="441"/>
        <v/>
      </c>
      <c r="IG211" s="331" t="str">
        <f t="shared" si="442"/>
        <v/>
      </c>
      <c r="IH211" s="331" t="str">
        <f t="shared" si="443"/>
        <v/>
      </c>
      <c r="II211" s="333" t="str">
        <f t="shared" si="444"/>
        <v/>
      </c>
      <c r="IJ211" s="419" t="str">
        <f t="shared" si="445"/>
        <v/>
      </c>
      <c r="IK211" s="331" t="str">
        <f t="shared" si="446"/>
        <v/>
      </c>
      <c r="IL211" s="331" t="str">
        <f t="shared" si="447"/>
        <v/>
      </c>
      <c r="IM211" s="331" t="str">
        <f t="shared" si="448"/>
        <v/>
      </c>
      <c r="IN211" s="331" t="str">
        <f t="shared" si="449"/>
        <v/>
      </c>
      <c r="IO211" s="333" t="str">
        <f t="shared" si="450"/>
        <v/>
      </c>
      <c r="IP211" s="433" t="str">
        <f t="shared" si="451"/>
        <v/>
      </c>
      <c r="IQ211" s="331" t="str">
        <f t="shared" si="452"/>
        <v/>
      </c>
      <c r="IR211" s="348" t="str">
        <f t="shared" si="453"/>
        <v/>
      </c>
      <c r="IS211" s="433" t="str">
        <f t="shared" si="454"/>
        <v/>
      </c>
      <c r="IT211" s="331" t="str">
        <f t="shared" si="455"/>
        <v/>
      </c>
      <c r="IU211" s="333" t="str">
        <f t="shared" si="456"/>
        <v/>
      </c>
      <c r="IV211" s="449" t="str">
        <f t="shared" si="457"/>
        <v/>
      </c>
      <c r="IW211" s="331" t="str">
        <f t="shared" si="458"/>
        <v/>
      </c>
      <c r="IX211" s="331" t="str">
        <f t="shared" si="459"/>
        <v/>
      </c>
      <c r="IY211" s="348" t="str">
        <f t="shared" si="460"/>
        <v/>
      </c>
      <c r="IZ211" s="365" t="str">
        <f t="shared" si="461"/>
        <v/>
      </c>
      <c r="JA211" s="340"/>
      <c r="JB211" s="100"/>
      <c r="JC211" s="370" t="str">
        <f t="shared" si="462"/>
        <v/>
      </c>
      <c r="JD211" s="101" t="str">
        <f t="shared" si="463"/>
        <v/>
      </c>
      <c r="JE211" s="367" t="str">
        <f t="shared" si="464"/>
        <v/>
      </c>
      <c r="JF211" s="368" t="str">
        <f t="shared" si="465"/>
        <v/>
      </c>
      <c r="JG211" s="368" t="str">
        <f t="shared" si="466"/>
        <v/>
      </c>
      <c r="JH211" s="368" t="str">
        <f t="shared" si="467"/>
        <v/>
      </c>
      <c r="JI211" s="368">
        <f t="shared" si="468"/>
        <v>0</v>
      </c>
      <c r="JJ211" s="369" t="str">
        <f t="shared" si="469"/>
        <v/>
      </c>
      <c r="JK211" s="367" t="str">
        <f t="shared" si="470"/>
        <v/>
      </c>
      <c r="JL211" s="369" t="str">
        <f t="shared" si="471"/>
        <v/>
      </c>
      <c r="JM211" s="368" t="str">
        <f t="shared" si="472"/>
        <v/>
      </c>
      <c r="JN211" s="368" t="str">
        <f t="shared" si="473"/>
        <v/>
      </c>
      <c r="JO211" s="368" t="str">
        <f t="shared" si="474"/>
        <v/>
      </c>
      <c r="JP211" s="371" t="str">
        <f t="shared" si="475"/>
        <v/>
      </c>
      <c r="JR211" s="115" t="str">
        <f t="shared" si="476"/>
        <v/>
      </c>
      <c r="JS211" s="28" t="str">
        <f t="shared" si="477"/>
        <v/>
      </c>
      <c r="JT211" s="28" t="str">
        <f t="shared" si="478"/>
        <v/>
      </c>
      <c r="JU211" s="28" t="str">
        <f t="shared" si="479"/>
        <v/>
      </c>
      <c r="JV211" s="28" t="str">
        <f t="shared" si="480"/>
        <v/>
      </c>
      <c r="JW211" s="251"/>
      <c r="JX211" s="122" t="str">
        <f t="shared" si="481"/>
        <v/>
      </c>
      <c r="JZ211" s="115" t="str">
        <f t="shared" si="482"/>
        <v/>
      </c>
      <c r="KA211" s="398" t="str">
        <f t="shared" si="483"/>
        <v/>
      </c>
      <c r="KB211" s="398" t="str">
        <f t="shared" si="484"/>
        <v/>
      </c>
      <c r="KC211" s="28" t="str">
        <f t="shared" si="485"/>
        <v/>
      </c>
      <c r="KD211" s="28" t="str">
        <f t="shared" si="486"/>
        <v/>
      </c>
      <c r="KE211" s="28" t="str">
        <f t="shared" si="487"/>
        <v/>
      </c>
      <c r="KF211" s="28" t="str">
        <f t="shared" si="488"/>
        <v/>
      </c>
      <c r="KG211" s="28" t="str">
        <f t="shared" si="489"/>
        <v/>
      </c>
      <c r="KH211" s="28" t="str">
        <f t="shared" si="490"/>
        <v/>
      </c>
      <c r="KI211" s="28" t="str">
        <f t="shared" si="491"/>
        <v/>
      </c>
      <c r="KJ211" s="28" t="str">
        <f t="shared" si="492"/>
        <v/>
      </c>
      <c r="KK211" s="122" t="str">
        <f t="shared" si="493"/>
        <v/>
      </c>
    </row>
    <row r="212" spans="2:297" s="26" customFormat="1" ht="26.25" customHeight="1" x14ac:dyDescent="0.2">
      <c r="B212" s="27">
        <f t="shared" si="372"/>
        <v>0</v>
      </c>
      <c r="C212" s="27">
        <f t="shared" si="373"/>
        <v>0</v>
      </c>
      <c r="D212" s="27">
        <f t="shared" si="374"/>
        <v>0</v>
      </c>
      <c r="E212" s="27">
        <f t="shared" si="375"/>
        <v>0</v>
      </c>
      <c r="F212" s="27">
        <f t="shared" si="376"/>
        <v>0</v>
      </c>
      <c r="G212" s="27">
        <f t="shared" si="377"/>
        <v>0</v>
      </c>
      <c r="H212" s="27">
        <f t="shared" si="378"/>
        <v>0</v>
      </c>
      <c r="I212" s="27">
        <f t="shared" si="379"/>
        <v>0</v>
      </c>
      <c r="J212" s="27"/>
      <c r="K212" s="27"/>
      <c r="L212" s="27"/>
      <c r="N212" s="131" t="str">
        <f t="shared" si="380"/>
        <v/>
      </c>
      <c r="O212" s="59"/>
      <c r="P212" s="59"/>
      <c r="Q212" s="241"/>
      <c r="R212" s="483"/>
      <c r="S212" s="243" t="str">
        <f>IFERROR(VLOOKUP($R212,整理番号!$B$4:$C$5,2,FALSE),"")</f>
        <v/>
      </c>
      <c r="T212" s="59"/>
      <c r="U212" s="250"/>
      <c r="V212" s="121"/>
      <c r="W212" s="218" t="str">
        <f t="shared" si="381"/>
        <v/>
      </c>
      <c r="X212" s="111"/>
      <c r="Y212" s="115"/>
      <c r="Z212" s="146" t="str">
        <f>IFERROR(VLOOKUP($Y212,整理番号!$B$8:$C$10,2,FALSE),"")</f>
        <v/>
      </c>
      <c r="AA212" s="251"/>
      <c r="AB212" s="28"/>
      <c r="AC212" s="62" t="str">
        <f>IFERROR(VLOOKUP($AB212,整理番号!$B$22:$C$23,2,FALSE),"")</f>
        <v/>
      </c>
      <c r="AD212" s="28"/>
      <c r="AE212" s="116" t="str">
        <f>IFERROR(VLOOKUP(AD212,整理番号!$B$14:$C$16,2,FALSE),"")</f>
        <v/>
      </c>
      <c r="AF212" s="115"/>
      <c r="AG212" s="30" t="str">
        <f>IFERROR(VLOOKUP(AF212,整理番号!$B$18:$C$19,2,FALSE),"")</f>
        <v/>
      </c>
      <c r="AH212" s="28"/>
      <c r="AI212" s="254"/>
      <c r="AJ212" s="254"/>
      <c r="AK212" s="122"/>
      <c r="AL212" s="141"/>
      <c r="AM212" s="28"/>
      <c r="AN212" s="141"/>
      <c r="AO212" s="115"/>
      <c r="AP212" s="116" t="str">
        <f>IFERROR(VLOOKUP(AO212,整理番号!$B$38:$C$43,2,FALSE),"")</f>
        <v/>
      </c>
      <c r="AQ212" s="104" t="str">
        <f t="shared" si="382"/>
        <v/>
      </c>
      <c r="AR212" s="27"/>
      <c r="AS212" s="28"/>
      <c r="AT212" s="27"/>
      <c r="AU212" s="27"/>
      <c r="AV212" s="122"/>
      <c r="AW212" s="115"/>
      <c r="AX212" s="31"/>
      <c r="AY212" s="64" t="str">
        <f t="shared" si="383"/>
        <v/>
      </c>
      <c r="AZ212" s="31"/>
      <c r="BA212" s="31"/>
      <c r="BB212" s="64">
        <f t="shared" si="384"/>
        <v>0</v>
      </c>
      <c r="BC212" s="64" t="str">
        <f t="shared" si="385"/>
        <v/>
      </c>
      <c r="BD212" s="64" t="str">
        <f t="shared" si="386"/>
        <v/>
      </c>
      <c r="BE212" s="33"/>
      <c r="BF212" s="34" t="str">
        <f t="shared" si="387"/>
        <v/>
      </c>
      <c r="BG212" s="125" t="str">
        <f t="shared" si="388"/>
        <v/>
      </c>
      <c r="BH212" s="262"/>
      <c r="BI212" s="263"/>
      <c r="BJ212" s="31"/>
      <c r="BK212" s="31"/>
      <c r="BL212" s="31"/>
      <c r="BM212" s="31"/>
      <c r="BN212" s="148"/>
      <c r="BO212" s="270"/>
      <c r="BP212" s="267"/>
      <c r="BQ212" s="262"/>
      <c r="BR212" s="263"/>
      <c r="BS212" s="31"/>
      <c r="BT212" s="31"/>
      <c r="BU212" s="31"/>
      <c r="BV212" s="31"/>
      <c r="BW212" s="148"/>
      <c r="BX212" s="270"/>
      <c r="BY212" s="267"/>
      <c r="BZ212" s="262"/>
      <c r="CA212" s="263"/>
      <c r="CB212" s="31"/>
      <c r="CC212" s="31"/>
      <c r="CD212" s="31"/>
      <c r="CE212" s="31"/>
      <c r="CF212" s="148"/>
      <c r="CG212" s="270"/>
      <c r="CH212" s="267"/>
      <c r="CI212" s="262"/>
      <c r="CJ212" s="263"/>
      <c r="CK212" s="323"/>
      <c r="CL212" s="323"/>
      <c r="CM212" s="323"/>
      <c r="CN212" s="323"/>
      <c r="CO212" s="35" t="s">
        <v>306</v>
      </c>
      <c r="CP212" s="342" t="str">
        <f t="shared" si="389"/>
        <v/>
      </c>
      <c r="CQ212" s="267"/>
      <c r="CR212" s="258"/>
      <c r="CS212" s="93"/>
      <c r="CT212" s="275"/>
      <c r="CU212" s="275"/>
      <c r="CV212" s="275"/>
      <c r="CW212" s="275"/>
      <c r="CX212" s="36" t="s">
        <v>307</v>
      </c>
      <c r="CY212" s="273"/>
      <c r="CZ212" s="258"/>
      <c r="DA212" s="263"/>
      <c r="DB212" s="296"/>
      <c r="DC212" s="296"/>
      <c r="DD212" s="296"/>
      <c r="DE212" s="296"/>
      <c r="DF212" s="36" t="s">
        <v>308</v>
      </c>
      <c r="DG212" s="344" t="str">
        <f t="shared" si="390"/>
        <v/>
      </c>
      <c r="DH212" s="273"/>
      <c r="DI212" s="258"/>
      <c r="DJ212" s="263"/>
      <c r="DK212" s="278"/>
      <c r="DL212" s="278"/>
      <c r="DM212" s="278"/>
      <c r="DN212" s="278"/>
      <c r="DO212" s="36" t="s">
        <v>309</v>
      </c>
      <c r="DP212" s="281"/>
      <c r="DQ212" s="284" t="str">
        <f t="shared" si="391"/>
        <v/>
      </c>
      <c r="DR212" s="273"/>
      <c r="DS212" s="43"/>
      <c r="DT212" s="93"/>
      <c r="DU212" s="37"/>
      <c r="DV212" s="37"/>
      <c r="DW212" s="37"/>
      <c r="DX212" s="37"/>
      <c r="DY212" s="46" t="s">
        <v>310</v>
      </c>
      <c r="DZ212" s="478"/>
      <c r="EA212" s="38"/>
      <c r="EB212" s="37"/>
      <c r="EC212" s="37"/>
      <c r="ED212" s="37"/>
      <c r="EE212" s="37"/>
      <c r="EF212" s="49" t="s">
        <v>307</v>
      </c>
      <c r="EG212" s="54"/>
      <c r="EH212" s="290"/>
      <c r="EI212" s="37"/>
      <c r="EJ212" s="37"/>
      <c r="EK212" s="37"/>
      <c r="EL212" s="37"/>
      <c r="EM212" s="52" t="s">
        <v>307</v>
      </c>
      <c r="EN212" s="57"/>
      <c r="EO212" s="290"/>
      <c r="EP212" s="37"/>
      <c r="EQ212" s="37"/>
      <c r="ER212" s="37"/>
      <c r="ES212" s="37"/>
      <c r="ET212" s="39" t="s">
        <v>307</v>
      </c>
      <c r="EU212" s="287"/>
      <c r="EV212" s="292"/>
      <c r="EW212" s="290"/>
      <c r="EX212" s="37"/>
      <c r="EY212" s="37"/>
      <c r="EZ212" s="37"/>
      <c r="FA212" s="37"/>
      <c r="FB212" s="39" t="s">
        <v>307</v>
      </c>
      <c r="FC212" s="287"/>
      <c r="FD212" s="292"/>
      <c r="FE212" s="290"/>
      <c r="FF212" s="296"/>
      <c r="FG212" s="296"/>
      <c r="FH212" s="296"/>
      <c r="FI212" s="296"/>
      <c r="FJ212" s="40" t="s">
        <v>311</v>
      </c>
      <c r="FK212" s="302" t="str">
        <f t="shared" si="392"/>
        <v/>
      </c>
      <c r="FL212" s="299"/>
      <c r="FM212" s="292"/>
      <c r="FN212" s="290"/>
      <c r="FO212" s="305"/>
      <c r="FP212" s="296"/>
      <c r="FQ212" s="296"/>
      <c r="FR212" s="296"/>
      <c r="FS212" s="40" t="s">
        <v>311</v>
      </c>
      <c r="FT212" s="352" t="str">
        <f t="shared" si="393"/>
        <v/>
      </c>
      <c r="FU212" s="267"/>
      <c r="FV212" s="292"/>
      <c r="FW212" s="290"/>
      <c r="FX212" s="326"/>
      <c r="FY212" s="326"/>
      <c r="FZ212" s="326"/>
      <c r="GA212" s="326"/>
      <c r="GB212" s="36" t="s">
        <v>312</v>
      </c>
      <c r="GC212" s="308" t="str">
        <f t="shared" si="394"/>
        <v/>
      </c>
      <c r="GD212" s="267"/>
      <c r="GE212" s="312" t="str">
        <f t="shared" si="395"/>
        <v/>
      </c>
      <c r="GF212" s="313"/>
      <c r="GG212" s="338"/>
      <c r="GH212" s="312" t="str">
        <f t="shared" si="396"/>
        <v/>
      </c>
      <c r="GI212" s="313"/>
      <c r="GJ212" s="338" t="s">
        <v>56</v>
      </c>
      <c r="GK212" s="475" t="str">
        <f t="shared" si="397"/>
        <v/>
      </c>
      <c r="GL212" s="313"/>
      <c r="GM212" s="313"/>
      <c r="GN212" s="338"/>
      <c r="GO212" s="429" t="str">
        <f t="shared" si="398"/>
        <v/>
      </c>
      <c r="GP212" s="430" t="str">
        <f t="shared" si="399"/>
        <v/>
      </c>
      <c r="GQ212" s="431" t="str">
        <f t="shared" si="400"/>
        <v/>
      </c>
      <c r="GR212" s="432" t="str">
        <f t="shared" si="401"/>
        <v/>
      </c>
      <c r="GS212" s="430" t="str">
        <f t="shared" si="402"/>
        <v/>
      </c>
      <c r="GT212" s="433" t="str">
        <f t="shared" si="403"/>
        <v/>
      </c>
      <c r="GU212" s="331" t="str">
        <f t="shared" si="404"/>
        <v/>
      </c>
      <c r="GV212" s="333" t="str">
        <f t="shared" si="405"/>
        <v/>
      </c>
      <c r="GW212" s="439" t="str">
        <f t="shared" si="406"/>
        <v/>
      </c>
      <c r="GX212" s="433" t="str">
        <f t="shared" si="407"/>
        <v/>
      </c>
      <c r="GY212" s="331" t="str">
        <f t="shared" si="408"/>
        <v/>
      </c>
      <c r="GZ212" s="331" t="str">
        <f t="shared" si="409"/>
        <v/>
      </c>
      <c r="HA212" s="328" t="str">
        <f t="shared" si="410"/>
        <v/>
      </c>
      <c r="HB212" s="331" t="str">
        <f t="shared" si="411"/>
        <v/>
      </c>
      <c r="HC212" s="331" t="str">
        <f t="shared" si="412"/>
        <v/>
      </c>
      <c r="HD212" s="333" t="str">
        <f t="shared" si="413"/>
        <v/>
      </c>
      <c r="HE212" s="332" t="str">
        <f t="shared" si="414"/>
        <v/>
      </c>
      <c r="HF212" s="331" t="str">
        <f t="shared" si="415"/>
        <v/>
      </c>
      <c r="HG212" s="333" t="str">
        <f t="shared" si="416"/>
        <v/>
      </c>
      <c r="HH212" s="419" t="str">
        <f t="shared" si="417"/>
        <v/>
      </c>
      <c r="HI212" s="358" t="str">
        <f t="shared" si="418"/>
        <v/>
      </c>
      <c r="HJ212" s="331" t="str">
        <f t="shared" si="419"/>
        <v/>
      </c>
      <c r="HK212" s="331" t="str">
        <f t="shared" si="420"/>
        <v/>
      </c>
      <c r="HL212" s="358" t="str">
        <f t="shared" si="421"/>
        <v/>
      </c>
      <c r="HM212" s="331" t="str">
        <f t="shared" si="422"/>
        <v/>
      </c>
      <c r="HN212" s="331" t="str">
        <f t="shared" si="423"/>
        <v/>
      </c>
      <c r="HO212" s="358" t="str">
        <f t="shared" si="424"/>
        <v/>
      </c>
      <c r="HP212" s="331" t="str">
        <f t="shared" si="425"/>
        <v/>
      </c>
      <c r="HQ212" s="331" t="str">
        <f t="shared" si="426"/>
        <v/>
      </c>
      <c r="HR212" s="361" t="str">
        <f t="shared" si="427"/>
        <v/>
      </c>
      <c r="HS212" s="348" t="str">
        <f t="shared" si="428"/>
        <v/>
      </c>
      <c r="HT212" s="333" t="str">
        <f t="shared" si="429"/>
        <v/>
      </c>
      <c r="HU212" s="428" t="str">
        <f t="shared" si="430"/>
        <v/>
      </c>
      <c r="HV212" s="328" t="str">
        <f t="shared" si="431"/>
        <v/>
      </c>
      <c r="HW212" s="330" t="str">
        <f t="shared" si="432"/>
        <v/>
      </c>
      <c r="HX212" s="418" t="str">
        <f t="shared" si="433"/>
        <v/>
      </c>
      <c r="HY212" s="331" t="str">
        <f t="shared" si="434"/>
        <v/>
      </c>
      <c r="HZ212" s="331" t="str">
        <f t="shared" si="435"/>
        <v/>
      </c>
      <c r="IA212" s="331" t="str">
        <f t="shared" si="436"/>
        <v/>
      </c>
      <c r="IB212" s="331" t="str">
        <f t="shared" si="437"/>
        <v/>
      </c>
      <c r="IC212" s="333" t="str">
        <f t="shared" si="438"/>
        <v/>
      </c>
      <c r="ID212" s="419" t="str">
        <f t="shared" si="439"/>
        <v/>
      </c>
      <c r="IE212" s="331" t="str">
        <f t="shared" si="440"/>
        <v/>
      </c>
      <c r="IF212" s="331" t="str">
        <f t="shared" si="441"/>
        <v/>
      </c>
      <c r="IG212" s="331" t="str">
        <f t="shared" si="442"/>
        <v/>
      </c>
      <c r="IH212" s="331" t="str">
        <f t="shared" si="443"/>
        <v/>
      </c>
      <c r="II212" s="333" t="str">
        <f t="shared" si="444"/>
        <v/>
      </c>
      <c r="IJ212" s="419" t="str">
        <f t="shared" si="445"/>
        <v/>
      </c>
      <c r="IK212" s="331" t="str">
        <f t="shared" si="446"/>
        <v/>
      </c>
      <c r="IL212" s="331" t="str">
        <f t="shared" si="447"/>
        <v/>
      </c>
      <c r="IM212" s="331" t="str">
        <f t="shared" si="448"/>
        <v/>
      </c>
      <c r="IN212" s="331" t="str">
        <f t="shared" si="449"/>
        <v/>
      </c>
      <c r="IO212" s="333" t="str">
        <f t="shared" si="450"/>
        <v/>
      </c>
      <c r="IP212" s="433" t="str">
        <f t="shared" si="451"/>
        <v/>
      </c>
      <c r="IQ212" s="331" t="str">
        <f t="shared" si="452"/>
        <v/>
      </c>
      <c r="IR212" s="348" t="str">
        <f t="shared" si="453"/>
        <v/>
      </c>
      <c r="IS212" s="433" t="str">
        <f t="shared" si="454"/>
        <v/>
      </c>
      <c r="IT212" s="331" t="str">
        <f t="shared" si="455"/>
        <v/>
      </c>
      <c r="IU212" s="333" t="str">
        <f t="shared" si="456"/>
        <v/>
      </c>
      <c r="IV212" s="449" t="str">
        <f t="shared" si="457"/>
        <v/>
      </c>
      <c r="IW212" s="331" t="str">
        <f t="shared" si="458"/>
        <v/>
      </c>
      <c r="IX212" s="331" t="str">
        <f t="shared" si="459"/>
        <v/>
      </c>
      <c r="IY212" s="348" t="str">
        <f t="shared" si="460"/>
        <v/>
      </c>
      <c r="IZ212" s="365" t="str">
        <f t="shared" si="461"/>
        <v/>
      </c>
      <c r="JA212" s="340"/>
      <c r="JB212" s="100"/>
      <c r="JC212" s="370" t="str">
        <f t="shared" si="462"/>
        <v/>
      </c>
      <c r="JD212" s="101" t="str">
        <f t="shared" si="463"/>
        <v/>
      </c>
      <c r="JE212" s="367" t="str">
        <f t="shared" si="464"/>
        <v/>
      </c>
      <c r="JF212" s="368" t="str">
        <f t="shared" si="465"/>
        <v/>
      </c>
      <c r="JG212" s="368" t="str">
        <f t="shared" si="466"/>
        <v/>
      </c>
      <c r="JH212" s="368" t="str">
        <f t="shared" si="467"/>
        <v/>
      </c>
      <c r="JI212" s="368">
        <f t="shared" si="468"/>
        <v>0</v>
      </c>
      <c r="JJ212" s="369" t="str">
        <f t="shared" si="469"/>
        <v/>
      </c>
      <c r="JK212" s="367" t="str">
        <f t="shared" si="470"/>
        <v/>
      </c>
      <c r="JL212" s="369" t="str">
        <f t="shared" si="471"/>
        <v/>
      </c>
      <c r="JM212" s="368" t="str">
        <f t="shared" si="472"/>
        <v/>
      </c>
      <c r="JN212" s="368" t="str">
        <f t="shared" si="473"/>
        <v/>
      </c>
      <c r="JO212" s="368" t="str">
        <f t="shared" si="474"/>
        <v/>
      </c>
      <c r="JP212" s="371" t="str">
        <f t="shared" si="475"/>
        <v/>
      </c>
      <c r="JR212" s="115" t="str">
        <f t="shared" si="476"/>
        <v/>
      </c>
      <c r="JS212" s="28" t="str">
        <f t="shared" si="477"/>
        <v/>
      </c>
      <c r="JT212" s="28" t="str">
        <f t="shared" si="478"/>
        <v/>
      </c>
      <c r="JU212" s="28" t="str">
        <f t="shared" si="479"/>
        <v/>
      </c>
      <c r="JV212" s="28" t="str">
        <f t="shared" si="480"/>
        <v/>
      </c>
      <c r="JW212" s="251"/>
      <c r="JX212" s="122" t="str">
        <f t="shared" si="481"/>
        <v/>
      </c>
      <c r="JZ212" s="115" t="str">
        <f t="shared" si="482"/>
        <v/>
      </c>
      <c r="KA212" s="398" t="str">
        <f t="shared" si="483"/>
        <v/>
      </c>
      <c r="KB212" s="398" t="str">
        <f t="shared" si="484"/>
        <v/>
      </c>
      <c r="KC212" s="28" t="str">
        <f t="shared" si="485"/>
        <v/>
      </c>
      <c r="KD212" s="28" t="str">
        <f t="shared" si="486"/>
        <v/>
      </c>
      <c r="KE212" s="28" t="str">
        <f t="shared" si="487"/>
        <v/>
      </c>
      <c r="KF212" s="28" t="str">
        <f t="shared" si="488"/>
        <v/>
      </c>
      <c r="KG212" s="28" t="str">
        <f t="shared" si="489"/>
        <v/>
      </c>
      <c r="KH212" s="28" t="str">
        <f t="shared" si="490"/>
        <v/>
      </c>
      <c r="KI212" s="28" t="str">
        <f t="shared" si="491"/>
        <v/>
      </c>
      <c r="KJ212" s="28" t="str">
        <f t="shared" si="492"/>
        <v/>
      </c>
      <c r="KK212" s="122" t="str">
        <f t="shared" si="493"/>
        <v/>
      </c>
    </row>
    <row r="213" spans="2:297" s="26" customFormat="1" ht="26.25" customHeight="1" x14ac:dyDescent="0.2">
      <c r="B213" s="27">
        <f t="shared" si="372"/>
        <v>0</v>
      </c>
      <c r="C213" s="27">
        <f t="shared" si="373"/>
        <v>0</v>
      </c>
      <c r="D213" s="27">
        <f t="shared" si="374"/>
        <v>0</v>
      </c>
      <c r="E213" s="27">
        <f t="shared" si="375"/>
        <v>0</v>
      </c>
      <c r="F213" s="27">
        <f t="shared" si="376"/>
        <v>0</v>
      </c>
      <c r="G213" s="27">
        <f t="shared" si="377"/>
        <v>0</v>
      </c>
      <c r="H213" s="27">
        <f t="shared" si="378"/>
        <v>0</v>
      </c>
      <c r="I213" s="27">
        <f t="shared" si="379"/>
        <v>0</v>
      </c>
      <c r="J213" s="27"/>
      <c r="K213" s="27"/>
      <c r="L213" s="27"/>
      <c r="N213" s="131" t="str">
        <f t="shared" si="380"/>
        <v/>
      </c>
      <c r="O213" s="59"/>
      <c r="P213" s="59"/>
      <c r="Q213" s="241"/>
      <c r="R213" s="483"/>
      <c r="S213" s="243" t="str">
        <f>IFERROR(VLOOKUP($R213,整理番号!$B$4:$C$5,2,FALSE),"")</f>
        <v/>
      </c>
      <c r="T213" s="59"/>
      <c r="U213" s="250"/>
      <c r="V213" s="121"/>
      <c r="W213" s="218" t="str">
        <f t="shared" si="381"/>
        <v/>
      </c>
      <c r="X213" s="111"/>
      <c r="Y213" s="115"/>
      <c r="Z213" s="146" t="str">
        <f>IFERROR(VLOOKUP($Y213,整理番号!$B$8:$C$10,2,FALSE),"")</f>
        <v/>
      </c>
      <c r="AA213" s="251"/>
      <c r="AB213" s="28"/>
      <c r="AC213" s="62" t="str">
        <f>IFERROR(VLOOKUP($AB213,整理番号!$B$22:$C$23,2,FALSE),"")</f>
        <v/>
      </c>
      <c r="AD213" s="28"/>
      <c r="AE213" s="116" t="str">
        <f>IFERROR(VLOOKUP(AD213,整理番号!$B$14:$C$16,2,FALSE),"")</f>
        <v/>
      </c>
      <c r="AF213" s="115"/>
      <c r="AG213" s="30" t="str">
        <f>IFERROR(VLOOKUP(AF213,整理番号!$B$18:$C$19,2,FALSE),"")</f>
        <v/>
      </c>
      <c r="AH213" s="28"/>
      <c r="AI213" s="254"/>
      <c r="AJ213" s="254"/>
      <c r="AK213" s="122"/>
      <c r="AL213" s="141"/>
      <c r="AM213" s="28"/>
      <c r="AN213" s="141"/>
      <c r="AO213" s="115"/>
      <c r="AP213" s="116" t="str">
        <f>IFERROR(VLOOKUP(AO213,整理番号!$B$38:$C$43,2,FALSE),"")</f>
        <v/>
      </c>
      <c r="AQ213" s="104" t="str">
        <f t="shared" si="382"/>
        <v/>
      </c>
      <c r="AR213" s="27"/>
      <c r="AS213" s="28"/>
      <c r="AT213" s="27"/>
      <c r="AU213" s="27"/>
      <c r="AV213" s="122"/>
      <c r="AW213" s="115"/>
      <c r="AX213" s="31"/>
      <c r="AY213" s="64" t="str">
        <f t="shared" si="383"/>
        <v/>
      </c>
      <c r="AZ213" s="31"/>
      <c r="BA213" s="31"/>
      <c r="BB213" s="64">
        <f t="shared" si="384"/>
        <v>0</v>
      </c>
      <c r="BC213" s="64" t="str">
        <f t="shared" si="385"/>
        <v/>
      </c>
      <c r="BD213" s="64" t="str">
        <f t="shared" si="386"/>
        <v/>
      </c>
      <c r="BE213" s="33"/>
      <c r="BF213" s="34" t="str">
        <f t="shared" si="387"/>
        <v/>
      </c>
      <c r="BG213" s="125" t="str">
        <f t="shared" si="388"/>
        <v/>
      </c>
      <c r="BH213" s="262"/>
      <c r="BI213" s="263"/>
      <c r="BJ213" s="31"/>
      <c r="BK213" s="31"/>
      <c r="BL213" s="31"/>
      <c r="BM213" s="31"/>
      <c r="BN213" s="148"/>
      <c r="BO213" s="270"/>
      <c r="BP213" s="267"/>
      <c r="BQ213" s="262"/>
      <c r="BR213" s="263"/>
      <c r="BS213" s="31"/>
      <c r="BT213" s="31"/>
      <c r="BU213" s="31"/>
      <c r="BV213" s="31"/>
      <c r="BW213" s="148"/>
      <c r="BX213" s="270"/>
      <c r="BY213" s="267"/>
      <c r="BZ213" s="262"/>
      <c r="CA213" s="263"/>
      <c r="CB213" s="31"/>
      <c r="CC213" s="31"/>
      <c r="CD213" s="31"/>
      <c r="CE213" s="31"/>
      <c r="CF213" s="148"/>
      <c r="CG213" s="270"/>
      <c r="CH213" s="267"/>
      <c r="CI213" s="262"/>
      <c r="CJ213" s="263"/>
      <c r="CK213" s="323"/>
      <c r="CL213" s="323"/>
      <c r="CM213" s="323"/>
      <c r="CN213" s="323"/>
      <c r="CO213" s="35" t="s">
        <v>306</v>
      </c>
      <c r="CP213" s="342" t="str">
        <f t="shared" si="389"/>
        <v/>
      </c>
      <c r="CQ213" s="267"/>
      <c r="CR213" s="258"/>
      <c r="CS213" s="93"/>
      <c r="CT213" s="275"/>
      <c r="CU213" s="275"/>
      <c r="CV213" s="275"/>
      <c r="CW213" s="275"/>
      <c r="CX213" s="36" t="s">
        <v>307</v>
      </c>
      <c r="CY213" s="273"/>
      <c r="CZ213" s="258"/>
      <c r="DA213" s="263"/>
      <c r="DB213" s="296"/>
      <c r="DC213" s="296"/>
      <c r="DD213" s="296"/>
      <c r="DE213" s="296"/>
      <c r="DF213" s="36" t="s">
        <v>308</v>
      </c>
      <c r="DG213" s="344" t="str">
        <f t="shared" si="390"/>
        <v/>
      </c>
      <c r="DH213" s="273"/>
      <c r="DI213" s="258"/>
      <c r="DJ213" s="263"/>
      <c r="DK213" s="278"/>
      <c r="DL213" s="278"/>
      <c r="DM213" s="278"/>
      <c r="DN213" s="278"/>
      <c r="DO213" s="36" t="s">
        <v>309</v>
      </c>
      <c r="DP213" s="281"/>
      <c r="DQ213" s="284" t="str">
        <f t="shared" si="391"/>
        <v/>
      </c>
      <c r="DR213" s="273"/>
      <c r="DS213" s="43"/>
      <c r="DT213" s="93"/>
      <c r="DU213" s="37"/>
      <c r="DV213" s="37"/>
      <c r="DW213" s="37"/>
      <c r="DX213" s="37"/>
      <c r="DY213" s="46" t="s">
        <v>310</v>
      </c>
      <c r="DZ213" s="478"/>
      <c r="EA213" s="38"/>
      <c r="EB213" s="37"/>
      <c r="EC213" s="37"/>
      <c r="ED213" s="37"/>
      <c r="EE213" s="37"/>
      <c r="EF213" s="49" t="s">
        <v>307</v>
      </c>
      <c r="EG213" s="54"/>
      <c r="EH213" s="290"/>
      <c r="EI213" s="37"/>
      <c r="EJ213" s="37"/>
      <c r="EK213" s="37"/>
      <c r="EL213" s="37"/>
      <c r="EM213" s="52" t="s">
        <v>307</v>
      </c>
      <c r="EN213" s="57"/>
      <c r="EO213" s="290"/>
      <c r="EP213" s="37"/>
      <c r="EQ213" s="37"/>
      <c r="ER213" s="37"/>
      <c r="ES213" s="37"/>
      <c r="ET213" s="39" t="s">
        <v>307</v>
      </c>
      <c r="EU213" s="287"/>
      <c r="EV213" s="292"/>
      <c r="EW213" s="290"/>
      <c r="EX213" s="37"/>
      <c r="EY213" s="37"/>
      <c r="EZ213" s="37"/>
      <c r="FA213" s="37"/>
      <c r="FB213" s="39" t="s">
        <v>307</v>
      </c>
      <c r="FC213" s="287"/>
      <c r="FD213" s="292"/>
      <c r="FE213" s="290"/>
      <c r="FF213" s="296"/>
      <c r="FG213" s="296"/>
      <c r="FH213" s="296"/>
      <c r="FI213" s="296"/>
      <c r="FJ213" s="40" t="s">
        <v>311</v>
      </c>
      <c r="FK213" s="302" t="str">
        <f t="shared" si="392"/>
        <v/>
      </c>
      <c r="FL213" s="299"/>
      <c r="FM213" s="292"/>
      <c r="FN213" s="290"/>
      <c r="FO213" s="305"/>
      <c r="FP213" s="296"/>
      <c r="FQ213" s="296"/>
      <c r="FR213" s="296"/>
      <c r="FS213" s="40" t="s">
        <v>311</v>
      </c>
      <c r="FT213" s="352" t="str">
        <f t="shared" si="393"/>
        <v/>
      </c>
      <c r="FU213" s="267"/>
      <c r="FV213" s="292"/>
      <c r="FW213" s="290"/>
      <c r="FX213" s="326"/>
      <c r="FY213" s="326"/>
      <c r="FZ213" s="326"/>
      <c r="GA213" s="326"/>
      <c r="GB213" s="36" t="s">
        <v>312</v>
      </c>
      <c r="GC213" s="308" t="str">
        <f t="shared" si="394"/>
        <v/>
      </c>
      <c r="GD213" s="267"/>
      <c r="GE213" s="312" t="str">
        <f t="shared" si="395"/>
        <v/>
      </c>
      <c r="GF213" s="313"/>
      <c r="GG213" s="338"/>
      <c r="GH213" s="312" t="str">
        <f t="shared" si="396"/>
        <v/>
      </c>
      <c r="GI213" s="313"/>
      <c r="GJ213" s="338" t="s">
        <v>56</v>
      </c>
      <c r="GK213" s="475" t="str">
        <f t="shared" si="397"/>
        <v/>
      </c>
      <c r="GL213" s="313"/>
      <c r="GM213" s="313"/>
      <c r="GN213" s="338"/>
      <c r="GO213" s="429" t="str">
        <f t="shared" si="398"/>
        <v/>
      </c>
      <c r="GP213" s="430" t="str">
        <f t="shared" si="399"/>
        <v/>
      </c>
      <c r="GQ213" s="431" t="str">
        <f t="shared" si="400"/>
        <v/>
      </c>
      <c r="GR213" s="432" t="str">
        <f t="shared" si="401"/>
        <v/>
      </c>
      <c r="GS213" s="430" t="str">
        <f t="shared" si="402"/>
        <v/>
      </c>
      <c r="GT213" s="433" t="str">
        <f t="shared" si="403"/>
        <v/>
      </c>
      <c r="GU213" s="331" t="str">
        <f t="shared" si="404"/>
        <v/>
      </c>
      <c r="GV213" s="333" t="str">
        <f t="shared" si="405"/>
        <v/>
      </c>
      <c r="GW213" s="439" t="str">
        <f t="shared" si="406"/>
        <v/>
      </c>
      <c r="GX213" s="433" t="str">
        <f t="shared" si="407"/>
        <v/>
      </c>
      <c r="GY213" s="331" t="str">
        <f t="shared" si="408"/>
        <v/>
      </c>
      <c r="GZ213" s="331" t="str">
        <f t="shared" si="409"/>
        <v/>
      </c>
      <c r="HA213" s="328" t="str">
        <f t="shared" si="410"/>
        <v/>
      </c>
      <c r="HB213" s="331" t="str">
        <f t="shared" si="411"/>
        <v/>
      </c>
      <c r="HC213" s="331" t="str">
        <f t="shared" si="412"/>
        <v/>
      </c>
      <c r="HD213" s="333" t="str">
        <f t="shared" si="413"/>
        <v/>
      </c>
      <c r="HE213" s="332" t="str">
        <f t="shared" si="414"/>
        <v/>
      </c>
      <c r="HF213" s="331" t="str">
        <f t="shared" si="415"/>
        <v/>
      </c>
      <c r="HG213" s="333" t="str">
        <f t="shared" si="416"/>
        <v/>
      </c>
      <c r="HH213" s="419" t="str">
        <f t="shared" si="417"/>
        <v/>
      </c>
      <c r="HI213" s="358" t="str">
        <f t="shared" si="418"/>
        <v/>
      </c>
      <c r="HJ213" s="331" t="str">
        <f t="shared" si="419"/>
        <v/>
      </c>
      <c r="HK213" s="331" t="str">
        <f t="shared" si="420"/>
        <v/>
      </c>
      <c r="HL213" s="358" t="str">
        <f t="shared" si="421"/>
        <v/>
      </c>
      <c r="HM213" s="331" t="str">
        <f t="shared" si="422"/>
        <v/>
      </c>
      <c r="HN213" s="331" t="str">
        <f t="shared" si="423"/>
        <v/>
      </c>
      <c r="HO213" s="358" t="str">
        <f t="shared" si="424"/>
        <v/>
      </c>
      <c r="HP213" s="331" t="str">
        <f t="shared" si="425"/>
        <v/>
      </c>
      <c r="HQ213" s="331" t="str">
        <f t="shared" si="426"/>
        <v/>
      </c>
      <c r="HR213" s="361" t="str">
        <f t="shared" si="427"/>
        <v/>
      </c>
      <c r="HS213" s="348" t="str">
        <f t="shared" si="428"/>
        <v/>
      </c>
      <c r="HT213" s="333" t="str">
        <f t="shared" si="429"/>
        <v/>
      </c>
      <c r="HU213" s="428" t="str">
        <f t="shared" si="430"/>
        <v/>
      </c>
      <c r="HV213" s="328" t="str">
        <f t="shared" si="431"/>
        <v/>
      </c>
      <c r="HW213" s="330" t="str">
        <f t="shared" si="432"/>
        <v/>
      </c>
      <c r="HX213" s="418" t="str">
        <f t="shared" si="433"/>
        <v/>
      </c>
      <c r="HY213" s="331" t="str">
        <f t="shared" si="434"/>
        <v/>
      </c>
      <c r="HZ213" s="331" t="str">
        <f t="shared" si="435"/>
        <v/>
      </c>
      <c r="IA213" s="331" t="str">
        <f t="shared" si="436"/>
        <v/>
      </c>
      <c r="IB213" s="331" t="str">
        <f t="shared" si="437"/>
        <v/>
      </c>
      <c r="IC213" s="333" t="str">
        <f t="shared" si="438"/>
        <v/>
      </c>
      <c r="ID213" s="419" t="str">
        <f t="shared" si="439"/>
        <v/>
      </c>
      <c r="IE213" s="331" t="str">
        <f t="shared" si="440"/>
        <v/>
      </c>
      <c r="IF213" s="331" t="str">
        <f t="shared" si="441"/>
        <v/>
      </c>
      <c r="IG213" s="331" t="str">
        <f t="shared" si="442"/>
        <v/>
      </c>
      <c r="IH213" s="331" t="str">
        <f t="shared" si="443"/>
        <v/>
      </c>
      <c r="II213" s="333" t="str">
        <f t="shared" si="444"/>
        <v/>
      </c>
      <c r="IJ213" s="419" t="str">
        <f t="shared" si="445"/>
        <v/>
      </c>
      <c r="IK213" s="331" t="str">
        <f t="shared" si="446"/>
        <v/>
      </c>
      <c r="IL213" s="331" t="str">
        <f t="shared" si="447"/>
        <v/>
      </c>
      <c r="IM213" s="331" t="str">
        <f t="shared" si="448"/>
        <v/>
      </c>
      <c r="IN213" s="331" t="str">
        <f t="shared" si="449"/>
        <v/>
      </c>
      <c r="IO213" s="333" t="str">
        <f t="shared" si="450"/>
        <v/>
      </c>
      <c r="IP213" s="433" t="str">
        <f t="shared" si="451"/>
        <v/>
      </c>
      <c r="IQ213" s="331" t="str">
        <f t="shared" si="452"/>
        <v/>
      </c>
      <c r="IR213" s="348" t="str">
        <f t="shared" si="453"/>
        <v/>
      </c>
      <c r="IS213" s="433" t="str">
        <f t="shared" si="454"/>
        <v/>
      </c>
      <c r="IT213" s="331" t="str">
        <f t="shared" si="455"/>
        <v/>
      </c>
      <c r="IU213" s="333" t="str">
        <f t="shared" si="456"/>
        <v/>
      </c>
      <c r="IV213" s="449" t="str">
        <f t="shared" si="457"/>
        <v/>
      </c>
      <c r="IW213" s="331" t="str">
        <f t="shared" si="458"/>
        <v/>
      </c>
      <c r="IX213" s="331" t="str">
        <f t="shared" si="459"/>
        <v/>
      </c>
      <c r="IY213" s="348" t="str">
        <f t="shared" si="460"/>
        <v/>
      </c>
      <c r="IZ213" s="365" t="str">
        <f t="shared" si="461"/>
        <v/>
      </c>
      <c r="JA213" s="340"/>
      <c r="JB213" s="100"/>
      <c r="JC213" s="370" t="str">
        <f t="shared" si="462"/>
        <v/>
      </c>
      <c r="JD213" s="101" t="str">
        <f t="shared" si="463"/>
        <v/>
      </c>
      <c r="JE213" s="367" t="str">
        <f t="shared" si="464"/>
        <v/>
      </c>
      <c r="JF213" s="368" t="str">
        <f t="shared" si="465"/>
        <v/>
      </c>
      <c r="JG213" s="368" t="str">
        <f t="shared" si="466"/>
        <v/>
      </c>
      <c r="JH213" s="368" t="str">
        <f t="shared" si="467"/>
        <v/>
      </c>
      <c r="JI213" s="368">
        <f t="shared" si="468"/>
        <v>0</v>
      </c>
      <c r="JJ213" s="369" t="str">
        <f t="shared" si="469"/>
        <v/>
      </c>
      <c r="JK213" s="367" t="str">
        <f t="shared" si="470"/>
        <v/>
      </c>
      <c r="JL213" s="369" t="str">
        <f t="shared" si="471"/>
        <v/>
      </c>
      <c r="JM213" s="368" t="str">
        <f t="shared" si="472"/>
        <v/>
      </c>
      <c r="JN213" s="368" t="str">
        <f t="shared" si="473"/>
        <v/>
      </c>
      <c r="JO213" s="368" t="str">
        <f t="shared" si="474"/>
        <v/>
      </c>
      <c r="JP213" s="371" t="str">
        <f t="shared" si="475"/>
        <v/>
      </c>
      <c r="JR213" s="115" t="str">
        <f t="shared" si="476"/>
        <v/>
      </c>
      <c r="JS213" s="28" t="str">
        <f t="shared" si="477"/>
        <v/>
      </c>
      <c r="JT213" s="28" t="str">
        <f t="shared" si="478"/>
        <v/>
      </c>
      <c r="JU213" s="28" t="str">
        <f t="shared" si="479"/>
        <v/>
      </c>
      <c r="JV213" s="28" t="str">
        <f t="shared" si="480"/>
        <v/>
      </c>
      <c r="JW213" s="251"/>
      <c r="JX213" s="122" t="str">
        <f t="shared" si="481"/>
        <v/>
      </c>
      <c r="JZ213" s="115" t="str">
        <f t="shared" si="482"/>
        <v/>
      </c>
      <c r="KA213" s="398" t="str">
        <f t="shared" si="483"/>
        <v/>
      </c>
      <c r="KB213" s="398" t="str">
        <f t="shared" si="484"/>
        <v/>
      </c>
      <c r="KC213" s="28" t="str">
        <f t="shared" si="485"/>
        <v/>
      </c>
      <c r="KD213" s="28" t="str">
        <f t="shared" si="486"/>
        <v/>
      </c>
      <c r="KE213" s="28" t="str">
        <f t="shared" si="487"/>
        <v/>
      </c>
      <c r="KF213" s="28" t="str">
        <f t="shared" si="488"/>
        <v/>
      </c>
      <c r="KG213" s="28" t="str">
        <f t="shared" si="489"/>
        <v/>
      </c>
      <c r="KH213" s="28" t="str">
        <f t="shared" si="490"/>
        <v/>
      </c>
      <c r="KI213" s="28" t="str">
        <f t="shared" si="491"/>
        <v/>
      </c>
      <c r="KJ213" s="28" t="str">
        <f t="shared" si="492"/>
        <v/>
      </c>
      <c r="KK213" s="122" t="str">
        <f t="shared" si="493"/>
        <v/>
      </c>
    </row>
    <row r="214" spans="2:297" s="26" customFormat="1" ht="26.25" customHeight="1" x14ac:dyDescent="0.2">
      <c r="B214" s="27">
        <f t="shared" si="372"/>
        <v>0</v>
      </c>
      <c r="C214" s="27">
        <f t="shared" si="373"/>
        <v>0</v>
      </c>
      <c r="D214" s="27">
        <f t="shared" si="374"/>
        <v>0</v>
      </c>
      <c r="E214" s="27">
        <f t="shared" si="375"/>
        <v>0</v>
      </c>
      <c r="F214" s="27">
        <f t="shared" si="376"/>
        <v>0</v>
      </c>
      <c r="G214" s="27">
        <f t="shared" si="377"/>
        <v>0</v>
      </c>
      <c r="H214" s="27">
        <f t="shared" si="378"/>
        <v>0</v>
      </c>
      <c r="I214" s="27">
        <f t="shared" si="379"/>
        <v>0</v>
      </c>
      <c r="J214" s="27"/>
      <c r="K214" s="27"/>
      <c r="L214" s="27"/>
      <c r="N214" s="131" t="str">
        <f t="shared" si="380"/>
        <v/>
      </c>
      <c r="O214" s="59"/>
      <c r="P214" s="59"/>
      <c r="Q214" s="241"/>
      <c r="R214" s="483"/>
      <c r="S214" s="243" t="str">
        <f>IFERROR(VLOOKUP($R214,整理番号!$B$4:$C$5,2,FALSE),"")</f>
        <v/>
      </c>
      <c r="T214" s="59"/>
      <c r="U214" s="250"/>
      <c r="V214" s="121"/>
      <c r="W214" s="218" t="str">
        <f t="shared" si="381"/>
        <v/>
      </c>
      <c r="X214" s="111"/>
      <c r="Y214" s="115"/>
      <c r="Z214" s="146" t="str">
        <f>IFERROR(VLOOKUP($Y214,整理番号!$B$8:$C$10,2,FALSE),"")</f>
        <v/>
      </c>
      <c r="AA214" s="251"/>
      <c r="AB214" s="28"/>
      <c r="AC214" s="62" t="str">
        <f>IFERROR(VLOOKUP($AB214,整理番号!$B$22:$C$23,2,FALSE),"")</f>
        <v/>
      </c>
      <c r="AD214" s="28"/>
      <c r="AE214" s="116" t="str">
        <f>IFERROR(VLOOKUP(AD214,整理番号!$B$14:$C$16,2,FALSE),"")</f>
        <v/>
      </c>
      <c r="AF214" s="115"/>
      <c r="AG214" s="30" t="str">
        <f>IFERROR(VLOOKUP(AF214,整理番号!$B$18:$C$19,2,FALSE),"")</f>
        <v/>
      </c>
      <c r="AH214" s="28"/>
      <c r="AI214" s="254"/>
      <c r="AJ214" s="254"/>
      <c r="AK214" s="122"/>
      <c r="AL214" s="141"/>
      <c r="AM214" s="28"/>
      <c r="AN214" s="141"/>
      <c r="AO214" s="115"/>
      <c r="AP214" s="116" t="str">
        <f>IFERROR(VLOOKUP(AO214,整理番号!$B$38:$C$43,2,FALSE),"")</f>
        <v/>
      </c>
      <c r="AQ214" s="104" t="str">
        <f t="shared" si="382"/>
        <v/>
      </c>
      <c r="AR214" s="27"/>
      <c r="AS214" s="28"/>
      <c r="AT214" s="27"/>
      <c r="AU214" s="27"/>
      <c r="AV214" s="122"/>
      <c r="AW214" s="115"/>
      <c r="AX214" s="31"/>
      <c r="AY214" s="64" t="str">
        <f t="shared" si="383"/>
        <v/>
      </c>
      <c r="AZ214" s="31"/>
      <c r="BA214" s="31"/>
      <c r="BB214" s="64">
        <f t="shared" si="384"/>
        <v>0</v>
      </c>
      <c r="BC214" s="64" t="str">
        <f t="shared" si="385"/>
        <v/>
      </c>
      <c r="BD214" s="64" t="str">
        <f t="shared" si="386"/>
        <v/>
      </c>
      <c r="BE214" s="33"/>
      <c r="BF214" s="34" t="str">
        <f t="shared" si="387"/>
        <v/>
      </c>
      <c r="BG214" s="125" t="str">
        <f t="shared" si="388"/>
        <v/>
      </c>
      <c r="BH214" s="262"/>
      <c r="BI214" s="263"/>
      <c r="BJ214" s="31"/>
      <c r="BK214" s="31"/>
      <c r="BL214" s="31"/>
      <c r="BM214" s="31"/>
      <c r="BN214" s="148"/>
      <c r="BO214" s="270"/>
      <c r="BP214" s="267"/>
      <c r="BQ214" s="262"/>
      <c r="BR214" s="263"/>
      <c r="BS214" s="31"/>
      <c r="BT214" s="31"/>
      <c r="BU214" s="31"/>
      <c r="BV214" s="31"/>
      <c r="BW214" s="148"/>
      <c r="BX214" s="270"/>
      <c r="BY214" s="267"/>
      <c r="BZ214" s="262"/>
      <c r="CA214" s="263"/>
      <c r="CB214" s="31"/>
      <c r="CC214" s="31"/>
      <c r="CD214" s="31"/>
      <c r="CE214" s="31"/>
      <c r="CF214" s="148"/>
      <c r="CG214" s="270"/>
      <c r="CH214" s="267"/>
      <c r="CI214" s="262"/>
      <c r="CJ214" s="263"/>
      <c r="CK214" s="323"/>
      <c r="CL214" s="323"/>
      <c r="CM214" s="323"/>
      <c r="CN214" s="323"/>
      <c r="CO214" s="35" t="s">
        <v>306</v>
      </c>
      <c r="CP214" s="342" t="str">
        <f t="shared" si="389"/>
        <v/>
      </c>
      <c r="CQ214" s="267"/>
      <c r="CR214" s="258"/>
      <c r="CS214" s="93"/>
      <c r="CT214" s="275"/>
      <c r="CU214" s="275"/>
      <c r="CV214" s="275"/>
      <c r="CW214" s="275"/>
      <c r="CX214" s="36" t="s">
        <v>307</v>
      </c>
      <c r="CY214" s="273"/>
      <c r="CZ214" s="258"/>
      <c r="DA214" s="263"/>
      <c r="DB214" s="296"/>
      <c r="DC214" s="296"/>
      <c r="DD214" s="296"/>
      <c r="DE214" s="296"/>
      <c r="DF214" s="36" t="s">
        <v>308</v>
      </c>
      <c r="DG214" s="344" t="str">
        <f t="shared" si="390"/>
        <v/>
      </c>
      <c r="DH214" s="273"/>
      <c r="DI214" s="258"/>
      <c r="DJ214" s="263"/>
      <c r="DK214" s="278"/>
      <c r="DL214" s="278"/>
      <c r="DM214" s="278"/>
      <c r="DN214" s="278"/>
      <c r="DO214" s="36" t="s">
        <v>309</v>
      </c>
      <c r="DP214" s="281"/>
      <c r="DQ214" s="284" t="str">
        <f t="shared" si="391"/>
        <v/>
      </c>
      <c r="DR214" s="273"/>
      <c r="DS214" s="43"/>
      <c r="DT214" s="93"/>
      <c r="DU214" s="37"/>
      <c r="DV214" s="37"/>
      <c r="DW214" s="37"/>
      <c r="DX214" s="37"/>
      <c r="DY214" s="46" t="s">
        <v>310</v>
      </c>
      <c r="DZ214" s="478"/>
      <c r="EA214" s="38"/>
      <c r="EB214" s="37"/>
      <c r="EC214" s="37"/>
      <c r="ED214" s="37"/>
      <c r="EE214" s="37"/>
      <c r="EF214" s="49" t="s">
        <v>307</v>
      </c>
      <c r="EG214" s="54"/>
      <c r="EH214" s="290"/>
      <c r="EI214" s="37"/>
      <c r="EJ214" s="37"/>
      <c r="EK214" s="37"/>
      <c r="EL214" s="37"/>
      <c r="EM214" s="52" t="s">
        <v>307</v>
      </c>
      <c r="EN214" s="57"/>
      <c r="EO214" s="290"/>
      <c r="EP214" s="37"/>
      <c r="EQ214" s="37"/>
      <c r="ER214" s="37"/>
      <c r="ES214" s="37"/>
      <c r="ET214" s="39" t="s">
        <v>307</v>
      </c>
      <c r="EU214" s="287"/>
      <c r="EV214" s="292"/>
      <c r="EW214" s="290"/>
      <c r="EX214" s="37"/>
      <c r="EY214" s="37"/>
      <c r="EZ214" s="37"/>
      <c r="FA214" s="37"/>
      <c r="FB214" s="39" t="s">
        <v>307</v>
      </c>
      <c r="FC214" s="287"/>
      <c r="FD214" s="292"/>
      <c r="FE214" s="290"/>
      <c r="FF214" s="296"/>
      <c r="FG214" s="296"/>
      <c r="FH214" s="296"/>
      <c r="FI214" s="296"/>
      <c r="FJ214" s="40" t="s">
        <v>311</v>
      </c>
      <c r="FK214" s="302" t="str">
        <f t="shared" si="392"/>
        <v/>
      </c>
      <c r="FL214" s="299"/>
      <c r="FM214" s="292"/>
      <c r="FN214" s="290"/>
      <c r="FO214" s="305"/>
      <c r="FP214" s="296"/>
      <c r="FQ214" s="296"/>
      <c r="FR214" s="296"/>
      <c r="FS214" s="40" t="s">
        <v>311</v>
      </c>
      <c r="FT214" s="352" t="str">
        <f t="shared" si="393"/>
        <v/>
      </c>
      <c r="FU214" s="267"/>
      <c r="FV214" s="292"/>
      <c r="FW214" s="290"/>
      <c r="FX214" s="326"/>
      <c r="FY214" s="326"/>
      <c r="FZ214" s="326"/>
      <c r="GA214" s="326"/>
      <c r="GB214" s="36" t="s">
        <v>312</v>
      </c>
      <c r="GC214" s="308" t="str">
        <f t="shared" si="394"/>
        <v/>
      </c>
      <c r="GD214" s="267"/>
      <c r="GE214" s="312" t="str">
        <f t="shared" si="395"/>
        <v/>
      </c>
      <c r="GF214" s="313"/>
      <c r="GG214" s="338"/>
      <c r="GH214" s="312" t="str">
        <f t="shared" si="396"/>
        <v/>
      </c>
      <c r="GI214" s="313"/>
      <c r="GJ214" s="338" t="s">
        <v>56</v>
      </c>
      <c r="GK214" s="475" t="str">
        <f t="shared" si="397"/>
        <v/>
      </c>
      <c r="GL214" s="313"/>
      <c r="GM214" s="313"/>
      <c r="GN214" s="338"/>
      <c r="GO214" s="429" t="str">
        <f t="shared" si="398"/>
        <v/>
      </c>
      <c r="GP214" s="430" t="str">
        <f t="shared" si="399"/>
        <v/>
      </c>
      <c r="GQ214" s="431" t="str">
        <f t="shared" si="400"/>
        <v/>
      </c>
      <c r="GR214" s="432" t="str">
        <f t="shared" si="401"/>
        <v/>
      </c>
      <c r="GS214" s="430" t="str">
        <f t="shared" si="402"/>
        <v/>
      </c>
      <c r="GT214" s="433" t="str">
        <f t="shared" si="403"/>
        <v/>
      </c>
      <c r="GU214" s="331" t="str">
        <f t="shared" si="404"/>
        <v/>
      </c>
      <c r="GV214" s="333" t="str">
        <f t="shared" si="405"/>
        <v/>
      </c>
      <c r="GW214" s="439" t="str">
        <f t="shared" si="406"/>
        <v/>
      </c>
      <c r="GX214" s="433" t="str">
        <f t="shared" si="407"/>
        <v/>
      </c>
      <c r="GY214" s="331" t="str">
        <f t="shared" si="408"/>
        <v/>
      </c>
      <c r="GZ214" s="331" t="str">
        <f t="shared" si="409"/>
        <v/>
      </c>
      <c r="HA214" s="328" t="str">
        <f t="shared" si="410"/>
        <v/>
      </c>
      <c r="HB214" s="331" t="str">
        <f t="shared" si="411"/>
        <v/>
      </c>
      <c r="HC214" s="331" t="str">
        <f t="shared" si="412"/>
        <v/>
      </c>
      <c r="HD214" s="333" t="str">
        <f t="shared" si="413"/>
        <v/>
      </c>
      <c r="HE214" s="332" t="str">
        <f t="shared" si="414"/>
        <v/>
      </c>
      <c r="HF214" s="331" t="str">
        <f t="shared" si="415"/>
        <v/>
      </c>
      <c r="HG214" s="333" t="str">
        <f t="shared" si="416"/>
        <v/>
      </c>
      <c r="HH214" s="419" t="str">
        <f t="shared" si="417"/>
        <v/>
      </c>
      <c r="HI214" s="358" t="str">
        <f t="shared" si="418"/>
        <v/>
      </c>
      <c r="HJ214" s="331" t="str">
        <f t="shared" si="419"/>
        <v/>
      </c>
      <c r="HK214" s="331" t="str">
        <f t="shared" si="420"/>
        <v/>
      </c>
      <c r="HL214" s="358" t="str">
        <f t="shared" si="421"/>
        <v/>
      </c>
      <c r="HM214" s="331" t="str">
        <f t="shared" si="422"/>
        <v/>
      </c>
      <c r="HN214" s="331" t="str">
        <f t="shared" si="423"/>
        <v/>
      </c>
      <c r="HO214" s="358" t="str">
        <f t="shared" si="424"/>
        <v/>
      </c>
      <c r="HP214" s="331" t="str">
        <f t="shared" si="425"/>
        <v/>
      </c>
      <c r="HQ214" s="331" t="str">
        <f t="shared" si="426"/>
        <v/>
      </c>
      <c r="HR214" s="361" t="str">
        <f t="shared" si="427"/>
        <v/>
      </c>
      <c r="HS214" s="348" t="str">
        <f t="shared" si="428"/>
        <v/>
      </c>
      <c r="HT214" s="333" t="str">
        <f t="shared" si="429"/>
        <v/>
      </c>
      <c r="HU214" s="428" t="str">
        <f t="shared" si="430"/>
        <v/>
      </c>
      <c r="HV214" s="328" t="str">
        <f t="shared" si="431"/>
        <v/>
      </c>
      <c r="HW214" s="330" t="str">
        <f t="shared" si="432"/>
        <v/>
      </c>
      <c r="HX214" s="418" t="str">
        <f t="shared" si="433"/>
        <v/>
      </c>
      <c r="HY214" s="331" t="str">
        <f t="shared" si="434"/>
        <v/>
      </c>
      <c r="HZ214" s="331" t="str">
        <f t="shared" si="435"/>
        <v/>
      </c>
      <c r="IA214" s="331" t="str">
        <f t="shared" si="436"/>
        <v/>
      </c>
      <c r="IB214" s="331" t="str">
        <f t="shared" si="437"/>
        <v/>
      </c>
      <c r="IC214" s="333" t="str">
        <f t="shared" si="438"/>
        <v/>
      </c>
      <c r="ID214" s="419" t="str">
        <f t="shared" si="439"/>
        <v/>
      </c>
      <c r="IE214" s="331" t="str">
        <f t="shared" si="440"/>
        <v/>
      </c>
      <c r="IF214" s="331" t="str">
        <f t="shared" si="441"/>
        <v/>
      </c>
      <c r="IG214" s="331" t="str">
        <f t="shared" si="442"/>
        <v/>
      </c>
      <c r="IH214" s="331" t="str">
        <f t="shared" si="443"/>
        <v/>
      </c>
      <c r="II214" s="333" t="str">
        <f t="shared" si="444"/>
        <v/>
      </c>
      <c r="IJ214" s="419" t="str">
        <f t="shared" si="445"/>
        <v/>
      </c>
      <c r="IK214" s="331" t="str">
        <f t="shared" si="446"/>
        <v/>
      </c>
      <c r="IL214" s="331" t="str">
        <f t="shared" si="447"/>
        <v/>
      </c>
      <c r="IM214" s="331" t="str">
        <f t="shared" si="448"/>
        <v/>
      </c>
      <c r="IN214" s="331" t="str">
        <f t="shared" si="449"/>
        <v/>
      </c>
      <c r="IO214" s="333" t="str">
        <f t="shared" si="450"/>
        <v/>
      </c>
      <c r="IP214" s="433" t="str">
        <f t="shared" si="451"/>
        <v/>
      </c>
      <c r="IQ214" s="331" t="str">
        <f t="shared" si="452"/>
        <v/>
      </c>
      <c r="IR214" s="348" t="str">
        <f t="shared" si="453"/>
        <v/>
      </c>
      <c r="IS214" s="433" t="str">
        <f t="shared" si="454"/>
        <v/>
      </c>
      <c r="IT214" s="331" t="str">
        <f t="shared" si="455"/>
        <v/>
      </c>
      <c r="IU214" s="333" t="str">
        <f t="shared" si="456"/>
        <v/>
      </c>
      <c r="IV214" s="449" t="str">
        <f t="shared" si="457"/>
        <v/>
      </c>
      <c r="IW214" s="331" t="str">
        <f t="shared" si="458"/>
        <v/>
      </c>
      <c r="IX214" s="331" t="str">
        <f t="shared" si="459"/>
        <v/>
      </c>
      <c r="IY214" s="348" t="str">
        <f t="shared" si="460"/>
        <v/>
      </c>
      <c r="IZ214" s="365" t="str">
        <f t="shared" si="461"/>
        <v/>
      </c>
      <c r="JA214" s="340"/>
      <c r="JB214" s="100"/>
      <c r="JC214" s="370" t="str">
        <f t="shared" si="462"/>
        <v/>
      </c>
      <c r="JD214" s="101" t="str">
        <f t="shared" si="463"/>
        <v/>
      </c>
      <c r="JE214" s="367" t="str">
        <f t="shared" si="464"/>
        <v/>
      </c>
      <c r="JF214" s="368" t="str">
        <f t="shared" si="465"/>
        <v/>
      </c>
      <c r="JG214" s="368" t="str">
        <f t="shared" si="466"/>
        <v/>
      </c>
      <c r="JH214" s="368" t="str">
        <f t="shared" si="467"/>
        <v/>
      </c>
      <c r="JI214" s="368">
        <f t="shared" si="468"/>
        <v>0</v>
      </c>
      <c r="JJ214" s="369" t="str">
        <f t="shared" si="469"/>
        <v/>
      </c>
      <c r="JK214" s="367" t="str">
        <f t="shared" si="470"/>
        <v/>
      </c>
      <c r="JL214" s="369" t="str">
        <f t="shared" si="471"/>
        <v/>
      </c>
      <c r="JM214" s="368" t="str">
        <f t="shared" si="472"/>
        <v/>
      </c>
      <c r="JN214" s="368" t="str">
        <f t="shared" si="473"/>
        <v/>
      </c>
      <c r="JO214" s="368" t="str">
        <f t="shared" si="474"/>
        <v/>
      </c>
      <c r="JP214" s="371" t="str">
        <f t="shared" si="475"/>
        <v/>
      </c>
      <c r="JR214" s="115" t="str">
        <f t="shared" si="476"/>
        <v/>
      </c>
      <c r="JS214" s="28" t="str">
        <f t="shared" si="477"/>
        <v/>
      </c>
      <c r="JT214" s="28" t="str">
        <f t="shared" si="478"/>
        <v/>
      </c>
      <c r="JU214" s="28" t="str">
        <f t="shared" si="479"/>
        <v/>
      </c>
      <c r="JV214" s="28" t="str">
        <f t="shared" si="480"/>
        <v/>
      </c>
      <c r="JW214" s="251"/>
      <c r="JX214" s="122" t="str">
        <f t="shared" si="481"/>
        <v/>
      </c>
      <c r="JZ214" s="115" t="str">
        <f t="shared" si="482"/>
        <v/>
      </c>
      <c r="KA214" s="398" t="str">
        <f t="shared" si="483"/>
        <v/>
      </c>
      <c r="KB214" s="398" t="str">
        <f t="shared" si="484"/>
        <v/>
      </c>
      <c r="KC214" s="28" t="str">
        <f t="shared" si="485"/>
        <v/>
      </c>
      <c r="KD214" s="28" t="str">
        <f t="shared" si="486"/>
        <v/>
      </c>
      <c r="KE214" s="28" t="str">
        <f t="shared" si="487"/>
        <v/>
      </c>
      <c r="KF214" s="28" t="str">
        <f t="shared" si="488"/>
        <v/>
      </c>
      <c r="KG214" s="28" t="str">
        <f t="shared" si="489"/>
        <v/>
      </c>
      <c r="KH214" s="28" t="str">
        <f t="shared" si="490"/>
        <v/>
      </c>
      <c r="KI214" s="28" t="str">
        <f t="shared" si="491"/>
        <v/>
      </c>
      <c r="KJ214" s="28" t="str">
        <f t="shared" si="492"/>
        <v/>
      </c>
      <c r="KK214" s="122" t="str">
        <f t="shared" si="493"/>
        <v/>
      </c>
    </row>
    <row r="215" spans="2:297" s="26" customFormat="1" ht="26.25" customHeight="1" x14ac:dyDescent="0.2">
      <c r="B215" s="27">
        <f t="shared" si="372"/>
        <v>0</v>
      </c>
      <c r="C215" s="27">
        <f t="shared" si="373"/>
        <v>0</v>
      </c>
      <c r="D215" s="27">
        <f t="shared" si="374"/>
        <v>0</v>
      </c>
      <c r="E215" s="27">
        <f t="shared" si="375"/>
        <v>0</v>
      </c>
      <c r="F215" s="27">
        <f t="shared" si="376"/>
        <v>0</v>
      </c>
      <c r="G215" s="27">
        <f t="shared" si="377"/>
        <v>0</v>
      </c>
      <c r="H215" s="27">
        <f t="shared" si="378"/>
        <v>0</v>
      </c>
      <c r="I215" s="27">
        <f t="shared" si="379"/>
        <v>0</v>
      </c>
      <c r="J215" s="27"/>
      <c r="K215" s="27"/>
      <c r="L215" s="27"/>
      <c r="N215" s="131" t="str">
        <f t="shared" si="380"/>
        <v/>
      </c>
      <c r="O215" s="59"/>
      <c r="P215" s="59"/>
      <c r="Q215" s="241"/>
      <c r="R215" s="483"/>
      <c r="S215" s="243" t="str">
        <f>IFERROR(VLOOKUP($R215,整理番号!$B$4:$C$5,2,FALSE),"")</f>
        <v/>
      </c>
      <c r="T215" s="59"/>
      <c r="U215" s="250"/>
      <c r="V215" s="121"/>
      <c r="W215" s="218" t="str">
        <f t="shared" si="381"/>
        <v/>
      </c>
      <c r="X215" s="111"/>
      <c r="Y215" s="115"/>
      <c r="Z215" s="146" t="str">
        <f>IFERROR(VLOOKUP($Y215,整理番号!$B$8:$C$10,2,FALSE),"")</f>
        <v/>
      </c>
      <c r="AA215" s="251"/>
      <c r="AB215" s="28"/>
      <c r="AC215" s="62" t="str">
        <f>IFERROR(VLOOKUP($AB215,整理番号!$B$22:$C$23,2,FALSE),"")</f>
        <v/>
      </c>
      <c r="AD215" s="28"/>
      <c r="AE215" s="116" t="str">
        <f>IFERROR(VLOOKUP(AD215,整理番号!$B$14:$C$16,2,FALSE),"")</f>
        <v/>
      </c>
      <c r="AF215" s="115"/>
      <c r="AG215" s="30" t="str">
        <f>IFERROR(VLOOKUP(AF215,整理番号!$B$18:$C$19,2,FALSE),"")</f>
        <v/>
      </c>
      <c r="AH215" s="28"/>
      <c r="AI215" s="254"/>
      <c r="AJ215" s="254"/>
      <c r="AK215" s="122"/>
      <c r="AL215" s="141"/>
      <c r="AM215" s="28"/>
      <c r="AN215" s="141"/>
      <c r="AO215" s="115"/>
      <c r="AP215" s="116" t="str">
        <f>IFERROR(VLOOKUP(AO215,整理番号!$B$38:$C$43,2,FALSE),"")</f>
        <v/>
      </c>
      <c r="AQ215" s="104" t="str">
        <f t="shared" si="382"/>
        <v/>
      </c>
      <c r="AR215" s="27"/>
      <c r="AS215" s="28"/>
      <c r="AT215" s="27"/>
      <c r="AU215" s="27"/>
      <c r="AV215" s="122"/>
      <c r="AW215" s="115"/>
      <c r="AX215" s="31"/>
      <c r="AY215" s="64" t="str">
        <f t="shared" si="383"/>
        <v/>
      </c>
      <c r="AZ215" s="31"/>
      <c r="BA215" s="31"/>
      <c r="BB215" s="64">
        <f t="shared" si="384"/>
        <v>0</v>
      </c>
      <c r="BC215" s="64" t="str">
        <f t="shared" si="385"/>
        <v/>
      </c>
      <c r="BD215" s="64" t="str">
        <f t="shared" si="386"/>
        <v/>
      </c>
      <c r="BE215" s="33"/>
      <c r="BF215" s="34" t="str">
        <f t="shared" si="387"/>
        <v/>
      </c>
      <c r="BG215" s="125" t="str">
        <f t="shared" si="388"/>
        <v/>
      </c>
      <c r="BH215" s="262"/>
      <c r="BI215" s="263"/>
      <c r="BJ215" s="31"/>
      <c r="BK215" s="31"/>
      <c r="BL215" s="31"/>
      <c r="BM215" s="31"/>
      <c r="BN215" s="148"/>
      <c r="BO215" s="270"/>
      <c r="BP215" s="267"/>
      <c r="BQ215" s="262"/>
      <c r="BR215" s="263"/>
      <c r="BS215" s="31"/>
      <c r="BT215" s="31"/>
      <c r="BU215" s="31"/>
      <c r="BV215" s="31"/>
      <c r="BW215" s="148"/>
      <c r="BX215" s="270"/>
      <c r="BY215" s="267"/>
      <c r="BZ215" s="262"/>
      <c r="CA215" s="263"/>
      <c r="CB215" s="31"/>
      <c r="CC215" s="31"/>
      <c r="CD215" s="31"/>
      <c r="CE215" s="31"/>
      <c r="CF215" s="148"/>
      <c r="CG215" s="270"/>
      <c r="CH215" s="267"/>
      <c r="CI215" s="262"/>
      <c r="CJ215" s="263"/>
      <c r="CK215" s="323"/>
      <c r="CL215" s="323"/>
      <c r="CM215" s="323"/>
      <c r="CN215" s="323"/>
      <c r="CO215" s="35" t="s">
        <v>306</v>
      </c>
      <c r="CP215" s="342" t="str">
        <f t="shared" si="389"/>
        <v/>
      </c>
      <c r="CQ215" s="267"/>
      <c r="CR215" s="258"/>
      <c r="CS215" s="93"/>
      <c r="CT215" s="275"/>
      <c r="CU215" s="275"/>
      <c r="CV215" s="275"/>
      <c r="CW215" s="275"/>
      <c r="CX215" s="36" t="s">
        <v>307</v>
      </c>
      <c r="CY215" s="273"/>
      <c r="CZ215" s="258"/>
      <c r="DA215" s="263"/>
      <c r="DB215" s="296"/>
      <c r="DC215" s="296"/>
      <c r="DD215" s="296"/>
      <c r="DE215" s="296"/>
      <c r="DF215" s="36" t="s">
        <v>308</v>
      </c>
      <c r="DG215" s="344" t="str">
        <f t="shared" si="390"/>
        <v/>
      </c>
      <c r="DH215" s="273"/>
      <c r="DI215" s="258"/>
      <c r="DJ215" s="263"/>
      <c r="DK215" s="278"/>
      <c r="DL215" s="278"/>
      <c r="DM215" s="278"/>
      <c r="DN215" s="278"/>
      <c r="DO215" s="36" t="s">
        <v>309</v>
      </c>
      <c r="DP215" s="281"/>
      <c r="DQ215" s="284" t="str">
        <f t="shared" si="391"/>
        <v/>
      </c>
      <c r="DR215" s="273"/>
      <c r="DS215" s="43"/>
      <c r="DT215" s="93"/>
      <c r="DU215" s="37"/>
      <c r="DV215" s="37"/>
      <c r="DW215" s="37"/>
      <c r="DX215" s="37"/>
      <c r="DY215" s="46" t="s">
        <v>310</v>
      </c>
      <c r="DZ215" s="478"/>
      <c r="EA215" s="38"/>
      <c r="EB215" s="37"/>
      <c r="EC215" s="37"/>
      <c r="ED215" s="37"/>
      <c r="EE215" s="37"/>
      <c r="EF215" s="49" t="s">
        <v>307</v>
      </c>
      <c r="EG215" s="54"/>
      <c r="EH215" s="290"/>
      <c r="EI215" s="37"/>
      <c r="EJ215" s="37"/>
      <c r="EK215" s="37"/>
      <c r="EL215" s="37"/>
      <c r="EM215" s="52" t="s">
        <v>307</v>
      </c>
      <c r="EN215" s="57"/>
      <c r="EO215" s="290"/>
      <c r="EP215" s="37"/>
      <c r="EQ215" s="37"/>
      <c r="ER215" s="37"/>
      <c r="ES215" s="37"/>
      <c r="ET215" s="39" t="s">
        <v>307</v>
      </c>
      <c r="EU215" s="287"/>
      <c r="EV215" s="292"/>
      <c r="EW215" s="290"/>
      <c r="EX215" s="37"/>
      <c r="EY215" s="37"/>
      <c r="EZ215" s="37"/>
      <c r="FA215" s="37"/>
      <c r="FB215" s="39" t="s">
        <v>307</v>
      </c>
      <c r="FC215" s="287"/>
      <c r="FD215" s="292"/>
      <c r="FE215" s="290"/>
      <c r="FF215" s="296"/>
      <c r="FG215" s="296"/>
      <c r="FH215" s="296"/>
      <c r="FI215" s="296"/>
      <c r="FJ215" s="40" t="s">
        <v>311</v>
      </c>
      <c r="FK215" s="302" t="str">
        <f t="shared" si="392"/>
        <v/>
      </c>
      <c r="FL215" s="299"/>
      <c r="FM215" s="292"/>
      <c r="FN215" s="290"/>
      <c r="FO215" s="305"/>
      <c r="FP215" s="296"/>
      <c r="FQ215" s="296"/>
      <c r="FR215" s="296"/>
      <c r="FS215" s="40" t="s">
        <v>311</v>
      </c>
      <c r="FT215" s="352" t="str">
        <f t="shared" si="393"/>
        <v/>
      </c>
      <c r="FU215" s="267"/>
      <c r="FV215" s="292"/>
      <c r="FW215" s="290"/>
      <c r="FX215" s="326"/>
      <c r="FY215" s="326"/>
      <c r="FZ215" s="326"/>
      <c r="GA215" s="326"/>
      <c r="GB215" s="36" t="s">
        <v>312</v>
      </c>
      <c r="GC215" s="308" t="str">
        <f t="shared" si="394"/>
        <v/>
      </c>
      <c r="GD215" s="267"/>
      <c r="GE215" s="312" t="str">
        <f t="shared" si="395"/>
        <v/>
      </c>
      <c r="GF215" s="313"/>
      <c r="GG215" s="338"/>
      <c r="GH215" s="312" t="str">
        <f t="shared" si="396"/>
        <v/>
      </c>
      <c r="GI215" s="313"/>
      <c r="GJ215" s="338" t="s">
        <v>56</v>
      </c>
      <c r="GK215" s="475" t="str">
        <f t="shared" si="397"/>
        <v/>
      </c>
      <c r="GL215" s="313"/>
      <c r="GM215" s="313"/>
      <c r="GN215" s="338"/>
      <c r="GO215" s="429" t="str">
        <f t="shared" si="398"/>
        <v/>
      </c>
      <c r="GP215" s="430" t="str">
        <f t="shared" si="399"/>
        <v/>
      </c>
      <c r="GQ215" s="431" t="str">
        <f t="shared" si="400"/>
        <v/>
      </c>
      <c r="GR215" s="432" t="str">
        <f t="shared" si="401"/>
        <v/>
      </c>
      <c r="GS215" s="430" t="str">
        <f t="shared" si="402"/>
        <v/>
      </c>
      <c r="GT215" s="433" t="str">
        <f t="shared" si="403"/>
        <v/>
      </c>
      <c r="GU215" s="331" t="str">
        <f t="shared" si="404"/>
        <v/>
      </c>
      <c r="GV215" s="333" t="str">
        <f t="shared" si="405"/>
        <v/>
      </c>
      <c r="GW215" s="439" t="str">
        <f t="shared" si="406"/>
        <v/>
      </c>
      <c r="GX215" s="433" t="str">
        <f t="shared" si="407"/>
        <v/>
      </c>
      <c r="GY215" s="331" t="str">
        <f t="shared" si="408"/>
        <v/>
      </c>
      <c r="GZ215" s="331" t="str">
        <f t="shared" si="409"/>
        <v/>
      </c>
      <c r="HA215" s="328" t="str">
        <f t="shared" si="410"/>
        <v/>
      </c>
      <c r="HB215" s="331" t="str">
        <f t="shared" si="411"/>
        <v/>
      </c>
      <c r="HC215" s="331" t="str">
        <f t="shared" si="412"/>
        <v/>
      </c>
      <c r="HD215" s="333" t="str">
        <f t="shared" si="413"/>
        <v/>
      </c>
      <c r="HE215" s="332" t="str">
        <f t="shared" si="414"/>
        <v/>
      </c>
      <c r="HF215" s="331" t="str">
        <f t="shared" si="415"/>
        <v/>
      </c>
      <c r="HG215" s="333" t="str">
        <f t="shared" si="416"/>
        <v/>
      </c>
      <c r="HH215" s="419" t="str">
        <f t="shared" si="417"/>
        <v/>
      </c>
      <c r="HI215" s="358" t="str">
        <f t="shared" si="418"/>
        <v/>
      </c>
      <c r="HJ215" s="331" t="str">
        <f t="shared" si="419"/>
        <v/>
      </c>
      <c r="HK215" s="331" t="str">
        <f t="shared" si="420"/>
        <v/>
      </c>
      <c r="HL215" s="358" t="str">
        <f t="shared" si="421"/>
        <v/>
      </c>
      <c r="HM215" s="331" t="str">
        <f t="shared" si="422"/>
        <v/>
      </c>
      <c r="HN215" s="331" t="str">
        <f t="shared" si="423"/>
        <v/>
      </c>
      <c r="HO215" s="358" t="str">
        <f t="shared" si="424"/>
        <v/>
      </c>
      <c r="HP215" s="331" t="str">
        <f t="shared" si="425"/>
        <v/>
      </c>
      <c r="HQ215" s="331" t="str">
        <f t="shared" si="426"/>
        <v/>
      </c>
      <c r="HR215" s="361" t="str">
        <f t="shared" si="427"/>
        <v/>
      </c>
      <c r="HS215" s="348" t="str">
        <f t="shared" si="428"/>
        <v/>
      </c>
      <c r="HT215" s="333" t="str">
        <f t="shared" si="429"/>
        <v/>
      </c>
      <c r="HU215" s="428" t="str">
        <f t="shared" si="430"/>
        <v/>
      </c>
      <c r="HV215" s="328" t="str">
        <f t="shared" si="431"/>
        <v/>
      </c>
      <c r="HW215" s="330" t="str">
        <f t="shared" si="432"/>
        <v/>
      </c>
      <c r="HX215" s="418" t="str">
        <f t="shared" si="433"/>
        <v/>
      </c>
      <c r="HY215" s="331" t="str">
        <f t="shared" si="434"/>
        <v/>
      </c>
      <c r="HZ215" s="331" t="str">
        <f t="shared" si="435"/>
        <v/>
      </c>
      <c r="IA215" s="331" t="str">
        <f t="shared" si="436"/>
        <v/>
      </c>
      <c r="IB215" s="331" t="str">
        <f t="shared" si="437"/>
        <v/>
      </c>
      <c r="IC215" s="333" t="str">
        <f t="shared" si="438"/>
        <v/>
      </c>
      <c r="ID215" s="419" t="str">
        <f t="shared" si="439"/>
        <v/>
      </c>
      <c r="IE215" s="331" t="str">
        <f t="shared" si="440"/>
        <v/>
      </c>
      <c r="IF215" s="331" t="str">
        <f t="shared" si="441"/>
        <v/>
      </c>
      <c r="IG215" s="331" t="str">
        <f t="shared" si="442"/>
        <v/>
      </c>
      <c r="IH215" s="331" t="str">
        <f t="shared" si="443"/>
        <v/>
      </c>
      <c r="II215" s="333" t="str">
        <f t="shared" si="444"/>
        <v/>
      </c>
      <c r="IJ215" s="419" t="str">
        <f t="shared" si="445"/>
        <v/>
      </c>
      <c r="IK215" s="331" t="str">
        <f t="shared" si="446"/>
        <v/>
      </c>
      <c r="IL215" s="331" t="str">
        <f t="shared" si="447"/>
        <v/>
      </c>
      <c r="IM215" s="331" t="str">
        <f t="shared" si="448"/>
        <v/>
      </c>
      <c r="IN215" s="331" t="str">
        <f t="shared" si="449"/>
        <v/>
      </c>
      <c r="IO215" s="333" t="str">
        <f t="shared" si="450"/>
        <v/>
      </c>
      <c r="IP215" s="433" t="str">
        <f t="shared" si="451"/>
        <v/>
      </c>
      <c r="IQ215" s="331" t="str">
        <f t="shared" si="452"/>
        <v/>
      </c>
      <c r="IR215" s="348" t="str">
        <f t="shared" si="453"/>
        <v/>
      </c>
      <c r="IS215" s="433" t="str">
        <f t="shared" si="454"/>
        <v/>
      </c>
      <c r="IT215" s="331" t="str">
        <f t="shared" si="455"/>
        <v/>
      </c>
      <c r="IU215" s="333" t="str">
        <f t="shared" si="456"/>
        <v/>
      </c>
      <c r="IV215" s="449" t="str">
        <f t="shared" si="457"/>
        <v/>
      </c>
      <c r="IW215" s="331" t="str">
        <f t="shared" si="458"/>
        <v/>
      </c>
      <c r="IX215" s="331" t="str">
        <f t="shared" si="459"/>
        <v/>
      </c>
      <c r="IY215" s="348" t="str">
        <f t="shared" si="460"/>
        <v/>
      </c>
      <c r="IZ215" s="365" t="str">
        <f t="shared" si="461"/>
        <v/>
      </c>
      <c r="JA215" s="340"/>
      <c r="JB215" s="100"/>
      <c r="JC215" s="370" t="str">
        <f t="shared" si="462"/>
        <v/>
      </c>
      <c r="JD215" s="101" t="str">
        <f t="shared" si="463"/>
        <v/>
      </c>
      <c r="JE215" s="367" t="str">
        <f t="shared" si="464"/>
        <v/>
      </c>
      <c r="JF215" s="368" t="str">
        <f t="shared" si="465"/>
        <v/>
      </c>
      <c r="JG215" s="368" t="str">
        <f t="shared" si="466"/>
        <v/>
      </c>
      <c r="JH215" s="368" t="str">
        <f t="shared" si="467"/>
        <v/>
      </c>
      <c r="JI215" s="368">
        <f t="shared" si="468"/>
        <v>0</v>
      </c>
      <c r="JJ215" s="369" t="str">
        <f t="shared" si="469"/>
        <v/>
      </c>
      <c r="JK215" s="367" t="str">
        <f t="shared" si="470"/>
        <v/>
      </c>
      <c r="JL215" s="369" t="str">
        <f t="shared" si="471"/>
        <v/>
      </c>
      <c r="JM215" s="368" t="str">
        <f t="shared" si="472"/>
        <v/>
      </c>
      <c r="JN215" s="368" t="str">
        <f t="shared" si="473"/>
        <v/>
      </c>
      <c r="JO215" s="368" t="str">
        <f t="shared" si="474"/>
        <v/>
      </c>
      <c r="JP215" s="371" t="str">
        <f t="shared" si="475"/>
        <v/>
      </c>
      <c r="JR215" s="115" t="str">
        <f t="shared" si="476"/>
        <v/>
      </c>
      <c r="JS215" s="28" t="str">
        <f t="shared" si="477"/>
        <v/>
      </c>
      <c r="JT215" s="28" t="str">
        <f t="shared" si="478"/>
        <v/>
      </c>
      <c r="JU215" s="28" t="str">
        <f t="shared" si="479"/>
        <v/>
      </c>
      <c r="JV215" s="28" t="str">
        <f t="shared" si="480"/>
        <v/>
      </c>
      <c r="JW215" s="251"/>
      <c r="JX215" s="122" t="str">
        <f t="shared" si="481"/>
        <v/>
      </c>
      <c r="JZ215" s="115" t="str">
        <f t="shared" si="482"/>
        <v/>
      </c>
      <c r="KA215" s="398" t="str">
        <f t="shared" si="483"/>
        <v/>
      </c>
      <c r="KB215" s="398" t="str">
        <f t="shared" si="484"/>
        <v/>
      </c>
      <c r="KC215" s="28" t="str">
        <f t="shared" si="485"/>
        <v/>
      </c>
      <c r="KD215" s="28" t="str">
        <f t="shared" si="486"/>
        <v/>
      </c>
      <c r="KE215" s="28" t="str">
        <f t="shared" si="487"/>
        <v/>
      </c>
      <c r="KF215" s="28" t="str">
        <f t="shared" si="488"/>
        <v/>
      </c>
      <c r="KG215" s="28" t="str">
        <f t="shared" si="489"/>
        <v/>
      </c>
      <c r="KH215" s="28" t="str">
        <f t="shared" si="490"/>
        <v/>
      </c>
      <c r="KI215" s="28" t="str">
        <f t="shared" si="491"/>
        <v/>
      </c>
      <c r="KJ215" s="28" t="str">
        <f t="shared" si="492"/>
        <v/>
      </c>
      <c r="KK215" s="122" t="str">
        <f t="shared" si="493"/>
        <v/>
      </c>
    </row>
    <row r="216" spans="2:297" s="26" customFormat="1" ht="26.25" customHeight="1" x14ac:dyDescent="0.2">
      <c r="B216" s="27">
        <f t="shared" si="372"/>
        <v>0</v>
      </c>
      <c r="C216" s="27">
        <f t="shared" si="373"/>
        <v>0</v>
      </c>
      <c r="D216" s="27">
        <f t="shared" si="374"/>
        <v>0</v>
      </c>
      <c r="E216" s="27">
        <f t="shared" si="375"/>
        <v>0</v>
      </c>
      <c r="F216" s="27">
        <f t="shared" si="376"/>
        <v>0</v>
      </c>
      <c r="G216" s="27">
        <f t="shared" si="377"/>
        <v>0</v>
      </c>
      <c r="H216" s="27">
        <f t="shared" si="378"/>
        <v>0</v>
      </c>
      <c r="I216" s="27">
        <f t="shared" si="379"/>
        <v>0</v>
      </c>
      <c r="J216" s="27"/>
      <c r="K216" s="27"/>
      <c r="L216" s="27"/>
      <c r="N216" s="131" t="str">
        <f t="shared" si="380"/>
        <v/>
      </c>
      <c r="O216" s="59"/>
      <c r="P216" s="59"/>
      <c r="Q216" s="241"/>
      <c r="R216" s="483"/>
      <c r="S216" s="243" t="str">
        <f>IFERROR(VLOOKUP($R216,整理番号!$B$4:$C$5,2,FALSE),"")</f>
        <v/>
      </c>
      <c r="T216" s="59"/>
      <c r="U216" s="250"/>
      <c r="V216" s="121"/>
      <c r="W216" s="218" t="str">
        <f t="shared" si="381"/>
        <v/>
      </c>
      <c r="X216" s="111"/>
      <c r="Y216" s="115"/>
      <c r="Z216" s="146" t="str">
        <f>IFERROR(VLOOKUP($Y216,整理番号!$B$8:$C$10,2,FALSE),"")</f>
        <v/>
      </c>
      <c r="AA216" s="251"/>
      <c r="AB216" s="28"/>
      <c r="AC216" s="62" t="str">
        <f>IFERROR(VLOOKUP($AB216,整理番号!$B$22:$C$23,2,FALSE),"")</f>
        <v/>
      </c>
      <c r="AD216" s="28"/>
      <c r="AE216" s="116" t="str">
        <f>IFERROR(VLOOKUP(AD216,整理番号!$B$14:$C$16,2,FALSE),"")</f>
        <v/>
      </c>
      <c r="AF216" s="115"/>
      <c r="AG216" s="30" t="str">
        <f>IFERROR(VLOOKUP(AF216,整理番号!$B$18:$C$19,2,FALSE),"")</f>
        <v/>
      </c>
      <c r="AH216" s="28"/>
      <c r="AI216" s="254"/>
      <c r="AJ216" s="254"/>
      <c r="AK216" s="122"/>
      <c r="AL216" s="141"/>
      <c r="AM216" s="28"/>
      <c r="AN216" s="141"/>
      <c r="AO216" s="115"/>
      <c r="AP216" s="116" t="str">
        <f>IFERROR(VLOOKUP(AO216,整理番号!$B$38:$C$43,2,FALSE),"")</f>
        <v/>
      </c>
      <c r="AQ216" s="104" t="str">
        <f t="shared" si="382"/>
        <v/>
      </c>
      <c r="AR216" s="27"/>
      <c r="AS216" s="28"/>
      <c r="AT216" s="27"/>
      <c r="AU216" s="27"/>
      <c r="AV216" s="122"/>
      <c r="AW216" s="115"/>
      <c r="AX216" s="31"/>
      <c r="AY216" s="64" t="str">
        <f t="shared" si="383"/>
        <v/>
      </c>
      <c r="AZ216" s="31"/>
      <c r="BA216" s="31"/>
      <c r="BB216" s="64">
        <f t="shared" si="384"/>
        <v>0</v>
      </c>
      <c r="BC216" s="64" t="str">
        <f t="shared" si="385"/>
        <v/>
      </c>
      <c r="BD216" s="64" t="str">
        <f t="shared" si="386"/>
        <v/>
      </c>
      <c r="BE216" s="33"/>
      <c r="BF216" s="34" t="str">
        <f t="shared" si="387"/>
        <v/>
      </c>
      <c r="BG216" s="125" t="str">
        <f t="shared" si="388"/>
        <v/>
      </c>
      <c r="BH216" s="262"/>
      <c r="BI216" s="263"/>
      <c r="BJ216" s="31"/>
      <c r="BK216" s="31"/>
      <c r="BL216" s="31"/>
      <c r="BM216" s="31"/>
      <c r="BN216" s="148"/>
      <c r="BO216" s="270"/>
      <c r="BP216" s="267"/>
      <c r="BQ216" s="262"/>
      <c r="BR216" s="263"/>
      <c r="BS216" s="31"/>
      <c r="BT216" s="31"/>
      <c r="BU216" s="31"/>
      <c r="BV216" s="31"/>
      <c r="BW216" s="148"/>
      <c r="BX216" s="270"/>
      <c r="BY216" s="267"/>
      <c r="BZ216" s="262"/>
      <c r="CA216" s="263"/>
      <c r="CB216" s="31"/>
      <c r="CC216" s="31"/>
      <c r="CD216" s="31"/>
      <c r="CE216" s="31"/>
      <c r="CF216" s="148"/>
      <c r="CG216" s="270"/>
      <c r="CH216" s="267"/>
      <c r="CI216" s="262"/>
      <c r="CJ216" s="263"/>
      <c r="CK216" s="323"/>
      <c r="CL216" s="323"/>
      <c r="CM216" s="323"/>
      <c r="CN216" s="323"/>
      <c r="CO216" s="35" t="s">
        <v>306</v>
      </c>
      <c r="CP216" s="342" t="str">
        <f t="shared" si="389"/>
        <v/>
      </c>
      <c r="CQ216" s="267"/>
      <c r="CR216" s="258"/>
      <c r="CS216" s="93"/>
      <c r="CT216" s="275"/>
      <c r="CU216" s="275"/>
      <c r="CV216" s="275"/>
      <c r="CW216" s="275"/>
      <c r="CX216" s="36" t="s">
        <v>307</v>
      </c>
      <c r="CY216" s="273"/>
      <c r="CZ216" s="258"/>
      <c r="DA216" s="263"/>
      <c r="DB216" s="296"/>
      <c r="DC216" s="296"/>
      <c r="DD216" s="296"/>
      <c r="DE216" s="296"/>
      <c r="DF216" s="36" t="s">
        <v>308</v>
      </c>
      <c r="DG216" s="344" t="str">
        <f t="shared" si="390"/>
        <v/>
      </c>
      <c r="DH216" s="273"/>
      <c r="DI216" s="258"/>
      <c r="DJ216" s="263"/>
      <c r="DK216" s="278"/>
      <c r="DL216" s="278"/>
      <c r="DM216" s="278"/>
      <c r="DN216" s="278"/>
      <c r="DO216" s="36" t="s">
        <v>309</v>
      </c>
      <c r="DP216" s="281"/>
      <c r="DQ216" s="284" t="str">
        <f t="shared" si="391"/>
        <v/>
      </c>
      <c r="DR216" s="273"/>
      <c r="DS216" s="43"/>
      <c r="DT216" s="93"/>
      <c r="DU216" s="37"/>
      <c r="DV216" s="37"/>
      <c r="DW216" s="37"/>
      <c r="DX216" s="37"/>
      <c r="DY216" s="46" t="s">
        <v>310</v>
      </c>
      <c r="DZ216" s="478"/>
      <c r="EA216" s="38"/>
      <c r="EB216" s="37"/>
      <c r="EC216" s="37"/>
      <c r="ED216" s="37"/>
      <c r="EE216" s="37"/>
      <c r="EF216" s="49" t="s">
        <v>307</v>
      </c>
      <c r="EG216" s="54"/>
      <c r="EH216" s="290"/>
      <c r="EI216" s="37"/>
      <c r="EJ216" s="37"/>
      <c r="EK216" s="37"/>
      <c r="EL216" s="37"/>
      <c r="EM216" s="52" t="s">
        <v>307</v>
      </c>
      <c r="EN216" s="57"/>
      <c r="EO216" s="290"/>
      <c r="EP216" s="37"/>
      <c r="EQ216" s="37"/>
      <c r="ER216" s="37"/>
      <c r="ES216" s="37"/>
      <c r="ET216" s="39" t="s">
        <v>307</v>
      </c>
      <c r="EU216" s="287"/>
      <c r="EV216" s="292"/>
      <c r="EW216" s="290"/>
      <c r="EX216" s="37"/>
      <c r="EY216" s="37"/>
      <c r="EZ216" s="37"/>
      <c r="FA216" s="37"/>
      <c r="FB216" s="39" t="s">
        <v>307</v>
      </c>
      <c r="FC216" s="287"/>
      <c r="FD216" s="292"/>
      <c r="FE216" s="290"/>
      <c r="FF216" s="296"/>
      <c r="FG216" s="296"/>
      <c r="FH216" s="296"/>
      <c r="FI216" s="296"/>
      <c r="FJ216" s="40" t="s">
        <v>311</v>
      </c>
      <c r="FK216" s="302" t="str">
        <f t="shared" si="392"/>
        <v/>
      </c>
      <c r="FL216" s="299"/>
      <c r="FM216" s="292"/>
      <c r="FN216" s="290"/>
      <c r="FO216" s="305"/>
      <c r="FP216" s="296"/>
      <c r="FQ216" s="296"/>
      <c r="FR216" s="296"/>
      <c r="FS216" s="40" t="s">
        <v>311</v>
      </c>
      <c r="FT216" s="352" t="str">
        <f t="shared" si="393"/>
        <v/>
      </c>
      <c r="FU216" s="267"/>
      <c r="FV216" s="292"/>
      <c r="FW216" s="290"/>
      <c r="FX216" s="326"/>
      <c r="FY216" s="326"/>
      <c r="FZ216" s="326"/>
      <c r="GA216" s="326"/>
      <c r="GB216" s="36" t="s">
        <v>312</v>
      </c>
      <c r="GC216" s="308" t="str">
        <f t="shared" si="394"/>
        <v/>
      </c>
      <c r="GD216" s="267"/>
      <c r="GE216" s="312" t="str">
        <f t="shared" si="395"/>
        <v/>
      </c>
      <c r="GF216" s="313"/>
      <c r="GG216" s="338"/>
      <c r="GH216" s="312" t="str">
        <f t="shared" si="396"/>
        <v/>
      </c>
      <c r="GI216" s="313"/>
      <c r="GJ216" s="338" t="s">
        <v>56</v>
      </c>
      <c r="GK216" s="475" t="str">
        <f t="shared" si="397"/>
        <v/>
      </c>
      <c r="GL216" s="313"/>
      <c r="GM216" s="313"/>
      <c r="GN216" s="338"/>
      <c r="GO216" s="429" t="str">
        <f t="shared" si="398"/>
        <v/>
      </c>
      <c r="GP216" s="430" t="str">
        <f t="shared" si="399"/>
        <v/>
      </c>
      <c r="GQ216" s="431" t="str">
        <f t="shared" si="400"/>
        <v/>
      </c>
      <c r="GR216" s="432" t="str">
        <f t="shared" si="401"/>
        <v/>
      </c>
      <c r="GS216" s="430" t="str">
        <f t="shared" si="402"/>
        <v/>
      </c>
      <c r="GT216" s="433" t="str">
        <f t="shared" si="403"/>
        <v/>
      </c>
      <c r="GU216" s="331" t="str">
        <f t="shared" si="404"/>
        <v/>
      </c>
      <c r="GV216" s="333" t="str">
        <f t="shared" si="405"/>
        <v/>
      </c>
      <c r="GW216" s="439" t="str">
        <f t="shared" si="406"/>
        <v/>
      </c>
      <c r="GX216" s="433" t="str">
        <f t="shared" si="407"/>
        <v/>
      </c>
      <c r="GY216" s="331" t="str">
        <f t="shared" si="408"/>
        <v/>
      </c>
      <c r="GZ216" s="331" t="str">
        <f t="shared" si="409"/>
        <v/>
      </c>
      <c r="HA216" s="328" t="str">
        <f t="shared" si="410"/>
        <v/>
      </c>
      <c r="HB216" s="331" t="str">
        <f t="shared" si="411"/>
        <v/>
      </c>
      <c r="HC216" s="331" t="str">
        <f t="shared" si="412"/>
        <v/>
      </c>
      <c r="HD216" s="333" t="str">
        <f t="shared" si="413"/>
        <v/>
      </c>
      <c r="HE216" s="332" t="str">
        <f t="shared" si="414"/>
        <v/>
      </c>
      <c r="HF216" s="331" t="str">
        <f t="shared" si="415"/>
        <v/>
      </c>
      <c r="HG216" s="333" t="str">
        <f t="shared" si="416"/>
        <v/>
      </c>
      <c r="HH216" s="419" t="str">
        <f t="shared" si="417"/>
        <v/>
      </c>
      <c r="HI216" s="358" t="str">
        <f t="shared" si="418"/>
        <v/>
      </c>
      <c r="HJ216" s="331" t="str">
        <f t="shared" si="419"/>
        <v/>
      </c>
      <c r="HK216" s="331" t="str">
        <f t="shared" si="420"/>
        <v/>
      </c>
      <c r="HL216" s="358" t="str">
        <f t="shared" si="421"/>
        <v/>
      </c>
      <c r="HM216" s="331" t="str">
        <f t="shared" si="422"/>
        <v/>
      </c>
      <c r="HN216" s="331" t="str">
        <f t="shared" si="423"/>
        <v/>
      </c>
      <c r="HO216" s="358" t="str">
        <f t="shared" si="424"/>
        <v/>
      </c>
      <c r="HP216" s="331" t="str">
        <f t="shared" si="425"/>
        <v/>
      </c>
      <c r="HQ216" s="331" t="str">
        <f t="shared" si="426"/>
        <v/>
      </c>
      <c r="HR216" s="361" t="str">
        <f t="shared" si="427"/>
        <v/>
      </c>
      <c r="HS216" s="348" t="str">
        <f t="shared" si="428"/>
        <v/>
      </c>
      <c r="HT216" s="333" t="str">
        <f t="shared" si="429"/>
        <v/>
      </c>
      <c r="HU216" s="428" t="str">
        <f t="shared" si="430"/>
        <v/>
      </c>
      <c r="HV216" s="328" t="str">
        <f t="shared" si="431"/>
        <v/>
      </c>
      <c r="HW216" s="330" t="str">
        <f t="shared" si="432"/>
        <v/>
      </c>
      <c r="HX216" s="418" t="str">
        <f t="shared" si="433"/>
        <v/>
      </c>
      <c r="HY216" s="331" t="str">
        <f t="shared" si="434"/>
        <v/>
      </c>
      <c r="HZ216" s="331" t="str">
        <f t="shared" si="435"/>
        <v/>
      </c>
      <c r="IA216" s="331" t="str">
        <f t="shared" si="436"/>
        <v/>
      </c>
      <c r="IB216" s="331" t="str">
        <f t="shared" si="437"/>
        <v/>
      </c>
      <c r="IC216" s="333" t="str">
        <f t="shared" si="438"/>
        <v/>
      </c>
      <c r="ID216" s="419" t="str">
        <f t="shared" si="439"/>
        <v/>
      </c>
      <c r="IE216" s="331" t="str">
        <f t="shared" si="440"/>
        <v/>
      </c>
      <c r="IF216" s="331" t="str">
        <f t="shared" si="441"/>
        <v/>
      </c>
      <c r="IG216" s="331" t="str">
        <f t="shared" si="442"/>
        <v/>
      </c>
      <c r="IH216" s="331" t="str">
        <f t="shared" si="443"/>
        <v/>
      </c>
      <c r="II216" s="333" t="str">
        <f t="shared" si="444"/>
        <v/>
      </c>
      <c r="IJ216" s="419" t="str">
        <f t="shared" si="445"/>
        <v/>
      </c>
      <c r="IK216" s="331" t="str">
        <f t="shared" si="446"/>
        <v/>
      </c>
      <c r="IL216" s="331" t="str">
        <f t="shared" si="447"/>
        <v/>
      </c>
      <c r="IM216" s="331" t="str">
        <f t="shared" si="448"/>
        <v/>
      </c>
      <c r="IN216" s="331" t="str">
        <f t="shared" si="449"/>
        <v/>
      </c>
      <c r="IO216" s="333" t="str">
        <f t="shared" si="450"/>
        <v/>
      </c>
      <c r="IP216" s="433" t="str">
        <f t="shared" si="451"/>
        <v/>
      </c>
      <c r="IQ216" s="331" t="str">
        <f t="shared" si="452"/>
        <v/>
      </c>
      <c r="IR216" s="348" t="str">
        <f t="shared" si="453"/>
        <v/>
      </c>
      <c r="IS216" s="433" t="str">
        <f t="shared" si="454"/>
        <v/>
      </c>
      <c r="IT216" s="331" t="str">
        <f t="shared" si="455"/>
        <v/>
      </c>
      <c r="IU216" s="333" t="str">
        <f t="shared" si="456"/>
        <v/>
      </c>
      <c r="IV216" s="449" t="str">
        <f t="shared" si="457"/>
        <v/>
      </c>
      <c r="IW216" s="331" t="str">
        <f t="shared" si="458"/>
        <v/>
      </c>
      <c r="IX216" s="331" t="str">
        <f t="shared" si="459"/>
        <v/>
      </c>
      <c r="IY216" s="348" t="str">
        <f t="shared" si="460"/>
        <v/>
      </c>
      <c r="IZ216" s="365" t="str">
        <f t="shared" si="461"/>
        <v/>
      </c>
      <c r="JA216" s="340"/>
      <c r="JB216" s="100"/>
      <c r="JC216" s="370" t="str">
        <f t="shared" si="462"/>
        <v/>
      </c>
      <c r="JD216" s="101" t="str">
        <f t="shared" si="463"/>
        <v/>
      </c>
      <c r="JE216" s="367" t="str">
        <f t="shared" si="464"/>
        <v/>
      </c>
      <c r="JF216" s="368" t="str">
        <f t="shared" si="465"/>
        <v/>
      </c>
      <c r="JG216" s="368" t="str">
        <f t="shared" si="466"/>
        <v/>
      </c>
      <c r="JH216" s="368" t="str">
        <f t="shared" si="467"/>
        <v/>
      </c>
      <c r="JI216" s="368">
        <f t="shared" si="468"/>
        <v>0</v>
      </c>
      <c r="JJ216" s="369" t="str">
        <f t="shared" si="469"/>
        <v/>
      </c>
      <c r="JK216" s="367" t="str">
        <f t="shared" si="470"/>
        <v/>
      </c>
      <c r="JL216" s="369" t="str">
        <f t="shared" si="471"/>
        <v/>
      </c>
      <c r="JM216" s="368" t="str">
        <f t="shared" si="472"/>
        <v/>
      </c>
      <c r="JN216" s="368" t="str">
        <f t="shared" si="473"/>
        <v/>
      </c>
      <c r="JO216" s="368" t="str">
        <f t="shared" si="474"/>
        <v/>
      </c>
      <c r="JP216" s="371" t="str">
        <f t="shared" si="475"/>
        <v/>
      </c>
      <c r="JR216" s="115" t="str">
        <f t="shared" si="476"/>
        <v/>
      </c>
      <c r="JS216" s="28" t="str">
        <f t="shared" si="477"/>
        <v/>
      </c>
      <c r="JT216" s="28" t="str">
        <f t="shared" si="478"/>
        <v/>
      </c>
      <c r="JU216" s="28" t="str">
        <f t="shared" si="479"/>
        <v/>
      </c>
      <c r="JV216" s="28" t="str">
        <f t="shared" si="480"/>
        <v/>
      </c>
      <c r="JW216" s="251"/>
      <c r="JX216" s="122" t="str">
        <f t="shared" si="481"/>
        <v/>
      </c>
      <c r="JZ216" s="115" t="str">
        <f t="shared" si="482"/>
        <v/>
      </c>
      <c r="KA216" s="398" t="str">
        <f t="shared" si="483"/>
        <v/>
      </c>
      <c r="KB216" s="398" t="str">
        <f t="shared" si="484"/>
        <v/>
      </c>
      <c r="KC216" s="28" t="str">
        <f t="shared" si="485"/>
        <v/>
      </c>
      <c r="KD216" s="28" t="str">
        <f t="shared" si="486"/>
        <v/>
      </c>
      <c r="KE216" s="28" t="str">
        <f t="shared" si="487"/>
        <v/>
      </c>
      <c r="KF216" s="28" t="str">
        <f t="shared" si="488"/>
        <v/>
      </c>
      <c r="KG216" s="28" t="str">
        <f t="shared" si="489"/>
        <v/>
      </c>
      <c r="KH216" s="28" t="str">
        <f t="shared" si="490"/>
        <v/>
      </c>
      <c r="KI216" s="28" t="str">
        <f t="shared" si="491"/>
        <v/>
      </c>
      <c r="KJ216" s="28" t="str">
        <f t="shared" si="492"/>
        <v/>
      </c>
      <c r="KK216" s="122" t="str">
        <f t="shared" si="493"/>
        <v/>
      </c>
    </row>
    <row r="217" spans="2:297" s="26" customFormat="1" ht="26.25" customHeight="1" x14ac:dyDescent="0.2">
      <c r="B217" s="27">
        <f t="shared" si="372"/>
        <v>0</v>
      </c>
      <c r="C217" s="27">
        <f t="shared" si="373"/>
        <v>0</v>
      </c>
      <c r="D217" s="27">
        <f t="shared" si="374"/>
        <v>0</v>
      </c>
      <c r="E217" s="27">
        <f t="shared" si="375"/>
        <v>0</v>
      </c>
      <c r="F217" s="27">
        <f t="shared" si="376"/>
        <v>0</v>
      </c>
      <c r="G217" s="27">
        <f t="shared" si="377"/>
        <v>0</v>
      </c>
      <c r="H217" s="27">
        <f t="shared" si="378"/>
        <v>0</v>
      </c>
      <c r="I217" s="27">
        <f t="shared" si="379"/>
        <v>0</v>
      </c>
      <c r="J217" s="27"/>
      <c r="K217" s="27"/>
      <c r="L217" s="27"/>
      <c r="N217" s="131" t="str">
        <f t="shared" si="380"/>
        <v/>
      </c>
      <c r="O217" s="59"/>
      <c r="P217" s="59"/>
      <c r="Q217" s="241"/>
      <c r="R217" s="483"/>
      <c r="S217" s="243" t="str">
        <f>IFERROR(VLOOKUP($R217,整理番号!$B$4:$C$5,2,FALSE),"")</f>
        <v/>
      </c>
      <c r="T217" s="59"/>
      <c r="U217" s="250"/>
      <c r="V217" s="121"/>
      <c r="W217" s="218" t="str">
        <f t="shared" si="381"/>
        <v/>
      </c>
      <c r="X217" s="111"/>
      <c r="Y217" s="115"/>
      <c r="Z217" s="146" t="str">
        <f>IFERROR(VLOOKUP($Y217,整理番号!$B$8:$C$10,2,FALSE),"")</f>
        <v/>
      </c>
      <c r="AA217" s="251"/>
      <c r="AB217" s="28"/>
      <c r="AC217" s="62" t="str">
        <f>IFERROR(VLOOKUP($AB217,整理番号!$B$22:$C$23,2,FALSE),"")</f>
        <v/>
      </c>
      <c r="AD217" s="28"/>
      <c r="AE217" s="116" t="str">
        <f>IFERROR(VLOOKUP(AD217,整理番号!$B$14:$C$16,2,FALSE),"")</f>
        <v/>
      </c>
      <c r="AF217" s="115"/>
      <c r="AG217" s="30" t="str">
        <f>IFERROR(VLOOKUP(AF217,整理番号!$B$18:$C$19,2,FALSE),"")</f>
        <v/>
      </c>
      <c r="AH217" s="28"/>
      <c r="AI217" s="254"/>
      <c r="AJ217" s="254"/>
      <c r="AK217" s="122"/>
      <c r="AL217" s="141"/>
      <c r="AM217" s="28"/>
      <c r="AN217" s="141"/>
      <c r="AO217" s="115"/>
      <c r="AP217" s="116" t="str">
        <f>IFERROR(VLOOKUP(AO217,整理番号!$B$38:$C$43,2,FALSE),"")</f>
        <v/>
      </c>
      <c r="AQ217" s="104" t="str">
        <f t="shared" si="382"/>
        <v/>
      </c>
      <c r="AR217" s="27"/>
      <c r="AS217" s="28"/>
      <c r="AT217" s="27"/>
      <c r="AU217" s="27"/>
      <c r="AV217" s="122"/>
      <c r="AW217" s="115"/>
      <c r="AX217" s="31"/>
      <c r="AY217" s="64" t="str">
        <f t="shared" si="383"/>
        <v/>
      </c>
      <c r="AZ217" s="31"/>
      <c r="BA217" s="31"/>
      <c r="BB217" s="64">
        <f t="shared" si="384"/>
        <v>0</v>
      </c>
      <c r="BC217" s="64" t="str">
        <f t="shared" si="385"/>
        <v/>
      </c>
      <c r="BD217" s="64" t="str">
        <f t="shared" si="386"/>
        <v/>
      </c>
      <c r="BE217" s="33"/>
      <c r="BF217" s="34" t="str">
        <f t="shared" si="387"/>
        <v/>
      </c>
      <c r="BG217" s="125" t="str">
        <f t="shared" si="388"/>
        <v/>
      </c>
      <c r="BH217" s="262"/>
      <c r="BI217" s="263"/>
      <c r="BJ217" s="31"/>
      <c r="BK217" s="31"/>
      <c r="BL217" s="31"/>
      <c r="BM217" s="31"/>
      <c r="BN217" s="148"/>
      <c r="BO217" s="270"/>
      <c r="BP217" s="267"/>
      <c r="BQ217" s="262"/>
      <c r="BR217" s="263"/>
      <c r="BS217" s="31"/>
      <c r="BT217" s="31"/>
      <c r="BU217" s="31"/>
      <c r="BV217" s="31"/>
      <c r="BW217" s="148"/>
      <c r="BX217" s="270"/>
      <c r="BY217" s="267"/>
      <c r="BZ217" s="262"/>
      <c r="CA217" s="263"/>
      <c r="CB217" s="31"/>
      <c r="CC217" s="31"/>
      <c r="CD217" s="31"/>
      <c r="CE217" s="31"/>
      <c r="CF217" s="148"/>
      <c r="CG217" s="270"/>
      <c r="CH217" s="267"/>
      <c r="CI217" s="262"/>
      <c r="CJ217" s="263"/>
      <c r="CK217" s="323"/>
      <c r="CL217" s="323"/>
      <c r="CM217" s="323"/>
      <c r="CN217" s="323"/>
      <c r="CO217" s="35" t="s">
        <v>306</v>
      </c>
      <c r="CP217" s="342" t="str">
        <f t="shared" si="389"/>
        <v/>
      </c>
      <c r="CQ217" s="267"/>
      <c r="CR217" s="258"/>
      <c r="CS217" s="93"/>
      <c r="CT217" s="275"/>
      <c r="CU217" s="275"/>
      <c r="CV217" s="275"/>
      <c r="CW217" s="275"/>
      <c r="CX217" s="36" t="s">
        <v>307</v>
      </c>
      <c r="CY217" s="273"/>
      <c r="CZ217" s="258"/>
      <c r="DA217" s="263"/>
      <c r="DB217" s="296"/>
      <c r="DC217" s="296"/>
      <c r="DD217" s="296"/>
      <c r="DE217" s="296"/>
      <c r="DF217" s="36" t="s">
        <v>308</v>
      </c>
      <c r="DG217" s="344" t="str">
        <f t="shared" si="390"/>
        <v/>
      </c>
      <c r="DH217" s="273"/>
      <c r="DI217" s="258"/>
      <c r="DJ217" s="263"/>
      <c r="DK217" s="278"/>
      <c r="DL217" s="278"/>
      <c r="DM217" s="278"/>
      <c r="DN217" s="278"/>
      <c r="DO217" s="36" t="s">
        <v>309</v>
      </c>
      <c r="DP217" s="281"/>
      <c r="DQ217" s="284" t="str">
        <f t="shared" si="391"/>
        <v/>
      </c>
      <c r="DR217" s="273"/>
      <c r="DS217" s="43"/>
      <c r="DT217" s="93"/>
      <c r="DU217" s="37"/>
      <c r="DV217" s="37"/>
      <c r="DW217" s="37"/>
      <c r="DX217" s="37"/>
      <c r="DY217" s="46" t="s">
        <v>310</v>
      </c>
      <c r="DZ217" s="478"/>
      <c r="EA217" s="38"/>
      <c r="EB217" s="37"/>
      <c r="EC217" s="37"/>
      <c r="ED217" s="37"/>
      <c r="EE217" s="37"/>
      <c r="EF217" s="49" t="s">
        <v>307</v>
      </c>
      <c r="EG217" s="54"/>
      <c r="EH217" s="290"/>
      <c r="EI217" s="37"/>
      <c r="EJ217" s="37"/>
      <c r="EK217" s="37"/>
      <c r="EL217" s="37"/>
      <c r="EM217" s="52" t="s">
        <v>307</v>
      </c>
      <c r="EN217" s="57"/>
      <c r="EO217" s="290"/>
      <c r="EP217" s="37"/>
      <c r="EQ217" s="37"/>
      <c r="ER217" s="37"/>
      <c r="ES217" s="37"/>
      <c r="ET217" s="39" t="s">
        <v>307</v>
      </c>
      <c r="EU217" s="287"/>
      <c r="EV217" s="292"/>
      <c r="EW217" s="290"/>
      <c r="EX217" s="37"/>
      <c r="EY217" s="37"/>
      <c r="EZ217" s="37"/>
      <c r="FA217" s="37"/>
      <c r="FB217" s="39" t="s">
        <v>307</v>
      </c>
      <c r="FC217" s="287"/>
      <c r="FD217" s="292"/>
      <c r="FE217" s="290"/>
      <c r="FF217" s="296"/>
      <c r="FG217" s="296"/>
      <c r="FH217" s="296"/>
      <c r="FI217" s="296"/>
      <c r="FJ217" s="40" t="s">
        <v>311</v>
      </c>
      <c r="FK217" s="302" t="str">
        <f t="shared" si="392"/>
        <v/>
      </c>
      <c r="FL217" s="299"/>
      <c r="FM217" s="292"/>
      <c r="FN217" s="290"/>
      <c r="FO217" s="305"/>
      <c r="FP217" s="296"/>
      <c r="FQ217" s="296"/>
      <c r="FR217" s="296"/>
      <c r="FS217" s="40" t="s">
        <v>311</v>
      </c>
      <c r="FT217" s="352" t="str">
        <f t="shared" si="393"/>
        <v/>
      </c>
      <c r="FU217" s="267"/>
      <c r="FV217" s="292"/>
      <c r="FW217" s="290"/>
      <c r="FX217" s="326"/>
      <c r="FY217" s="326"/>
      <c r="FZ217" s="326"/>
      <c r="GA217" s="326"/>
      <c r="GB217" s="36" t="s">
        <v>312</v>
      </c>
      <c r="GC217" s="308" t="str">
        <f t="shared" si="394"/>
        <v/>
      </c>
      <c r="GD217" s="267"/>
      <c r="GE217" s="312" t="str">
        <f t="shared" si="395"/>
        <v/>
      </c>
      <c r="GF217" s="313"/>
      <c r="GG217" s="338"/>
      <c r="GH217" s="312" t="str">
        <f t="shared" si="396"/>
        <v/>
      </c>
      <c r="GI217" s="313"/>
      <c r="GJ217" s="338" t="s">
        <v>56</v>
      </c>
      <c r="GK217" s="475" t="str">
        <f t="shared" si="397"/>
        <v/>
      </c>
      <c r="GL217" s="313"/>
      <c r="GM217" s="313"/>
      <c r="GN217" s="338"/>
      <c r="GO217" s="429" t="str">
        <f t="shared" si="398"/>
        <v/>
      </c>
      <c r="GP217" s="430" t="str">
        <f t="shared" si="399"/>
        <v/>
      </c>
      <c r="GQ217" s="431" t="str">
        <f t="shared" si="400"/>
        <v/>
      </c>
      <c r="GR217" s="432" t="str">
        <f t="shared" si="401"/>
        <v/>
      </c>
      <c r="GS217" s="430" t="str">
        <f t="shared" si="402"/>
        <v/>
      </c>
      <c r="GT217" s="433" t="str">
        <f t="shared" si="403"/>
        <v/>
      </c>
      <c r="GU217" s="331" t="str">
        <f t="shared" si="404"/>
        <v/>
      </c>
      <c r="GV217" s="333" t="str">
        <f t="shared" si="405"/>
        <v/>
      </c>
      <c r="GW217" s="439" t="str">
        <f t="shared" si="406"/>
        <v/>
      </c>
      <c r="GX217" s="433" t="str">
        <f t="shared" si="407"/>
        <v/>
      </c>
      <c r="GY217" s="331" t="str">
        <f t="shared" si="408"/>
        <v/>
      </c>
      <c r="GZ217" s="331" t="str">
        <f t="shared" si="409"/>
        <v/>
      </c>
      <c r="HA217" s="328" t="str">
        <f t="shared" si="410"/>
        <v/>
      </c>
      <c r="HB217" s="331" t="str">
        <f t="shared" si="411"/>
        <v/>
      </c>
      <c r="HC217" s="331" t="str">
        <f t="shared" si="412"/>
        <v/>
      </c>
      <c r="HD217" s="333" t="str">
        <f t="shared" si="413"/>
        <v/>
      </c>
      <c r="HE217" s="332" t="str">
        <f t="shared" si="414"/>
        <v/>
      </c>
      <c r="HF217" s="331" t="str">
        <f t="shared" si="415"/>
        <v/>
      </c>
      <c r="HG217" s="333" t="str">
        <f t="shared" si="416"/>
        <v/>
      </c>
      <c r="HH217" s="419" t="str">
        <f t="shared" si="417"/>
        <v/>
      </c>
      <c r="HI217" s="358" t="str">
        <f t="shared" si="418"/>
        <v/>
      </c>
      <c r="HJ217" s="331" t="str">
        <f t="shared" si="419"/>
        <v/>
      </c>
      <c r="HK217" s="331" t="str">
        <f t="shared" si="420"/>
        <v/>
      </c>
      <c r="HL217" s="358" t="str">
        <f t="shared" si="421"/>
        <v/>
      </c>
      <c r="HM217" s="331" t="str">
        <f t="shared" si="422"/>
        <v/>
      </c>
      <c r="HN217" s="331" t="str">
        <f t="shared" si="423"/>
        <v/>
      </c>
      <c r="HO217" s="358" t="str">
        <f t="shared" si="424"/>
        <v/>
      </c>
      <c r="HP217" s="331" t="str">
        <f t="shared" si="425"/>
        <v/>
      </c>
      <c r="HQ217" s="331" t="str">
        <f t="shared" si="426"/>
        <v/>
      </c>
      <c r="HR217" s="361" t="str">
        <f t="shared" si="427"/>
        <v/>
      </c>
      <c r="HS217" s="348" t="str">
        <f t="shared" si="428"/>
        <v/>
      </c>
      <c r="HT217" s="333" t="str">
        <f t="shared" si="429"/>
        <v/>
      </c>
      <c r="HU217" s="428" t="str">
        <f t="shared" si="430"/>
        <v/>
      </c>
      <c r="HV217" s="328" t="str">
        <f t="shared" si="431"/>
        <v/>
      </c>
      <c r="HW217" s="330" t="str">
        <f t="shared" si="432"/>
        <v/>
      </c>
      <c r="HX217" s="418" t="str">
        <f t="shared" si="433"/>
        <v/>
      </c>
      <c r="HY217" s="331" t="str">
        <f t="shared" si="434"/>
        <v/>
      </c>
      <c r="HZ217" s="331" t="str">
        <f t="shared" si="435"/>
        <v/>
      </c>
      <c r="IA217" s="331" t="str">
        <f t="shared" si="436"/>
        <v/>
      </c>
      <c r="IB217" s="331" t="str">
        <f t="shared" si="437"/>
        <v/>
      </c>
      <c r="IC217" s="333" t="str">
        <f t="shared" si="438"/>
        <v/>
      </c>
      <c r="ID217" s="419" t="str">
        <f t="shared" si="439"/>
        <v/>
      </c>
      <c r="IE217" s="331" t="str">
        <f t="shared" si="440"/>
        <v/>
      </c>
      <c r="IF217" s="331" t="str">
        <f t="shared" si="441"/>
        <v/>
      </c>
      <c r="IG217" s="331" t="str">
        <f t="shared" si="442"/>
        <v/>
      </c>
      <c r="IH217" s="331" t="str">
        <f t="shared" si="443"/>
        <v/>
      </c>
      <c r="II217" s="333" t="str">
        <f t="shared" si="444"/>
        <v/>
      </c>
      <c r="IJ217" s="419" t="str">
        <f t="shared" si="445"/>
        <v/>
      </c>
      <c r="IK217" s="331" t="str">
        <f t="shared" si="446"/>
        <v/>
      </c>
      <c r="IL217" s="331" t="str">
        <f t="shared" si="447"/>
        <v/>
      </c>
      <c r="IM217" s="331" t="str">
        <f t="shared" si="448"/>
        <v/>
      </c>
      <c r="IN217" s="331" t="str">
        <f t="shared" si="449"/>
        <v/>
      </c>
      <c r="IO217" s="333" t="str">
        <f t="shared" si="450"/>
        <v/>
      </c>
      <c r="IP217" s="433" t="str">
        <f t="shared" si="451"/>
        <v/>
      </c>
      <c r="IQ217" s="331" t="str">
        <f t="shared" si="452"/>
        <v/>
      </c>
      <c r="IR217" s="348" t="str">
        <f t="shared" si="453"/>
        <v/>
      </c>
      <c r="IS217" s="433" t="str">
        <f t="shared" si="454"/>
        <v/>
      </c>
      <c r="IT217" s="331" t="str">
        <f t="shared" si="455"/>
        <v/>
      </c>
      <c r="IU217" s="333" t="str">
        <f t="shared" si="456"/>
        <v/>
      </c>
      <c r="IV217" s="449" t="str">
        <f t="shared" si="457"/>
        <v/>
      </c>
      <c r="IW217" s="331" t="str">
        <f t="shared" si="458"/>
        <v/>
      </c>
      <c r="IX217" s="331" t="str">
        <f t="shared" si="459"/>
        <v/>
      </c>
      <c r="IY217" s="348" t="str">
        <f t="shared" si="460"/>
        <v/>
      </c>
      <c r="IZ217" s="365" t="str">
        <f t="shared" si="461"/>
        <v/>
      </c>
      <c r="JA217" s="340"/>
      <c r="JB217" s="100"/>
      <c r="JC217" s="370" t="str">
        <f t="shared" si="462"/>
        <v/>
      </c>
      <c r="JD217" s="101" t="str">
        <f t="shared" si="463"/>
        <v/>
      </c>
      <c r="JE217" s="367" t="str">
        <f t="shared" si="464"/>
        <v/>
      </c>
      <c r="JF217" s="368" t="str">
        <f t="shared" si="465"/>
        <v/>
      </c>
      <c r="JG217" s="368" t="str">
        <f t="shared" si="466"/>
        <v/>
      </c>
      <c r="JH217" s="368" t="str">
        <f t="shared" si="467"/>
        <v/>
      </c>
      <c r="JI217" s="368">
        <f t="shared" si="468"/>
        <v>0</v>
      </c>
      <c r="JJ217" s="369" t="str">
        <f t="shared" si="469"/>
        <v/>
      </c>
      <c r="JK217" s="367" t="str">
        <f t="shared" si="470"/>
        <v/>
      </c>
      <c r="JL217" s="369" t="str">
        <f t="shared" si="471"/>
        <v/>
      </c>
      <c r="JM217" s="368" t="str">
        <f t="shared" si="472"/>
        <v/>
      </c>
      <c r="JN217" s="368" t="str">
        <f t="shared" si="473"/>
        <v/>
      </c>
      <c r="JO217" s="368" t="str">
        <f t="shared" si="474"/>
        <v/>
      </c>
      <c r="JP217" s="371" t="str">
        <f t="shared" si="475"/>
        <v/>
      </c>
      <c r="JR217" s="115" t="str">
        <f t="shared" si="476"/>
        <v/>
      </c>
      <c r="JS217" s="28" t="str">
        <f t="shared" si="477"/>
        <v/>
      </c>
      <c r="JT217" s="28" t="str">
        <f t="shared" si="478"/>
        <v/>
      </c>
      <c r="JU217" s="28" t="str">
        <f t="shared" si="479"/>
        <v/>
      </c>
      <c r="JV217" s="28" t="str">
        <f t="shared" si="480"/>
        <v/>
      </c>
      <c r="JW217" s="251"/>
      <c r="JX217" s="122" t="str">
        <f t="shared" si="481"/>
        <v/>
      </c>
      <c r="JZ217" s="115" t="str">
        <f t="shared" si="482"/>
        <v/>
      </c>
      <c r="KA217" s="398" t="str">
        <f t="shared" si="483"/>
        <v/>
      </c>
      <c r="KB217" s="398" t="str">
        <f t="shared" si="484"/>
        <v/>
      </c>
      <c r="KC217" s="28" t="str">
        <f t="shared" si="485"/>
        <v/>
      </c>
      <c r="KD217" s="28" t="str">
        <f t="shared" si="486"/>
        <v/>
      </c>
      <c r="KE217" s="28" t="str">
        <f t="shared" si="487"/>
        <v/>
      </c>
      <c r="KF217" s="28" t="str">
        <f t="shared" si="488"/>
        <v/>
      </c>
      <c r="KG217" s="28" t="str">
        <f t="shared" si="489"/>
        <v/>
      </c>
      <c r="KH217" s="28" t="str">
        <f t="shared" si="490"/>
        <v/>
      </c>
      <c r="KI217" s="28" t="str">
        <f t="shared" si="491"/>
        <v/>
      </c>
      <c r="KJ217" s="28" t="str">
        <f t="shared" si="492"/>
        <v/>
      </c>
      <c r="KK217" s="122" t="str">
        <f t="shared" si="493"/>
        <v/>
      </c>
    </row>
    <row r="218" spans="2:297" s="26" customFormat="1" ht="26.25" customHeight="1" x14ac:dyDescent="0.2">
      <c r="B218" s="27">
        <f t="shared" si="372"/>
        <v>0</v>
      </c>
      <c r="C218" s="27">
        <f t="shared" si="373"/>
        <v>0</v>
      </c>
      <c r="D218" s="27">
        <f t="shared" si="374"/>
        <v>0</v>
      </c>
      <c r="E218" s="27">
        <f t="shared" si="375"/>
        <v>0</v>
      </c>
      <c r="F218" s="27">
        <f t="shared" si="376"/>
        <v>0</v>
      </c>
      <c r="G218" s="27">
        <f t="shared" si="377"/>
        <v>0</v>
      </c>
      <c r="H218" s="27">
        <f t="shared" si="378"/>
        <v>0</v>
      </c>
      <c r="I218" s="27">
        <f t="shared" si="379"/>
        <v>0</v>
      </c>
      <c r="J218" s="27"/>
      <c r="K218" s="27"/>
      <c r="L218" s="27"/>
      <c r="N218" s="131" t="str">
        <f t="shared" si="380"/>
        <v/>
      </c>
      <c r="O218" s="59"/>
      <c r="P218" s="59"/>
      <c r="Q218" s="241"/>
      <c r="R218" s="483"/>
      <c r="S218" s="243" t="str">
        <f>IFERROR(VLOOKUP($R218,整理番号!$B$4:$C$5,2,FALSE),"")</f>
        <v/>
      </c>
      <c r="T218" s="59"/>
      <c r="U218" s="250"/>
      <c r="V218" s="121"/>
      <c r="W218" s="218" t="str">
        <f t="shared" si="381"/>
        <v/>
      </c>
      <c r="X218" s="111"/>
      <c r="Y218" s="115"/>
      <c r="Z218" s="146" t="str">
        <f>IFERROR(VLOOKUP($Y218,整理番号!$B$8:$C$10,2,FALSE),"")</f>
        <v/>
      </c>
      <c r="AA218" s="251"/>
      <c r="AB218" s="28"/>
      <c r="AC218" s="62" t="str">
        <f>IFERROR(VLOOKUP($AB218,整理番号!$B$22:$C$23,2,FALSE),"")</f>
        <v/>
      </c>
      <c r="AD218" s="28"/>
      <c r="AE218" s="116" t="str">
        <f>IFERROR(VLOOKUP(AD218,整理番号!$B$14:$C$16,2,FALSE),"")</f>
        <v/>
      </c>
      <c r="AF218" s="115"/>
      <c r="AG218" s="30" t="str">
        <f>IFERROR(VLOOKUP(AF218,整理番号!$B$18:$C$19,2,FALSE),"")</f>
        <v/>
      </c>
      <c r="AH218" s="28"/>
      <c r="AI218" s="254"/>
      <c r="AJ218" s="254"/>
      <c r="AK218" s="122"/>
      <c r="AL218" s="141"/>
      <c r="AM218" s="28"/>
      <c r="AN218" s="141"/>
      <c r="AO218" s="115"/>
      <c r="AP218" s="116" t="str">
        <f>IFERROR(VLOOKUP(AO218,整理番号!$B$38:$C$43,2,FALSE),"")</f>
        <v/>
      </c>
      <c r="AQ218" s="104" t="str">
        <f t="shared" si="382"/>
        <v/>
      </c>
      <c r="AR218" s="27"/>
      <c r="AS218" s="28"/>
      <c r="AT218" s="27"/>
      <c r="AU218" s="27"/>
      <c r="AV218" s="122"/>
      <c r="AW218" s="115"/>
      <c r="AX218" s="31"/>
      <c r="AY218" s="64" t="str">
        <f t="shared" si="383"/>
        <v/>
      </c>
      <c r="AZ218" s="31"/>
      <c r="BA218" s="31"/>
      <c r="BB218" s="64">
        <f t="shared" si="384"/>
        <v>0</v>
      </c>
      <c r="BC218" s="64" t="str">
        <f t="shared" si="385"/>
        <v/>
      </c>
      <c r="BD218" s="64" t="str">
        <f t="shared" si="386"/>
        <v/>
      </c>
      <c r="BE218" s="33"/>
      <c r="BF218" s="34" t="str">
        <f t="shared" si="387"/>
        <v/>
      </c>
      <c r="BG218" s="125" t="str">
        <f t="shared" si="388"/>
        <v/>
      </c>
      <c r="BH218" s="262"/>
      <c r="BI218" s="263"/>
      <c r="BJ218" s="31"/>
      <c r="BK218" s="31"/>
      <c r="BL218" s="31"/>
      <c r="BM218" s="31"/>
      <c r="BN218" s="148"/>
      <c r="BO218" s="270"/>
      <c r="BP218" s="267"/>
      <c r="BQ218" s="262"/>
      <c r="BR218" s="263"/>
      <c r="BS218" s="31"/>
      <c r="BT218" s="31"/>
      <c r="BU218" s="31"/>
      <c r="BV218" s="31"/>
      <c r="BW218" s="148"/>
      <c r="BX218" s="270"/>
      <c r="BY218" s="267"/>
      <c r="BZ218" s="262"/>
      <c r="CA218" s="263"/>
      <c r="CB218" s="31"/>
      <c r="CC218" s="31"/>
      <c r="CD218" s="31"/>
      <c r="CE218" s="31"/>
      <c r="CF218" s="148"/>
      <c r="CG218" s="270"/>
      <c r="CH218" s="267"/>
      <c r="CI218" s="262"/>
      <c r="CJ218" s="263"/>
      <c r="CK218" s="323"/>
      <c r="CL218" s="323"/>
      <c r="CM218" s="323"/>
      <c r="CN218" s="323"/>
      <c r="CO218" s="35" t="s">
        <v>306</v>
      </c>
      <c r="CP218" s="342" t="str">
        <f t="shared" si="389"/>
        <v/>
      </c>
      <c r="CQ218" s="267"/>
      <c r="CR218" s="258"/>
      <c r="CS218" s="93"/>
      <c r="CT218" s="275"/>
      <c r="CU218" s="275"/>
      <c r="CV218" s="275"/>
      <c r="CW218" s="275"/>
      <c r="CX218" s="36" t="s">
        <v>307</v>
      </c>
      <c r="CY218" s="273"/>
      <c r="CZ218" s="258"/>
      <c r="DA218" s="263"/>
      <c r="DB218" s="296"/>
      <c r="DC218" s="296"/>
      <c r="DD218" s="296"/>
      <c r="DE218" s="296"/>
      <c r="DF218" s="36" t="s">
        <v>308</v>
      </c>
      <c r="DG218" s="344" t="str">
        <f t="shared" si="390"/>
        <v/>
      </c>
      <c r="DH218" s="273"/>
      <c r="DI218" s="258"/>
      <c r="DJ218" s="263"/>
      <c r="DK218" s="278"/>
      <c r="DL218" s="278"/>
      <c r="DM218" s="278"/>
      <c r="DN218" s="278"/>
      <c r="DO218" s="36" t="s">
        <v>309</v>
      </c>
      <c r="DP218" s="281"/>
      <c r="DQ218" s="284" t="str">
        <f t="shared" si="391"/>
        <v/>
      </c>
      <c r="DR218" s="273"/>
      <c r="DS218" s="43"/>
      <c r="DT218" s="93"/>
      <c r="DU218" s="37"/>
      <c r="DV218" s="37"/>
      <c r="DW218" s="37"/>
      <c r="DX218" s="37"/>
      <c r="DY218" s="46" t="s">
        <v>310</v>
      </c>
      <c r="DZ218" s="478"/>
      <c r="EA218" s="38"/>
      <c r="EB218" s="37"/>
      <c r="EC218" s="37"/>
      <c r="ED218" s="37"/>
      <c r="EE218" s="37"/>
      <c r="EF218" s="49" t="s">
        <v>307</v>
      </c>
      <c r="EG218" s="54"/>
      <c r="EH218" s="290"/>
      <c r="EI218" s="37"/>
      <c r="EJ218" s="37"/>
      <c r="EK218" s="37"/>
      <c r="EL218" s="37"/>
      <c r="EM218" s="52" t="s">
        <v>307</v>
      </c>
      <c r="EN218" s="57"/>
      <c r="EO218" s="290"/>
      <c r="EP218" s="37"/>
      <c r="EQ218" s="37"/>
      <c r="ER218" s="37"/>
      <c r="ES218" s="37"/>
      <c r="ET218" s="39" t="s">
        <v>307</v>
      </c>
      <c r="EU218" s="287"/>
      <c r="EV218" s="292"/>
      <c r="EW218" s="290"/>
      <c r="EX218" s="37"/>
      <c r="EY218" s="37"/>
      <c r="EZ218" s="37"/>
      <c r="FA218" s="37"/>
      <c r="FB218" s="39" t="s">
        <v>307</v>
      </c>
      <c r="FC218" s="287"/>
      <c r="FD218" s="292"/>
      <c r="FE218" s="290"/>
      <c r="FF218" s="296"/>
      <c r="FG218" s="296"/>
      <c r="FH218" s="296"/>
      <c r="FI218" s="296"/>
      <c r="FJ218" s="40" t="s">
        <v>311</v>
      </c>
      <c r="FK218" s="302" t="str">
        <f t="shared" si="392"/>
        <v/>
      </c>
      <c r="FL218" s="299"/>
      <c r="FM218" s="292"/>
      <c r="FN218" s="290"/>
      <c r="FO218" s="305"/>
      <c r="FP218" s="296"/>
      <c r="FQ218" s="296"/>
      <c r="FR218" s="296"/>
      <c r="FS218" s="40" t="s">
        <v>311</v>
      </c>
      <c r="FT218" s="352" t="str">
        <f t="shared" si="393"/>
        <v/>
      </c>
      <c r="FU218" s="267"/>
      <c r="FV218" s="292"/>
      <c r="FW218" s="290"/>
      <c r="FX218" s="326"/>
      <c r="FY218" s="326"/>
      <c r="FZ218" s="326"/>
      <c r="GA218" s="326"/>
      <c r="GB218" s="36" t="s">
        <v>312</v>
      </c>
      <c r="GC218" s="308" t="str">
        <f t="shared" si="394"/>
        <v/>
      </c>
      <c r="GD218" s="267"/>
      <c r="GE218" s="312" t="str">
        <f t="shared" si="395"/>
        <v/>
      </c>
      <c r="GF218" s="313"/>
      <c r="GG218" s="338"/>
      <c r="GH218" s="312" t="str">
        <f t="shared" si="396"/>
        <v/>
      </c>
      <c r="GI218" s="313"/>
      <c r="GJ218" s="338" t="s">
        <v>56</v>
      </c>
      <c r="GK218" s="475" t="str">
        <f t="shared" si="397"/>
        <v/>
      </c>
      <c r="GL218" s="313"/>
      <c r="GM218" s="313"/>
      <c r="GN218" s="338"/>
      <c r="GO218" s="429" t="str">
        <f t="shared" si="398"/>
        <v/>
      </c>
      <c r="GP218" s="430" t="str">
        <f t="shared" si="399"/>
        <v/>
      </c>
      <c r="GQ218" s="431" t="str">
        <f t="shared" si="400"/>
        <v/>
      </c>
      <c r="GR218" s="432" t="str">
        <f t="shared" si="401"/>
        <v/>
      </c>
      <c r="GS218" s="430" t="str">
        <f t="shared" si="402"/>
        <v/>
      </c>
      <c r="GT218" s="433" t="str">
        <f t="shared" si="403"/>
        <v/>
      </c>
      <c r="GU218" s="331" t="str">
        <f t="shared" si="404"/>
        <v/>
      </c>
      <c r="GV218" s="333" t="str">
        <f t="shared" si="405"/>
        <v/>
      </c>
      <c r="GW218" s="439" t="str">
        <f t="shared" si="406"/>
        <v/>
      </c>
      <c r="GX218" s="433" t="str">
        <f t="shared" si="407"/>
        <v/>
      </c>
      <c r="GY218" s="331" t="str">
        <f t="shared" si="408"/>
        <v/>
      </c>
      <c r="GZ218" s="331" t="str">
        <f t="shared" si="409"/>
        <v/>
      </c>
      <c r="HA218" s="328" t="str">
        <f t="shared" si="410"/>
        <v/>
      </c>
      <c r="HB218" s="331" t="str">
        <f t="shared" si="411"/>
        <v/>
      </c>
      <c r="HC218" s="331" t="str">
        <f t="shared" si="412"/>
        <v/>
      </c>
      <c r="HD218" s="333" t="str">
        <f t="shared" si="413"/>
        <v/>
      </c>
      <c r="HE218" s="332" t="str">
        <f t="shared" si="414"/>
        <v/>
      </c>
      <c r="HF218" s="331" t="str">
        <f t="shared" si="415"/>
        <v/>
      </c>
      <c r="HG218" s="333" t="str">
        <f t="shared" si="416"/>
        <v/>
      </c>
      <c r="HH218" s="419" t="str">
        <f t="shared" si="417"/>
        <v/>
      </c>
      <c r="HI218" s="358" t="str">
        <f t="shared" si="418"/>
        <v/>
      </c>
      <c r="HJ218" s="331" t="str">
        <f t="shared" si="419"/>
        <v/>
      </c>
      <c r="HK218" s="331" t="str">
        <f t="shared" si="420"/>
        <v/>
      </c>
      <c r="HL218" s="358" t="str">
        <f t="shared" si="421"/>
        <v/>
      </c>
      <c r="HM218" s="331" t="str">
        <f t="shared" si="422"/>
        <v/>
      </c>
      <c r="HN218" s="331" t="str">
        <f t="shared" si="423"/>
        <v/>
      </c>
      <c r="HO218" s="358" t="str">
        <f t="shared" si="424"/>
        <v/>
      </c>
      <c r="HP218" s="331" t="str">
        <f t="shared" si="425"/>
        <v/>
      </c>
      <c r="HQ218" s="331" t="str">
        <f t="shared" si="426"/>
        <v/>
      </c>
      <c r="HR218" s="361" t="str">
        <f t="shared" si="427"/>
        <v/>
      </c>
      <c r="HS218" s="348" t="str">
        <f t="shared" si="428"/>
        <v/>
      </c>
      <c r="HT218" s="333" t="str">
        <f t="shared" si="429"/>
        <v/>
      </c>
      <c r="HU218" s="428" t="str">
        <f t="shared" si="430"/>
        <v/>
      </c>
      <c r="HV218" s="328" t="str">
        <f t="shared" si="431"/>
        <v/>
      </c>
      <c r="HW218" s="330" t="str">
        <f t="shared" si="432"/>
        <v/>
      </c>
      <c r="HX218" s="418" t="str">
        <f t="shared" si="433"/>
        <v/>
      </c>
      <c r="HY218" s="331" t="str">
        <f t="shared" si="434"/>
        <v/>
      </c>
      <c r="HZ218" s="331" t="str">
        <f t="shared" si="435"/>
        <v/>
      </c>
      <c r="IA218" s="331" t="str">
        <f t="shared" si="436"/>
        <v/>
      </c>
      <c r="IB218" s="331" t="str">
        <f t="shared" si="437"/>
        <v/>
      </c>
      <c r="IC218" s="333" t="str">
        <f t="shared" si="438"/>
        <v/>
      </c>
      <c r="ID218" s="419" t="str">
        <f t="shared" si="439"/>
        <v/>
      </c>
      <c r="IE218" s="331" t="str">
        <f t="shared" si="440"/>
        <v/>
      </c>
      <c r="IF218" s="331" t="str">
        <f t="shared" si="441"/>
        <v/>
      </c>
      <c r="IG218" s="331" t="str">
        <f t="shared" si="442"/>
        <v/>
      </c>
      <c r="IH218" s="331" t="str">
        <f t="shared" si="443"/>
        <v/>
      </c>
      <c r="II218" s="333" t="str">
        <f t="shared" si="444"/>
        <v/>
      </c>
      <c r="IJ218" s="419" t="str">
        <f t="shared" si="445"/>
        <v/>
      </c>
      <c r="IK218" s="331" t="str">
        <f t="shared" si="446"/>
        <v/>
      </c>
      <c r="IL218" s="331" t="str">
        <f t="shared" si="447"/>
        <v/>
      </c>
      <c r="IM218" s="331" t="str">
        <f t="shared" si="448"/>
        <v/>
      </c>
      <c r="IN218" s="331" t="str">
        <f t="shared" si="449"/>
        <v/>
      </c>
      <c r="IO218" s="333" t="str">
        <f t="shared" si="450"/>
        <v/>
      </c>
      <c r="IP218" s="433" t="str">
        <f t="shared" si="451"/>
        <v/>
      </c>
      <c r="IQ218" s="331" t="str">
        <f t="shared" si="452"/>
        <v/>
      </c>
      <c r="IR218" s="348" t="str">
        <f t="shared" si="453"/>
        <v/>
      </c>
      <c r="IS218" s="433" t="str">
        <f t="shared" si="454"/>
        <v/>
      </c>
      <c r="IT218" s="331" t="str">
        <f t="shared" si="455"/>
        <v/>
      </c>
      <c r="IU218" s="333" t="str">
        <f t="shared" si="456"/>
        <v/>
      </c>
      <c r="IV218" s="449" t="str">
        <f t="shared" si="457"/>
        <v/>
      </c>
      <c r="IW218" s="331" t="str">
        <f t="shared" si="458"/>
        <v/>
      </c>
      <c r="IX218" s="331" t="str">
        <f t="shared" si="459"/>
        <v/>
      </c>
      <c r="IY218" s="348" t="str">
        <f t="shared" si="460"/>
        <v/>
      </c>
      <c r="IZ218" s="365" t="str">
        <f t="shared" si="461"/>
        <v/>
      </c>
      <c r="JA218" s="340"/>
      <c r="JB218" s="100"/>
      <c r="JC218" s="370" t="str">
        <f t="shared" si="462"/>
        <v/>
      </c>
      <c r="JD218" s="101" t="str">
        <f t="shared" si="463"/>
        <v/>
      </c>
      <c r="JE218" s="367" t="str">
        <f t="shared" si="464"/>
        <v/>
      </c>
      <c r="JF218" s="368" t="str">
        <f t="shared" si="465"/>
        <v/>
      </c>
      <c r="JG218" s="368" t="str">
        <f t="shared" si="466"/>
        <v/>
      </c>
      <c r="JH218" s="368" t="str">
        <f t="shared" si="467"/>
        <v/>
      </c>
      <c r="JI218" s="368">
        <f t="shared" si="468"/>
        <v>0</v>
      </c>
      <c r="JJ218" s="369" t="str">
        <f t="shared" si="469"/>
        <v/>
      </c>
      <c r="JK218" s="367" t="str">
        <f t="shared" si="470"/>
        <v/>
      </c>
      <c r="JL218" s="369" t="str">
        <f t="shared" si="471"/>
        <v/>
      </c>
      <c r="JM218" s="368" t="str">
        <f t="shared" si="472"/>
        <v/>
      </c>
      <c r="JN218" s="368" t="str">
        <f t="shared" si="473"/>
        <v/>
      </c>
      <c r="JO218" s="368" t="str">
        <f t="shared" si="474"/>
        <v/>
      </c>
      <c r="JP218" s="371" t="str">
        <f t="shared" si="475"/>
        <v/>
      </c>
      <c r="JR218" s="115" t="str">
        <f t="shared" si="476"/>
        <v/>
      </c>
      <c r="JS218" s="28" t="str">
        <f t="shared" si="477"/>
        <v/>
      </c>
      <c r="JT218" s="28" t="str">
        <f t="shared" si="478"/>
        <v/>
      </c>
      <c r="JU218" s="28" t="str">
        <f t="shared" si="479"/>
        <v/>
      </c>
      <c r="JV218" s="28" t="str">
        <f t="shared" si="480"/>
        <v/>
      </c>
      <c r="JW218" s="251"/>
      <c r="JX218" s="122" t="str">
        <f t="shared" si="481"/>
        <v/>
      </c>
      <c r="JZ218" s="115" t="str">
        <f t="shared" si="482"/>
        <v/>
      </c>
      <c r="KA218" s="398" t="str">
        <f t="shared" si="483"/>
        <v/>
      </c>
      <c r="KB218" s="398" t="str">
        <f t="shared" si="484"/>
        <v/>
      </c>
      <c r="KC218" s="28" t="str">
        <f t="shared" si="485"/>
        <v/>
      </c>
      <c r="KD218" s="28" t="str">
        <f t="shared" si="486"/>
        <v/>
      </c>
      <c r="KE218" s="28" t="str">
        <f t="shared" si="487"/>
        <v/>
      </c>
      <c r="KF218" s="28" t="str">
        <f t="shared" si="488"/>
        <v/>
      </c>
      <c r="KG218" s="28" t="str">
        <f t="shared" si="489"/>
        <v/>
      </c>
      <c r="KH218" s="28" t="str">
        <f t="shared" si="490"/>
        <v/>
      </c>
      <c r="KI218" s="28" t="str">
        <f t="shared" si="491"/>
        <v/>
      </c>
      <c r="KJ218" s="28" t="str">
        <f t="shared" si="492"/>
        <v/>
      </c>
      <c r="KK218" s="122" t="str">
        <f t="shared" si="493"/>
        <v/>
      </c>
    </row>
    <row r="219" spans="2:297" s="26" customFormat="1" ht="26.25" customHeight="1" x14ac:dyDescent="0.2">
      <c r="B219" s="27">
        <f t="shared" si="372"/>
        <v>0</v>
      </c>
      <c r="C219" s="27">
        <f t="shared" si="373"/>
        <v>0</v>
      </c>
      <c r="D219" s="27">
        <f t="shared" si="374"/>
        <v>0</v>
      </c>
      <c r="E219" s="27">
        <f t="shared" si="375"/>
        <v>0</v>
      </c>
      <c r="F219" s="27">
        <f t="shared" si="376"/>
        <v>0</v>
      </c>
      <c r="G219" s="27">
        <f t="shared" si="377"/>
        <v>0</v>
      </c>
      <c r="H219" s="27">
        <f t="shared" si="378"/>
        <v>0</v>
      </c>
      <c r="I219" s="27">
        <f t="shared" si="379"/>
        <v>0</v>
      </c>
      <c r="J219" s="27"/>
      <c r="K219" s="27"/>
      <c r="L219" s="27"/>
      <c r="N219" s="131" t="str">
        <f t="shared" si="380"/>
        <v/>
      </c>
      <c r="O219" s="59"/>
      <c r="P219" s="59"/>
      <c r="Q219" s="241"/>
      <c r="R219" s="483"/>
      <c r="S219" s="243" t="str">
        <f>IFERROR(VLOOKUP($R219,整理番号!$B$4:$C$5,2,FALSE),"")</f>
        <v/>
      </c>
      <c r="T219" s="59"/>
      <c r="U219" s="250"/>
      <c r="V219" s="121"/>
      <c r="W219" s="218" t="str">
        <f t="shared" si="381"/>
        <v/>
      </c>
      <c r="X219" s="111"/>
      <c r="Y219" s="115"/>
      <c r="Z219" s="146" t="str">
        <f>IFERROR(VLOOKUP($Y219,整理番号!$B$8:$C$10,2,FALSE),"")</f>
        <v/>
      </c>
      <c r="AA219" s="251"/>
      <c r="AB219" s="28"/>
      <c r="AC219" s="62" t="str">
        <f>IFERROR(VLOOKUP($AB219,整理番号!$B$22:$C$23,2,FALSE),"")</f>
        <v/>
      </c>
      <c r="AD219" s="28"/>
      <c r="AE219" s="116" t="str">
        <f>IFERROR(VLOOKUP(AD219,整理番号!$B$14:$C$16,2,FALSE),"")</f>
        <v/>
      </c>
      <c r="AF219" s="115"/>
      <c r="AG219" s="30" t="str">
        <f>IFERROR(VLOOKUP(AF219,整理番号!$B$18:$C$19,2,FALSE),"")</f>
        <v/>
      </c>
      <c r="AH219" s="28"/>
      <c r="AI219" s="254"/>
      <c r="AJ219" s="254"/>
      <c r="AK219" s="122"/>
      <c r="AL219" s="141"/>
      <c r="AM219" s="28"/>
      <c r="AN219" s="141"/>
      <c r="AO219" s="115"/>
      <c r="AP219" s="116" t="str">
        <f>IFERROR(VLOOKUP(AO219,整理番号!$B$38:$C$43,2,FALSE),"")</f>
        <v/>
      </c>
      <c r="AQ219" s="104" t="str">
        <f t="shared" si="382"/>
        <v/>
      </c>
      <c r="AR219" s="27"/>
      <c r="AS219" s="28"/>
      <c r="AT219" s="27"/>
      <c r="AU219" s="27"/>
      <c r="AV219" s="122"/>
      <c r="AW219" s="115"/>
      <c r="AX219" s="31"/>
      <c r="AY219" s="64" t="str">
        <f t="shared" si="383"/>
        <v/>
      </c>
      <c r="AZ219" s="31"/>
      <c r="BA219" s="31"/>
      <c r="BB219" s="64">
        <f t="shared" si="384"/>
        <v>0</v>
      </c>
      <c r="BC219" s="64" t="str">
        <f t="shared" si="385"/>
        <v/>
      </c>
      <c r="BD219" s="64" t="str">
        <f t="shared" si="386"/>
        <v/>
      </c>
      <c r="BE219" s="33"/>
      <c r="BF219" s="34" t="str">
        <f t="shared" si="387"/>
        <v/>
      </c>
      <c r="BG219" s="125" t="str">
        <f t="shared" si="388"/>
        <v/>
      </c>
      <c r="BH219" s="262"/>
      <c r="BI219" s="263"/>
      <c r="BJ219" s="31"/>
      <c r="BK219" s="31"/>
      <c r="BL219" s="31"/>
      <c r="BM219" s="31"/>
      <c r="BN219" s="148"/>
      <c r="BO219" s="270"/>
      <c r="BP219" s="267"/>
      <c r="BQ219" s="262"/>
      <c r="BR219" s="263"/>
      <c r="BS219" s="31"/>
      <c r="BT219" s="31"/>
      <c r="BU219" s="31"/>
      <c r="BV219" s="31"/>
      <c r="BW219" s="148"/>
      <c r="BX219" s="270"/>
      <c r="BY219" s="267"/>
      <c r="BZ219" s="262"/>
      <c r="CA219" s="263"/>
      <c r="CB219" s="31"/>
      <c r="CC219" s="31"/>
      <c r="CD219" s="31"/>
      <c r="CE219" s="31"/>
      <c r="CF219" s="148"/>
      <c r="CG219" s="270"/>
      <c r="CH219" s="267"/>
      <c r="CI219" s="262"/>
      <c r="CJ219" s="263"/>
      <c r="CK219" s="323"/>
      <c r="CL219" s="323"/>
      <c r="CM219" s="323"/>
      <c r="CN219" s="323"/>
      <c r="CO219" s="35" t="s">
        <v>306</v>
      </c>
      <c r="CP219" s="342" t="str">
        <f t="shared" si="389"/>
        <v/>
      </c>
      <c r="CQ219" s="267"/>
      <c r="CR219" s="258"/>
      <c r="CS219" s="93"/>
      <c r="CT219" s="275"/>
      <c r="CU219" s="275"/>
      <c r="CV219" s="275"/>
      <c r="CW219" s="275"/>
      <c r="CX219" s="36" t="s">
        <v>307</v>
      </c>
      <c r="CY219" s="273"/>
      <c r="CZ219" s="258"/>
      <c r="DA219" s="263"/>
      <c r="DB219" s="296"/>
      <c r="DC219" s="296"/>
      <c r="DD219" s="296"/>
      <c r="DE219" s="296"/>
      <c r="DF219" s="36" t="s">
        <v>308</v>
      </c>
      <c r="DG219" s="344" t="str">
        <f t="shared" si="390"/>
        <v/>
      </c>
      <c r="DH219" s="273"/>
      <c r="DI219" s="258"/>
      <c r="DJ219" s="263"/>
      <c r="DK219" s="278"/>
      <c r="DL219" s="278"/>
      <c r="DM219" s="278"/>
      <c r="DN219" s="278"/>
      <c r="DO219" s="36" t="s">
        <v>309</v>
      </c>
      <c r="DP219" s="281"/>
      <c r="DQ219" s="284" t="str">
        <f t="shared" si="391"/>
        <v/>
      </c>
      <c r="DR219" s="273"/>
      <c r="DS219" s="43"/>
      <c r="DT219" s="93"/>
      <c r="DU219" s="37"/>
      <c r="DV219" s="37"/>
      <c r="DW219" s="37"/>
      <c r="DX219" s="37"/>
      <c r="DY219" s="46" t="s">
        <v>310</v>
      </c>
      <c r="DZ219" s="478"/>
      <c r="EA219" s="38"/>
      <c r="EB219" s="37"/>
      <c r="EC219" s="37"/>
      <c r="ED219" s="37"/>
      <c r="EE219" s="37"/>
      <c r="EF219" s="49" t="s">
        <v>307</v>
      </c>
      <c r="EG219" s="54"/>
      <c r="EH219" s="290"/>
      <c r="EI219" s="37"/>
      <c r="EJ219" s="37"/>
      <c r="EK219" s="37"/>
      <c r="EL219" s="37"/>
      <c r="EM219" s="52" t="s">
        <v>307</v>
      </c>
      <c r="EN219" s="57"/>
      <c r="EO219" s="290"/>
      <c r="EP219" s="37"/>
      <c r="EQ219" s="37"/>
      <c r="ER219" s="37"/>
      <c r="ES219" s="37"/>
      <c r="ET219" s="39" t="s">
        <v>307</v>
      </c>
      <c r="EU219" s="287"/>
      <c r="EV219" s="292"/>
      <c r="EW219" s="290"/>
      <c r="EX219" s="37"/>
      <c r="EY219" s="37"/>
      <c r="EZ219" s="37"/>
      <c r="FA219" s="37"/>
      <c r="FB219" s="39" t="s">
        <v>307</v>
      </c>
      <c r="FC219" s="287"/>
      <c r="FD219" s="292"/>
      <c r="FE219" s="290"/>
      <c r="FF219" s="296"/>
      <c r="FG219" s="296"/>
      <c r="FH219" s="296"/>
      <c r="FI219" s="296"/>
      <c r="FJ219" s="40" t="s">
        <v>311</v>
      </c>
      <c r="FK219" s="302" t="str">
        <f t="shared" si="392"/>
        <v/>
      </c>
      <c r="FL219" s="299"/>
      <c r="FM219" s="292"/>
      <c r="FN219" s="290"/>
      <c r="FO219" s="305"/>
      <c r="FP219" s="296"/>
      <c r="FQ219" s="296"/>
      <c r="FR219" s="296"/>
      <c r="FS219" s="40" t="s">
        <v>311</v>
      </c>
      <c r="FT219" s="352" t="str">
        <f t="shared" si="393"/>
        <v/>
      </c>
      <c r="FU219" s="267"/>
      <c r="FV219" s="292"/>
      <c r="FW219" s="290"/>
      <c r="FX219" s="326"/>
      <c r="FY219" s="326"/>
      <c r="FZ219" s="326"/>
      <c r="GA219" s="326"/>
      <c r="GB219" s="36" t="s">
        <v>312</v>
      </c>
      <c r="GC219" s="308" t="str">
        <f t="shared" si="394"/>
        <v/>
      </c>
      <c r="GD219" s="267"/>
      <c r="GE219" s="312" t="str">
        <f t="shared" si="395"/>
        <v/>
      </c>
      <c r="GF219" s="313"/>
      <c r="GG219" s="338"/>
      <c r="GH219" s="312" t="str">
        <f t="shared" si="396"/>
        <v/>
      </c>
      <c r="GI219" s="313"/>
      <c r="GJ219" s="338" t="s">
        <v>56</v>
      </c>
      <c r="GK219" s="475" t="str">
        <f t="shared" si="397"/>
        <v/>
      </c>
      <c r="GL219" s="313"/>
      <c r="GM219" s="313"/>
      <c r="GN219" s="338"/>
      <c r="GO219" s="429" t="str">
        <f t="shared" si="398"/>
        <v/>
      </c>
      <c r="GP219" s="430" t="str">
        <f t="shared" si="399"/>
        <v/>
      </c>
      <c r="GQ219" s="431" t="str">
        <f t="shared" si="400"/>
        <v/>
      </c>
      <c r="GR219" s="432" t="str">
        <f t="shared" si="401"/>
        <v/>
      </c>
      <c r="GS219" s="430" t="str">
        <f t="shared" si="402"/>
        <v/>
      </c>
      <c r="GT219" s="433" t="str">
        <f t="shared" si="403"/>
        <v/>
      </c>
      <c r="GU219" s="331" t="str">
        <f t="shared" si="404"/>
        <v/>
      </c>
      <c r="GV219" s="333" t="str">
        <f t="shared" si="405"/>
        <v/>
      </c>
      <c r="GW219" s="439" t="str">
        <f t="shared" si="406"/>
        <v/>
      </c>
      <c r="GX219" s="433" t="str">
        <f t="shared" si="407"/>
        <v/>
      </c>
      <c r="GY219" s="331" t="str">
        <f t="shared" si="408"/>
        <v/>
      </c>
      <c r="GZ219" s="331" t="str">
        <f t="shared" si="409"/>
        <v/>
      </c>
      <c r="HA219" s="328" t="str">
        <f t="shared" si="410"/>
        <v/>
      </c>
      <c r="HB219" s="331" t="str">
        <f t="shared" si="411"/>
        <v/>
      </c>
      <c r="HC219" s="331" t="str">
        <f t="shared" si="412"/>
        <v/>
      </c>
      <c r="HD219" s="333" t="str">
        <f t="shared" si="413"/>
        <v/>
      </c>
      <c r="HE219" s="332" t="str">
        <f t="shared" si="414"/>
        <v/>
      </c>
      <c r="HF219" s="331" t="str">
        <f t="shared" si="415"/>
        <v/>
      </c>
      <c r="HG219" s="333" t="str">
        <f t="shared" si="416"/>
        <v/>
      </c>
      <c r="HH219" s="419" t="str">
        <f t="shared" si="417"/>
        <v/>
      </c>
      <c r="HI219" s="358" t="str">
        <f t="shared" si="418"/>
        <v/>
      </c>
      <c r="HJ219" s="331" t="str">
        <f t="shared" si="419"/>
        <v/>
      </c>
      <c r="HK219" s="331" t="str">
        <f t="shared" si="420"/>
        <v/>
      </c>
      <c r="HL219" s="358" t="str">
        <f t="shared" si="421"/>
        <v/>
      </c>
      <c r="HM219" s="331" t="str">
        <f t="shared" si="422"/>
        <v/>
      </c>
      <c r="HN219" s="331" t="str">
        <f t="shared" si="423"/>
        <v/>
      </c>
      <c r="HO219" s="358" t="str">
        <f t="shared" si="424"/>
        <v/>
      </c>
      <c r="HP219" s="331" t="str">
        <f t="shared" si="425"/>
        <v/>
      </c>
      <c r="HQ219" s="331" t="str">
        <f t="shared" si="426"/>
        <v/>
      </c>
      <c r="HR219" s="361" t="str">
        <f t="shared" si="427"/>
        <v/>
      </c>
      <c r="HS219" s="348" t="str">
        <f t="shared" si="428"/>
        <v/>
      </c>
      <c r="HT219" s="333" t="str">
        <f t="shared" si="429"/>
        <v/>
      </c>
      <c r="HU219" s="428" t="str">
        <f t="shared" si="430"/>
        <v/>
      </c>
      <c r="HV219" s="328" t="str">
        <f t="shared" si="431"/>
        <v/>
      </c>
      <c r="HW219" s="330" t="str">
        <f t="shared" si="432"/>
        <v/>
      </c>
      <c r="HX219" s="418" t="str">
        <f t="shared" si="433"/>
        <v/>
      </c>
      <c r="HY219" s="331" t="str">
        <f t="shared" si="434"/>
        <v/>
      </c>
      <c r="HZ219" s="331" t="str">
        <f t="shared" si="435"/>
        <v/>
      </c>
      <c r="IA219" s="331" t="str">
        <f t="shared" si="436"/>
        <v/>
      </c>
      <c r="IB219" s="331" t="str">
        <f t="shared" si="437"/>
        <v/>
      </c>
      <c r="IC219" s="333" t="str">
        <f t="shared" si="438"/>
        <v/>
      </c>
      <c r="ID219" s="419" t="str">
        <f t="shared" si="439"/>
        <v/>
      </c>
      <c r="IE219" s="331" t="str">
        <f t="shared" si="440"/>
        <v/>
      </c>
      <c r="IF219" s="331" t="str">
        <f t="shared" si="441"/>
        <v/>
      </c>
      <c r="IG219" s="331" t="str">
        <f t="shared" si="442"/>
        <v/>
      </c>
      <c r="IH219" s="331" t="str">
        <f t="shared" si="443"/>
        <v/>
      </c>
      <c r="II219" s="333" t="str">
        <f t="shared" si="444"/>
        <v/>
      </c>
      <c r="IJ219" s="419" t="str">
        <f t="shared" si="445"/>
        <v/>
      </c>
      <c r="IK219" s="331" t="str">
        <f t="shared" si="446"/>
        <v/>
      </c>
      <c r="IL219" s="331" t="str">
        <f t="shared" si="447"/>
        <v/>
      </c>
      <c r="IM219" s="331" t="str">
        <f t="shared" si="448"/>
        <v/>
      </c>
      <c r="IN219" s="331" t="str">
        <f t="shared" si="449"/>
        <v/>
      </c>
      <c r="IO219" s="333" t="str">
        <f t="shared" si="450"/>
        <v/>
      </c>
      <c r="IP219" s="433" t="str">
        <f t="shared" si="451"/>
        <v/>
      </c>
      <c r="IQ219" s="331" t="str">
        <f t="shared" si="452"/>
        <v/>
      </c>
      <c r="IR219" s="348" t="str">
        <f t="shared" si="453"/>
        <v/>
      </c>
      <c r="IS219" s="433" t="str">
        <f t="shared" si="454"/>
        <v/>
      </c>
      <c r="IT219" s="331" t="str">
        <f t="shared" si="455"/>
        <v/>
      </c>
      <c r="IU219" s="333" t="str">
        <f t="shared" si="456"/>
        <v/>
      </c>
      <c r="IV219" s="449" t="str">
        <f t="shared" si="457"/>
        <v/>
      </c>
      <c r="IW219" s="331" t="str">
        <f t="shared" si="458"/>
        <v/>
      </c>
      <c r="IX219" s="331" t="str">
        <f t="shared" si="459"/>
        <v/>
      </c>
      <c r="IY219" s="348" t="str">
        <f t="shared" si="460"/>
        <v/>
      </c>
      <c r="IZ219" s="365" t="str">
        <f t="shared" si="461"/>
        <v/>
      </c>
      <c r="JA219" s="340"/>
      <c r="JB219" s="100"/>
      <c r="JC219" s="370" t="str">
        <f t="shared" si="462"/>
        <v/>
      </c>
      <c r="JD219" s="101" t="str">
        <f t="shared" si="463"/>
        <v/>
      </c>
      <c r="JE219" s="367" t="str">
        <f t="shared" si="464"/>
        <v/>
      </c>
      <c r="JF219" s="368" t="str">
        <f t="shared" si="465"/>
        <v/>
      </c>
      <c r="JG219" s="368" t="str">
        <f t="shared" si="466"/>
        <v/>
      </c>
      <c r="JH219" s="368" t="str">
        <f t="shared" si="467"/>
        <v/>
      </c>
      <c r="JI219" s="368">
        <f t="shared" si="468"/>
        <v>0</v>
      </c>
      <c r="JJ219" s="369" t="str">
        <f t="shared" si="469"/>
        <v/>
      </c>
      <c r="JK219" s="367" t="str">
        <f t="shared" si="470"/>
        <v/>
      </c>
      <c r="JL219" s="369" t="str">
        <f t="shared" si="471"/>
        <v/>
      </c>
      <c r="JM219" s="368" t="str">
        <f t="shared" si="472"/>
        <v/>
      </c>
      <c r="JN219" s="368" t="str">
        <f t="shared" si="473"/>
        <v/>
      </c>
      <c r="JO219" s="368" t="str">
        <f t="shared" si="474"/>
        <v/>
      </c>
      <c r="JP219" s="371" t="str">
        <f t="shared" si="475"/>
        <v/>
      </c>
      <c r="JR219" s="115" t="str">
        <f t="shared" si="476"/>
        <v/>
      </c>
      <c r="JS219" s="28" t="str">
        <f t="shared" si="477"/>
        <v/>
      </c>
      <c r="JT219" s="28" t="str">
        <f t="shared" si="478"/>
        <v/>
      </c>
      <c r="JU219" s="28" t="str">
        <f t="shared" si="479"/>
        <v/>
      </c>
      <c r="JV219" s="28" t="str">
        <f t="shared" si="480"/>
        <v/>
      </c>
      <c r="JW219" s="251"/>
      <c r="JX219" s="122" t="str">
        <f t="shared" si="481"/>
        <v/>
      </c>
      <c r="JZ219" s="115" t="str">
        <f t="shared" si="482"/>
        <v/>
      </c>
      <c r="KA219" s="398" t="str">
        <f t="shared" si="483"/>
        <v/>
      </c>
      <c r="KB219" s="398" t="str">
        <f t="shared" si="484"/>
        <v/>
      </c>
      <c r="KC219" s="28" t="str">
        <f t="shared" si="485"/>
        <v/>
      </c>
      <c r="KD219" s="28" t="str">
        <f t="shared" si="486"/>
        <v/>
      </c>
      <c r="KE219" s="28" t="str">
        <f t="shared" si="487"/>
        <v/>
      </c>
      <c r="KF219" s="28" t="str">
        <f t="shared" si="488"/>
        <v/>
      </c>
      <c r="KG219" s="28" t="str">
        <f t="shared" si="489"/>
        <v/>
      </c>
      <c r="KH219" s="28" t="str">
        <f t="shared" si="490"/>
        <v/>
      </c>
      <c r="KI219" s="28" t="str">
        <f t="shared" si="491"/>
        <v/>
      </c>
      <c r="KJ219" s="28" t="str">
        <f t="shared" si="492"/>
        <v/>
      </c>
      <c r="KK219" s="122" t="str">
        <f t="shared" si="493"/>
        <v/>
      </c>
    </row>
    <row r="220" spans="2:297" s="26" customFormat="1" ht="26.25" customHeight="1" x14ac:dyDescent="0.2">
      <c r="B220" s="27">
        <f t="shared" si="372"/>
        <v>0</v>
      </c>
      <c r="C220" s="27">
        <f t="shared" si="373"/>
        <v>0</v>
      </c>
      <c r="D220" s="27">
        <f t="shared" si="374"/>
        <v>0</v>
      </c>
      <c r="E220" s="27">
        <f t="shared" si="375"/>
        <v>0</v>
      </c>
      <c r="F220" s="27">
        <f t="shared" si="376"/>
        <v>0</v>
      </c>
      <c r="G220" s="27">
        <f t="shared" si="377"/>
        <v>0</v>
      </c>
      <c r="H220" s="27">
        <f t="shared" si="378"/>
        <v>0</v>
      </c>
      <c r="I220" s="27">
        <f t="shared" si="379"/>
        <v>0</v>
      </c>
      <c r="J220" s="27"/>
      <c r="K220" s="27"/>
      <c r="L220" s="27"/>
      <c r="N220" s="131" t="str">
        <f t="shared" si="380"/>
        <v/>
      </c>
      <c r="O220" s="59"/>
      <c r="P220" s="59"/>
      <c r="Q220" s="241"/>
      <c r="R220" s="483"/>
      <c r="S220" s="243" t="str">
        <f>IFERROR(VLOOKUP($R220,整理番号!$B$4:$C$5,2,FALSE),"")</f>
        <v/>
      </c>
      <c r="T220" s="59"/>
      <c r="U220" s="250"/>
      <c r="V220" s="121"/>
      <c r="W220" s="218" t="str">
        <f t="shared" si="381"/>
        <v/>
      </c>
      <c r="X220" s="111"/>
      <c r="Y220" s="115"/>
      <c r="Z220" s="146" t="str">
        <f>IFERROR(VLOOKUP($Y220,整理番号!$B$8:$C$10,2,FALSE),"")</f>
        <v/>
      </c>
      <c r="AA220" s="251"/>
      <c r="AB220" s="28"/>
      <c r="AC220" s="62" t="str">
        <f>IFERROR(VLOOKUP($AB220,整理番号!$B$22:$C$23,2,FALSE),"")</f>
        <v/>
      </c>
      <c r="AD220" s="28"/>
      <c r="AE220" s="116" t="str">
        <f>IFERROR(VLOOKUP(AD220,整理番号!$B$14:$C$16,2,FALSE),"")</f>
        <v/>
      </c>
      <c r="AF220" s="115"/>
      <c r="AG220" s="30" t="str">
        <f>IFERROR(VLOOKUP(AF220,整理番号!$B$18:$C$19,2,FALSE),"")</f>
        <v/>
      </c>
      <c r="AH220" s="28"/>
      <c r="AI220" s="254"/>
      <c r="AJ220" s="254"/>
      <c r="AK220" s="122"/>
      <c r="AL220" s="141"/>
      <c r="AM220" s="28"/>
      <c r="AN220" s="141"/>
      <c r="AO220" s="115"/>
      <c r="AP220" s="116" t="str">
        <f>IFERROR(VLOOKUP(AO220,整理番号!$B$38:$C$43,2,FALSE),"")</f>
        <v/>
      </c>
      <c r="AQ220" s="104" t="str">
        <f t="shared" si="382"/>
        <v/>
      </c>
      <c r="AR220" s="27"/>
      <c r="AS220" s="28"/>
      <c r="AT220" s="27"/>
      <c r="AU220" s="27"/>
      <c r="AV220" s="122"/>
      <c r="AW220" s="115"/>
      <c r="AX220" s="31"/>
      <c r="AY220" s="64" t="str">
        <f t="shared" si="383"/>
        <v/>
      </c>
      <c r="AZ220" s="31"/>
      <c r="BA220" s="31"/>
      <c r="BB220" s="64">
        <f t="shared" si="384"/>
        <v>0</v>
      </c>
      <c r="BC220" s="64" t="str">
        <f t="shared" si="385"/>
        <v/>
      </c>
      <c r="BD220" s="64" t="str">
        <f t="shared" si="386"/>
        <v/>
      </c>
      <c r="BE220" s="33"/>
      <c r="BF220" s="34" t="str">
        <f t="shared" si="387"/>
        <v/>
      </c>
      <c r="BG220" s="125" t="str">
        <f t="shared" si="388"/>
        <v/>
      </c>
      <c r="BH220" s="262"/>
      <c r="BI220" s="263"/>
      <c r="BJ220" s="31"/>
      <c r="BK220" s="31"/>
      <c r="BL220" s="31"/>
      <c r="BM220" s="31"/>
      <c r="BN220" s="148"/>
      <c r="BO220" s="270"/>
      <c r="BP220" s="267"/>
      <c r="BQ220" s="262"/>
      <c r="BR220" s="263"/>
      <c r="BS220" s="31"/>
      <c r="BT220" s="31"/>
      <c r="BU220" s="31"/>
      <c r="BV220" s="31"/>
      <c r="BW220" s="148"/>
      <c r="BX220" s="270"/>
      <c r="BY220" s="267"/>
      <c r="BZ220" s="262"/>
      <c r="CA220" s="263"/>
      <c r="CB220" s="31"/>
      <c r="CC220" s="31"/>
      <c r="CD220" s="31"/>
      <c r="CE220" s="31"/>
      <c r="CF220" s="148"/>
      <c r="CG220" s="270"/>
      <c r="CH220" s="267"/>
      <c r="CI220" s="262"/>
      <c r="CJ220" s="263"/>
      <c r="CK220" s="323"/>
      <c r="CL220" s="323"/>
      <c r="CM220" s="323"/>
      <c r="CN220" s="323"/>
      <c r="CO220" s="35" t="s">
        <v>306</v>
      </c>
      <c r="CP220" s="342" t="str">
        <f t="shared" si="389"/>
        <v/>
      </c>
      <c r="CQ220" s="267"/>
      <c r="CR220" s="258"/>
      <c r="CS220" s="93"/>
      <c r="CT220" s="275"/>
      <c r="CU220" s="275"/>
      <c r="CV220" s="275"/>
      <c r="CW220" s="275"/>
      <c r="CX220" s="36" t="s">
        <v>307</v>
      </c>
      <c r="CY220" s="273"/>
      <c r="CZ220" s="258"/>
      <c r="DA220" s="263"/>
      <c r="DB220" s="296"/>
      <c r="DC220" s="296"/>
      <c r="DD220" s="296"/>
      <c r="DE220" s="296"/>
      <c r="DF220" s="36" t="s">
        <v>308</v>
      </c>
      <c r="DG220" s="344" t="str">
        <f t="shared" si="390"/>
        <v/>
      </c>
      <c r="DH220" s="273"/>
      <c r="DI220" s="258"/>
      <c r="DJ220" s="263"/>
      <c r="DK220" s="278"/>
      <c r="DL220" s="278"/>
      <c r="DM220" s="278"/>
      <c r="DN220" s="278"/>
      <c r="DO220" s="36" t="s">
        <v>309</v>
      </c>
      <c r="DP220" s="281"/>
      <c r="DQ220" s="284" t="str">
        <f t="shared" si="391"/>
        <v/>
      </c>
      <c r="DR220" s="273"/>
      <c r="DS220" s="43"/>
      <c r="DT220" s="93"/>
      <c r="DU220" s="37"/>
      <c r="DV220" s="37"/>
      <c r="DW220" s="37"/>
      <c r="DX220" s="37"/>
      <c r="DY220" s="46" t="s">
        <v>310</v>
      </c>
      <c r="DZ220" s="478"/>
      <c r="EA220" s="38"/>
      <c r="EB220" s="37"/>
      <c r="EC220" s="37"/>
      <c r="ED220" s="37"/>
      <c r="EE220" s="37"/>
      <c r="EF220" s="49" t="s">
        <v>307</v>
      </c>
      <c r="EG220" s="54"/>
      <c r="EH220" s="290"/>
      <c r="EI220" s="37"/>
      <c r="EJ220" s="37"/>
      <c r="EK220" s="37"/>
      <c r="EL220" s="37"/>
      <c r="EM220" s="52" t="s">
        <v>307</v>
      </c>
      <c r="EN220" s="57"/>
      <c r="EO220" s="290"/>
      <c r="EP220" s="37"/>
      <c r="EQ220" s="37"/>
      <c r="ER220" s="37"/>
      <c r="ES220" s="37"/>
      <c r="ET220" s="39" t="s">
        <v>307</v>
      </c>
      <c r="EU220" s="287"/>
      <c r="EV220" s="292"/>
      <c r="EW220" s="290"/>
      <c r="EX220" s="37"/>
      <c r="EY220" s="37"/>
      <c r="EZ220" s="37"/>
      <c r="FA220" s="37"/>
      <c r="FB220" s="39" t="s">
        <v>307</v>
      </c>
      <c r="FC220" s="287"/>
      <c r="FD220" s="292"/>
      <c r="FE220" s="290"/>
      <c r="FF220" s="296"/>
      <c r="FG220" s="296"/>
      <c r="FH220" s="296"/>
      <c r="FI220" s="296"/>
      <c r="FJ220" s="40" t="s">
        <v>311</v>
      </c>
      <c r="FK220" s="302" t="str">
        <f t="shared" si="392"/>
        <v/>
      </c>
      <c r="FL220" s="299"/>
      <c r="FM220" s="292"/>
      <c r="FN220" s="290"/>
      <c r="FO220" s="305"/>
      <c r="FP220" s="296"/>
      <c r="FQ220" s="296"/>
      <c r="FR220" s="296"/>
      <c r="FS220" s="40" t="s">
        <v>311</v>
      </c>
      <c r="FT220" s="352" t="str">
        <f t="shared" si="393"/>
        <v/>
      </c>
      <c r="FU220" s="267"/>
      <c r="FV220" s="292"/>
      <c r="FW220" s="290"/>
      <c r="FX220" s="326"/>
      <c r="FY220" s="326"/>
      <c r="FZ220" s="326"/>
      <c r="GA220" s="326"/>
      <c r="GB220" s="36" t="s">
        <v>312</v>
      </c>
      <c r="GC220" s="308" t="str">
        <f t="shared" si="394"/>
        <v/>
      </c>
      <c r="GD220" s="267"/>
      <c r="GE220" s="312" t="str">
        <f t="shared" si="395"/>
        <v/>
      </c>
      <c r="GF220" s="313"/>
      <c r="GG220" s="338"/>
      <c r="GH220" s="312" t="str">
        <f t="shared" si="396"/>
        <v/>
      </c>
      <c r="GI220" s="313"/>
      <c r="GJ220" s="338" t="s">
        <v>56</v>
      </c>
      <c r="GK220" s="475" t="str">
        <f t="shared" si="397"/>
        <v/>
      </c>
      <c r="GL220" s="313"/>
      <c r="GM220" s="313"/>
      <c r="GN220" s="338"/>
      <c r="GO220" s="429" t="str">
        <f t="shared" si="398"/>
        <v/>
      </c>
      <c r="GP220" s="430" t="str">
        <f t="shared" si="399"/>
        <v/>
      </c>
      <c r="GQ220" s="431" t="str">
        <f t="shared" si="400"/>
        <v/>
      </c>
      <c r="GR220" s="432" t="str">
        <f t="shared" si="401"/>
        <v/>
      </c>
      <c r="GS220" s="430" t="str">
        <f t="shared" si="402"/>
        <v/>
      </c>
      <c r="GT220" s="433" t="str">
        <f t="shared" si="403"/>
        <v/>
      </c>
      <c r="GU220" s="331" t="str">
        <f t="shared" si="404"/>
        <v/>
      </c>
      <c r="GV220" s="333" t="str">
        <f t="shared" si="405"/>
        <v/>
      </c>
      <c r="GW220" s="439" t="str">
        <f t="shared" si="406"/>
        <v/>
      </c>
      <c r="GX220" s="433" t="str">
        <f t="shared" si="407"/>
        <v/>
      </c>
      <c r="GY220" s="331" t="str">
        <f t="shared" si="408"/>
        <v/>
      </c>
      <c r="GZ220" s="331" t="str">
        <f t="shared" si="409"/>
        <v/>
      </c>
      <c r="HA220" s="328" t="str">
        <f t="shared" si="410"/>
        <v/>
      </c>
      <c r="HB220" s="331" t="str">
        <f t="shared" si="411"/>
        <v/>
      </c>
      <c r="HC220" s="331" t="str">
        <f t="shared" si="412"/>
        <v/>
      </c>
      <c r="HD220" s="333" t="str">
        <f t="shared" si="413"/>
        <v/>
      </c>
      <c r="HE220" s="332" t="str">
        <f t="shared" si="414"/>
        <v/>
      </c>
      <c r="HF220" s="331" t="str">
        <f t="shared" si="415"/>
        <v/>
      </c>
      <c r="HG220" s="333" t="str">
        <f t="shared" si="416"/>
        <v/>
      </c>
      <c r="HH220" s="419" t="str">
        <f t="shared" si="417"/>
        <v/>
      </c>
      <c r="HI220" s="358" t="str">
        <f t="shared" si="418"/>
        <v/>
      </c>
      <c r="HJ220" s="331" t="str">
        <f t="shared" si="419"/>
        <v/>
      </c>
      <c r="HK220" s="331" t="str">
        <f t="shared" si="420"/>
        <v/>
      </c>
      <c r="HL220" s="358" t="str">
        <f t="shared" si="421"/>
        <v/>
      </c>
      <c r="HM220" s="331" t="str">
        <f t="shared" si="422"/>
        <v/>
      </c>
      <c r="HN220" s="331" t="str">
        <f t="shared" si="423"/>
        <v/>
      </c>
      <c r="HO220" s="358" t="str">
        <f t="shared" si="424"/>
        <v/>
      </c>
      <c r="HP220" s="331" t="str">
        <f t="shared" si="425"/>
        <v/>
      </c>
      <c r="HQ220" s="331" t="str">
        <f t="shared" si="426"/>
        <v/>
      </c>
      <c r="HR220" s="361" t="str">
        <f t="shared" si="427"/>
        <v/>
      </c>
      <c r="HS220" s="348" t="str">
        <f t="shared" si="428"/>
        <v/>
      </c>
      <c r="HT220" s="333" t="str">
        <f t="shared" si="429"/>
        <v/>
      </c>
      <c r="HU220" s="428" t="str">
        <f t="shared" si="430"/>
        <v/>
      </c>
      <c r="HV220" s="328" t="str">
        <f t="shared" si="431"/>
        <v/>
      </c>
      <c r="HW220" s="330" t="str">
        <f t="shared" si="432"/>
        <v/>
      </c>
      <c r="HX220" s="418" t="str">
        <f t="shared" si="433"/>
        <v/>
      </c>
      <c r="HY220" s="331" t="str">
        <f t="shared" si="434"/>
        <v/>
      </c>
      <c r="HZ220" s="331" t="str">
        <f t="shared" si="435"/>
        <v/>
      </c>
      <c r="IA220" s="331" t="str">
        <f t="shared" si="436"/>
        <v/>
      </c>
      <c r="IB220" s="331" t="str">
        <f t="shared" si="437"/>
        <v/>
      </c>
      <c r="IC220" s="333" t="str">
        <f t="shared" si="438"/>
        <v/>
      </c>
      <c r="ID220" s="419" t="str">
        <f t="shared" si="439"/>
        <v/>
      </c>
      <c r="IE220" s="331" t="str">
        <f t="shared" si="440"/>
        <v/>
      </c>
      <c r="IF220" s="331" t="str">
        <f t="shared" si="441"/>
        <v/>
      </c>
      <c r="IG220" s="331" t="str">
        <f t="shared" si="442"/>
        <v/>
      </c>
      <c r="IH220" s="331" t="str">
        <f t="shared" si="443"/>
        <v/>
      </c>
      <c r="II220" s="333" t="str">
        <f t="shared" si="444"/>
        <v/>
      </c>
      <c r="IJ220" s="419" t="str">
        <f t="shared" si="445"/>
        <v/>
      </c>
      <c r="IK220" s="331" t="str">
        <f t="shared" si="446"/>
        <v/>
      </c>
      <c r="IL220" s="331" t="str">
        <f t="shared" si="447"/>
        <v/>
      </c>
      <c r="IM220" s="331" t="str">
        <f t="shared" si="448"/>
        <v/>
      </c>
      <c r="IN220" s="331" t="str">
        <f t="shared" si="449"/>
        <v/>
      </c>
      <c r="IO220" s="333" t="str">
        <f t="shared" si="450"/>
        <v/>
      </c>
      <c r="IP220" s="433" t="str">
        <f t="shared" si="451"/>
        <v/>
      </c>
      <c r="IQ220" s="331" t="str">
        <f t="shared" si="452"/>
        <v/>
      </c>
      <c r="IR220" s="348" t="str">
        <f t="shared" si="453"/>
        <v/>
      </c>
      <c r="IS220" s="433" t="str">
        <f t="shared" si="454"/>
        <v/>
      </c>
      <c r="IT220" s="331" t="str">
        <f t="shared" si="455"/>
        <v/>
      </c>
      <c r="IU220" s="333" t="str">
        <f t="shared" si="456"/>
        <v/>
      </c>
      <c r="IV220" s="449" t="str">
        <f t="shared" si="457"/>
        <v/>
      </c>
      <c r="IW220" s="331" t="str">
        <f t="shared" si="458"/>
        <v/>
      </c>
      <c r="IX220" s="331" t="str">
        <f t="shared" si="459"/>
        <v/>
      </c>
      <c r="IY220" s="348" t="str">
        <f t="shared" si="460"/>
        <v/>
      </c>
      <c r="IZ220" s="365" t="str">
        <f t="shared" si="461"/>
        <v/>
      </c>
      <c r="JA220" s="340"/>
      <c r="JB220" s="100"/>
      <c r="JC220" s="370" t="str">
        <f t="shared" si="462"/>
        <v/>
      </c>
      <c r="JD220" s="101" t="str">
        <f t="shared" si="463"/>
        <v/>
      </c>
      <c r="JE220" s="367" t="str">
        <f t="shared" si="464"/>
        <v/>
      </c>
      <c r="JF220" s="368" t="str">
        <f t="shared" si="465"/>
        <v/>
      </c>
      <c r="JG220" s="368" t="str">
        <f t="shared" si="466"/>
        <v/>
      </c>
      <c r="JH220" s="368" t="str">
        <f t="shared" si="467"/>
        <v/>
      </c>
      <c r="JI220" s="368">
        <f t="shared" si="468"/>
        <v>0</v>
      </c>
      <c r="JJ220" s="369" t="str">
        <f t="shared" si="469"/>
        <v/>
      </c>
      <c r="JK220" s="367" t="str">
        <f t="shared" si="470"/>
        <v/>
      </c>
      <c r="JL220" s="369" t="str">
        <f t="shared" si="471"/>
        <v/>
      </c>
      <c r="JM220" s="368" t="str">
        <f t="shared" si="472"/>
        <v/>
      </c>
      <c r="JN220" s="368" t="str">
        <f t="shared" si="473"/>
        <v/>
      </c>
      <c r="JO220" s="368" t="str">
        <f t="shared" si="474"/>
        <v/>
      </c>
      <c r="JP220" s="371" t="str">
        <f t="shared" si="475"/>
        <v/>
      </c>
      <c r="JR220" s="115" t="str">
        <f t="shared" si="476"/>
        <v/>
      </c>
      <c r="JS220" s="28" t="str">
        <f t="shared" si="477"/>
        <v/>
      </c>
      <c r="JT220" s="28" t="str">
        <f t="shared" si="478"/>
        <v/>
      </c>
      <c r="JU220" s="28" t="str">
        <f t="shared" si="479"/>
        <v/>
      </c>
      <c r="JV220" s="28" t="str">
        <f t="shared" si="480"/>
        <v/>
      </c>
      <c r="JW220" s="251"/>
      <c r="JX220" s="122" t="str">
        <f t="shared" si="481"/>
        <v/>
      </c>
      <c r="JZ220" s="115" t="str">
        <f t="shared" si="482"/>
        <v/>
      </c>
      <c r="KA220" s="398" t="str">
        <f t="shared" si="483"/>
        <v/>
      </c>
      <c r="KB220" s="398" t="str">
        <f t="shared" si="484"/>
        <v/>
      </c>
      <c r="KC220" s="28" t="str">
        <f t="shared" si="485"/>
        <v/>
      </c>
      <c r="KD220" s="28" t="str">
        <f t="shared" si="486"/>
        <v/>
      </c>
      <c r="KE220" s="28" t="str">
        <f t="shared" si="487"/>
        <v/>
      </c>
      <c r="KF220" s="28" t="str">
        <f t="shared" si="488"/>
        <v/>
      </c>
      <c r="KG220" s="28" t="str">
        <f t="shared" si="489"/>
        <v/>
      </c>
      <c r="KH220" s="28" t="str">
        <f t="shared" si="490"/>
        <v/>
      </c>
      <c r="KI220" s="28" t="str">
        <f t="shared" si="491"/>
        <v/>
      </c>
      <c r="KJ220" s="28" t="str">
        <f t="shared" si="492"/>
        <v/>
      </c>
      <c r="KK220" s="122" t="str">
        <f t="shared" si="493"/>
        <v/>
      </c>
    </row>
    <row r="221" spans="2:297" s="26" customFormat="1" ht="26.25" customHeight="1" x14ac:dyDescent="0.2">
      <c r="B221" s="27">
        <f t="shared" si="372"/>
        <v>0</v>
      </c>
      <c r="C221" s="27">
        <f t="shared" si="373"/>
        <v>0</v>
      </c>
      <c r="D221" s="27">
        <f t="shared" si="374"/>
        <v>0</v>
      </c>
      <c r="E221" s="27">
        <f t="shared" si="375"/>
        <v>0</v>
      </c>
      <c r="F221" s="27">
        <f t="shared" si="376"/>
        <v>0</v>
      </c>
      <c r="G221" s="27">
        <f t="shared" si="377"/>
        <v>0</v>
      </c>
      <c r="H221" s="27">
        <f t="shared" si="378"/>
        <v>0</v>
      </c>
      <c r="I221" s="27">
        <f t="shared" si="379"/>
        <v>0</v>
      </c>
      <c r="J221" s="27"/>
      <c r="K221" s="27"/>
      <c r="L221" s="27"/>
      <c r="N221" s="131" t="str">
        <f t="shared" si="380"/>
        <v/>
      </c>
      <c r="O221" s="59"/>
      <c r="P221" s="59"/>
      <c r="Q221" s="241"/>
      <c r="R221" s="483"/>
      <c r="S221" s="243" t="str">
        <f>IFERROR(VLOOKUP($R221,整理番号!$B$4:$C$5,2,FALSE),"")</f>
        <v/>
      </c>
      <c r="T221" s="59"/>
      <c r="U221" s="250"/>
      <c r="V221" s="121"/>
      <c r="W221" s="218" t="str">
        <f t="shared" si="381"/>
        <v/>
      </c>
      <c r="X221" s="111"/>
      <c r="Y221" s="115"/>
      <c r="Z221" s="146" t="str">
        <f>IFERROR(VLOOKUP($Y221,整理番号!$B$8:$C$10,2,FALSE),"")</f>
        <v/>
      </c>
      <c r="AA221" s="251"/>
      <c r="AB221" s="28"/>
      <c r="AC221" s="62" t="str">
        <f>IFERROR(VLOOKUP($AB221,整理番号!$B$22:$C$23,2,FALSE),"")</f>
        <v/>
      </c>
      <c r="AD221" s="28"/>
      <c r="AE221" s="116" t="str">
        <f>IFERROR(VLOOKUP(AD221,整理番号!$B$14:$C$16,2,FALSE),"")</f>
        <v/>
      </c>
      <c r="AF221" s="115"/>
      <c r="AG221" s="30" t="str">
        <f>IFERROR(VLOOKUP(AF221,整理番号!$B$18:$C$19,2,FALSE),"")</f>
        <v/>
      </c>
      <c r="AH221" s="28"/>
      <c r="AI221" s="254"/>
      <c r="AJ221" s="254"/>
      <c r="AK221" s="122"/>
      <c r="AL221" s="141"/>
      <c r="AM221" s="28"/>
      <c r="AN221" s="141"/>
      <c r="AO221" s="115"/>
      <c r="AP221" s="116" t="str">
        <f>IFERROR(VLOOKUP(AO221,整理番号!$B$38:$C$43,2,FALSE),"")</f>
        <v/>
      </c>
      <c r="AQ221" s="104" t="str">
        <f t="shared" si="382"/>
        <v/>
      </c>
      <c r="AR221" s="27"/>
      <c r="AS221" s="28"/>
      <c r="AT221" s="27"/>
      <c r="AU221" s="27"/>
      <c r="AV221" s="122"/>
      <c r="AW221" s="115"/>
      <c r="AX221" s="31"/>
      <c r="AY221" s="64" t="str">
        <f t="shared" si="383"/>
        <v/>
      </c>
      <c r="AZ221" s="31"/>
      <c r="BA221" s="31"/>
      <c r="BB221" s="64">
        <f t="shared" si="384"/>
        <v>0</v>
      </c>
      <c r="BC221" s="64" t="str">
        <f t="shared" si="385"/>
        <v/>
      </c>
      <c r="BD221" s="64" t="str">
        <f t="shared" si="386"/>
        <v/>
      </c>
      <c r="BE221" s="33"/>
      <c r="BF221" s="34" t="str">
        <f t="shared" si="387"/>
        <v/>
      </c>
      <c r="BG221" s="125" t="str">
        <f t="shared" si="388"/>
        <v/>
      </c>
      <c r="BH221" s="262"/>
      <c r="BI221" s="263"/>
      <c r="BJ221" s="31"/>
      <c r="BK221" s="31"/>
      <c r="BL221" s="31"/>
      <c r="BM221" s="31"/>
      <c r="BN221" s="148"/>
      <c r="BO221" s="270"/>
      <c r="BP221" s="267"/>
      <c r="BQ221" s="262"/>
      <c r="BR221" s="263"/>
      <c r="BS221" s="31"/>
      <c r="BT221" s="31"/>
      <c r="BU221" s="31"/>
      <c r="BV221" s="31"/>
      <c r="BW221" s="148"/>
      <c r="BX221" s="270"/>
      <c r="BY221" s="267"/>
      <c r="BZ221" s="262"/>
      <c r="CA221" s="263"/>
      <c r="CB221" s="31"/>
      <c r="CC221" s="31"/>
      <c r="CD221" s="31"/>
      <c r="CE221" s="31"/>
      <c r="CF221" s="148"/>
      <c r="CG221" s="270"/>
      <c r="CH221" s="267"/>
      <c r="CI221" s="262"/>
      <c r="CJ221" s="263"/>
      <c r="CK221" s="323"/>
      <c r="CL221" s="323"/>
      <c r="CM221" s="323"/>
      <c r="CN221" s="323"/>
      <c r="CO221" s="35" t="s">
        <v>306</v>
      </c>
      <c r="CP221" s="342" t="str">
        <f t="shared" si="389"/>
        <v/>
      </c>
      <c r="CQ221" s="267"/>
      <c r="CR221" s="258"/>
      <c r="CS221" s="93"/>
      <c r="CT221" s="275"/>
      <c r="CU221" s="275"/>
      <c r="CV221" s="275"/>
      <c r="CW221" s="275"/>
      <c r="CX221" s="36" t="s">
        <v>307</v>
      </c>
      <c r="CY221" s="273"/>
      <c r="CZ221" s="258"/>
      <c r="DA221" s="263"/>
      <c r="DB221" s="296"/>
      <c r="DC221" s="296"/>
      <c r="DD221" s="296"/>
      <c r="DE221" s="296"/>
      <c r="DF221" s="36" t="s">
        <v>308</v>
      </c>
      <c r="DG221" s="344" t="str">
        <f t="shared" si="390"/>
        <v/>
      </c>
      <c r="DH221" s="273"/>
      <c r="DI221" s="258"/>
      <c r="DJ221" s="263"/>
      <c r="DK221" s="278"/>
      <c r="DL221" s="278"/>
      <c r="DM221" s="278"/>
      <c r="DN221" s="278"/>
      <c r="DO221" s="36" t="s">
        <v>309</v>
      </c>
      <c r="DP221" s="281"/>
      <c r="DQ221" s="284" t="str">
        <f t="shared" si="391"/>
        <v/>
      </c>
      <c r="DR221" s="273"/>
      <c r="DS221" s="43"/>
      <c r="DT221" s="93"/>
      <c r="DU221" s="37"/>
      <c r="DV221" s="37"/>
      <c r="DW221" s="37"/>
      <c r="DX221" s="37"/>
      <c r="DY221" s="46" t="s">
        <v>310</v>
      </c>
      <c r="DZ221" s="478"/>
      <c r="EA221" s="38"/>
      <c r="EB221" s="37"/>
      <c r="EC221" s="37"/>
      <c r="ED221" s="37"/>
      <c r="EE221" s="37"/>
      <c r="EF221" s="49" t="s">
        <v>307</v>
      </c>
      <c r="EG221" s="54"/>
      <c r="EH221" s="290"/>
      <c r="EI221" s="37"/>
      <c r="EJ221" s="37"/>
      <c r="EK221" s="37"/>
      <c r="EL221" s="37"/>
      <c r="EM221" s="52" t="s">
        <v>307</v>
      </c>
      <c r="EN221" s="57"/>
      <c r="EO221" s="290"/>
      <c r="EP221" s="37"/>
      <c r="EQ221" s="37"/>
      <c r="ER221" s="37"/>
      <c r="ES221" s="37"/>
      <c r="ET221" s="39" t="s">
        <v>307</v>
      </c>
      <c r="EU221" s="287"/>
      <c r="EV221" s="292"/>
      <c r="EW221" s="290"/>
      <c r="EX221" s="37"/>
      <c r="EY221" s="37"/>
      <c r="EZ221" s="37"/>
      <c r="FA221" s="37"/>
      <c r="FB221" s="39" t="s">
        <v>307</v>
      </c>
      <c r="FC221" s="287"/>
      <c r="FD221" s="292"/>
      <c r="FE221" s="290"/>
      <c r="FF221" s="296"/>
      <c r="FG221" s="296"/>
      <c r="FH221" s="296"/>
      <c r="FI221" s="296"/>
      <c r="FJ221" s="40" t="s">
        <v>311</v>
      </c>
      <c r="FK221" s="302" t="str">
        <f t="shared" si="392"/>
        <v/>
      </c>
      <c r="FL221" s="299"/>
      <c r="FM221" s="292"/>
      <c r="FN221" s="290"/>
      <c r="FO221" s="305"/>
      <c r="FP221" s="296"/>
      <c r="FQ221" s="296"/>
      <c r="FR221" s="296"/>
      <c r="FS221" s="40" t="s">
        <v>311</v>
      </c>
      <c r="FT221" s="352" t="str">
        <f t="shared" si="393"/>
        <v/>
      </c>
      <c r="FU221" s="267"/>
      <c r="FV221" s="292"/>
      <c r="FW221" s="290"/>
      <c r="FX221" s="326"/>
      <c r="FY221" s="326"/>
      <c r="FZ221" s="326"/>
      <c r="GA221" s="326"/>
      <c r="GB221" s="36" t="s">
        <v>312</v>
      </c>
      <c r="GC221" s="308" t="str">
        <f t="shared" si="394"/>
        <v/>
      </c>
      <c r="GD221" s="267"/>
      <c r="GE221" s="312" t="str">
        <f t="shared" si="395"/>
        <v/>
      </c>
      <c r="GF221" s="313"/>
      <c r="GG221" s="338"/>
      <c r="GH221" s="312" t="str">
        <f t="shared" si="396"/>
        <v/>
      </c>
      <c r="GI221" s="313"/>
      <c r="GJ221" s="338" t="s">
        <v>56</v>
      </c>
      <c r="GK221" s="475" t="str">
        <f t="shared" si="397"/>
        <v/>
      </c>
      <c r="GL221" s="313"/>
      <c r="GM221" s="313"/>
      <c r="GN221" s="338"/>
      <c r="GO221" s="429" t="str">
        <f t="shared" si="398"/>
        <v/>
      </c>
      <c r="GP221" s="430" t="str">
        <f t="shared" si="399"/>
        <v/>
      </c>
      <c r="GQ221" s="431" t="str">
        <f t="shared" si="400"/>
        <v/>
      </c>
      <c r="GR221" s="432" t="str">
        <f t="shared" si="401"/>
        <v/>
      </c>
      <c r="GS221" s="430" t="str">
        <f t="shared" si="402"/>
        <v/>
      </c>
      <c r="GT221" s="433" t="str">
        <f t="shared" si="403"/>
        <v/>
      </c>
      <c r="GU221" s="331" t="str">
        <f t="shared" si="404"/>
        <v/>
      </c>
      <c r="GV221" s="333" t="str">
        <f t="shared" si="405"/>
        <v/>
      </c>
      <c r="GW221" s="439" t="str">
        <f t="shared" si="406"/>
        <v/>
      </c>
      <c r="GX221" s="433" t="str">
        <f t="shared" si="407"/>
        <v/>
      </c>
      <c r="GY221" s="331" t="str">
        <f t="shared" si="408"/>
        <v/>
      </c>
      <c r="GZ221" s="331" t="str">
        <f t="shared" si="409"/>
        <v/>
      </c>
      <c r="HA221" s="328" t="str">
        <f t="shared" si="410"/>
        <v/>
      </c>
      <c r="HB221" s="331" t="str">
        <f t="shared" si="411"/>
        <v/>
      </c>
      <c r="HC221" s="331" t="str">
        <f t="shared" si="412"/>
        <v/>
      </c>
      <c r="HD221" s="333" t="str">
        <f t="shared" si="413"/>
        <v/>
      </c>
      <c r="HE221" s="332" t="str">
        <f t="shared" si="414"/>
        <v/>
      </c>
      <c r="HF221" s="331" t="str">
        <f t="shared" si="415"/>
        <v/>
      </c>
      <c r="HG221" s="333" t="str">
        <f t="shared" si="416"/>
        <v/>
      </c>
      <c r="HH221" s="419" t="str">
        <f t="shared" si="417"/>
        <v/>
      </c>
      <c r="HI221" s="358" t="str">
        <f t="shared" si="418"/>
        <v/>
      </c>
      <c r="HJ221" s="331" t="str">
        <f t="shared" si="419"/>
        <v/>
      </c>
      <c r="HK221" s="331" t="str">
        <f t="shared" si="420"/>
        <v/>
      </c>
      <c r="HL221" s="358" t="str">
        <f t="shared" si="421"/>
        <v/>
      </c>
      <c r="HM221" s="331" t="str">
        <f t="shared" si="422"/>
        <v/>
      </c>
      <c r="HN221" s="331" t="str">
        <f t="shared" si="423"/>
        <v/>
      </c>
      <c r="HO221" s="358" t="str">
        <f t="shared" si="424"/>
        <v/>
      </c>
      <c r="HP221" s="331" t="str">
        <f t="shared" si="425"/>
        <v/>
      </c>
      <c r="HQ221" s="331" t="str">
        <f t="shared" si="426"/>
        <v/>
      </c>
      <c r="HR221" s="361" t="str">
        <f t="shared" si="427"/>
        <v/>
      </c>
      <c r="HS221" s="348" t="str">
        <f t="shared" si="428"/>
        <v/>
      </c>
      <c r="HT221" s="333" t="str">
        <f t="shared" si="429"/>
        <v/>
      </c>
      <c r="HU221" s="428" t="str">
        <f t="shared" si="430"/>
        <v/>
      </c>
      <c r="HV221" s="328" t="str">
        <f t="shared" si="431"/>
        <v/>
      </c>
      <c r="HW221" s="330" t="str">
        <f t="shared" si="432"/>
        <v/>
      </c>
      <c r="HX221" s="418" t="str">
        <f t="shared" si="433"/>
        <v/>
      </c>
      <c r="HY221" s="331" t="str">
        <f t="shared" si="434"/>
        <v/>
      </c>
      <c r="HZ221" s="331" t="str">
        <f t="shared" si="435"/>
        <v/>
      </c>
      <c r="IA221" s="331" t="str">
        <f t="shared" si="436"/>
        <v/>
      </c>
      <c r="IB221" s="331" t="str">
        <f t="shared" si="437"/>
        <v/>
      </c>
      <c r="IC221" s="333" t="str">
        <f t="shared" si="438"/>
        <v/>
      </c>
      <c r="ID221" s="419" t="str">
        <f t="shared" si="439"/>
        <v/>
      </c>
      <c r="IE221" s="331" t="str">
        <f t="shared" si="440"/>
        <v/>
      </c>
      <c r="IF221" s="331" t="str">
        <f t="shared" si="441"/>
        <v/>
      </c>
      <c r="IG221" s="331" t="str">
        <f t="shared" si="442"/>
        <v/>
      </c>
      <c r="IH221" s="331" t="str">
        <f t="shared" si="443"/>
        <v/>
      </c>
      <c r="II221" s="333" t="str">
        <f t="shared" si="444"/>
        <v/>
      </c>
      <c r="IJ221" s="419" t="str">
        <f t="shared" si="445"/>
        <v/>
      </c>
      <c r="IK221" s="331" t="str">
        <f t="shared" si="446"/>
        <v/>
      </c>
      <c r="IL221" s="331" t="str">
        <f t="shared" si="447"/>
        <v/>
      </c>
      <c r="IM221" s="331" t="str">
        <f t="shared" si="448"/>
        <v/>
      </c>
      <c r="IN221" s="331" t="str">
        <f t="shared" si="449"/>
        <v/>
      </c>
      <c r="IO221" s="333" t="str">
        <f t="shared" si="450"/>
        <v/>
      </c>
      <c r="IP221" s="433" t="str">
        <f t="shared" si="451"/>
        <v/>
      </c>
      <c r="IQ221" s="331" t="str">
        <f t="shared" si="452"/>
        <v/>
      </c>
      <c r="IR221" s="348" t="str">
        <f t="shared" si="453"/>
        <v/>
      </c>
      <c r="IS221" s="433" t="str">
        <f t="shared" si="454"/>
        <v/>
      </c>
      <c r="IT221" s="331" t="str">
        <f t="shared" si="455"/>
        <v/>
      </c>
      <c r="IU221" s="333" t="str">
        <f t="shared" si="456"/>
        <v/>
      </c>
      <c r="IV221" s="449" t="str">
        <f t="shared" si="457"/>
        <v/>
      </c>
      <c r="IW221" s="331" t="str">
        <f t="shared" si="458"/>
        <v/>
      </c>
      <c r="IX221" s="331" t="str">
        <f t="shared" si="459"/>
        <v/>
      </c>
      <c r="IY221" s="348" t="str">
        <f t="shared" si="460"/>
        <v/>
      </c>
      <c r="IZ221" s="365" t="str">
        <f t="shared" si="461"/>
        <v/>
      </c>
      <c r="JA221" s="340"/>
      <c r="JB221" s="100"/>
      <c r="JC221" s="370" t="str">
        <f t="shared" si="462"/>
        <v/>
      </c>
      <c r="JD221" s="101" t="str">
        <f t="shared" si="463"/>
        <v/>
      </c>
      <c r="JE221" s="367" t="str">
        <f t="shared" si="464"/>
        <v/>
      </c>
      <c r="JF221" s="368" t="str">
        <f t="shared" si="465"/>
        <v/>
      </c>
      <c r="JG221" s="368" t="str">
        <f t="shared" si="466"/>
        <v/>
      </c>
      <c r="JH221" s="368" t="str">
        <f t="shared" si="467"/>
        <v/>
      </c>
      <c r="JI221" s="368">
        <f t="shared" si="468"/>
        <v>0</v>
      </c>
      <c r="JJ221" s="369" t="str">
        <f t="shared" si="469"/>
        <v/>
      </c>
      <c r="JK221" s="367" t="str">
        <f t="shared" si="470"/>
        <v/>
      </c>
      <c r="JL221" s="369" t="str">
        <f t="shared" si="471"/>
        <v/>
      </c>
      <c r="JM221" s="368" t="str">
        <f t="shared" si="472"/>
        <v/>
      </c>
      <c r="JN221" s="368" t="str">
        <f t="shared" si="473"/>
        <v/>
      </c>
      <c r="JO221" s="368" t="str">
        <f t="shared" si="474"/>
        <v/>
      </c>
      <c r="JP221" s="371" t="str">
        <f t="shared" si="475"/>
        <v/>
      </c>
      <c r="JR221" s="115" t="str">
        <f t="shared" si="476"/>
        <v/>
      </c>
      <c r="JS221" s="28" t="str">
        <f t="shared" si="477"/>
        <v/>
      </c>
      <c r="JT221" s="28" t="str">
        <f t="shared" si="478"/>
        <v/>
      </c>
      <c r="JU221" s="28" t="str">
        <f t="shared" si="479"/>
        <v/>
      </c>
      <c r="JV221" s="28" t="str">
        <f t="shared" si="480"/>
        <v/>
      </c>
      <c r="JW221" s="251"/>
      <c r="JX221" s="122" t="str">
        <f t="shared" si="481"/>
        <v/>
      </c>
      <c r="JZ221" s="115" t="str">
        <f t="shared" si="482"/>
        <v/>
      </c>
      <c r="KA221" s="398" t="str">
        <f t="shared" si="483"/>
        <v/>
      </c>
      <c r="KB221" s="398" t="str">
        <f t="shared" si="484"/>
        <v/>
      </c>
      <c r="KC221" s="28" t="str">
        <f t="shared" si="485"/>
        <v/>
      </c>
      <c r="KD221" s="28" t="str">
        <f t="shared" si="486"/>
        <v/>
      </c>
      <c r="KE221" s="28" t="str">
        <f t="shared" si="487"/>
        <v/>
      </c>
      <c r="KF221" s="28" t="str">
        <f t="shared" si="488"/>
        <v/>
      </c>
      <c r="KG221" s="28" t="str">
        <f t="shared" si="489"/>
        <v/>
      </c>
      <c r="KH221" s="28" t="str">
        <f t="shared" si="490"/>
        <v/>
      </c>
      <c r="KI221" s="28" t="str">
        <f t="shared" si="491"/>
        <v/>
      </c>
      <c r="KJ221" s="28" t="str">
        <f t="shared" si="492"/>
        <v/>
      </c>
      <c r="KK221" s="122" t="str">
        <f t="shared" si="493"/>
        <v/>
      </c>
    </row>
    <row r="222" spans="2:297" s="26" customFormat="1" ht="26.25" customHeight="1" x14ac:dyDescent="0.2">
      <c r="B222" s="27">
        <f t="shared" si="372"/>
        <v>0</v>
      </c>
      <c r="C222" s="27">
        <f t="shared" si="373"/>
        <v>0</v>
      </c>
      <c r="D222" s="27">
        <f t="shared" si="374"/>
        <v>0</v>
      </c>
      <c r="E222" s="27">
        <f t="shared" si="375"/>
        <v>0</v>
      </c>
      <c r="F222" s="27">
        <f t="shared" si="376"/>
        <v>0</v>
      </c>
      <c r="G222" s="27">
        <f t="shared" si="377"/>
        <v>0</v>
      </c>
      <c r="H222" s="27">
        <f t="shared" si="378"/>
        <v>0</v>
      </c>
      <c r="I222" s="27">
        <f t="shared" si="379"/>
        <v>0</v>
      </c>
      <c r="J222" s="27"/>
      <c r="K222" s="27"/>
      <c r="L222" s="27"/>
      <c r="N222" s="131" t="str">
        <f t="shared" si="380"/>
        <v/>
      </c>
      <c r="O222" s="59"/>
      <c r="P222" s="59"/>
      <c r="Q222" s="241"/>
      <c r="R222" s="483"/>
      <c r="S222" s="243" t="str">
        <f>IFERROR(VLOOKUP($R222,整理番号!$B$4:$C$5,2,FALSE),"")</f>
        <v/>
      </c>
      <c r="T222" s="59"/>
      <c r="U222" s="250"/>
      <c r="V222" s="121"/>
      <c r="W222" s="218" t="str">
        <f t="shared" si="381"/>
        <v/>
      </c>
      <c r="X222" s="111"/>
      <c r="Y222" s="115"/>
      <c r="Z222" s="146" t="str">
        <f>IFERROR(VLOOKUP($Y222,整理番号!$B$8:$C$10,2,FALSE),"")</f>
        <v/>
      </c>
      <c r="AA222" s="251"/>
      <c r="AB222" s="28"/>
      <c r="AC222" s="62" t="str">
        <f>IFERROR(VLOOKUP($AB222,整理番号!$B$22:$C$23,2,FALSE),"")</f>
        <v/>
      </c>
      <c r="AD222" s="28"/>
      <c r="AE222" s="116" t="str">
        <f>IFERROR(VLOOKUP(AD222,整理番号!$B$14:$C$16,2,FALSE),"")</f>
        <v/>
      </c>
      <c r="AF222" s="115"/>
      <c r="AG222" s="30" t="str">
        <f>IFERROR(VLOOKUP(AF222,整理番号!$B$18:$C$19,2,FALSE),"")</f>
        <v/>
      </c>
      <c r="AH222" s="28"/>
      <c r="AI222" s="254"/>
      <c r="AJ222" s="254"/>
      <c r="AK222" s="122"/>
      <c r="AL222" s="141"/>
      <c r="AM222" s="28"/>
      <c r="AN222" s="141"/>
      <c r="AO222" s="115"/>
      <c r="AP222" s="116" t="str">
        <f>IFERROR(VLOOKUP(AO222,整理番号!$B$38:$C$43,2,FALSE),"")</f>
        <v/>
      </c>
      <c r="AQ222" s="104" t="str">
        <f t="shared" si="382"/>
        <v/>
      </c>
      <c r="AR222" s="27"/>
      <c r="AS222" s="28"/>
      <c r="AT222" s="27"/>
      <c r="AU222" s="27"/>
      <c r="AV222" s="122"/>
      <c r="AW222" s="115"/>
      <c r="AX222" s="31"/>
      <c r="AY222" s="64" t="str">
        <f t="shared" si="383"/>
        <v/>
      </c>
      <c r="AZ222" s="31"/>
      <c r="BA222" s="31"/>
      <c r="BB222" s="64">
        <f t="shared" si="384"/>
        <v>0</v>
      </c>
      <c r="BC222" s="64" t="str">
        <f t="shared" si="385"/>
        <v/>
      </c>
      <c r="BD222" s="64" t="str">
        <f t="shared" si="386"/>
        <v/>
      </c>
      <c r="BE222" s="33"/>
      <c r="BF222" s="34" t="str">
        <f t="shared" si="387"/>
        <v/>
      </c>
      <c r="BG222" s="125" t="str">
        <f t="shared" si="388"/>
        <v/>
      </c>
      <c r="BH222" s="262"/>
      <c r="BI222" s="263"/>
      <c r="BJ222" s="31"/>
      <c r="BK222" s="31"/>
      <c r="BL222" s="31"/>
      <c r="BM222" s="31"/>
      <c r="BN222" s="148"/>
      <c r="BO222" s="270"/>
      <c r="BP222" s="267"/>
      <c r="BQ222" s="262"/>
      <c r="BR222" s="263"/>
      <c r="BS222" s="31"/>
      <c r="BT222" s="31"/>
      <c r="BU222" s="31"/>
      <c r="BV222" s="31"/>
      <c r="BW222" s="148"/>
      <c r="BX222" s="270"/>
      <c r="BY222" s="267"/>
      <c r="BZ222" s="262"/>
      <c r="CA222" s="263"/>
      <c r="CB222" s="31"/>
      <c r="CC222" s="31"/>
      <c r="CD222" s="31"/>
      <c r="CE222" s="31"/>
      <c r="CF222" s="148"/>
      <c r="CG222" s="270"/>
      <c r="CH222" s="267"/>
      <c r="CI222" s="262"/>
      <c r="CJ222" s="263"/>
      <c r="CK222" s="323"/>
      <c r="CL222" s="323"/>
      <c r="CM222" s="323"/>
      <c r="CN222" s="323"/>
      <c r="CO222" s="35" t="s">
        <v>306</v>
      </c>
      <c r="CP222" s="342" t="str">
        <f t="shared" si="389"/>
        <v/>
      </c>
      <c r="CQ222" s="267"/>
      <c r="CR222" s="258"/>
      <c r="CS222" s="93"/>
      <c r="CT222" s="275"/>
      <c r="CU222" s="275"/>
      <c r="CV222" s="275"/>
      <c r="CW222" s="275"/>
      <c r="CX222" s="36" t="s">
        <v>307</v>
      </c>
      <c r="CY222" s="273"/>
      <c r="CZ222" s="258"/>
      <c r="DA222" s="263"/>
      <c r="DB222" s="296"/>
      <c r="DC222" s="296"/>
      <c r="DD222" s="296"/>
      <c r="DE222" s="296"/>
      <c r="DF222" s="36" t="s">
        <v>308</v>
      </c>
      <c r="DG222" s="344" t="str">
        <f t="shared" si="390"/>
        <v/>
      </c>
      <c r="DH222" s="273"/>
      <c r="DI222" s="258"/>
      <c r="DJ222" s="263"/>
      <c r="DK222" s="278"/>
      <c r="DL222" s="278"/>
      <c r="DM222" s="278"/>
      <c r="DN222" s="278"/>
      <c r="DO222" s="36" t="s">
        <v>309</v>
      </c>
      <c r="DP222" s="281"/>
      <c r="DQ222" s="284" t="str">
        <f t="shared" si="391"/>
        <v/>
      </c>
      <c r="DR222" s="273"/>
      <c r="DS222" s="43"/>
      <c r="DT222" s="93"/>
      <c r="DU222" s="37"/>
      <c r="DV222" s="37"/>
      <c r="DW222" s="37"/>
      <c r="DX222" s="37"/>
      <c r="DY222" s="46" t="s">
        <v>310</v>
      </c>
      <c r="DZ222" s="478"/>
      <c r="EA222" s="38"/>
      <c r="EB222" s="37"/>
      <c r="EC222" s="37"/>
      <c r="ED222" s="37"/>
      <c r="EE222" s="37"/>
      <c r="EF222" s="49" t="s">
        <v>307</v>
      </c>
      <c r="EG222" s="54"/>
      <c r="EH222" s="290"/>
      <c r="EI222" s="37"/>
      <c r="EJ222" s="37"/>
      <c r="EK222" s="37"/>
      <c r="EL222" s="37"/>
      <c r="EM222" s="52" t="s">
        <v>307</v>
      </c>
      <c r="EN222" s="57"/>
      <c r="EO222" s="290"/>
      <c r="EP222" s="37"/>
      <c r="EQ222" s="37"/>
      <c r="ER222" s="37"/>
      <c r="ES222" s="37"/>
      <c r="ET222" s="39" t="s">
        <v>307</v>
      </c>
      <c r="EU222" s="287"/>
      <c r="EV222" s="292"/>
      <c r="EW222" s="290"/>
      <c r="EX222" s="37"/>
      <c r="EY222" s="37"/>
      <c r="EZ222" s="37"/>
      <c r="FA222" s="37"/>
      <c r="FB222" s="39" t="s">
        <v>307</v>
      </c>
      <c r="FC222" s="287"/>
      <c r="FD222" s="292"/>
      <c r="FE222" s="290"/>
      <c r="FF222" s="296"/>
      <c r="FG222" s="296"/>
      <c r="FH222" s="296"/>
      <c r="FI222" s="296"/>
      <c r="FJ222" s="40" t="s">
        <v>311</v>
      </c>
      <c r="FK222" s="302" t="str">
        <f t="shared" si="392"/>
        <v/>
      </c>
      <c r="FL222" s="299"/>
      <c r="FM222" s="292"/>
      <c r="FN222" s="290"/>
      <c r="FO222" s="305"/>
      <c r="FP222" s="296"/>
      <c r="FQ222" s="296"/>
      <c r="FR222" s="296"/>
      <c r="FS222" s="40" t="s">
        <v>311</v>
      </c>
      <c r="FT222" s="352" t="str">
        <f t="shared" si="393"/>
        <v/>
      </c>
      <c r="FU222" s="267"/>
      <c r="FV222" s="292"/>
      <c r="FW222" s="290"/>
      <c r="FX222" s="326"/>
      <c r="FY222" s="326"/>
      <c r="FZ222" s="326"/>
      <c r="GA222" s="326"/>
      <c r="GB222" s="36" t="s">
        <v>312</v>
      </c>
      <c r="GC222" s="308" t="str">
        <f t="shared" si="394"/>
        <v/>
      </c>
      <c r="GD222" s="267"/>
      <c r="GE222" s="312" t="str">
        <f t="shared" si="395"/>
        <v/>
      </c>
      <c r="GF222" s="313"/>
      <c r="GG222" s="338"/>
      <c r="GH222" s="312" t="str">
        <f t="shared" si="396"/>
        <v/>
      </c>
      <c r="GI222" s="313"/>
      <c r="GJ222" s="338" t="s">
        <v>56</v>
      </c>
      <c r="GK222" s="475" t="str">
        <f t="shared" si="397"/>
        <v/>
      </c>
      <c r="GL222" s="313"/>
      <c r="GM222" s="313"/>
      <c r="GN222" s="338"/>
      <c r="GO222" s="429" t="str">
        <f t="shared" si="398"/>
        <v/>
      </c>
      <c r="GP222" s="430" t="str">
        <f t="shared" si="399"/>
        <v/>
      </c>
      <c r="GQ222" s="431" t="str">
        <f t="shared" si="400"/>
        <v/>
      </c>
      <c r="GR222" s="432" t="str">
        <f t="shared" si="401"/>
        <v/>
      </c>
      <c r="GS222" s="430" t="str">
        <f t="shared" si="402"/>
        <v/>
      </c>
      <c r="GT222" s="433" t="str">
        <f t="shared" si="403"/>
        <v/>
      </c>
      <c r="GU222" s="331" t="str">
        <f t="shared" si="404"/>
        <v/>
      </c>
      <c r="GV222" s="333" t="str">
        <f t="shared" si="405"/>
        <v/>
      </c>
      <c r="GW222" s="439" t="str">
        <f t="shared" si="406"/>
        <v/>
      </c>
      <c r="GX222" s="433" t="str">
        <f t="shared" si="407"/>
        <v/>
      </c>
      <c r="GY222" s="331" t="str">
        <f t="shared" si="408"/>
        <v/>
      </c>
      <c r="GZ222" s="331" t="str">
        <f t="shared" si="409"/>
        <v/>
      </c>
      <c r="HA222" s="328" t="str">
        <f t="shared" si="410"/>
        <v/>
      </c>
      <c r="HB222" s="331" t="str">
        <f t="shared" si="411"/>
        <v/>
      </c>
      <c r="HC222" s="331" t="str">
        <f t="shared" si="412"/>
        <v/>
      </c>
      <c r="HD222" s="333" t="str">
        <f t="shared" si="413"/>
        <v/>
      </c>
      <c r="HE222" s="332" t="str">
        <f t="shared" si="414"/>
        <v/>
      </c>
      <c r="HF222" s="331" t="str">
        <f t="shared" si="415"/>
        <v/>
      </c>
      <c r="HG222" s="333" t="str">
        <f t="shared" si="416"/>
        <v/>
      </c>
      <c r="HH222" s="419" t="str">
        <f t="shared" si="417"/>
        <v/>
      </c>
      <c r="HI222" s="358" t="str">
        <f t="shared" si="418"/>
        <v/>
      </c>
      <c r="HJ222" s="331" t="str">
        <f t="shared" si="419"/>
        <v/>
      </c>
      <c r="HK222" s="331" t="str">
        <f t="shared" si="420"/>
        <v/>
      </c>
      <c r="HL222" s="358" t="str">
        <f t="shared" si="421"/>
        <v/>
      </c>
      <c r="HM222" s="331" t="str">
        <f t="shared" si="422"/>
        <v/>
      </c>
      <c r="HN222" s="331" t="str">
        <f t="shared" si="423"/>
        <v/>
      </c>
      <c r="HO222" s="358" t="str">
        <f t="shared" si="424"/>
        <v/>
      </c>
      <c r="HP222" s="331" t="str">
        <f t="shared" si="425"/>
        <v/>
      </c>
      <c r="HQ222" s="331" t="str">
        <f t="shared" si="426"/>
        <v/>
      </c>
      <c r="HR222" s="361" t="str">
        <f t="shared" si="427"/>
        <v/>
      </c>
      <c r="HS222" s="348" t="str">
        <f t="shared" si="428"/>
        <v/>
      </c>
      <c r="HT222" s="333" t="str">
        <f t="shared" si="429"/>
        <v/>
      </c>
      <c r="HU222" s="428" t="str">
        <f t="shared" si="430"/>
        <v/>
      </c>
      <c r="HV222" s="328" t="str">
        <f t="shared" si="431"/>
        <v/>
      </c>
      <c r="HW222" s="330" t="str">
        <f t="shared" si="432"/>
        <v/>
      </c>
      <c r="HX222" s="418" t="str">
        <f t="shared" si="433"/>
        <v/>
      </c>
      <c r="HY222" s="331" t="str">
        <f t="shared" si="434"/>
        <v/>
      </c>
      <c r="HZ222" s="331" t="str">
        <f t="shared" si="435"/>
        <v/>
      </c>
      <c r="IA222" s="331" t="str">
        <f t="shared" si="436"/>
        <v/>
      </c>
      <c r="IB222" s="331" t="str">
        <f t="shared" si="437"/>
        <v/>
      </c>
      <c r="IC222" s="333" t="str">
        <f t="shared" si="438"/>
        <v/>
      </c>
      <c r="ID222" s="419" t="str">
        <f t="shared" si="439"/>
        <v/>
      </c>
      <c r="IE222" s="331" t="str">
        <f t="shared" si="440"/>
        <v/>
      </c>
      <c r="IF222" s="331" t="str">
        <f t="shared" si="441"/>
        <v/>
      </c>
      <c r="IG222" s="331" t="str">
        <f t="shared" si="442"/>
        <v/>
      </c>
      <c r="IH222" s="331" t="str">
        <f t="shared" si="443"/>
        <v/>
      </c>
      <c r="II222" s="333" t="str">
        <f t="shared" si="444"/>
        <v/>
      </c>
      <c r="IJ222" s="419" t="str">
        <f t="shared" si="445"/>
        <v/>
      </c>
      <c r="IK222" s="331" t="str">
        <f t="shared" si="446"/>
        <v/>
      </c>
      <c r="IL222" s="331" t="str">
        <f t="shared" si="447"/>
        <v/>
      </c>
      <c r="IM222" s="331" t="str">
        <f t="shared" si="448"/>
        <v/>
      </c>
      <c r="IN222" s="331" t="str">
        <f t="shared" si="449"/>
        <v/>
      </c>
      <c r="IO222" s="333" t="str">
        <f t="shared" si="450"/>
        <v/>
      </c>
      <c r="IP222" s="433" t="str">
        <f t="shared" si="451"/>
        <v/>
      </c>
      <c r="IQ222" s="331" t="str">
        <f t="shared" si="452"/>
        <v/>
      </c>
      <c r="IR222" s="348" t="str">
        <f t="shared" si="453"/>
        <v/>
      </c>
      <c r="IS222" s="433" t="str">
        <f t="shared" si="454"/>
        <v/>
      </c>
      <c r="IT222" s="331" t="str">
        <f t="shared" si="455"/>
        <v/>
      </c>
      <c r="IU222" s="333" t="str">
        <f t="shared" si="456"/>
        <v/>
      </c>
      <c r="IV222" s="449" t="str">
        <f t="shared" si="457"/>
        <v/>
      </c>
      <c r="IW222" s="331" t="str">
        <f t="shared" si="458"/>
        <v/>
      </c>
      <c r="IX222" s="331" t="str">
        <f t="shared" si="459"/>
        <v/>
      </c>
      <c r="IY222" s="348" t="str">
        <f t="shared" si="460"/>
        <v/>
      </c>
      <c r="IZ222" s="365" t="str">
        <f t="shared" si="461"/>
        <v/>
      </c>
      <c r="JA222" s="340"/>
      <c r="JB222" s="100"/>
      <c r="JC222" s="370" t="str">
        <f t="shared" si="462"/>
        <v/>
      </c>
      <c r="JD222" s="101" t="str">
        <f t="shared" si="463"/>
        <v/>
      </c>
      <c r="JE222" s="367" t="str">
        <f t="shared" si="464"/>
        <v/>
      </c>
      <c r="JF222" s="368" t="str">
        <f t="shared" si="465"/>
        <v/>
      </c>
      <c r="JG222" s="368" t="str">
        <f t="shared" si="466"/>
        <v/>
      </c>
      <c r="JH222" s="368" t="str">
        <f t="shared" si="467"/>
        <v/>
      </c>
      <c r="JI222" s="368">
        <f t="shared" si="468"/>
        <v>0</v>
      </c>
      <c r="JJ222" s="369" t="str">
        <f t="shared" si="469"/>
        <v/>
      </c>
      <c r="JK222" s="367" t="str">
        <f t="shared" si="470"/>
        <v/>
      </c>
      <c r="JL222" s="369" t="str">
        <f t="shared" si="471"/>
        <v/>
      </c>
      <c r="JM222" s="368" t="str">
        <f t="shared" si="472"/>
        <v/>
      </c>
      <c r="JN222" s="368" t="str">
        <f t="shared" si="473"/>
        <v/>
      </c>
      <c r="JO222" s="368" t="str">
        <f t="shared" si="474"/>
        <v/>
      </c>
      <c r="JP222" s="371" t="str">
        <f t="shared" si="475"/>
        <v/>
      </c>
      <c r="JR222" s="115" t="str">
        <f t="shared" si="476"/>
        <v/>
      </c>
      <c r="JS222" s="28" t="str">
        <f t="shared" si="477"/>
        <v/>
      </c>
      <c r="JT222" s="28" t="str">
        <f t="shared" si="478"/>
        <v/>
      </c>
      <c r="JU222" s="28" t="str">
        <f t="shared" si="479"/>
        <v/>
      </c>
      <c r="JV222" s="28" t="str">
        <f t="shared" si="480"/>
        <v/>
      </c>
      <c r="JW222" s="251"/>
      <c r="JX222" s="122" t="str">
        <f t="shared" si="481"/>
        <v/>
      </c>
      <c r="JZ222" s="115" t="str">
        <f t="shared" si="482"/>
        <v/>
      </c>
      <c r="KA222" s="398" t="str">
        <f t="shared" si="483"/>
        <v/>
      </c>
      <c r="KB222" s="398" t="str">
        <f t="shared" si="484"/>
        <v/>
      </c>
      <c r="KC222" s="28" t="str">
        <f t="shared" si="485"/>
        <v/>
      </c>
      <c r="KD222" s="28" t="str">
        <f t="shared" si="486"/>
        <v/>
      </c>
      <c r="KE222" s="28" t="str">
        <f t="shared" si="487"/>
        <v/>
      </c>
      <c r="KF222" s="28" t="str">
        <f t="shared" si="488"/>
        <v/>
      </c>
      <c r="KG222" s="28" t="str">
        <f t="shared" si="489"/>
        <v/>
      </c>
      <c r="KH222" s="28" t="str">
        <f t="shared" si="490"/>
        <v/>
      </c>
      <c r="KI222" s="28" t="str">
        <f t="shared" si="491"/>
        <v/>
      </c>
      <c r="KJ222" s="28" t="str">
        <f t="shared" si="492"/>
        <v/>
      </c>
      <c r="KK222" s="122" t="str">
        <f t="shared" si="493"/>
        <v/>
      </c>
    </row>
    <row r="223" spans="2:297" s="26" customFormat="1" ht="26.25" customHeight="1" x14ac:dyDescent="0.2">
      <c r="B223" s="27">
        <f t="shared" si="372"/>
        <v>0</v>
      </c>
      <c r="C223" s="27">
        <f t="shared" si="373"/>
        <v>0</v>
      </c>
      <c r="D223" s="27">
        <f t="shared" si="374"/>
        <v>0</v>
      </c>
      <c r="E223" s="27">
        <f t="shared" si="375"/>
        <v>0</v>
      </c>
      <c r="F223" s="27">
        <f t="shared" si="376"/>
        <v>0</v>
      </c>
      <c r="G223" s="27">
        <f t="shared" si="377"/>
        <v>0</v>
      </c>
      <c r="H223" s="27">
        <f t="shared" si="378"/>
        <v>0</v>
      </c>
      <c r="I223" s="27">
        <f t="shared" si="379"/>
        <v>0</v>
      </c>
      <c r="J223" s="27"/>
      <c r="K223" s="27"/>
      <c r="L223" s="27"/>
      <c r="N223" s="131" t="str">
        <f t="shared" si="380"/>
        <v/>
      </c>
      <c r="O223" s="59"/>
      <c r="P223" s="59"/>
      <c r="Q223" s="241"/>
      <c r="R223" s="483"/>
      <c r="S223" s="243" t="str">
        <f>IFERROR(VLOOKUP($R223,整理番号!$B$4:$C$5,2,FALSE),"")</f>
        <v/>
      </c>
      <c r="T223" s="59"/>
      <c r="U223" s="250"/>
      <c r="V223" s="121"/>
      <c r="W223" s="218" t="str">
        <f t="shared" si="381"/>
        <v/>
      </c>
      <c r="X223" s="111"/>
      <c r="Y223" s="115"/>
      <c r="Z223" s="146" t="str">
        <f>IFERROR(VLOOKUP($Y223,整理番号!$B$8:$C$10,2,FALSE),"")</f>
        <v/>
      </c>
      <c r="AA223" s="251"/>
      <c r="AB223" s="28"/>
      <c r="AC223" s="62" t="str">
        <f>IFERROR(VLOOKUP($AB223,整理番号!$B$22:$C$23,2,FALSE),"")</f>
        <v/>
      </c>
      <c r="AD223" s="28"/>
      <c r="AE223" s="116" t="str">
        <f>IFERROR(VLOOKUP(AD223,整理番号!$B$14:$C$16,2,FALSE),"")</f>
        <v/>
      </c>
      <c r="AF223" s="115"/>
      <c r="AG223" s="30" t="str">
        <f>IFERROR(VLOOKUP(AF223,整理番号!$B$18:$C$19,2,FALSE),"")</f>
        <v/>
      </c>
      <c r="AH223" s="28"/>
      <c r="AI223" s="254"/>
      <c r="AJ223" s="254"/>
      <c r="AK223" s="122"/>
      <c r="AL223" s="141"/>
      <c r="AM223" s="28"/>
      <c r="AN223" s="141"/>
      <c r="AO223" s="115"/>
      <c r="AP223" s="116" t="str">
        <f>IFERROR(VLOOKUP(AO223,整理番号!$B$38:$C$43,2,FALSE),"")</f>
        <v/>
      </c>
      <c r="AQ223" s="104" t="str">
        <f t="shared" si="382"/>
        <v/>
      </c>
      <c r="AR223" s="27"/>
      <c r="AS223" s="28"/>
      <c r="AT223" s="27"/>
      <c r="AU223" s="27"/>
      <c r="AV223" s="122"/>
      <c r="AW223" s="115"/>
      <c r="AX223" s="31"/>
      <c r="AY223" s="64" t="str">
        <f t="shared" si="383"/>
        <v/>
      </c>
      <c r="AZ223" s="31"/>
      <c r="BA223" s="31"/>
      <c r="BB223" s="64">
        <f t="shared" si="384"/>
        <v>0</v>
      </c>
      <c r="BC223" s="64" t="str">
        <f t="shared" si="385"/>
        <v/>
      </c>
      <c r="BD223" s="64" t="str">
        <f t="shared" si="386"/>
        <v/>
      </c>
      <c r="BE223" s="33"/>
      <c r="BF223" s="34" t="str">
        <f t="shared" si="387"/>
        <v/>
      </c>
      <c r="BG223" s="125" t="str">
        <f t="shared" si="388"/>
        <v/>
      </c>
      <c r="BH223" s="262"/>
      <c r="BI223" s="263"/>
      <c r="BJ223" s="31"/>
      <c r="BK223" s="31"/>
      <c r="BL223" s="31"/>
      <c r="BM223" s="31"/>
      <c r="BN223" s="148"/>
      <c r="BO223" s="270"/>
      <c r="BP223" s="267"/>
      <c r="BQ223" s="262"/>
      <c r="BR223" s="263"/>
      <c r="BS223" s="31"/>
      <c r="BT223" s="31"/>
      <c r="BU223" s="31"/>
      <c r="BV223" s="31"/>
      <c r="BW223" s="148"/>
      <c r="BX223" s="270"/>
      <c r="BY223" s="267"/>
      <c r="BZ223" s="262"/>
      <c r="CA223" s="263"/>
      <c r="CB223" s="31"/>
      <c r="CC223" s="31"/>
      <c r="CD223" s="31"/>
      <c r="CE223" s="31"/>
      <c r="CF223" s="148"/>
      <c r="CG223" s="270"/>
      <c r="CH223" s="267"/>
      <c r="CI223" s="262"/>
      <c r="CJ223" s="263"/>
      <c r="CK223" s="323"/>
      <c r="CL223" s="323"/>
      <c r="CM223" s="323"/>
      <c r="CN223" s="323"/>
      <c r="CO223" s="35" t="s">
        <v>306</v>
      </c>
      <c r="CP223" s="342" t="str">
        <f t="shared" si="389"/>
        <v/>
      </c>
      <c r="CQ223" s="267"/>
      <c r="CR223" s="258"/>
      <c r="CS223" s="93"/>
      <c r="CT223" s="275"/>
      <c r="CU223" s="275"/>
      <c r="CV223" s="275"/>
      <c r="CW223" s="275"/>
      <c r="CX223" s="36" t="s">
        <v>307</v>
      </c>
      <c r="CY223" s="273"/>
      <c r="CZ223" s="258"/>
      <c r="DA223" s="263"/>
      <c r="DB223" s="296"/>
      <c r="DC223" s="296"/>
      <c r="DD223" s="296"/>
      <c r="DE223" s="296"/>
      <c r="DF223" s="36" t="s">
        <v>308</v>
      </c>
      <c r="DG223" s="344" t="str">
        <f t="shared" si="390"/>
        <v/>
      </c>
      <c r="DH223" s="273"/>
      <c r="DI223" s="258"/>
      <c r="DJ223" s="263"/>
      <c r="DK223" s="278"/>
      <c r="DL223" s="278"/>
      <c r="DM223" s="278"/>
      <c r="DN223" s="278"/>
      <c r="DO223" s="36" t="s">
        <v>309</v>
      </c>
      <c r="DP223" s="281"/>
      <c r="DQ223" s="284" t="str">
        <f t="shared" si="391"/>
        <v/>
      </c>
      <c r="DR223" s="273"/>
      <c r="DS223" s="43"/>
      <c r="DT223" s="93"/>
      <c r="DU223" s="37"/>
      <c r="DV223" s="37"/>
      <c r="DW223" s="37"/>
      <c r="DX223" s="37"/>
      <c r="DY223" s="46" t="s">
        <v>310</v>
      </c>
      <c r="DZ223" s="478"/>
      <c r="EA223" s="38"/>
      <c r="EB223" s="37"/>
      <c r="EC223" s="37"/>
      <c r="ED223" s="37"/>
      <c r="EE223" s="37"/>
      <c r="EF223" s="49" t="s">
        <v>307</v>
      </c>
      <c r="EG223" s="54"/>
      <c r="EH223" s="290"/>
      <c r="EI223" s="37"/>
      <c r="EJ223" s="37"/>
      <c r="EK223" s="37"/>
      <c r="EL223" s="37"/>
      <c r="EM223" s="52" t="s">
        <v>307</v>
      </c>
      <c r="EN223" s="57"/>
      <c r="EO223" s="290"/>
      <c r="EP223" s="37"/>
      <c r="EQ223" s="37"/>
      <c r="ER223" s="37"/>
      <c r="ES223" s="37"/>
      <c r="ET223" s="39" t="s">
        <v>307</v>
      </c>
      <c r="EU223" s="287"/>
      <c r="EV223" s="292"/>
      <c r="EW223" s="290"/>
      <c r="EX223" s="37"/>
      <c r="EY223" s="37"/>
      <c r="EZ223" s="37"/>
      <c r="FA223" s="37"/>
      <c r="FB223" s="39" t="s">
        <v>307</v>
      </c>
      <c r="FC223" s="287"/>
      <c r="FD223" s="292"/>
      <c r="FE223" s="290"/>
      <c r="FF223" s="296"/>
      <c r="FG223" s="296"/>
      <c r="FH223" s="296"/>
      <c r="FI223" s="296"/>
      <c r="FJ223" s="40" t="s">
        <v>311</v>
      </c>
      <c r="FK223" s="302" t="str">
        <f t="shared" si="392"/>
        <v/>
      </c>
      <c r="FL223" s="299"/>
      <c r="FM223" s="292"/>
      <c r="FN223" s="290"/>
      <c r="FO223" s="305"/>
      <c r="FP223" s="296"/>
      <c r="FQ223" s="296"/>
      <c r="FR223" s="296"/>
      <c r="FS223" s="40" t="s">
        <v>311</v>
      </c>
      <c r="FT223" s="352" t="str">
        <f t="shared" si="393"/>
        <v/>
      </c>
      <c r="FU223" s="267"/>
      <c r="FV223" s="292"/>
      <c r="FW223" s="290"/>
      <c r="FX223" s="326"/>
      <c r="FY223" s="326"/>
      <c r="FZ223" s="326"/>
      <c r="GA223" s="326"/>
      <c r="GB223" s="36" t="s">
        <v>312</v>
      </c>
      <c r="GC223" s="308" t="str">
        <f t="shared" si="394"/>
        <v/>
      </c>
      <c r="GD223" s="267"/>
      <c r="GE223" s="312" t="str">
        <f t="shared" si="395"/>
        <v/>
      </c>
      <c r="GF223" s="313"/>
      <c r="GG223" s="338"/>
      <c r="GH223" s="312" t="str">
        <f t="shared" si="396"/>
        <v/>
      </c>
      <c r="GI223" s="313"/>
      <c r="GJ223" s="338" t="s">
        <v>56</v>
      </c>
      <c r="GK223" s="475" t="str">
        <f t="shared" si="397"/>
        <v/>
      </c>
      <c r="GL223" s="313"/>
      <c r="GM223" s="313"/>
      <c r="GN223" s="338"/>
      <c r="GO223" s="429" t="str">
        <f t="shared" si="398"/>
        <v/>
      </c>
      <c r="GP223" s="430" t="str">
        <f t="shared" si="399"/>
        <v/>
      </c>
      <c r="GQ223" s="431" t="str">
        <f t="shared" si="400"/>
        <v/>
      </c>
      <c r="GR223" s="432" t="str">
        <f t="shared" si="401"/>
        <v/>
      </c>
      <c r="GS223" s="430" t="str">
        <f t="shared" si="402"/>
        <v/>
      </c>
      <c r="GT223" s="433" t="str">
        <f t="shared" si="403"/>
        <v/>
      </c>
      <c r="GU223" s="331" t="str">
        <f t="shared" si="404"/>
        <v/>
      </c>
      <c r="GV223" s="333" t="str">
        <f t="shared" si="405"/>
        <v/>
      </c>
      <c r="GW223" s="439" t="str">
        <f t="shared" si="406"/>
        <v/>
      </c>
      <c r="GX223" s="433" t="str">
        <f t="shared" si="407"/>
        <v/>
      </c>
      <c r="GY223" s="331" t="str">
        <f t="shared" si="408"/>
        <v/>
      </c>
      <c r="GZ223" s="331" t="str">
        <f t="shared" si="409"/>
        <v/>
      </c>
      <c r="HA223" s="328" t="str">
        <f t="shared" si="410"/>
        <v/>
      </c>
      <c r="HB223" s="331" t="str">
        <f t="shared" si="411"/>
        <v/>
      </c>
      <c r="HC223" s="331" t="str">
        <f t="shared" si="412"/>
        <v/>
      </c>
      <c r="HD223" s="333" t="str">
        <f t="shared" si="413"/>
        <v/>
      </c>
      <c r="HE223" s="332" t="str">
        <f t="shared" si="414"/>
        <v/>
      </c>
      <c r="HF223" s="331" t="str">
        <f t="shared" si="415"/>
        <v/>
      </c>
      <c r="HG223" s="333" t="str">
        <f t="shared" si="416"/>
        <v/>
      </c>
      <c r="HH223" s="419" t="str">
        <f t="shared" si="417"/>
        <v/>
      </c>
      <c r="HI223" s="358" t="str">
        <f t="shared" si="418"/>
        <v/>
      </c>
      <c r="HJ223" s="331" t="str">
        <f t="shared" si="419"/>
        <v/>
      </c>
      <c r="HK223" s="331" t="str">
        <f t="shared" si="420"/>
        <v/>
      </c>
      <c r="HL223" s="358" t="str">
        <f t="shared" si="421"/>
        <v/>
      </c>
      <c r="HM223" s="331" t="str">
        <f t="shared" si="422"/>
        <v/>
      </c>
      <c r="HN223" s="331" t="str">
        <f t="shared" si="423"/>
        <v/>
      </c>
      <c r="HO223" s="358" t="str">
        <f t="shared" si="424"/>
        <v/>
      </c>
      <c r="HP223" s="331" t="str">
        <f t="shared" si="425"/>
        <v/>
      </c>
      <c r="HQ223" s="331" t="str">
        <f t="shared" si="426"/>
        <v/>
      </c>
      <c r="HR223" s="361" t="str">
        <f t="shared" si="427"/>
        <v/>
      </c>
      <c r="HS223" s="348" t="str">
        <f t="shared" si="428"/>
        <v/>
      </c>
      <c r="HT223" s="333" t="str">
        <f t="shared" si="429"/>
        <v/>
      </c>
      <c r="HU223" s="428" t="str">
        <f t="shared" si="430"/>
        <v/>
      </c>
      <c r="HV223" s="328" t="str">
        <f t="shared" si="431"/>
        <v/>
      </c>
      <c r="HW223" s="330" t="str">
        <f t="shared" si="432"/>
        <v/>
      </c>
      <c r="HX223" s="418" t="str">
        <f t="shared" si="433"/>
        <v/>
      </c>
      <c r="HY223" s="331" t="str">
        <f t="shared" si="434"/>
        <v/>
      </c>
      <c r="HZ223" s="331" t="str">
        <f t="shared" si="435"/>
        <v/>
      </c>
      <c r="IA223" s="331" t="str">
        <f t="shared" si="436"/>
        <v/>
      </c>
      <c r="IB223" s="331" t="str">
        <f t="shared" si="437"/>
        <v/>
      </c>
      <c r="IC223" s="333" t="str">
        <f t="shared" si="438"/>
        <v/>
      </c>
      <c r="ID223" s="419" t="str">
        <f t="shared" si="439"/>
        <v/>
      </c>
      <c r="IE223" s="331" t="str">
        <f t="shared" si="440"/>
        <v/>
      </c>
      <c r="IF223" s="331" t="str">
        <f t="shared" si="441"/>
        <v/>
      </c>
      <c r="IG223" s="331" t="str">
        <f t="shared" si="442"/>
        <v/>
      </c>
      <c r="IH223" s="331" t="str">
        <f t="shared" si="443"/>
        <v/>
      </c>
      <c r="II223" s="333" t="str">
        <f t="shared" si="444"/>
        <v/>
      </c>
      <c r="IJ223" s="419" t="str">
        <f t="shared" si="445"/>
        <v/>
      </c>
      <c r="IK223" s="331" t="str">
        <f t="shared" si="446"/>
        <v/>
      </c>
      <c r="IL223" s="331" t="str">
        <f t="shared" si="447"/>
        <v/>
      </c>
      <c r="IM223" s="331" t="str">
        <f t="shared" si="448"/>
        <v/>
      </c>
      <c r="IN223" s="331" t="str">
        <f t="shared" si="449"/>
        <v/>
      </c>
      <c r="IO223" s="333" t="str">
        <f t="shared" si="450"/>
        <v/>
      </c>
      <c r="IP223" s="433" t="str">
        <f t="shared" si="451"/>
        <v/>
      </c>
      <c r="IQ223" s="331" t="str">
        <f t="shared" si="452"/>
        <v/>
      </c>
      <c r="IR223" s="348" t="str">
        <f t="shared" si="453"/>
        <v/>
      </c>
      <c r="IS223" s="433" t="str">
        <f t="shared" si="454"/>
        <v/>
      </c>
      <c r="IT223" s="331" t="str">
        <f t="shared" si="455"/>
        <v/>
      </c>
      <c r="IU223" s="333" t="str">
        <f t="shared" si="456"/>
        <v/>
      </c>
      <c r="IV223" s="449" t="str">
        <f t="shared" si="457"/>
        <v/>
      </c>
      <c r="IW223" s="331" t="str">
        <f t="shared" si="458"/>
        <v/>
      </c>
      <c r="IX223" s="331" t="str">
        <f t="shared" si="459"/>
        <v/>
      </c>
      <c r="IY223" s="348" t="str">
        <f t="shared" si="460"/>
        <v/>
      </c>
      <c r="IZ223" s="365" t="str">
        <f t="shared" si="461"/>
        <v/>
      </c>
      <c r="JA223" s="340"/>
      <c r="JB223" s="100"/>
      <c r="JC223" s="370" t="str">
        <f t="shared" si="462"/>
        <v/>
      </c>
      <c r="JD223" s="101" t="str">
        <f t="shared" si="463"/>
        <v/>
      </c>
      <c r="JE223" s="367" t="str">
        <f t="shared" si="464"/>
        <v/>
      </c>
      <c r="JF223" s="368" t="str">
        <f t="shared" si="465"/>
        <v/>
      </c>
      <c r="JG223" s="368" t="str">
        <f t="shared" si="466"/>
        <v/>
      </c>
      <c r="JH223" s="368" t="str">
        <f t="shared" si="467"/>
        <v/>
      </c>
      <c r="JI223" s="368">
        <f t="shared" si="468"/>
        <v>0</v>
      </c>
      <c r="JJ223" s="369" t="str">
        <f t="shared" si="469"/>
        <v/>
      </c>
      <c r="JK223" s="367" t="str">
        <f t="shared" si="470"/>
        <v/>
      </c>
      <c r="JL223" s="369" t="str">
        <f t="shared" si="471"/>
        <v/>
      </c>
      <c r="JM223" s="368" t="str">
        <f t="shared" si="472"/>
        <v/>
      </c>
      <c r="JN223" s="368" t="str">
        <f t="shared" si="473"/>
        <v/>
      </c>
      <c r="JO223" s="368" t="str">
        <f t="shared" si="474"/>
        <v/>
      </c>
      <c r="JP223" s="371" t="str">
        <f t="shared" si="475"/>
        <v/>
      </c>
      <c r="JR223" s="115" t="str">
        <f t="shared" si="476"/>
        <v/>
      </c>
      <c r="JS223" s="28" t="str">
        <f t="shared" si="477"/>
        <v/>
      </c>
      <c r="JT223" s="28" t="str">
        <f t="shared" si="478"/>
        <v/>
      </c>
      <c r="JU223" s="28" t="str">
        <f t="shared" si="479"/>
        <v/>
      </c>
      <c r="JV223" s="28" t="str">
        <f t="shared" si="480"/>
        <v/>
      </c>
      <c r="JW223" s="251"/>
      <c r="JX223" s="122" t="str">
        <f t="shared" si="481"/>
        <v/>
      </c>
      <c r="JZ223" s="115" t="str">
        <f t="shared" si="482"/>
        <v/>
      </c>
      <c r="KA223" s="398" t="str">
        <f t="shared" si="483"/>
        <v/>
      </c>
      <c r="KB223" s="398" t="str">
        <f t="shared" si="484"/>
        <v/>
      </c>
      <c r="KC223" s="28" t="str">
        <f t="shared" si="485"/>
        <v/>
      </c>
      <c r="KD223" s="28" t="str">
        <f t="shared" si="486"/>
        <v/>
      </c>
      <c r="KE223" s="28" t="str">
        <f t="shared" si="487"/>
        <v/>
      </c>
      <c r="KF223" s="28" t="str">
        <f t="shared" si="488"/>
        <v/>
      </c>
      <c r="KG223" s="28" t="str">
        <f t="shared" si="489"/>
        <v/>
      </c>
      <c r="KH223" s="28" t="str">
        <f t="shared" si="490"/>
        <v/>
      </c>
      <c r="KI223" s="28" t="str">
        <f t="shared" si="491"/>
        <v/>
      </c>
      <c r="KJ223" s="28" t="str">
        <f t="shared" si="492"/>
        <v/>
      </c>
      <c r="KK223" s="122" t="str">
        <f t="shared" si="493"/>
        <v/>
      </c>
    </row>
    <row r="224" spans="2:297" s="26" customFormat="1" ht="26.25" customHeight="1" x14ac:dyDescent="0.2">
      <c r="B224" s="27">
        <f t="shared" si="372"/>
        <v>0</v>
      </c>
      <c r="C224" s="27">
        <f t="shared" si="373"/>
        <v>0</v>
      </c>
      <c r="D224" s="27">
        <f t="shared" si="374"/>
        <v>0</v>
      </c>
      <c r="E224" s="27">
        <f t="shared" si="375"/>
        <v>0</v>
      </c>
      <c r="F224" s="27">
        <f t="shared" si="376"/>
        <v>0</v>
      </c>
      <c r="G224" s="27">
        <f t="shared" si="377"/>
        <v>0</v>
      </c>
      <c r="H224" s="27">
        <f t="shared" si="378"/>
        <v>0</v>
      </c>
      <c r="I224" s="27">
        <f t="shared" si="379"/>
        <v>0</v>
      </c>
      <c r="J224" s="27"/>
      <c r="K224" s="27"/>
      <c r="L224" s="27"/>
      <c r="N224" s="131" t="str">
        <f t="shared" si="380"/>
        <v/>
      </c>
      <c r="O224" s="59"/>
      <c r="P224" s="59"/>
      <c r="Q224" s="241"/>
      <c r="R224" s="483"/>
      <c r="S224" s="243" t="str">
        <f>IFERROR(VLOOKUP($R224,整理番号!$B$4:$C$5,2,FALSE),"")</f>
        <v/>
      </c>
      <c r="T224" s="59"/>
      <c r="U224" s="250"/>
      <c r="V224" s="121"/>
      <c r="W224" s="218" t="str">
        <f t="shared" si="381"/>
        <v/>
      </c>
      <c r="X224" s="111"/>
      <c r="Y224" s="115"/>
      <c r="Z224" s="146" t="str">
        <f>IFERROR(VLOOKUP($Y224,整理番号!$B$8:$C$10,2,FALSE),"")</f>
        <v/>
      </c>
      <c r="AA224" s="251"/>
      <c r="AB224" s="28"/>
      <c r="AC224" s="62" t="str">
        <f>IFERROR(VLOOKUP($AB224,整理番号!$B$22:$C$23,2,FALSE),"")</f>
        <v/>
      </c>
      <c r="AD224" s="28"/>
      <c r="AE224" s="116" t="str">
        <f>IFERROR(VLOOKUP(AD224,整理番号!$B$14:$C$16,2,FALSE),"")</f>
        <v/>
      </c>
      <c r="AF224" s="115"/>
      <c r="AG224" s="30" t="str">
        <f>IFERROR(VLOOKUP(AF224,整理番号!$B$18:$C$19,2,FALSE),"")</f>
        <v/>
      </c>
      <c r="AH224" s="28"/>
      <c r="AI224" s="254"/>
      <c r="AJ224" s="254"/>
      <c r="AK224" s="122"/>
      <c r="AL224" s="141"/>
      <c r="AM224" s="28"/>
      <c r="AN224" s="141"/>
      <c r="AO224" s="115"/>
      <c r="AP224" s="116" t="str">
        <f>IFERROR(VLOOKUP(AO224,整理番号!$B$38:$C$43,2,FALSE),"")</f>
        <v/>
      </c>
      <c r="AQ224" s="104" t="str">
        <f t="shared" si="382"/>
        <v/>
      </c>
      <c r="AR224" s="27"/>
      <c r="AS224" s="28"/>
      <c r="AT224" s="27"/>
      <c r="AU224" s="27"/>
      <c r="AV224" s="122"/>
      <c r="AW224" s="115"/>
      <c r="AX224" s="31"/>
      <c r="AY224" s="64" t="str">
        <f t="shared" si="383"/>
        <v/>
      </c>
      <c r="AZ224" s="31"/>
      <c r="BA224" s="31"/>
      <c r="BB224" s="64">
        <f t="shared" si="384"/>
        <v>0</v>
      </c>
      <c r="BC224" s="64" t="str">
        <f t="shared" si="385"/>
        <v/>
      </c>
      <c r="BD224" s="64" t="str">
        <f t="shared" si="386"/>
        <v/>
      </c>
      <c r="BE224" s="33"/>
      <c r="BF224" s="34" t="str">
        <f t="shared" si="387"/>
        <v/>
      </c>
      <c r="BG224" s="125" t="str">
        <f t="shared" si="388"/>
        <v/>
      </c>
      <c r="BH224" s="262"/>
      <c r="BI224" s="263"/>
      <c r="BJ224" s="31"/>
      <c r="BK224" s="31"/>
      <c r="BL224" s="31"/>
      <c r="BM224" s="31"/>
      <c r="BN224" s="148"/>
      <c r="BO224" s="270"/>
      <c r="BP224" s="267"/>
      <c r="BQ224" s="262"/>
      <c r="BR224" s="263"/>
      <c r="BS224" s="31"/>
      <c r="BT224" s="31"/>
      <c r="BU224" s="31"/>
      <c r="BV224" s="31"/>
      <c r="BW224" s="148"/>
      <c r="BX224" s="270"/>
      <c r="BY224" s="267"/>
      <c r="BZ224" s="262"/>
      <c r="CA224" s="263"/>
      <c r="CB224" s="31"/>
      <c r="CC224" s="31"/>
      <c r="CD224" s="31"/>
      <c r="CE224" s="31"/>
      <c r="CF224" s="148"/>
      <c r="CG224" s="270"/>
      <c r="CH224" s="267"/>
      <c r="CI224" s="262"/>
      <c r="CJ224" s="263"/>
      <c r="CK224" s="323"/>
      <c r="CL224" s="323"/>
      <c r="CM224" s="323"/>
      <c r="CN224" s="323"/>
      <c r="CO224" s="35" t="s">
        <v>306</v>
      </c>
      <c r="CP224" s="342" t="str">
        <f t="shared" si="389"/>
        <v/>
      </c>
      <c r="CQ224" s="267"/>
      <c r="CR224" s="258"/>
      <c r="CS224" s="93"/>
      <c r="CT224" s="275"/>
      <c r="CU224" s="275"/>
      <c r="CV224" s="275"/>
      <c r="CW224" s="275"/>
      <c r="CX224" s="36" t="s">
        <v>307</v>
      </c>
      <c r="CY224" s="273"/>
      <c r="CZ224" s="258"/>
      <c r="DA224" s="263"/>
      <c r="DB224" s="296"/>
      <c r="DC224" s="296"/>
      <c r="DD224" s="296"/>
      <c r="DE224" s="296"/>
      <c r="DF224" s="36" t="s">
        <v>308</v>
      </c>
      <c r="DG224" s="344" t="str">
        <f t="shared" si="390"/>
        <v/>
      </c>
      <c r="DH224" s="273"/>
      <c r="DI224" s="258"/>
      <c r="DJ224" s="263"/>
      <c r="DK224" s="278"/>
      <c r="DL224" s="278"/>
      <c r="DM224" s="278"/>
      <c r="DN224" s="278"/>
      <c r="DO224" s="36" t="s">
        <v>309</v>
      </c>
      <c r="DP224" s="281"/>
      <c r="DQ224" s="284" t="str">
        <f t="shared" si="391"/>
        <v/>
      </c>
      <c r="DR224" s="273"/>
      <c r="DS224" s="43"/>
      <c r="DT224" s="93"/>
      <c r="DU224" s="37"/>
      <c r="DV224" s="37"/>
      <c r="DW224" s="37"/>
      <c r="DX224" s="37"/>
      <c r="DY224" s="46" t="s">
        <v>310</v>
      </c>
      <c r="DZ224" s="478"/>
      <c r="EA224" s="38"/>
      <c r="EB224" s="37"/>
      <c r="EC224" s="37"/>
      <c r="ED224" s="37"/>
      <c r="EE224" s="37"/>
      <c r="EF224" s="49" t="s">
        <v>307</v>
      </c>
      <c r="EG224" s="54"/>
      <c r="EH224" s="290"/>
      <c r="EI224" s="37"/>
      <c r="EJ224" s="37"/>
      <c r="EK224" s="37"/>
      <c r="EL224" s="37"/>
      <c r="EM224" s="52" t="s">
        <v>307</v>
      </c>
      <c r="EN224" s="57"/>
      <c r="EO224" s="290"/>
      <c r="EP224" s="37"/>
      <c r="EQ224" s="37"/>
      <c r="ER224" s="37"/>
      <c r="ES224" s="37"/>
      <c r="ET224" s="39" t="s">
        <v>307</v>
      </c>
      <c r="EU224" s="287"/>
      <c r="EV224" s="292"/>
      <c r="EW224" s="290"/>
      <c r="EX224" s="37"/>
      <c r="EY224" s="37"/>
      <c r="EZ224" s="37"/>
      <c r="FA224" s="37"/>
      <c r="FB224" s="39" t="s">
        <v>307</v>
      </c>
      <c r="FC224" s="287"/>
      <c r="FD224" s="292"/>
      <c r="FE224" s="290"/>
      <c r="FF224" s="296"/>
      <c r="FG224" s="296"/>
      <c r="FH224" s="296"/>
      <c r="FI224" s="296"/>
      <c r="FJ224" s="40" t="s">
        <v>311</v>
      </c>
      <c r="FK224" s="302" t="str">
        <f t="shared" si="392"/>
        <v/>
      </c>
      <c r="FL224" s="299"/>
      <c r="FM224" s="292"/>
      <c r="FN224" s="290"/>
      <c r="FO224" s="305"/>
      <c r="FP224" s="296"/>
      <c r="FQ224" s="296"/>
      <c r="FR224" s="296"/>
      <c r="FS224" s="40" t="s">
        <v>311</v>
      </c>
      <c r="FT224" s="352" t="str">
        <f t="shared" si="393"/>
        <v/>
      </c>
      <c r="FU224" s="267"/>
      <c r="FV224" s="292"/>
      <c r="FW224" s="290"/>
      <c r="FX224" s="326"/>
      <c r="FY224" s="326"/>
      <c r="FZ224" s="326"/>
      <c r="GA224" s="326"/>
      <c r="GB224" s="36" t="s">
        <v>312</v>
      </c>
      <c r="GC224" s="308" t="str">
        <f t="shared" si="394"/>
        <v/>
      </c>
      <c r="GD224" s="267"/>
      <c r="GE224" s="312" t="str">
        <f t="shared" si="395"/>
        <v/>
      </c>
      <c r="GF224" s="313"/>
      <c r="GG224" s="338"/>
      <c r="GH224" s="312" t="str">
        <f t="shared" si="396"/>
        <v/>
      </c>
      <c r="GI224" s="313"/>
      <c r="GJ224" s="338" t="s">
        <v>56</v>
      </c>
      <c r="GK224" s="475" t="str">
        <f t="shared" si="397"/>
        <v/>
      </c>
      <c r="GL224" s="313"/>
      <c r="GM224" s="313"/>
      <c r="GN224" s="338"/>
      <c r="GO224" s="429" t="str">
        <f t="shared" si="398"/>
        <v/>
      </c>
      <c r="GP224" s="430" t="str">
        <f t="shared" si="399"/>
        <v/>
      </c>
      <c r="GQ224" s="431" t="str">
        <f t="shared" si="400"/>
        <v/>
      </c>
      <c r="GR224" s="432" t="str">
        <f t="shared" si="401"/>
        <v/>
      </c>
      <c r="GS224" s="430" t="str">
        <f t="shared" si="402"/>
        <v/>
      </c>
      <c r="GT224" s="433" t="str">
        <f t="shared" si="403"/>
        <v/>
      </c>
      <c r="GU224" s="331" t="str">
        <f t="shared" si="404"/>
        <v/>
      </c>
      <c r="GV224" s="333" t="str">
        <f t="shared" si="405"/>
        <v/>
      </c>
      <c r="GW224" s="439" t="str">
        <f t="shared" si="406"/>
        <v/>
      </c>
      <c r="GX224" s="433" t="str">
        <f t="shared" si="407"/>
        <v/>
      </c>
      <c r="GY224" s="331" t="str">
        <f t="shared" si="408"/>
        <v/>
      </c>
      <c r="GZ224" s="331" t="str">
        <f t="shared" si="409"/>
        <v/>
      </c>
      <c r="HA224" s="328" t="str">
        <f t="shared" si="410"/>
        <v/>
      </c>
      <c r="HB224" s="331" t="str">
        <f t="shared" si="411"/>
        <v/>
      </c>
      <c r="HC224" s="331" t="str">
        <f t="shared" si="412"/>
        <v/>
      </c>
      <c r="HD224" s="333" t="str">
        <f t="shared" si="413"/>
        <v/>
      </c>
      <c r="HE224" s="332" t="str">
        <f t="shared" si="414"/>
        <v/>
      </c>
      <c r="HF224" s="331" t="str">
        <f t="shared" si="415"/>
        <v/>
      </c>
      <c r="HG224" s="333" t="str">
        <f t="shared" si="416"/>
        <v/>
      </c>
      <c r="HH224" s="419" t="str">
        <f t="shared" si="417"/>
        <v/>
      </c>
      <c r="HI224" s="358" t="str">
        <f t="shared" si="418"/>
        <v/>
      </c>
      <c r="HJ224" s="331" t="str">
        <f t="shared" si="419"/>
        <v/>
      </c>
      <c r="HK224" s="331" t="str">
        <f t="shared" si="420"/>
        <v/>
      </c>
      <c r="HL224" s="358" t="str">
        <f t="shared" si="421"/>
        <v/>
      </c>
      <c r="HM224" s="331" t="str">
        <f t="shared" si="422"/>
        <v/>
      </c>
      <c r="HN224" s="331" t="str">
        <f t="shared" si="423"/>
        <v/>
      </c>
      <c r="HO224" s="358" t="str">
        <f t="shared" si="424"/>
        <v/>
      </c>
      <c r="HP224" s="331" t="str">
        <f t="shared" si="425"/>
        <v/>
      </c>
      <c r="HQ224" s="331" t="str">
        <f t="shared" si="426"/>
        <v/>
      </c>
      <c r="HR224" s="361" t="str">
        <f t="shared" si="427"/>
        <v/>
      </c>
      <c r="HS224" s="348" t="str">
        <f t="shared" si="428"/>
        <v/>
      </c>
      <c r="HT224" s="333" t="str">
        <f t="shared" si="429"/>
        <v/>
      </c>
      <c r="HU224" s="428" t="str">
        <f t="shared" si="430"/>
        <v/>
      </c>
      <c r="HV224" s="328" t="str">
        <f t="shared" si="431"/>
        <v/>
      </c>
      <c r="HW224" s="330" t="str">
        <f t="shared" si="432"/>
        <v/>
      </c>
      <c r="HX224" s="418" t="str">
        <f t="shared" si="433"/>
        <v/>
      </c>
      <c r="HY224" s="331" t="str">
        <f t="shared" si="434"/>
        <v/>
      </c>
      <c r="HZ224" s="331" t="str">
        <f t="shared" si="435"/>
        <v/>
      </c>
      <c r="IA224" s="331" t="str">
        <f t="shared" si="436"/>
        <v/>
      </c>
      <c r="IB224" s="331" t="str">
        <f t="shared" si="437"/>
        <v/>
      </c>
      <c r="IC224" s="333" t="str">
        <f t="shared" si="438"/>
        <v/>
      </c>
      <c r="ID224" s="419" t="str">
        <f t="shared" si="439"/>
        <v/>
      </c>
      <c r="IE224" s="331" t="str">
        <f t="shared" si="440"/>
        <v/>
      </c>
      <c r="IF224" s="331" t="str">
        <f t="shared" si="441"/>
        <v/>
      </c>
      <c r="IG224" s="331" t="str">
        <f t="shared" si="442"/>
        <v/>
      </c>
      <c r="IH224" s="331" t="str">
        <f t="shared" si="443"/>
        <v/>
      </c>
      <c r="II224" s="333" t="str">
        <f t="shared" si="444"/>
        <v/>
      </c>
      <c r="IJ224" s="419" t="str">
        <f t="shared" si="445"/>
        <v/>
      </c>
      <c r="IK224" s="331" t="str">
        <f t="shared" si="446"/>
        <v/>
      </c>
      <c r="IL224" s="331" t="str">
        <f t="shared" si="447"/>
        <v/>
      </c>
      <c r="IM224" s="331" t="str">
        <f t="shared" si="448"/>
        <v/>
      </c>
      <c r="IN224" s="331" t="str">
        <f t="shared" si="449"/>
        <v/>
      </c>
      <c r="IO224" s="333" t="str">
        <f t="shared" si="450"/>
        <v/>
      </c>
      <c r="IP224" s="433" t="str">
        <f t="shared" si="451"/>
        <v/>
      </c>
      <c r="IQ224" s="331" t="str">
        <f t="shared" si="452"/>
        <v/>
      </c>
      <c r="IR224" s="348" t="str">
        <f t="shared" si="453"/>
        <v/>
      </c>
      <c r="IS224" s="433" t="str">
        <f t="shared" si="454"/>
        <v/>
      </c>
      <c r="IT224" s="331" t="str">
        <f t="shared" si="455"/>
        <v/>
      </c>
      <c r="IU224" s="333" t="str">
        <f t="shared" si="456"/>
        <v/>
      </c>
      <c r="IV224" s="449" t="str">
        <f t="shared" si="457"/>
        <v/>
      </c>
      <c r="IW224" s="331" t="str">
        <f t="shared" si="458"/>
        <v/>
      </c>
      <c r="IX224" s="331" t="str">
        <f t="shared" si="459"/>
        <v/>
      </c>
      <c r="IY224" s="348" t="str">
        <f t="shared" si="460"/>
        <v/>
      </c>
      <c r="IZ224" s="365" t="str">
        <f t="shared" si="461"/>
        <v/>
      </c>
      <c r="JA224" s="340"/>
      <c r="JB224" s="100"/>
      <c r="JC224" s="370" t="str">
        <f t="shared" si="462"/>
        <v/>
      </c>
      <c r="JD224" s="101" t="str">
        <f t="shared" si="463"/>
        <v/>
      </c>
      <c r="JE224" s="367" t="str">
        <f t="shared" si="464"/>
        <v/>
      </c>
      <c r="JF224" s="368" t="str">
        <f t="shared" si="465"/>
        <v/>
      </c>
      <c r="JG224" s="368" t="str">
        <f t="shared" si="466"/>
        <v/>
      </c>
      <c r="JH224" s="368" t="str">
        <f t="shared" si="467"/>
        <v/>
      </c>
      <c r="JI224" s="368">
        <f t="shared" si="468"/>
        <v>0</v>
      </c>
      <c r="JJ224" s="369" t="str">
        <f t="shared" si="469"/>
        <v/>
      </c>
      <c r="JK224" s="367" t="str">
        <f t="shared" si="470"/>
        <v/>
      </c>
      <c r="JL224" s="369" t="str">
        <f t="shared" si="471"/>
        <v/>
      </c>
      <c r="JM224" s="368" t="str">
        <f t="shared" si="472"/>
        <v/>
      </c>
      <c r="JN224" s="368" t="str">
        <f t="shared" si="473"/>
        <v/>
      </c>
      <c r="JO224" s="368" t="str">
        <f t="shared" si="474"/>
        <v/>
      </c>
      <c r="JP224" s="371" t="str">
        <f t="shared" si="475"/>
        <v/>
      </c>
      <c r="JR224" s="115" t="str">
        <f t="shared" si="476"/>
        <v/>
      </c>
      <c r="JS224" s="28" t="str">
        <f t="shared" si="477"/>
        <v/>
      </c>
      <c r="JT224" s="28" t="str">
        <f t="shared" si="478"/>
        <v/>
      </c>
      <c r="JU224" s="28" t="str">
        <f t="shared" si="479"/>
        <v/>
      </c>
      <c r="JV224" s="28" t="str">
        <f t="shared" si="480"/>
        <v/>
      </c>
      <c r="JW224" s="251"/>
      <c r="JX224" s="122" t="str">
        <f t="shared" si="481"/>
        <v/>
      </c>
      <c r="JZ224" s="115" t="str">
        <f t="shared" si="482"/>
        <v/>
      </c>
      <c r="KA224" s="398" t="str">
        <f t="shared" si="483"/>
        <v/>
      </c>
      <c r="KB224" s="398" t="str">
        <f t="shared" si="484"/>
        <v/>
      </c>
      <c r="KC224" s="28" t="str">
        <f t="shared" si="485"/>
        <v/>
      </c>
      <c r="KD224" s="28" t="str">
        <f t="shared" si="486"/>
        <v/>
      </c>
      <c r="KE224" s="28" t="str">
        <f t="shared" si="487"/>
        <v/>
      </c>
      <c r="KF224" s="28" t="str">
        <f t="shared" si="488"/>
        <v/>
      </c>
      <c r="KG224" s="28" t="str">
        <f t="shared" si="489"/>
        <v/>
      </c>
      <c r="KH224" s="28" t="str">
        <f t="shared" si="490"/>
        <v/>
      </c>
      <c r="KI224" s="28" t="str">
        <f t="shared" si="491"/>
        <v/>
      </c>
      <c r="KJ224" s="28" t="str">
        <f t="shared" si="492"/>
        <v/>
      </c>
      <c r="KK224" s="122" t="str">
        <f t="shared" si="493"/>
        <v/>
      </c>
    </row>
    <row r="225" spans="2:297" s="26" customFormat="1" ht="26.25" customHeight="1" x14ac:dyDescent="0.2">
      <c r="B225" s="27">
        <f t="shared" si="372"/>
        <v>0</v>
      </c>
      <c r="C225" s="27">
        <f t="shared" si="373"/>
        <v>0</v>
      </c>
      <c r="D225" s="27">
        <f t="shared" si="374"/>
        <v>0</v>
      </c>
      <c r="E225" s="27">
        <f t="shared" si="375"/>
        <v>0</v>
      </c>
      <c r="F225" s="27">
        <f t="shared" si="376"/>
        <v>0</v>
      </c>
      <c r="G225" s="27">
        <f t="shared" si="377"/>
        <v>0</v>
      </c>
      <c r="H225" s="27">
        <f t="shared" si="378"/>
        <v>0</v>
      </c>
      <c r="I225" s="27">
        <f t="shared" si="379"/>
        <v>0</v>
      </c>
      <c r="J225" s="27"/>
      <c r="K225" s="27"/>
      <c r="L225" s="27"/>
      <c r="N225" s="131" t="str">
        <f t="shared" si="380"/>
        <v/>
      </c>
      <c r="O225" s="59"/>
      <c r="P225" s="59"/>
      <c r="Q225" s="241"/>
      <c r="R225" s="483"/>
      <c r="S225" s="243" t="str">
        <f>IFERROR(VLOOKUP($R225,整理番号!$B$4:$C$5,2,FALSE),"")</f>
        <v/>
      </c>
      <c r="T225" s="59"/>
      <c r="U225" s="250"/>
      <c r="V225" s="121"/>
      <c r="W225" s="218" t="str">
        <f t="shared" si="381"/>
        <v/>
      </c>
      <c r="X225" s="111"/>
      <c r="Y225" s="115"/>
      <c r="Z225" s="146" t="str">
        <f>IFERROR(VLOOKUP($Y225,整理番号!$B$8:$C$10,2,FALSE),"")</f>
        <v/>
      </c>
      <c r="AA225" s="251"/>
      <c r="AB225" s="28"/>
      <c r="AC225" s="62" t="str">
        <f>IFERROR(VLOOKUP($AB225,整理番号!$B$22:$C$23,2,FALSE),"")</f>
        <v/>
      </c>
      <c r="AD225" s="28"/>
      <c r="AE225" s="116" t="str">
        <f>IFERROR(VLOOKUP(AD225,整理番号!$B$14:$C$16,2,FALSE),"")</f>
        <v/>
      </c>
      <c r="AF225" s="115"/>
      <c r="AG225" s="30" t="str">
        <f>IFERROR(VLOOKUP(AF225,整理番号!$B$18:$C$19,2,FALSE),"")</f>
        <v/>
      </c>
      <c r="AH225" s="28"/>
      <c r="AI225" s="254"/>
      <c r="AJ225" s="254"/>
      <c r="AK225" s="122"/>
      <c r="AL225" s="141"/>
      <c r="AM225" s="28"/>
      <c r="AN225" s="141"/>
      <c r="AO225" s="115"/>
      <c r="AP225" s="116" t="str">
        <f>IFERROR(VLOOKUP(AO225,整理番号!$B$38:$C$43,2,FALSE),"")</f>
        <v/>
      </c>
      <c r="AQ225" s="104" t="str">
        <f t="shared" si="382"/>
        <v/>
      </c>
      <c r="AR225" s="27"/>
      <c r="AS225" s="28"/>
      <c r="AT225" s="27"/>
      <c r="AU225" s="27"/>
      <c r="AV225" s="122"/>
      <c r="AW225" s="115"/>
      <c r="AX225" s="31"/>
      <c r="AY225" s="64" t="str">
        <f t="shared" si="383"/>
        <v/>
      </c>
      <c r="AZ225" s="31"/>
      <c r="BA225" s="31"/>
      <c r="BB225" s="64">
        <f t="shared" si="384"/>
        <v>0</v>
      </c>
      <c r="BC225" s="64" t="str">
        <f t="shared" si="385"/>
        <v/>
      </c>
      <c r="BD225" s="64" t="str">
        <f t="shared" si="386"/>
        <v/>
      </c>
      <c r="BE225" s="33"/>
      <c r="BF225" s="34" t="str">
        <f t="shared" si="387"/>
        <v/>
      </c>
      <c r="BG225" s="125" t="str">
        <f t="shared" si="388"/>
        <v/>
      </c>
      <c r="BH225" s="262"/>
      <c r="BI225" s="263"/>
      <c r="BJ225" s="31"/>
      <c r="BK225" s="31"/>
      <c r="BL225" s="31"/>
      <c r="BM225" s="31"/>
      <c r="BN225" s="148"/>
      <c r="BO225" s="270"/>
      <c r="BP225" s="267"/>
      <c r="BQ225" s="262"/>
      <c r="BR225" s="263"/>
      <c r="BS225" s="31"/>
      <c r="BT225" s="31"/>
      <c r="BU225" s="31"/>
      <c r="BV225" s="31"/>
      <c r="BW225" s="148"/>
      <c r="BX225" s="270"/>
      <c r="BY225" s="267"/>
      <c r="BZ225" s="262"/>
      <c r="CA225" s="263"/>
      <c r="CB225" s="31"/>
      <c r="CC225" s="31"/>
      <c r="CD225" s="31"/>
      <c r="CE225" s="31"/>
      <c r="CF225" s="148"/>
      <c r="CG225" s="270"/>
      <c r="CH225" s="267"/>
      <c r="CI225" s="262"/>
      <c r="CJ225" s="263"/>
      <c r="CK225" s="323"/>
      <c r="CL225" s="323"/>
      <c r="CM225" s="323"/>
      <c r="CN225" s="323"/>
      <c r="CO225" s="35" t="s">
        <v>306</v>
      </c>
      <c r="CP225" s="342" t="str">
        <f t="shared" si="389"/>
        <v/>
      </c>
      <c r="CQ225" s="267"/>
      <c r="CR225" s="258"/>
      <c r="CS225" s="93"/>
      <c r="CT225" s="275"/>
      <c r="CU225" s="275"/>
      <c r="CV225" s="275"/>
      <c r="CW225" s="275"/>
      <c r="CX225" s="36" t="s">
        <v>307</v>
      </c>
      <c r="CY225" s="273"/>
      <c r="CZ225" s="258"/>
      <c r="DA225" s="263"/>
      <c r="DB225" s="296"/>
      <c r="DC225" s="296"/>
      <c r="DD225" s="296"/>
      <c r="DE225" s="296"/>
      <c r="DF225" s="36" t="s">
        <v>308</v>
      </c>
      <c r="DG225" s="344" t="str">
        <f t="shared" si="390"/>
        <v/>
      </c>
      <c r="DH225" s="273"/>
      <c r="DI225" s="258"/>
      <c r="DJ225" s="263"/>
      <c r="DK225" s="278"/>
      <c r="DL225" s="278"/>
      <c r="DM225" s="278"/>
      <c r="DN225" s="278"/>
      <c r="DO225" s="36" t="s">
        <v>309</v>
      </c>
      <c r="DP225" s="281"/>
      <c r="DQ225" s="284" t="str">
        <f t="shared" si="391"/>
        <v/>
      </c>
      <c r="DR225" s="273"/>
      <c r="DS225" s="43"/>
      <c r="DT225" s="93"/>
      <c r="DU225" s="37"/>
      <c r="DV225" s="37"/>
      <c r="DW225" s="37"/>
      <c r="DX225" s="37"/>
      <c r="DY225" s="46" t="s">
        <v>310</v>
      </c>
      <c r="DZ225" s="478"/>
      <c r="EA225" s="38"/>
      <c r="EB225" s="37"/>
      <c r="EC225" s="37"/>
      <c r="ED225" s="37"/>
      <c r="EE225" s="37"/>
      <c r="EF225" s="49" t="s">
        <v>307</v>
      </c>
      <c r="EG225" s="54"/>
      <c r="EH225" s="290"/>
      <c r="EI225" s="37"/>
      <c r="EJ225" s="37"/>
      <c r="EK225" s="37"/>
      <c r="EL225" s="37"/>
      <c r="EM225" s="52" t="s">
        <v>307</v>
      </c>
      <c r="EN225" s="57"/>
      <c r="EO225" s="290"/>
      <c r="EP225" s="37"/>
      <c r="EQ225" s="37"/>
      <c r="ER225" s="37"/>
      <c r="ES225" s="37"/>
      <c r="ET225" s="39" t="s">
        <v>307</v>
      </c>
      <c r="EU225" s="287"/>
      <c r="EV225" s="292"/>
      <c r="EW225" s="290"/>
      <c r="EX225" s="37"/>
      <c r="EY225" s="37"/>
      <c r="EZ225" s="37"/>
      <c r="FA225" s="37"/>
      <c r="FB225" s="39" t="s">
        <v>307</v>
      </c>
      <c r="FC225" s="287"/>
      <c r="FD225" s="292"/>
      <c r="FE225" s="290"/>
      <c r="FF225" s="296"/>
      <c r="FG225" s="296"/>
      <c r="FH225" s="296"/>
      <c r="FI225" s="296"/>
      <c r="FJ225" s="40" t="s">
        <v>311</v>
      </c>
      <c r="FK225" s="302" t="str">
        <f t="shared" si="392"/>
        <v/>
      </c>
      <c r="FL225" s="299"/>
      <c r="FM225" s="292"/>
      <c r="FN225" s="290"/>
      <c r="FO225" s="305"/>
      <c r="FP225" s="296"/>
      <c r="FQ225" s="296"/>
      <c r="FR225" s="296"/>
      <c r="FS225" s="40" t="s">
        <v>311</v>
      </c>
      <c r="FT225" s="352" t="str">
        <f t="shared" si="393"/>
        <v/>
      </c>
      <c r="FU225" s="267"/>
      <c r="FV225" s="292"/>
      <c r="FW225" s="290"/>
      <c r="FX225" s="326"/>
      <c r="FY225" s="326"/>
      <c r="FZ225" s="326"/>
      <c r="GA225" s="326"/>
      <c r="GB225" s="36" t="s">
        <v>312</v>
      </c>
      <c r="GC225" s="308" t="str">
        <f t="shared" si="394"/>
        <v/>
      </c>
      <c r="GD225" s="267"/>
      <c r="GE225" s="312" t="str">
        <f t="shared" si="395"/>
        <v/>
      </c>
      <c r="GF225" s="313"/>
      <c r="GG225" s="338"/>
      <c r="GH225" s="312" t="str">
        <f t="shared" si="396"/>
        <v/>
      </c>
      <c r="GI225" s="313"/>
      <c r="GJ225" s="338" t="s">
        <v>56</v>
      </c>
      <c r="GK225" s="475" t="str">
        <f t="shared" si="397"/>
        <v/>
      </c>
      <c r="GL225" s="313"/>
      <c r="GM225" s="313"/>
      <c r="GN225" s="338"/>
      <c r="GO225" s="429" t="str">
        <f t="shared" si="398"/>
        <v/>
      </c>
      <c r="GP225" s="430" t="str">
        <f t="shared" si="399"/>
        <v/>
      </c>
      <c r="GQ225" s="431" t="str">
        <f t="shared" si="400"/>
        <v/>
      </c>
      <c r="GR225" s="432" t="str">
        <f t="shared" si="401"/>
        <v/>
      </c>
      <c r="GS225" s="430" t="str">
        <f t="shared" si="402"/>
        <v/>
      </c>
      <c r="GT225" s="433" t="str">
        <f t="shared" si="403"/>
        <v/>
      </c>
      <c r="GU225" s="331" t="str">
        <f t="shared" si="404"/>
        <v/>
      </c>
      <c r="GV225" s="333" t="str">
        <f t="shared" si="405"/>
        <v/>
      </c>
      <c r="GW225" s="439" t="str">
        <f t="shared" si="406"/>
        <v/>
      </c>
      <c r="GX225" s="433" t="str">
        <f t="shared" si="407"/>
        <v/>
      </c>
      <c r="GY225" s="331" t="str">
        <f t="shared" si="408"/>
        <v/>
      </c>
      <c r="GZ225" s="331" t="str">
        <f t="shared" si="409"/>
        <v/>
      </c>
      <c r="HA225" s="328" t="str">
        <f t="shared" si="410"/>
        <v/>
      </c>
      <c r="HB225" s="331" t="str">
        <f t="shared" si="411"/>
        <v/>
      </c>
      <c r="HC225" s="331" t="str">
        <f t="shared" si="412"/>
        <v/>
      </c>
      <c r="HD225" s="333" t="str">
        <f t="shared" si="413"/>
        <v/>
      </c>
      <c r="HE225" s="332" t="str">
        <f t="shared" si="414"/>
        <v/>
      </c>
      <c r="HF225" s="331" t="str">
        <f t="shared" si="415"/>
        <v/>
      </c>
      <c r="HG225" s="333" t="str">
        <f t="shared" si="416"/>
        <v/>
      </c>
      <c r="HH225" s="419" t="str">
        <f t="shared" si="417"/>
        <v/>
      </c>
      <c r="HI225" s="358" t="str">
        <f t="shared" si="418"/>
        <v/>
      </c>
      <c r="HJ225" s="331" t="str">
        <f t="shared" si="419"/>
        <v/>
      </c>
      <c r="HK225" s="331" t="str">
        <f t="shared" si="420"/>
        <v/>
      </c>
      <c r="HL225" s="358" t="str">
        <f t="shared" si="421"/>
        <v/>
      </c>
      <c r="HM225" s="331" t="str">
        <f t="shared" si="422"/>
        <v/>
      </c>
      <c r="HN225" s="331" t="str">
        <f t="shared" si="423"/>
        <v/>
      </c>
      <c r="HO225" s="358" t="str">
        <f t="shared" si="424"/>
        <v/>
      </c>
      <c r="HP225" s="331" t="str">
        <f t="shared" si="425"/>
        <v/>
      </c>
      <c r="HQ225" s="331" t="str">
        <f t="shared" si="426"/>
        <v/>
      </c>
      <c r="HR225" s="361" t="str">
        <f t="shared" si="427"/>
        <v/>
      </c>
      <c r="HS225" s="348" t="str">
        <f t="shared" si="428"/>
        <v/>
      </c>
      <c r="HT225" s="333" t="str">
        <f t="shared" si="429"/>
        <v/>
      </c>
      <c r="HU225" s="428" t="str">
        <f t="shared" si="430"/>
        <v/>
      </c>
      <c r="HV225" s="328" t="str">
        <f t="shared" si="431"/>
        <v/>
      </c>
      <c r="HW225" s="330" t="str">
        <f t="shared" si="432"/>
        <v/>
      </c>
      <c r="HX225" s="418" t="str">
        <f t="shared" si="433"/>
        <v/>
      </c>
      <c r="HY225" s="331" t="str">
        <f t="shared" si="434"/>
        <v/>
      </c>
      <c r="HZ225" s="331" t="str">
        <f t="shared" si="435"/>
        <v/>
      </c>
      <c r="IA225" s="331" t="str">
        <f t="shared" si="436"/>
        <v/>
      </c>
      <c r="IB225" s="331" t="str">
        <f t="shared" si="437"/>
        <v/>
      </c>
      <c r="IC225" s="333" t="str">
        <f t="shared" si="438"/>
        <v/>
      </c>
      <c r="ID225" s="419" t="str">
        <f t="shared" si="439"/>
        <v/>
      </c>
      <c r="IE225" s="331" t="str">
        <f t="shared" si="440"/>
        <v/>
      </c>
      <c r="IF225" s="331" t="str">
        <f t="shared" si="441"/>
        <v/>
      </c>
      <c r="IG225" s="331" t="str">
        <f t="shared" si="442"/>
        <v/>
      </c>
      <c r="IH225" s="331" t="str">
        <f t="shared" si="443"/>
        <v/>
      </c>
      <c r="II225" s="333" t="str">
        <f t="shared" si="444"/>
        <v/>
      </c>
      <c r="IJ225" s="419" t="str">
        <f t="shared" si="445"/>
        <v/>
      </c>
      <c r="IK225" s="331" t="str">
        <f t="shared" si="446"/>
        <v/>
      </c>
      <c r="IL225" s="331" t="str">
        <f t="shared" si="447"/>
        <v/>
      </c>
      <c r="IM225" s="331" t="str">
        <f t="shared" si="448"/>
        <v/>
      </c>
      <c r="IN225" s="331" t="str">
        <f t="shared" si="449"/>
        <v/>
      </c>
      <c r="IO225" s="333" t="str">
        <f t="shared" si="450"/>
        <v/>
      </c>
      <c r="IP225" s="433" t="str">
        <f t="shared" si="451"/>
        <v/>
      </c>
      <c r="IQ225" s="331" t="str">
        <f t="shared" si="452"/>
        <v/>
      </c>
      <c r="IR225" s="348" t="str">
        <f t="shared" si="453"/>
        <v/>
      </c>
      <c r="IS225" s="433" t="str">
        <f t="shared" si="454"/>
        <v/>
      </c>
      <c r="IT225" s="331" t="str">
        <f t="shared" si="455"/>
        <v/>
      </c>
      <c r="IU225" s="333" t="str">
        <f t="shared" si="456"/>
        <v/>
      </c>
      <c r="IV225" s="449" t="str">
        <f t="shared" si="457"/>
        <v/>
      </c>
      <c r="IW225" s="331" t="str">
        <f t="shared" si="458"/>
        <v/>
      </c>
      <c r="IX225" s="331" t="str">
        <f t="shared" si="459"/>
        <v/>
      </c>
      <c r="IY225" s="348" t="str">
        <f t="shared" si="460"/>
        <v/>
      </c>
      <c r="IZ225" s="365" t="str">
        <f t="shared" si="461"/>
        <v/>
      </c>
      <c r="JA225" s="340"/>
      <c r="JB225" s="100"/>
      <c r="JC225" s="370" t="str">
        <f t="shared" si="462"/>
        <v/>
      </c>
      <c r="JD225" s="101" t="str">
        <f t="shared" si="463"/>
        <v/>
      </c>
      <c r="JE225" s="367" t="str">
        <f t="shared" si="464"/>
        <v/>
      </c>
      <c r="JF225" s="368" t="str">
        <f t="shared" si="465"/>
        <v/>
      </c>
      <c r="JG225" s="368" t="str">
        <f t="shared" si="466"/>
        <v/>
      </c>
      <c r="JH225" s="368" t="str">
        <f t="shared" si="467"/>
        <v/>
      </c>
      <c r="JI225" s="368">
        <f t="shared" si="468"/>
        <v>0</v>
      </c>
      <c r="JJ225" s="369" t="str">
        <f t="shared" si="469"/>
        <v/>
      </c>
      <c r="JK225" s="367" t="str">
        <f t="shared" si="470"/>
        <v/>
      </c>
      <c r="JL225" s="369" t="str">
        <f t="shared" si="471"/>
        <v/>
      </c>
      <c r="JM225" s="368" t="str">
        <f t="shared" si="472"/>
        <v/>
      </c>
      <c r="JN225" s="368" t="str">
        <f t="shared" si="473"/>
        <v/>
      </c>
      <c r="JO225" s="368" t="str">
        <f t="shared" si="474"/>
        <v/>
      </c>
      <c r="JP225" s="371" t="str">
        <f t="shared" si="475"/>
        <v/>
      </c>
      <c r="JR225" s="115" t="str">
        <f t="shared" si="476"/>
        <v/>
      </c>
      <c r="JS225" s="28" t="str">
        <f t="shared" si="477"/>
        <v/>
      </c>
      <c r="JT225" s="28" t="str">
        <f t="shared" si="478"/>
        <v/>
      </c>
      <c r="JU225" s="28" t="str">
        <f t="shared" si="479"/>
        <v/>
      </c>
      <c r="JV225" s="28" t="str">
        <f t="shared" si="480"/>
        <v/>
      </c>
      <c r="JW225" s="251"/>
      <c r="JX225" s="122" t="str">
        <f t="shared" si="481"/>
        <v/>
      </c>
      <c r="JZ225" s="115" t="str">
        <f t="shared" si="482"/>
        <v/>
      </c>
      <c r="KA225" s="398" t="str">
        <f t="shared" si="483"/>
        <v/>
      </c>
      <c r="KB225" s="398" t="str">
        <f t="shared" si="484"/>
        <v/>
      </c>
      <c r="KC225" s="28" t="str">
        <f t="shared" si="485"/>
        <v/>
      </c>
      <c r="KD225" s="28" t="str">
        <f t="shared" si="486"/>
        <v/>
      </c>
      <c r="KE225" s="28" t="str">
        <f t="shared" si="487"/>
        <v/>
      </c>
      <c r="KF225" s="28" t="str">
        <f t="shared" si="488"/>
        <v/>
      </c>
      <c r="KG225" s="28" t="str">
        <f t="shared" si="489"/>
        <v/>
      </c>
      <c r="KH225" s="28" t="str">
        <f t="shared" si="490"/>
        <v/>
      </c>
      <c r="KI225" s="28" t="str">
        <f t="shared" si="491"/>
        <v/>
      </c>
      <c r="KJ225" s="28" t="str">
        <f t="shared" si="492"/>
        <v/>
      </c>
      <c r="KK225" s="122" t="str">
        <f t="shared" si="493"/>
        <v/>
      </c>
    </row>
    <row r="226" spans="2:297" s="26" customFormat="1" ht="26.25" customHeight="1" x14ac:dyDescent="0.2">
      <c r="B226" s="27">
        <f t="shared" si="372"/>
        <v>0</v>
      </c>
      <c r="C226" s="27">
        <f t="shared" si="373"/>
        <v>0</v>
      </c>
      <c r="D226" s="27">
        <f t="shared" si="374"/>
        <v>0</v>
      </c>
      <c r="E226" s="27">
        <f t="shared" si="375"/>
        <v>0</v>
      </c>
      <c r="F226" s="27">
        <f t="shared" si="376"/>
        <v>0</v>
      </c>
      <c r="G226" s="27">
        <f t="shared" si="377"/>
        <v>0</v>
      </c>
      <c r="H226" s="27">
        <f t="shared" si="378"/>
        <v>0</v>
      </c>
      <c r="I226" s="27">
        <f t="shared" si="379"/>
        <v>0</v>
      </c>
      <c r="J226" s="27"/>
      <c r="K226" s="27"/>
      <c r="L226" s="27"/>
      <c r="N226" s="131" t="str">
        <f t="shared" si="380"/>
        <v/>
      </c>
      <c r="O226" s="59"/>
      <c r="P226" s="59"/>
      <c r="Q226" s="241"/>
      <c r="R226" s="483"/>
      <c r="S226" s="243" t="str">
        <f>IFERROR(VLOOKUP($R226,整理番号!$B$4:$C$5,2,FALSE),"")</f>
        <v/>
      </c>
      <c r="T226" s="59"/>
      <c r="U226" s="250"/>
      <c r="V226" s="121"/>
      <c r="W226" s="218" t="str">
        <f t="shared" si="381"/>
        <v/>
      </c>
      <c r="X226" s="111"/>
      <c r="Y226" s="115"/>
      <c r="Z226" s="146" t="str">
        <f>IFERROR(VLOOKUP($Y226,整理番号!$B$8:$C$10,2,FALSE),"")</f>
        <v/>
      </c>
      <c r="AA226" s="251"/>
      <c r="AB226" s="28"/>
      <c r="AC226" s="62" t="str">
        <f>IFERROR(VLOOKUP($AB226,整理番号!$B$22:$C$23,2,FALSE),"")</f>
        <v/>
      </c>
      <c r="AD226" s="28"/>
      <c r="AE226" s="116" t="str">
        <f>IFERROR(VLOOKUP(AD226,整理番号!$B$14:$C$16,2,FALSE),"")</f>
        <v/>
      </c>
      <c r="AF226" s="115"/>
      <c r="AG226" s="30" t="str">
        <f>IFERROR(VLOOKUP(AF226,整理番号!$B$18:$C$19,2,FALSE),"")</f>
        <v/>
      </c>
      <c r="AH226" s="28"/>
      <c r="AI226" s="254"/>
      <c r="AJ226" s="254"/>
      <c r="AK226" s="122"/>
      <c r="AL226" s="141"/>
      <c r="AM226" s="28"/>
      <c r="AN226" s="141"/>
      <c r="AO226" s="115"/>
      <c r="AP226" s="116" t="str">
        <f>IFERROR(VLOOKUP(AO226,整理番号!$B$38:$C$43,2,FALSE),"")</f>
        <v/>
      </c>
      <c r="AQ226" s="104" t="str">
        <f t="shared" si="382"/>
        <v/>
      </c>
      <c r="AR226" s="27"/>
      <c r="AS226" s="28"/>
      <c r="AT226" s="27"/>
      <c r="AU226" s="27"/>
      <c r="AV226" s="122"/>
      <c r="AW226" s="115"/>
      <c r="AX226" s="31"/>
      <c r="AY226" s="64" t="str">
        <f t="shared" si="383"/>
        <v/>
      </c>
      <c r="AZ226" s="31"/>
      <c r="BA226" s="31"/>
      <c r="BB226" s="64">
        <f t="shared" si="384"/>
        <v>0</v>
      </c>
      <c r="BC226" s="64" t="str">
        <f t="shared" si="385"/>
        <v/>
      </c>
      <c r="BD226" s="64" t="str">
        <f t="shared" si="386"/>
        <v/>
      </c>
      <c r="BE226" s="33"/>
      <c r="BF226" s="34" t="str">
        <f t="shared" si="387"/>
        <v/>
      </c>
      <c r="BG226" s="125" t="str">
        <f t="shared" si="388"/>
        <v/>
      </c>
      <c r="BH226" s="262"/>
      <c r="BI226" s="263"/>
      <c r="BJ226" s="31"/>
      <c r="BK226" s="31"/>
      <c r="BL226" s="31"/>
      <c r="BM226" s="31"/>
      <c r="BN226" s="148"/>
      <c r="BO226" s="270"/>
      <c r="BP226" s="267"/>
      <c r="BQ226" s="262"/>
      <c r="BR226" s="263"/>
      <c r="BS226" s="31"/>
      <c r="BT226" s="31"/>
      <c r="BU226" s="31"/>
      <c r="BV226" s="31"/>
      <c r="BW226" s="148"/>
      <c r="BX226" s="270"/>
      <c r="BY226" s="267"/>
      <c r="BZ226" s="262"/>
      <c r="CA226" s="263"/>
      <c r="CB226" s="31"/>
      <c r="CC226" s="31"/>
      <c r="CD226" s="31"/>
      <c r="CE226" s="31"/>
      <c r="CF226" s="148"/>
      <c r="CG226" s="270"/>
      <c r="CH226" s="267"/>
      <c r="CI226" s="262"/>
      <c r="CJ226" s="263"/>
      <c r="CK226" s="323"/>
      <c r="CL226" s="323"/>
      <c r="CM226" s="323"/>
      <c r="CN226" s="323"/>
      <c r="CO226" s="35" t="s">
        <v>306</v>
      </c>
      <c r="CP226" s="342" t="str">
        <f t="shared" si="389"/>
        <v/>
      </c>
      <c r="CQ226" s="267"/>
      <c r="CR226" s="258"/>
      <c r="CS226" s="93"/>
      <c r="CT226" s="275"/>
      <c r="CU226" s="275"/>
      <c r="CV226" s="275"/>
      <c r="CW226" s="275"/>
      <c r="CX226" s="36" t="s">
        <v>307</v>
      </c>
      <c r="CY226" s="273"/>
      <c r="CZ226" s="258"/>
      <c r="DA226" s="263"/>
      <c r="DB226" s="296"/>
      <c r="DC226" s="296"/>
      <c r="DD226" s="296"/>
      <c r="DE226" s="296"/>
      <c r="DF226" s="36" t="s">
        <v>308</v>
      </c>
      <c r="DG226" s="344" t="str">
        <f t="shared" si="390"/>
        <v/>
      </c>
      <c r="DH226" s="273"/>
      <c r="DI226" s="258"/>
      <c r="DJ226" s="263"/>
      <c r="DK226" s="278"/>
      <c r="DL226" s="278"/>
      <c r="DM226" s="278"/>
      <c r="DN226" s="278"/>
      <c r="DO226" s="36" t="s">
        <v>309</v>
      </c>
      <c r="DP226" s="281"/>
      <c r="DQ226" s="284" t="str">
        <f t="shared" si="391"/>
        <v/>
      </c>
      <c r="DR226" s="273"/>
      <c r="DS226" s="43"/>
      <c r="DT226" s="93"/>
      <c r="DU226" s="37"/>
      <c r="DV226" s="37"/>
      <c r="DW226" s="37"/>
      <c r="DX226" s="37"/>
      <c r="DY226" s="46" t="s">
        <v>310</v>
      </c>
      <c r="DZ226" s="478"/>
      <c r="EA226" s="38"/>
      <c r="EB226" s="37"/>
      <c r="EC226" s="37"/>
      <c r="ED226" s="37"/>
      <c r="EE226" s="37"/>
      <c r="EF226" s="49" t="s">
        <v>307</v>
      </c>
      <c r="EG226" s="54"/>
      <c r="EH226" s="290"/>
      <c r="EI226" s="37"/>
      <c r="EJ226" s="37"/>
      <c r="EK226" s="37"/>
      <c r="EL226" s="37"/>
      <c r="EM226" s="52" t="s">
        <v>307</v>
      </c>
      <c r="EN226" s="57"/>
      <c r="EO226" s="290"/>
      <c r="EP226" s="37"/>
      <c r="EQ226" s="37"/>
      <c r="ER226" s="37"/>
      <c r="ES226" s="37"/>
      <c r="ET226" s="39" t="s">
        <v>307</v>
      </c>
      <c r="EU226" s="287"/>
      <c r="EV226" s="292"/>
      <c r="EW226" s="290"/>
      <c r="EX226" s="37"/>
      <c r="EY226" s="37"/>
      <c r="EZ226" s="37"/>
      <c r="FA226" s="37"/>
      <c r="FB226" s="39" t="s">
        <v>307</v>
      </c>
      <c r="FC226" s="287"/>
      <c r="FD226" s="292"/>
      <c r="FE226" s="290"/>
      <c r="FF226" s="296"/>
      <c r="FG226" s="296"/>
      <c r="FH226" s="296"/>
      <c r="FI226" s="296"/>
      <c r="FJ226" s="40" t="s">
        <v>311</v>
      </c>
      <c r="FK226" s="302" t="str">
        <f t="shared" si="392"/>
        <v/>
      </c>
      <c r="FL226" s="299"/>
      <c r="FM226" s="292"/>
      <c r="FN226" s="290"/>
      <c r="FO226" s="305"/>
      <c r="FP226" s="296"/>
      <c r="FQ226" s="296"/>
      <c r="FR226" s="296"/>
      <c r="FS226" s="40" t="s">
        <v>311</v>
      </c>
      <c r="FT226" s="352" t="str">
        <f t="shared" si="393"/>
        <v/>
      </c>
      <c r="FU226" s="267"/>
      <c r="FV226" s="292"/>
      <c r="FW226" s="290"/>
      <c r="FX226" s="326"/>
      <c r="FY226" s="326"/>
      <c r="FZ226" s="326"/>
      <c r="GA226" s="326"/>
      <c r="GB226" s="36" t="s">
        <v>312</v>
      </c>
      <c r="GC226" s="308" t="str">
        <f t="shared" si="394"/>
        <v/>
      </c>
      <c r="GD226" s="267"/>
      <c r="GE226" s="312" t="str">
        <f t="shared" si="395"/>
        <v/>
      </c>
      <c r="GF226" s="313"/>
      <c r="GG226" s="338"/>
      <c r="GH226" s="312" t="str">
        <f t="shared" si="396"/>
        <v/>
      </c>
      <c r="GI226" s="313"/>
      <c r="GJ226" s="338" t="s">
        <v>56</v>
      </c>
      <c r="GK226" s="475" t="str">
        <f t="shared" si="397"/>
        <v/>
      </c>
      <c r="GL226" s="313"/>
      <c r="GM226" s="313"/>
      <c r="GN226" s="338"/>
      <c r="GO226" s="429" t="str">
        <f t="shared" si="398"/>
        <v/>
      </c>
      <c r="GP226" s="430" t="str">
        <f t="shared" si="399"/>
        <v/>
      </c>
      <c r="GQ226" s="431" t="str">
        <f t="shared" si="400"/>
        <v/>
      </c>
      <c r="GR226" s="432" t="str">
        <f t="shared" si="401"/>
        <v/>
      </c>
      <c r="GS226" s="430" t="str">
        <f t="shared" si="402"/>
        <v/>
      </c>
      <c r="GT226" s="433" t="str">
        <f t="shared" si="403"/>
        <v/>
      </c>
      <c r="GU226" s="331" t="str">
        <f t="shared" si="404"/>
        <v/>
      </c>
      <c r="GV226" s="333" t="str">
        <f t="shared" si="405"/>
        <v/>
      </c>
      <c r="GW226" s="439" t="str">
        <f t="shared" si="406"/>
        <v/>
      </c>
      <c r="GX226" s="433" t="str">
        <f t="shared" si="407"/>
        <v/>
      </c>
      <c r="GY226" s="331" t="str">
        <f t="shared" si="408"/>
        <v/>
      </c>
      <c r="GZ226" s="331" t="str">
        <f t="shared" si="409"/>
        <v/>
      </c>
      <c r="HA226" s="328" t="str">
        <f t="shared" si="410"/>
        <v/>
      </c>
      <c r="HB226" s="331" t="str">
        <f t="shared" si="411"/>
        <v/>
      </c>
      <c r="HC226" s="331" t="str">
        <f t="shared" si="412"/>
        <v/>
      </c>
      <c r="HD226" s="333" t="str">
        <f t="shared" si="413"/>
        <v/>
      </c>
      <c r="HE226" s="332" t="str">
        <f t="shared" si="414"/>
        <v/>
      </c>
      <c r="HF226" s="331" t="str">
        <f t="shared" si="415"/>
        <v/>
      </c>
      <c r="HG226" s="333" t="str">
        <f t="shared" si="416"/>
        <v/>
      </c>
      <c r="HH226" s="419" t="str">
        <f t="shared" si="417"/>
        <v/>
      </c>
      <c r="HI226" s="358" t="str">
        <f t="shared" si="418"/>
        <v/>
      </c>
      <c r="HJ226" s="331" t="str">
        <f t="shared" si="419"/>
        <v/>
      </c>
      <c r="HK226" s="331" t="str">
        <f t="shared" si="420"/>
        <v/>
      </c>
      <c r="HL226" s="358" t="str">
        <f t="shared" si="421"/>
        <v/>
      </c>
      <c r="HM226" s="331" t="str">
        <f t="shared" si="422"/>
        <v/>
      </c>
      <c r="HN226" s="331" t="str">
        <f t="shared" si="423"/>
        <v/>
      </c>
      <c r="HO226" s="358" t="str">
        <f t="shared" si="424"/>
        <v/>
      </c>
      <c r="HP226" s="331" t="str">
        <f t="shared" si="425"/>
        <v/>
      </c>
      <c r="HQ226" s="331" t="str">
        <f t="shared" si="426"/>
        <v/>
      </c>
      <c r="HR226" s="361" t="str">
        <f t="shared" si="427"/>
        <v/>
      </c>
      <c r="HS226" s="348" t="str">
        <f t="shared" si="428"/>
        <v/>
      </c>
      <c r="HT226" s="333" t="str">
        <f t="shared" si="429"/>
        <v/>
      </c>
      <c r="HU226" s="428" t="str">
        <f t="shared" si="430"/>
        <v/>
      </c>
      <c r="HV226" s="328" t="str">
        <f t="shared" si="431"/>
        <v/>
      </c>
      <c r="HW226" s="330" t="str">
        <f t="shared" si="432"/>
        <v/>
      </c>
      <c r="HX226" s="418" t="str">
        <f t="shared" si="433"/>
        <v/>
      </c>
      <c r="HY226" s="331" t="str">
        <f t="shared" si="434"/>
        <v/>
      </c>
      <c r="HZ226" s="331" t="str">
        <f t="shared" si="435"/>
        <v/>
      </c>
      <c r="IA226" s="331" t="str">
        <f t="shared" si="436"/>
        <v/>
      </c>
      <c r="IB226" s="331" t="str">
        <f t="shared" si="437"/>
        <v/>
      </c>
      <c r="IC226" s="333" t="str">
        <f t="shared" si="438"/>
        <v/>
      </c>
      <c r="ID226" s="419" t="str">
        <f t="shared" si="439"/>
        <v/>
      </c>
      <c r="IE226" s="331" t="str">
        <f t="shared" si="440"/>
        <v/>
      </c>
      <c r="IF226" s="331" t="str">
        <f t="shared" si="441"/>
        <v/>
      </c>
      <c r="IG226" s="331" t="str">
        <f t="shared" si="442"/>
        <v/>
      </c>
      <c r="IH226" s="331" t="str">
        <f t="shared" si="443"/>
        <v/>
      </c>
      <c r="II226" s="333" t="str">
        <f t="shared" si="444"/>
        <v/>
      </c>
      <c r="IJ226" s="419" t="str">
        <f t="shared" si="445"/>
        <v/>
      </c>
      <c r="IK226" s="331" t="str">
        <f t="shared" si="446"/>
        <v/>
      </c>
      <c r="IL226" s="331" t="str">
        <f t="shared" si="447"/>
        <v/>
      </c>
      <c r="IM226" s="331" t="str">
        <f t="shared" si="448"/>
        <v/>
      </c>
      <c r="IN226" s="331" t="str">
        <f t="shared" si="449"/>
        <v/>
      </c>
      <c r="IO226" s="333" t="str">
        <f t="shared" si="450"/>
        <v/>
      </c>
      <c r="IP226" s="433" t="str">
        <f t="shared" si="451"/>
        <v/>
      </c>
      <c r="IQ226" s="331" t="str">
        <f t="shared" si="452"/>
        <v/>
      </c>
      <c r="IR226" s="348" t="str">
        <f t="shared" si="453"/>
        <v/>
      </c>
      <c r="IS226" s="433" t="str">
        <f t="shared" si="454"/>
        <v/>
      </c>
      <c r="IT226" s="331" t="str">
        <f t="shared" si="455"/>
        <v/>
      </c>
      <c r="IU226" s="333" t="str">
        <f t="shared" si="456"/>
        <v/>
      </c>
      <c r="IV226" s="449" t="str">
        <f t="shared" si="457"/>
        <v/>
      </c>
      <c r="IW226" s="331" t="str">
        <f t="shared" si="458"/>
        <v/>
      </c>
      <c r="IX226" s="331" t="str">
        <f t="shared" si="459"/>
        <v/>
      </c>
      <c r="IY226" s="348" t="str">
        <f t="shared" si="460"/>
        <v/>
      </c>
      <c r="IZ226" s="365" t="str">
        <f t="shared" si="461"/>
        <v/>
      </c>
      <c r="JA226" s="340"/>
      <c r="JB226" s="100"/>
      <c r="JC226" s="370" t="str">
        <f t="shared" si="462"/>
        <v/>
      </c>
      <c r="JD226" s="101" t="str">
        <f t="shared" si="463"/>
        <v/>
      </c>
      <c r="JE226" s="367" t="str">
        <f t="shared" si="464"/>
        <v/>
      </c>
      <c r="JF226" s="368" t="str">
        <f t="shared" si="465"/>
        <v/>
      </c>
      <c r="JG226" s="368" t="str">
        <f t="shared" si="466"/>
        <v/>
      </c>
      <c r="JH226" s="368" t="str">
        <f t="shared" si="467"/>
        <v/>
      </c>
      <c r="JI226" s="368">
        <f t="shared" si="468"/>
        <v>0</v>
      </c>
      <c r="JJ226" s="369" t="str">
        <f t="shared" si="469"/>
        <v/>
      </c>
      <c r="JK226" s="367" t="str">
        <f t="shared" si="470"/>
        <v/>
      </c>
      <c r="JL226" s="369" t="str">
        <f t="shared" si="471"/>
        <v/>
      </c>
      <c r="JM226" s="368" t="str">
        <f t="shared" si="472"/>
        <v/>
      </c>
      <c r="JN226" s="368" t="str">
        <f t="shared" si="473"/>
        <v/>
      </c>
      <c r="JO226" s="368" t="str">
        <f t="shared" si="474"/>
        <v/>
      </c>
      <c r="JP226" s="371" t="str">
        <f t="shared" si="475"/>
        <v/>
      </c>
      <c r="JR226" s="115" t="str">
        <f t="shared" si="476"/>
        <v/>
      </c>
      <c r="JS226" s="28" t="str">
        <f t="shared" si="477"/>
        <v/>
      </c>
      <c r="JT226" s="28" t="str">
        <f t="shared" si="478"/>
        <v/>
      </c>
      <c r="JU226" s="28" t="str">
        <f t="shared" si="479"/>
        <v/>
      </c>
      <c r="JV226" s="28" t="str">
        <f t="shared" si="480"/>
        <v/>
      </c>
      <c r="JW226" s="251"/>
      <c r="JX226" s="122" t="str">
        <f t="shared" si="481"/>
        <v/>
      </c>
      <c r="JZ226" s="115" t="str">
        <f t="shared" si="482"/>
        <v/>
      </c>
      <c r="KA226" s="398" t="str">
        <f t="shared" si="483"/>
        <v/>
      </c>
      <c r="KB226" s="398" t="str">
        <f t="shared" si="484"/>
        <v/>
      </c>
      <c r="KC226" s="28" t="str">
        <f t="shared" si="485"/>
        <v/>
      </c>
      <c r="KD226" s="28" t="str">
        <f t="shared" si="486"/>
        <v/>
      </c>
      <c r="KE226" s="28" t="str">
        <f t="shared" si="487"/>
        <v/>
      </c>
      <c r="KF226" s="28" t="str">
        <f t="shared" si="488"/>
        <v/>
      </c>
      <c r="KG226" s="28" t="str">
        <f t="shared" si="489"/>
        <v/>
      </c>
      <c r="KH226" s="28" t="str">
        <f t="shared" si="490"/>
        <v/>
      </c>
      <c r="KI226" s="28" t="str">
        <f t="shared" si="491"/>
        <v/>
      </c>
      <c r="KJ226" s="28" t="str">
        <f t="shared" si="492"/>
        <v/>
      </c>
      <c r="KK226" s="122" t="str">
        <f t="shared" si="493"/>
        <v/>
      </c>
    </row>
    <row r="227" spans="2:297" s="26" customFormat="1" ht="26.25" customHeight="1" x14ac:dyDescent="0.2">
      <c r="B227" s="27">
        <f t="shared" si="372"/>
        <v>0</v>
      </c>
      <c r="C227" s="27">
        <f t="shared" si="373"/>
        <v>0</v>
      </c>
      <c r="D227" s="27">
        <f t="shared" si="374"/>
        <v>0</v>
      </c>
      <c r="E227" s="27">
        <f t="shared" si="375"/>
        <v>0</v>
      </c>
      <c r="F227" s="27">
        <f t="shared" si="376"/>
        <v>0</v>
      </c>
      <c r="G227" s="27">
        <f t="shared" si="377"/>
        <v>0</v>
      </c>
      <c r="H227" s="27">
        <f t="shared" si="378"/>
        <v>0</v>
      </c>
      <c r="I227" s="27">
        <f t="shared" si="379"/>
        <v>0</v>
      </c>
      <c r="J227" s="27"/>
      <c r="K227" s="27"/>
      <c r="L227" s="27"/>
      <c r="N227" s="131" t="str">
        <f t="shared" si="380"/>
        <v/>
      </c>
      <c r="O227" s="59"/>
      <c r="P227" s="59"/>
      <c r="Q227" s="241"/>
      <c r="R227" s="483"/>
      <c r="S227" s="243" t="str">
        <f>IFERROR(VLOOKUP($R227,整理番号!$B$4:$C$5,2,FALSE),"")</f>
        <v/>
      </c>
      <c r="T227" s="59"/>
      <c r="U227" s="250"/>
      <c r="V227" s="121"/>
      <c r="W227" s="218" t="str">
        <f t="shared" si="381"/>
        <v/>
      </c>
      <c r="X227" s="111"/>
      <c r="Y227" s="115"/>
      <c r="Z227" s="146" t="str">
        <f>IFERROR(VLOOKUP($Y227,整理番号!$B$8:$C$10,2,FALSE),"")</f>
        <v/>
      </c>
      <c r="AA227" s="251"/>
      <c r="AB227" s="28"/>
      <c r="AC227" s="62" t="str">
        <f>IFERROR(VLOOKUP($AB227,整理番号!$B$22:$C$23,2,FALSE),"")</f>
        <v/>
      </c>
      <c r="AD227" s="28"/>
      <c r="AE227" s="116" t="str">
        <f>IFERROR(VLOOKUP(AD227,整理番号!$B$14:$C$16,2,FALSE),"")</f>
        <v/>
      </c>
      <c r="AF227" s="115"/>
      <c r="AG227" s="30" t="str">
        <f>IFERROR(VLOOKUP(AF227,整理番号!$B$18:$C$19,2,FALSE),"")</f>
        <v/>
      </c>
      <c r="AH227" s="28"/>
      <c r="AI227" s="254"/>
      <c r="AJ227" s="254"/>
      <c r="AK227" s="122"/>
      <c r="AL227" s="141"/>
      <c r="AM227" s="28"/>
      <c r="AN227" s="141"/>
      <c r="AO227" s="115"/>
      <c r="AP227" s="116" t="str">
        <f>IFERROR(VLOOKUP(AO227,整理番号!$B$38:$C$43,2,FALSE),"")</f>
        <v/>
      </c>
      <c r="AQ227" s="104" t="str">
        <f t="shared" si="382"/>
        <v/>
      </c>
      <c r="AR227" s="27"/>
      <c r="AS227" s="28"/>
      <c r="AT227" s="27"/>
      <c r="AU227" s="27"/>
      <c r="AV227" s="122"/>
      <c r="AW227" s="115"/>
      <c r="AX227" s="31"/>
      <c r="AY227" s="64" t="str">
        <f t="shared" si="383"/>
        <v/>
      </c>
      <c r="AZ227" s="31"/>
      <c r="BA227" s="31"/>
      <c r="BB227" s="64">
        <f t="shared" si="384"/>
        <v>0</v>
      </c>
      <c r="BC227" s="64" t="str">
        <f t="shared" si="385"/>
        <v/>
      </c>
      <c r="BD227" s="64" t="str">
        <f t="shared" si="386"/>
        <v/>
      </c>
      <c r="BE227" s="33"/>
      <c r="BF227" s="34" t="str">
        <f t="shared" si="387"/>
        <v/>
      </c>
      <c r="BG227" s="125" t="str">
        <f t="shared" si="388"/>
        <v/>
      </c>
      <c r="BH227" s="262"/>
      <c r="BI227" s="263"/>
      <c r="BJ227" s="31"/>
      <c r="BK227" s="31"/>
      <c r="BL227" s="31"/>
      <c r="BM227" s="31"/>
      <c r="BN227" s="148"/>
      <c r="BO227" s="270"/>
      <c r="BP227" s="267"/>
      <c r="BQ227" s="262"/>
      <c r="BR227" s="263"/>
      <c r="BS227" s="31"/>
      <c r="BT227" s="31"/>
      <c r="BU227" s="31"/>
      <c r="BV227" s="31"/>
      <c r="BW227" s="148"/>
      <c r="BX227" s="270"/>
      <c r="BY227" s="267"/>
      <c r="BZ227" s="262"/>
      <c r="CA227" s="263"/>
      <c r="CB227" s="31"/>
      <c r="CC227" s="31"/>
      <c r="CD227" s="31"/>
      <c r="CE227" s="31"/>
      <c r="CF227" s="148"/>
      <c r="CG227" s="270"/>
      <c r="CH227" s="267"/>
      <c r="CI227" s="262"/>
      <c r="CJ227" s="263"/>
      <c r="CK227" s="323"/>
      <c r="CL227" s="323"/>
      <c r="CM227" s="323"/>
      <c r="CN227" s="323"/>
      <c r="CO227" s="35" t="s">
        <v>306</v>
      </c>
      <c r="CP227" s="342" t="str">
        <f t="shared" si="389"/>
        <v/>
      </c>
      <c r="CQ227" s="267"/>
      <c r="CR227" s="258"/>
      <c r="CS227" s="93"/>
      <c r="CT227" s="275"/>
      <c r="CU227" s="275"/>
      <c r="CV227" s="275"/>
      <c r="CW227" s="275"/>
      <c r="CX227" s="36" t="s">
        <v>307</v>
      </c>
      <c r="CY227" s="273"/>
      <c r="CZ227" s="258"/>
      <c r="DA227" s="263"/>
      <c r="DB227" s="296"/>
      <c r="DC227" s="296"/>
      <c r="DD227" s="296"/>
      <c r="DE227" s="296"/>
      <c r="DF227" s="36" t="s">
        <v>308</v>
      </c>
      <c r="DG227" s="344" t="str">
        <f t="shared" si="390"/>
        <v/>
      </c>
      <c r="DH227" s="273"/>
      <c r="DI227" s="258"/>
      <c r="DJ227" s="263"/>
      <c r="DK227" s="278"/>
      <c r="DL227" s="278"/>
      <c r="DM227" s="278"/>
      <c r="DN227" s="278"/>
      <c r="DO227" s="36" t="s">
        <v>309</v>
      </c>
      <c r="DP227" s="281"/>
      <c r="DQ227" s="284" t="str">
        <f t="shared" si="391"/>
        <v/>
      </c>
      <c r="DR227" s="273"/>
      <c r="DS227" s="43"/>
      <c r="DT227" s="93"/>
      <c r="DU227" s="37"/>
      <c r="DV227" s="37"/>
      <c r="DW227" s="37"/>
      <c r="DX227" s="37"/>
      <c r="DY227" s="46" t="s">
        <v>310</v>
      </c>
      <c r="DZ227" s="478"/>
      <c r="EA227" s="38"/>
      <c r="EB227" s="37"/>
      <c r="EC227" s="37"/>
      <c r="ED227" s="37"/>
      <c r="EE227" s="37"/>
      <c r="EF227" s="49" t="s">
        <v>307</v>
      </c>
      <c r="EG227" s="54"/>
      <c r="EH227" s="290"/>
      <c r="EI227" s="37"/>
      <c r="EJ227" s="37"/>
      <c r="EK227" s="37"/>
      <c r="EL227" s="37"/>
      <c r="EM227" s="52" t="s">
        <v>307</v>
      </c>
      <c r="EN227" s="57"/>
      <c r="EO227" s="290"/>
      <c r="EP227" s="37"/>
      <c r="EQ227" s="37"/>
      <c r="ER227" s="37"/>
      <c r="ES227" s="37"/>
      <c r="ET227" s="39" t="s">
        <v>307</v>
      </c>
      <c r="EU227" s="287"/>
      <c r="EV227" s="292"/>
      <c r="EW227" s="290"/>
      <c r="EX227" s="37"/>
      <c r="EY227" s="37"/>
      <c r="EZ227" s="37"/>
      <c r="FA227" s="37"/>
      <c r="FB227" s="39" t="s">
        <v>307</v>
      </c>
      <c r="FC227" s="287"/>
      <c r="FD227" s="292"/>
      <c r="FE227" s="290"/>
      <c r="FF227" s="296"/>
      <c r="FG227" s="296"/>
      <c r="FH227" s="296"/>
      <c r="FI227" s="296"/>
      <c r="FJ227" s="40" t="s">
        <v>311</v>
      </c>
      <c r="FK227" s="302" t="str">
        <f t="shared" si="392"/>
        <v/>
      </c>
      <c r="FL227" s="299"/>
      <c r="FM227" s="292"/>
      <c r="FN227" s="290"/>
      <c r="FO227" s="305"/>
      <c r="FP227" s="296"/>
      <c r="FQ227" s="296"/>
      <c r="FR227" s="296"/>
      <c r="FS227" s="40" t="s">
        <v>311</v>
      </c>
      <c r="FT227" s="352" t="str">
        <f t="shared" si="393"/>
        <v/>
      </c>
      <c r="FU227" s="267"/>
      <c r="FV227" s="292"/>
      <c r="FW227" s="290"/>
      <c r="FX227" s="326"/>
      <c r="FY227" s="326"/>
      <c r="FZ227" s="326"/>
      <c r="GA227" s="326"/>
      <c r="GB227" s="36" t="s">
        <v>312</v>
      </c>
      <c r="GC227" s="308" t="str">
        <f t="shared" si="394"/>
        <v/>
      </c>
      <c r="GD227" s="267"/>
      <c r="GE227" s="312" t="str">
        <f t="shared" si="395"/>
        <v/>
      </c>
      <c r="GF227" s="313"/>
      <c r="GG227" s="338"/>
      <c r="GH227" s="312" t="str">
        <f t="shared" si="396"/>
        <v/>
      </c>
      <c r="GI227" s="313"/>
      <c r="GJ227" s="338" t="s">
        <v>56</v>
      </c>
      <c r="GK227" s="475" t="str">
        <f t="shared" si="397"/>
        <v/>
      </c>
      <c r="GL227" s="313"/>
      <c r="GM227" s="313"/>
      <c r="GN227" s="338"/>
      <c r="GO227" s="429" t="str">
        <f t="shared" si="398"/>
        <v/>
      </c>
      <c r="GP227" s="430" t="str">
        <f t="shared" si="399"/>
        <v/>
      </c>
      <c r="GQ227" s="431" t="str">
        <f t="shared" si="400"/>
        <v/>
      </c>
      <c r="GR227" s="432" t="str">
        <f t="shared" si="401"/>
        <v/>
      </c>
      <c r="GS227" s="430" t="str">
        <f t="shared" si="402"/>
        <v/>
      </c>
      <c r="GT227" s="433" t="str">
        <f t="shared" si="403"/>
        <v/>
      </c>
      <c r="GU227" s="331" t="str">
        <f t="shared" si="404"/>
        <v/>
      </c>
      <c r="GV227" s="333" t="str">
        <f t="shared" si="405"/>
        <v/>
      </c>
      <c r="GW227" s="439" t="str">
        <f t="shared" si="406"/>
        <v/>
      </c>
      <c r="GX227" s="433" t="str">
        <f t="shared" si="407"/>
        <v/>
      </c>
      <c r="GY227" s="331" t="str">
        <f t="shared" si="408"/>
        <v/>
      </c>
      <c r="GZ227" s="331" t="str">
        <f t="shared" si="409"/>
        <v/>
      </c>
      <c r="HA227" s="328" t="str">
        <f t="shared" si="410"/>
        <v/>
      </c>
      <c r="HB227" s="331" t="str">
        <f t="shared" si="411"/>
        <v/>
      </c>
      <c r="HC227" s="331" t="str">
        <f t="shared" si="412"/>
        <v/>
      </c>
      <c r="HD227" s="333" t="str">
        <f t="shared" si="413"/>
        <v/>
      </c>
      <c r="HE227" s="332" t="str">
        <f t="shared" si="414"/>
        <v/>
      </c>
      <c r="HF227" s="331" t="str">
        <f t="shared" si="415"/>
        <v/>
      </c>
      <c r="HG227" s="333" t="str">
        <f t="shared" si="416"/>
        <v/>
      </c>
      <c r="HH227" s="419" t="str">
        <f t="shared" si="417"/>
        <v/>
      </c>
      <c r="HI227" s="358" t="str">
        <f t="shared" si="418"/>
        <v/>
      </c>
      <c r="HJ227" s="331" t="str">
        <f t="shared" si="419"/>
        <v/>
      </c>
      <c r="HK227" s="331" t="str">
        <f t="shared" si="420"/>
        <v/>
      </c>
      <c r="HL227" s="358" t="str">
        <f t="shared" si="421"/>
        <v/>
      </c>
      <c r="HM227" s="331" t="str">
        <f t="shared" si="422"/>
        <v/>
      </c>
      <c r="HN227" s="331" t="str">
        <f t="shared" si="423"/>
        <v/>
      </c>
      <c r="HO227" s="358" t="str">
        <f t="shared" si="424"/>
        <v/>
      </c>
      <c r="HP227" s="331" t="str">
        <f t="shared" si="425"/>
        <v/>
      </c>
      <c r="HQ227" s="331" t="str">
        <f t="shared" si="426"/>
        <v/>
      </c>
      <c r="HR227" s="361" t="str">
        <f t="shared" si="427"/>
        <v/>
      </c>
      <c r="HS227" s="348" t="str">
        <f t="shared" si="428"/>
        <v/>
      </c>
      <c r="HT227" s="333" t="str">
        <f t="shared" si="429"/>
        <v/>
      </c>
      <c r="HU227" s="428" t="str">
        <f t="shared" si="430"/>
        <v/>
      </c>
      <c r="HV227" s="328" t="str">
        <f t="shared" si="431"/>
        <v/>
      </c>
      <c r="HW227" s="330" t="str">
        <f t="shared" si="432"/>
        <v/>
      </c>
      <c r="HX227" s="418" t="str">
        <f t="shared" si="433"/>
        <v/>
      </c>
      <c r="HY227" s="331" t="str">
        <f t="shared" si="434"/>
        <v/>
      </c>
      <c r="HZ227" s="331" t="str">
        <f t="shared" si="435"/>
        <v/>
      </c>
      <c r="IA227" s="331" t="str">
        <f t="shared" si="436"/>
        <v/>
      </c>
      <c r="IB227" s="331" t="str">
        <f t="shared" si="437"/>
        <v/>
      </c>
      <c r="IC227" s="333" t="str">
        <f t="shared" si="438"/>
        <v/>
      </c>
      <c r="ID227" s="419" t="str">
        <f t="shared" si="439"/>
        <v/>
      </c>
      <c r="IE227" s="331" t="str">
        <f t="shared" si="440"/>
        <v/>
      </c>
      <c r="IF227" s="331" t="str">
        <f t="shared" si="441"/>
        <v/>
      </c>
      <c r="IG227" s="331" t="str">
        <f t="shared" si="442"/>
        <v/>
      </c>
      <c r="IH227" s="331" t="str">
        <f t="shared" si="443"/>
        <v/>
      </c>
      <c r="II227" s="333" t="str">
        <f t="shared" si="444"/>
        <v/>
      </c>
      <c r="IJ227" s="419" t="str">
        <f t="shared" si="445"/>
        <v/>
      </c>
      <c r="IK227" s="331" t="str">
        <f t="shared" si="446"/>
        <v/>
      </c>
      <c r="IL227" s="331" t="str">
        <f t="shared" si="447"/>
        <v/>
      </c>
      <c r="IM227" s="331" t="str">
        <f t="shared" si="448"/>
        <v/>
      </c>
      <c r="IN227" s="331" t="str">
        <f t="shared" si="449"/>
        <v/>
      </c>
      <c r="IO227" s="333" t="str">
        <f t="shared" si="450"/>
        <v/>
      </c>
      <c r="IP227" s="433" t="str">
        <f t="shared" si="451"/>
        <v/>
      </c>
      <c r="IQ227" s="331" t="str">
        <f t="shared" si="452"/>
        <v/>
      </c>
      <c r="IR227" s="348" t="str">
        <f t="shared" si="453"/>
        <v/>
      </c>
      <c r="IS227" s="433" t="str">
        <f t="shared" si="454"/>
        <v/>
      </c>
      <c r="IT227" s="331" t="str">
        <f t="shared" si="455"/>
        <v/>
      </c>
      <c r="IU227" s="333" t="str">
        <f t="shared" si="456"/>
        <v/>
      </c>
      <c r="IV227" s="449" t="str">
        <f t="shared" si="457"/>
        <v/>
      </c>
      <c r="IW227" s="331" t="str">
        <f t="shared" si="458"/>
        <v/>
      </c>
      <c r="IX227" s="331" t="str">
        <f t="shared" si="459"/>
        <v/>
      </c>
      <c r="IY227" s="348" t="str">
        <f t="shared" si="460"/>
        <v/>
      </c>
      <c r="IZ227" s="365" t="str">
        <f t="shared" si="461"/>
        <v/>
      </c>
      <c r="JA227" s="340"/>
      <c r="JB227" s="100"/>
      <c r="JC227" s="370" t="str">
        <f t="shared" si="462"/>
        <v/>
      </c>
      <c r="JD227" s="101" t="str">
        <f t="shared" si="463"/>
        <v/>
      </c>
      <c r="JE227" s="367" t="str">
        <f t="shared" si="464"/>
        <v/>
      </c>
      <c r="JF227" s="368" t="str">
        <f t="shared" si="465"/>
        <v/>
      </c>
      <c r="JG227" s="368" t="str">
        <f t="shared" si="466"/>
        <v/>
      </c>
      <c r="JH227" s="368" t="str">
        <f t="shared" si="467"/>
        <v/>
      </c>
      <c r="JI227" s="368">
        <f t="shared" si="468"/>
        <v>0</v>
      </c>
      <c r="JJ227" s="369" t="str">
        <f t="shared" si="469"/>
        <v/>
      </c>
      <c r="JK227" s="367" t="str">
        <f t="shared" si="470"/>
        <v/>
      </c>
      <c r="JL227" s="369" t="str">
        <f t="shared" si="471"/>
        <v/>
      </c>
      <c r="JM227" s="368" t="str">
        <f t="shared" si="472"/>
        <v/>
      </c>
      <c r="JN227" s="368" t="str">
        <f t="shared" si="473"/>
        <v/>
      </c>
      <c r="JO227" s="368" t="str">
        <f t="shared" si="474"/>
        <v/>
      </c>
      <c r="JP227" s="371" t="str">
        <f t="shared" si="475"/>
        <v/>
      </c>
      <c r="JR227" s="115" t="str">
        <f t="shared" si="476"/>
        <v/>
      </c>
      <c r="JS227" s="28" t="str">
        <f t="shared" si="477"/>
        <v/>
      </c>
      <c r="JT227" s="28" t="str">
        <f t="shared" si="478"/>
        <v/>
      </c>
      <c r="JU227" s="28" t="str">
        <f t="shared" si="479"/>
        <v/>
      </c>
      <c r="JV227" s="28" t="str">
        <f t="shared" si="480"/>
        <v/>
      </c>
      <c r="JW227" s="251"/>
      <c r="JX227" s="122" t="str">
        <f t="shared" si="481"/>
        <v/>
      </c>
      <c r="JZ227" s="115" t="str">
        <f t="shared" si="482"/>
        <v/>
      </c>
      <c r="KA227" s="398" t="str">
        <f t="shared" si="483"/>
        <v/>
      </c>
      <c r="KB227" s="398" t="str">
        <f t="shared" si="484"/>
        <v/>
      </c>
      <c r="KC227" s="28" t="str">
        <f t="shared" si="485"/>
        <v/>
      </c>
      <c r="KD227" s="28" t="str">
        <f t="shared" si="486"/>
        <v/>
      </c>
      <c r="KE227" s="28" t="str">
        <f t="shared" si="487"/>
        <v/>
      </c>
      <c r="KF227" s="28" t="str">
        <f t="shared" si="488"/>
        <v/>
      </c>
      <c r="KG227" s="28" t="str">
        <f t="shared" si="489"/>
        <v/>
      </c>
      <c r="KH227" s="28" t="str">
        <f t="shared" si="490"/>
        <v/>
      </c>
      <c r="KI227" s="28" t="str">
        <f t="shared" si="491"/>
        <v/>
      </c>
      <c r="KJ227" s="28" t="str">
        <f t="shared" si="492"/>
        <v/>
      </c>
      <c r="KK227" s="122" t="str">
        <f t="shared" si="493"/>
        <v/>
      </c>
    </row>
    <row r="228" spans="2:297" s="26" customFormat="1" ht="26.25" customHeight="1" x14ac:dyDescent="0.2">
      <c r="B228" s="27">
        <f t="shared" si="372"/>
        <v>0</v>
      </c>
      <c r="C228" s="27">
        <f t="shared" si="373"/>
        <v>0</v>
      </c>
      <c r="D228" s="27">
        <f t="shared" si="374"/>
        <v>0</v>
      </c>
      <c r="E228" s="27">
        <f t="shared" si="375"/>
        <v>0</v>
      </c>
      <c r="F228" s="27">
        <f t="shared" si="376"/>
        <v>0</v>
      </c>
      <c r="G228" s="27">
        <f t="shared" si="377"/>
        <v>0</v>
      </c>
      <c r="H228" s="27">
        <f t="shared" si="378"/>
        <v>0</v>
      </c>
      <c r="I228" s="27">
        <f t="shared" si="379"/>
        <v>0</v>
      </c>
      <c r="J228" s="27"/>
      <c r="K228" s="27"/>
      <c r="L228" s="27"/>
      <c r="N228" s="131" t="str">
        <f t="shared" si="380"/>
        <v/>
      </c>
      <c r="O228" s="59"/>
      <c r="P228" s="59"/>
      <c r="Q228" s="241"/>
      <c r="R228" s="483"/>
      <c r="S228" s="243" t="str">
        <f>IFERROR(VLOOKUP($R228,整理番号!$B$4:$C$5,2,FALSE),"")</f>
        <v/>
      </c>
      <c r="T228" s="59"/>
      <c r="U228" s="250"/>
      <c r="V228" s="121"/>
      <c r="W228" s="218" t="str">
        <f t="shared" si="381"/>
        <v/>
      </c>
      <c r="X228" s="111"/>
      <c r="Y228" s="115"/>
      <c r="Z228" s="146" t="str">
        <f>IFERROR(VLOOKUP($Y228,整理番号!$B$8:$C$10,2,FALSE),"")</f>
        <v/>
      </c>
      <c r="AA228" s="251"/>
      <c r="AB228" s="28"/>
      <c r="AC228" s="62" t="str">
        <f>IFERROR(VLOOKUP($AB228,整理番号!$B$22:$C$23,2,FALSE),"")</f>
        <v/>
      </c>
      <c r="AD228" s="28"/>
      <c r="AE228" s="116" t="str">
        <f>IFERROR(VLOOKUP(AD228,整理番号!$B$14:$C$16,2,FALSE),"")</f>
        <v/>
      </c>
      <c r="AF228" s="115"/>
      <c r="AG228" s="30" t="str">
        <f>IFERROR(VLOOKUP(AF228,整理番号!$B$18:$C$19,2,FALSE),"")</f>
        <v/>
      </c>
      <c r="AH228" s="28"/>
      <c r="AI228" s="254"/>
      <c r="AJ228" s="254"/>
      <c r="AK228" s="122"/>
      <c r="AL228" s="141"/>
      <c r="AM228" s="28"/>
      <c r="AN228" s="141"/>
      <c r="AO228" s="115"/>
      <c r="AP228" s="116" t="str">
        <f>IFERROR(VLOOKUP(AO228,整理番号!$B$38:$C$43,2,FALSE),"")</f>
        <v/>
      </c>
      <c r="AQ228" s="104" t="str">
        <f t="shared" si="382"/>
        <v/>
      </c>
      <c r="AR228" s="27"/>
      <c r="AS228" s="28"/>
      <c r="AT228" s="27"/>
      <c r="AU228" s="27"/>
      <c r="AV228" s="122"/>
      <c r="AW228" s="115"/>
      <c r="AX228" s="31"/>
      <c r="AY228" s="64" t="str">
        <f t="shared" si="383"/>
        <v/>
      </c>
      <c r="AZ228" s="31"/>
      <c r="BA228" s="31"/>
      <c r="BB228" s="64">
        <f t="shared" si="384"/>
        <v>0</v>
      </c>
      <c r="BC228" s="64" t="str">
        <f t="shared" si="385"/>
        <v/>
      </c>
      <c r="BD228" s="64" t="str">
        <f t="shared" si="386"/>
        <v/>
      </c>
      <c r="BE228" s="33"/>
      <c r="BF228" s="34" t="str">
        <f t="shared" si="387"/>
        <v/>
      </c>
      <c r="BG228" s="125" t="str">
        <f t="shared" si="388"/>
        <v/>
      </c>
      <c r="BH228" s="262"/>
      <c r="BI228" s="263"/>
      <c r="BJ228" s="31"/>
      <c r="BK228" s="31"/>
      <c r="BL228" s="31"/>
      <c r="BM228" s="31"/>
      <c r="BN228" s="148"/>
      <c r="BO228" s="270"/>
      <c r="BP228" s="267"/>
      <c r="BQ228" s="262"/>
      <c r="BR228" s="263"/>
      <c r="BS228" s="31"/>
      <c r="BT228" s="31"/>
      <c r="BU228" s="31"/>
      <c r="BV228" s="31"/>
      <c r="BW228" s="148"/>
      <c r="BX228" s="270"/>
      <c r="BY228" s="267"/>
      <c r="BZ228" s="262"/>
      <c r="CA228" s="263"/>
      <c r="CB228" s="31"/>
      <c r="CC228" s="31"/>
      <c r="CD228" s="31"/>
      <c r="CE228" s="31"/>
      <c r="CF228" s="148"/>
      <c r="CG228" s="270"/>
      <c r="CH228" s="267"/>
      <c r="CI228" s="262"/>
      <c r="CJ228" s="263"/>
      <c r="CK228" s="323"/>
      <c r="CL228" s="323"/>
      <c r="CM228" s="323"/>
      <c r="CN228" s="323"/>
      <c r="CO228" s="35" t="s">
        <v>306</v>
      </c>
      <c r="CP228" s="342" t="str">
        <f t="shared" si="389"/>
        <v/>
      </c>
      <c r="CQ228" s="267"/>
      <c r="CR228" s="258"/>
      <c r="CS228" s="93"/>
      <c r="CT228" s="275"/>
      <c r="CU228" s="275"/>
      <c r="CV228" s="275"/>
      <c r="CW228" s="275"/>
      <c r="CX228" s="36" t="s">
        <v>307</v>
      </c>
      <c r="CY228" s="273"/>
      <c r="CZ228" s="258"/>
      <c r="DA228" s="263"/>
      <c r="DB228" s="296"/>
      <c r="DC228" s="296"/>
      <c r="DD228" s="296"/>
      <c r="DE228" s="296"/>
      <c r="DF228" s="36" t="s">
        <v>308</v>
      </c>
      <c r="DG228" s="344" t="str">
        <f t="shared" si="390"/>
        <v/>
      </c>
      <c r="DH228" s="273"/>
      <c r="DI228" s="258"/>
      <c r="DJ228" s="263"/>
      <c r="DK228" s="278"/>
      <c r="DL228" s="278"/>
      <c r="DM228" s="278"/>
      <c r="DN228" s="278"/>
      <c r="DO228" s="36" t="s">
        <v>309</v>
      </c>
      <c r="DP228" s="281"/>
      <c r="DQ228" s="284" t="str">
        <f t="shared" si="391"/>
        <v/>
      </c>
      <c r="DR228" s="273"/>
      <c r="DS228" s="43"/>
      <c r="DT228" s="93"/>
      <c r="DU228" s="37"/>
      <c r="DV228" s="37"/>
      <c r="DW228" s="37"/>
      <c r="DX228" s="37"/>
      <c r="DY228" s="46" t="s">
        <v>310</v>
      </c>
      <c r="DZ228" s="478"/>
      <c r="EA228" s="38"/>
      <c r="EB228" s="37"/>
      <c r="EC228" s="37"/>
      <c r="ED228" s="37"/>
      <c r="EE228" s="37"/>
      <c r="EF228" s="49" t="s">
        <v>307</v>
      </c>
      <c r="EG228" s="54"/>
      <c r="EH228" s="290"/>
      <c r="EI228" s="37"/>
      <c r="EJ228" s="37"/>
      <c r="EK228" s="37"/>
      <c r="EL228" s="37"/>
      <c r="EM228" s="52" t="s">
        <v>307</v>
      </c>
      <c r="EN228" s="57"/>
      <c r="EO228" s="290"/>
      <c r="EP228" s="37"/>
      <c r="EQ228" s="37"/>
      <c r="ER228" s="37"/>
      <c r="ES228" s="37"/>
      <c r="ET228" s="39" t="s">
        <v>307</v>
      </c>
      <c r="EU228" s="287"/>
      <c r="EV228" s="292"/>
      <c r="EW228" s="290"/>
      <c r="EX228" s="37"/>
      <c r="EY228" s="37"/>
      <c r="EZ228" s="37"/>
      <c r="FA228" s="37"/>
      <c r="FB228" s="39" t="s">
        <v>307</v>
      </c>
      <c r="FC228" s="287"/>
      <c r="FD228" s="292"/>
      <c r="FE228" s="290"/>
      <c r="FF228" s="296"/>
      <c r="FG228" s="296"/>
      <c r="FH228" s="296"/>
      <c r="FI228" s="296"/>
      <c r="FJ228" s="40" t="s">
        <v>311</v>
      </c>
      <c r="FK228" s="302" t="str">
        <f t="shared" si="392"/>
        <v/>
      </c>
      <c r="FL228" s="299"/>
      <c r="FM228" s="292"/>
      <c r="FN228" s="290"/>
      <c r="FO228" s="305"/>
      <c r="FP228" s="296"/>
      <c r="FQ228" s="296"/>
      <c r="FR228" s="296"/>
      <c r="FS228" s="40" t="s">
        <v>311</v>
      </c>
      <c r="FT228" s="352" t="str">
        <f t="shared" si="393"/>
        <v/>
      </c>
      <c r="FU228" s="267"/>
      <c r="FV228" s="292"/>
      <c r="FW228" s="290"/>
      <c r="FX228" s="326"/>
      <c r="FY228" s="326"/>
      <c r="FZ228" s="326"/>
      <c r="GA228" s="326"/>
      <c r="GB228" s="36" t="s">
        <v>312</v>
      </c>
      <c r="GC228" s="308" t="str">
        <f t="shared" si="394"/>
        <v/>
      </c>
      <c r="GD228" s="267"/>
      <c r="GE228" s="312" t="str">
        <f t="shared" si="395"/>
        <v/>
      </c>
      <c r="GF228" s="313"/>
      <c r="GG228" s="338"/>
      <c r="GH228" s="312" t="str">
        <f t="shared" si="396"/>
        <v/>
      </c>
      <c r="GI228" s="313"/>
      <c r="GJ228" s="338" t="s">
        <v>56</v>
      </c>
      <c r="GK228" s="475" t="str">
        <f t="shared" si="397"/>
        <v/>
      </c>
      <c r="GL228" s="313"/>
      <c r="GM228" s="313"/>
      <c r="GN228" s="338"/>
      <c r="GO228" s="429" t="str">
        <f t="shared" si="398"/>
        <v/>
      </c>
      <c r="GP228" s="430" t="str">
        <f t="shared" si="399"/>
        <v/>
      </c>
      <c r="GQ228" s="431" t="str">
        <f t="shared" si="400"/>
        <v/>
      </c>
      <c r="GR228" s="432" t="str">
        <f t="shared" si="401"/>
        <v/>
      </c>
      <c r="GS228" s="430" t="str">
        <f t="shared" si="402"/>
        <v/>
      </c>
      <c r="GT228" s="433" t="str">
        <f t="shared" si="403"/>
        <v/>
      </c>
      <c r="GU228" s="331" t="str">
        <f t="shared" si="404"/>
        <v/>
      </c>
      <c r="GV228" s="333" t="str">
        <f t="shared" si="405"/>
        <v/>
      </c>
      <c r="GW228" s="439" t="str">
        <f t="shared" si="406"/>
        <v/>
      </c>
      <c r="GX228" s="433" t="str">
        <f t="shared" si="407"/>
        <v/>
      </c>
      <c r="GY228" s="331" t="str">
        <f t="shared" si="408"/>
        <v/>
      </c>
      <c r="GZ228" s="331" t="str">
        <f t="shared" si="409"/>
        <v/>
      </c>
      <c r="HA228" s="328" t="str">
        <f t="shared" si="410"/>
        <v/>
      </c>
      <c r="HB228" s="331" t="str">
        <f t="shared" si="411"/>
        <v/>
      </c>
      <c r="HC228" s="331" t="str">
        <f t="shared" si="412"/>
        <v/>
      </c>
      <c r="HD228" s="333" t="str">
        <f t="shared" si="413"/>
        <v/>
      </c>
      <c r="HE228" s="332" t="str">
        <f t="shared" si="414"/>
        <v/>
      </c>
      <c r="HF228" s="331" t="str">
        <f t="shared" si="415"/>
        <v/>
      </c>
      <c r="HG228" s="333" t="str">
        <f t="shared" si="416"/>
        <v/>
      </c>
      <c r="HH228" s="419" t="str">
        <f t="shared" si="417"/>
        <v/>
      </c>
      <c r="HI228" s="358" t="str">
        <f t="shared" si="418"/>
        <v/>
      </c>
      <c r="HJ228" s="331" t="str">
        <f t="shared" si="419"/>
        <v/>
      </c>
      <c r="HK228" s="331" t="str">
        <f t="shared" si="420"/>
        <v/>
      </c>
      <c r="HL228" s="358" t="str">
        <f t="shared" si="421"/>
        <v/>
      </c>
      <c r="HM228" s="331" t="str">
        <f t="shared" si="422"/>
        <v/>
      </c>
      <c r="HN228" s="331" t="str">
        <f t="shared" si="423"/>
        <v/>
      </c>
      <c r="HO228" s="358" t="str">
        <f t="shared" si="424"/>
        <v/>
      </c>
      <c r="HP228" s="331" t="str">
        <f t="shared" si="425"/>
        <v/>
      </c>
      <c r="HQ228" s="331" t="str">
        <f t="shared" si="426"/>
        <v/>
      </c>
      <c r="HR228" s="361" t="str">
        <f t="shared" si="427"/>
        <v/>
      </c>
      <c r="HS228" s="348" t="str">
        <f t="shared" si="428"/>
        <v/>
      </c>
      <c r="HT228" s="333" t="str">
        <f t="shared" si="429"/>
        <v/>
      </c>
      <c r="HU228" s="428" t="str">
        <f t="shared" si="430"/>
        <v/>
      </c>
      <c r="HV228" s="328" t="str">
        <f t="shared" si="431"/>
        <v/>
      </c>
      <c r="HW228" s="330" t="str">
        <f t="shared" si="432"/>
        <v/>
      </c>
      <c r="HX228" s="418" t="str">
        <f t="shared" si="433"/>
        <v/>
      </c>
      <c r="HY228" s="331" t="str">
        <f t="shared" si="434"/>
        <v/>
      </c>
      <c r="HZ228" s="331" t="str">
        <f t="shared" si="435"/>
        <v/>
      </c>
      <c r="IA228" s="331" t="str">
        <f t="shared" si="436"/>
        <v/>
      </c>
      <c r="IB228" s="331" t="str">
        <f t="shared" si="437"/>
        <v/>
      </c>
      <c r="IC228" s="333" t="str">
        <f t="shared" si="438"/>
        <v/>
      </c>
      <c r="ID228" s="419" t="str">
        <f t="shared" si="439"/>
        <v/>
      </c>
      <c r="IE228" s="331" t="str">
        <f t="shared" si="440"/>
        <v/>
      </c>
      <c r="IF228" s="331" t="str">
        <f t="shared" si="441"/>
        <v/>
      </c>
      <c r="IG228" s="331" t="str">
        <f t="shared" si="442"/>
        <v/>
      </c>
      <c r="IH228" s="331" t="str">
        <f t="shared" si="443"/>
        <v/>
      </c>
      <c r="II228" s="333" t="str">
        <f t="shared" si="444"/>
        <v/>
      </c>
      <c r="IJ228" s="419" t="str">
        <f t="shared" si="445"/>
        <v/>
      </c>
      <c r="IK228" s="331" t="str">
        <f t="shared" si="446"/>
        <v/>
      </c>
      <c r="IL228" s="331" t="str">
        <f t="shared" si="447"/>
        <v/>
      </c>
      <c r="IM228" s="331" t="str">
        <f t="shared" si="448"/>
        <v/>
      </c>
      <c r="IN228" s="331" t="str">
        <f t="shared" si="449"/>
        <v/>
      </c>
      <c r="IO228" s="333" t="str">
        <f t="shared" si="450"/>
        <v/>
      </c>
      <c r="IP228" s="433" t="str">
        <f t="shared" si="451"/>
        <v/>
      </c>
      <c r="IQ228" s="331" t="str">
        <f t="shared" si="452"/>
        <v/>
      </c>
      <c r="IR228" s="348" t="str">
        <f t="shared" si="453"/>
        <v/>
      </c>
      <c r="IS228" s="433" t="str">
        <f t="shared" si="454"/>
        <v/>
      </c>
      <c r="IT228" s="331" t="str">
        <f t="shared" si="455"/>
        <v/>
      </c>
      <c r="IU228" s="333" t="str">
        <f t="shared" si="456"/>
        <v/>
      </c>
      <c r="IV228" s="449" t="str">
        <f t="shared" si="457"/>
        <v/>
      </c>
      <c r="IW228" s="331" t="str">
        <f t="shared" si="458"/>
        <v/>
      </c>
      <c r="IX228" s="331" t="str">
        <f t="shared" si="459"/>
        <v/>
      </c>
      <c r="IY228" s="348" t="str">
        <f t="shared" si="460"/>
        <v/>
      </c>
      <c r="IZ228" s="365" t="str">
        <f t="shared" si="461"/>
        <v/>
      </c>
      <c r="JA228" s="340"/>
      <c r="JB228" s="100"/>
      <c r="JC228" s="370" t="str">
        <f t="shared" si="462"/>
        <v/>
      </c>
      <c r="JD228" s="101" t="str">
        <f t="shared" si="463"/>
        <v/>
      </c>
      <c r="JE228" s="367" t="str">
        <f t="shared" si="464"/>
        <v/>
      </c>
      <c r="JF228" s="368" t="str">
        <f t="shared" si="465"/>
        <v/>
      </c>
      <c r="JG228" s="368" t="str">
        <f t="shared" si="466"/>
        <v/>
      </c>
      <c r="JH228" s="368" t="str">
        <f t="shared" si="467"/>
        <v/>
      </c>
      <c r="JI228" s="368">
        <f t="shared" si="468"/>
        <v>0</v>
      </c>
      <c r="JJ228" s="369" t="str">
        <f t="shared" si="469"/>
        <v/>
      </c>
      <c r="JK228" s="367" t="str">
        <f t="shared" si="470"/>
        <v/>
      </c>
      <c r="JL228" s="369" t="str">
        <f t="shared" si="471"/>
        <v/>
      </c>
      <c r="JM228" s="368" t="str">
        <f t="shared" si="472"/>
        <v/>
      </c>
      <c r="JN228" s="368" t="str">
        <f t="shared" si="473"/>
        <v/>
      </c>
      <c r="JO228" s="368" t="str">
        <f t="shared" si="474"/>
        <v/>
      </c>
      <c r="JP228" s="371" t="str">
        <f t="shared" si="475"/>
        <v/>
      </c>
      <c r="JR228" s="115" t="str">
        <f t="shared" si="476"/>
        <v/>
      </c>
      <c r="JS228" s="28" t="str">
        <f t="shared" si="477"/>
        <v/>
      </c>
      <c r="JT228" s="28" t="str">
        <f t="shared" si="478"/>
        <v/>
      </c>
      <c r="JU228" s="28" t="str">
        <f t="shared" si="479"/>
        <v/>
      </c>
      <c r="JV228" s="28" t="str">
        <f t="shared" si="480"/>
        <v/>
      </c>
      <c r="JW228" s="251"/>
      <c r="JX228" s="122" t="str">
        <f t="shared" si="481"/>
        <v/>
      </c>
      <c r="JZ228" s="115" t="str">
        <f t="shared" si="482"/>
        <v/>
      </c>
      <c r="KA228" s="398" t="str">
        <f t="shared" si="483"/>
        <v/>
      </c>
      <c r="KB228" s="398" t="str">
        <f t="shared" si="484"/>
        <v/>
      </c>
      <c r="KC228" s="28" t="str">
        <f t="shared" si="485"/>
        <v/>
      </c>
      <c r="KD228" s="28" t="str">
        <f t="shared" si="486"/>
        <v/>
      </c>
      <c r="KE228" s="28" t="str">
        <f t="shared" si="487"/>
        <v/>
      </c>
      <c r="KF228" s="28" t="str">
        <f t="shared" si="488"/>
        <v/>
      </c>
      <c r="KG228" s="28" t="str">
        <f t="shared" si="489"/>
        <v/>
      </c>
      <c r="KH228" s="28" t="str">
        <f t="shared" si="490"/>
        <v/>
      </c>
      <c r="KI228" s="28" t="str">
        <f t="shared" si="491"/>
        <v/>
      </c>
      <c r="KJ228" s="28" t="str">
        <f t="shared" si="492"/>
        <v/>
      </c>
      <c r="KK228" s="122" t="str">
        <f t="shared" si="493"/>
        <v/>
      </c>
    </row>
    <row r="229" spans="2:297" s="26" customFormat="1" ht="26.25" customHeight="1" x14ac:dyDescent="0.2">
      <c r="B229" s="27">
        <f t="shared" si="372"/>
        <v>0</v>
      </c>
      <c r="C229" s="27">
        <f t="shared" si="373"/>
        <v>0</v>
      </c>
      <c r="D229" s="27">
        <f t="shared" si="374"/>
        <v>0</v>
      </c>
      <c r="E229" s="27">
        <f t="shared" si="375"/>
        <v>0</v>
      </c>
      <c r="F229" s="27">
        <f t="shared" si="376"/>
        <v>0</v>
      </c>
      <c r="G229" s="27">
        <f t="shared" si="377"/>
        <v>0</v>
      </c>
      <c r="H229" s="27">
        <f t="shared" si="378"/>
        <v>0</v>
      </c>
      <c r="I229" s="27">
        <f t="shared" si="379"/>
        <v>0</v>
      </c>
      <c r="J229" s="27"/>
      <c r="K229" s="27"/>
      <c r="L229" s="27"/>
      <c r="N229" s="131" t="str">
        <f t="shared" si="380"/>
        <v/>
      </c>
      <c r="O229" s="59"/>
      <c r="P229" s="59"/>
      <c r="Q229" s="241"/>
      <c r="R229" s="483"/>
      <c r="S229" s="243" t="str">
        <f>IFERROR(VLOOKUP($R229,整理番号!$B$4:$C$5,2,FALSE),"")</f>
        <v/>
      </c>
      <c r="T229" s="59"/>
      <c r="U229" s="250"/>
      <c r="V229" s="121"/>
      <c r="W229" s="218" t="str">
        <f t="shared" si="381"/>
        <v/>
      </c>
      <c r="X229" s="111"/>
      <c r="Y229" s="115"/>
      <c r="Z229" s="146" t="str">
        <f>IFERROR(VLOOKUP($Y229,整理番号!$B$8:$C$10,2,FALSE),"")</f>
        <v/>
      </c>
      <c r="AA229" s="251"/>
      <c r="AB229" s="28"/>
      <c r="AC229" s="62" t="str">
        <f>IFERROR(VLOOKUP($AB229,整理番号!$B$22:$C$23,2,FALSE),"")</f>
        <v/>
      </c>
      <c r="AD229" s="28"/>
      <c r="AE229" s="116" t="str">
        <f>IFERROR(VLOOKUP(AD229,整理番号!$B$14:$C$16,2,FALSE),"")</f>
        <v/>
      </c>
      <c r="AF229" s="115"/>
      <c r="AG229" s="30" t="str">
        <f>IFERROR(VLOOKUP(AF229,整理番号!$B$18:$C$19,2,FALSE),"")</f>
        <v/>
      </c>
      <c r="AH229" s="28"/>
      <c r="AI229" s="254"/>
      <c r="AJ229" s="254"/>
      <c r="AK229" s="122"/>
      <c r="AL229" s="141"/>
      <c r="AM229" s="28"/>
      <c r="AN229" s="141"/>
      <c r="AO229" s="115"/>
      <c r="AP229" s="116" t="str">
        <f>IFERROR(VLOOKUP(AO229,整理番号!$B$38:$C$43,2,FALSE),"")</f>
        <v/>
      </c>
      <c r="AQ229" s="104" t="str">
        <f t="shared" si="382"/>
        <v/>
      </c>
      <c r="AR229" s="27"/>
      <c r="AS229" s="28"/>
      <c r="AT229" s="27"/>
      <c r="AU229" s="27"/>
      <c r="AV229" s="122"/>
      <c r="AW229" s="115"/>
      <c r="AX229" s="31"/>
      <c r="AY229" s="64" t="str">
        <f t="shared" si="383"/>
        <v/>
      </c>
      <c r="AZ229" s="31"/>
      <c r="BA229" s="31"/>
      <c r="BB229" s="64">
        <f t="shared" si="384"/>
        <v>0</v>
      </c>
      <c r="BC229" s="64" t="str">
        <f t="shared" si="385"/>
        <v/>
      </c>
      <c r="BD229" s="64" t="str">
        <f t="shared" si="386"/>
        <v/>
      </c>
      <c r="BE229" s="33"/>
      <c r="BF229" s="34" t="str">
        <f t="shared" si="387"/>
        <v/>
      </c>
      <c r="BG229" s="125" t="str">
        <f t="shared" si="388"/>
        <v/>
      </c>
      <c r="BH229" s="262"/>
      <c r="BI229" s="263"/>
      <c r="BJ229" s="31"/>
      <c r="BK229" s="31"/>
      <c r="BL229" s="31"/>
      <c r="BM229" s="31"/>
      <c r="BN229" s="148"/>
      <c r="BO229" s="270"/>
      <c r="BP229" s="267"/>
      <c r="BQ229" s="262"/>
      <c r="BR229" s="263"/>
      <c r="BS229" s="31"/>
      <c r="BT229" s="31"/>
      <c r="BU229" s="31"/>
      <c r="BV229" s="31"/>
      <c r="BW229" s="148"/>
      <c r="BX229" s="270"/>
      <c r="BY229" s="267"/>
      <c r="BZ229" s="262"/>
      <c r="CA229" s="263"/>
      <c r="CB229" s="31"/>
      <c r="CC229" s="31"/>
      <c r="CD229" s="31"/>
      <c r="CE229" s="31"/>
      <c r="CF229" s="148"/>
      <c r="CG229" s="270"/>
      <c r="CH229" s="267"/>
      <c r="CI229" s="262"/>
      <c r="CJ229" s="263"/>
      <c r="CK229" s="323"/>
      <c r="CL229" s="323"/>
      <c r="CM229" s="323"/>
      <c r="CN229" s="323"/>
      <c r="CO229" s="35" t="s">
        <v>306</v>
      </c>
      <c r="CP229" s="342" t="str">
        <f t="shared" si="389"/>
        <v/>
      </c>
      <c r="CQ229" s="267"/>
      <c r="CR229" s="258"/>
      <c r="CS229" s="93"/>
      <c r="CT229" s="275"/>
      <c r="CU229" s="275"/>
      <c r="CV229" s="275"/>
      <c r="CW229" s="275"/>
      <c r="CX229" s="36" t="s">
        <v>307</v>
      </c>
      <c r="CY229" s="273"/>
      <c r="CZ229" s="258"/>
      <c r="DA229" s="263"/>
      <c r="DB229" s="296"/>
      <c r="DC229" s="296"/>
      <c r="DD229" s="296"/>
      <c r="DE229" s="296"/>
      <c r="DF229" s="36" t="s">
        <v>308</v>
      </c>
      <c r="DG229" s="344" t="str">
        <f t="shared" si="390"/>
        <v/>
      </c>
      <c r="DH229" s="273"/>
      <c r="DI229" s="258"/>
      <c r="DJ229" s="263"/>
      <c r="DK229" s="278"/>
      <c r="DL229" s="278"/>
      <c r="DM229" s="278"/>
      <c r="DN229" s="278"/>
      <c r="DO229" s="36" t="s">
        <v>309</v>
      </c>
      <c r="DP229" s="281"/>
      <c r="DQ229" s="284" t="str">
        <f t="shared" si="391"/>
        <v/>
      </c>
      <c r="DR229" s="273"/>
      <c r="DS229" s="43"/>
      <c r="DT229" s="93"/>
      <c r="DU229" s="37"/>
      <c r="DV229" s="37"/>
      <c r="DW229" s="37"/>
      <c r="DX229" s="37"/>
      <c r="DY229" s="46" t="s">
        <v>310</v>
      </c>
      <c r="DZ229" s="478"/>
      <c r="EA229" s="38"/>
      <c r="EB229" s="37"/>
      <c r="EC229" s="37"/>
      <c r="ED229" s="37"/>
      <c r="EE229" s="37"/>
      <c r="EF229" s="49" t="s">
        <v>307</v>
      </c>
      <c r="EG229" s="54"/>
      <c r="EH229" s="290"/>
      <c r="EI229" s="37"/>
      <c r="EJ229" s="37"/>
      <c r="EK229" s="37"/>
      <c r="EL229" s="37"/>
      <c r="EM229" s="52" t="s">
        <v>307</v>
      </c>
      <c r="EN229" s="57"/>
      <c r="EO229" s="290"/>
      <c r="EP229" s="37"/>
      <c r="EQ229" s="37"/>
      <c r="ER229" s="37"/>
      <c r="ES229" s="37"/>
      <c r="ET229" s="39" t="s">
        <v>307</v>
      </c>
      <c r="EU229" s="287"/>
      <c r="EV229" s="292"/>
      <c r="EW229" s="290"/>
      <c r="EX229" s="37"/>
      <c r="EY229" s="37"/>
      <c r="EZ229" s="37"/>
      <c r="FA229" s="37"/>
      <c r="FB229" s="39" t="s">
        <v>307</v>
      </c>
      <c r="FC229" s="287"/>
      <c r="FD229" s="292"/>
      <c r="FE229" s="290"/>
      <c r="FF229" s="296"/>
      <c r="FG229" s="296"/>
      <c r="FH229" s="296"/>
      <c r="FI229" s="296"/>
      <c r="FJ229" s="40" t="s">
        <v>311</v>
      </c>
      <c r="FK229" s="302" t="str">
        <f t="shared" si="392"/>
        <v/>
      </c>
      <c r="FL229" s="299"/>
      <c r="FM229" s="292"/>
      <c r="FN229" s="290"/>
      <c r="FO229" s="305"/>
      <c r="FP229" s="296"/>
      <c r="FQ229" s="296"/>
      <c r="FR229" s="296"/>
      <c r="FS229" s="40" t="s">
        <v>311</v>
      </c>
      <c r="FT229" s="352" t="str">
        <f t="shared" si="393"/>
        <v/>
      </c>
      <c r="FU229" s="267"/>
      <c r="FV229" s="292"/>
      <c r="FW229" s="290"/>
      <c r="FX229" s="326"/>
      <c r="FY229" s="326"/>
      <c r="FZ229" s="326"/>
      <c r="GA229" s="326"/>
      <c r="GB229" s="36" t="s">
        <v>312</v>
      </c>
      <c r="GC229" s="308" t="str">
        <f t="shared" si="394"/>
        <v/>
      </c>
      <c r="GD229" s="267"/>
      <c r="GE229" s="312" t="str">
        <f t="shared" si="395"/>
        <v/>
      </c>
      <c r="GF229" s="313"/>
      <c r="GG229" s="338"/>
      <c r="GH229" s="312" t="str">
        <f t="shared" si="396"/>
        <v/>
      </c>
      <c r="GI229" s="313"/>
      <c r="GJ229" s="338" t="s">
        <v>56</v>
      </c>
      <c r="GK229" s="475" t="str">
        <f t="shared" si="397"/>
        <v/>
      </c>
      <c r="GL229" s="313"/>
      <c r="GM229" s="313"/>
      <c r="GN229" s="338"/>
      <c r="GO229" s="429" t="str">
        <f t="shared" si="398"/>
        <v/>
      </c>
      <c r="GP229" s="430" t="str">
        <f t="shared" si="399"/>
        <v/>
      </c>
      <c r="GQ229" s="431" t="str">
        <f t="shared" si="400"/>
        <v/>
      </c>
      <c r="GR229" s="432" t="str">
        <f t="shared" si="401"/>
        <v/>
      </c>
      <c r="GS229" s="430" t="str">
        <f t="shared" si="402"/>
        <v/>
      </c>
      <c r="GT229" s="433" t="str">
        <f t="shared" si="403"/>
        <v/>
      </c>
      <c r="GU229" s="331" t="str">
        <f t="shared" si="404"/>
        <v/>
      </c>
      <c r="GV229" s="333" t="str">
        <f t="shared" si="405"/>
        <v/>
      </c>
      <c r="GW229" s="439" t="str">
        <f t="shared" si="406"/>
        <v/>
      </c>
      <c r="GX229" s="433" t="str">
        <f t="shared" si="407"/>
        <v/>
      </c>
      <c r="GY229" s="331" t="str">
        <f t="shared" si="408"/>
        <v/>
      </c>
      <c r="GZ229" s="331" t="str">
        <f t="shared" si="409"/>
        <v/>
      </c>
      <c r="HA229" s="328" t="str">
        <f t="shared" si="410"/>
        <v/>
      </c>
      <c r="HB229" s="331" t="str">
        <f t="shared" si="411"/>
        <v/>
      </c>
      <c r="HC229" s="331" t="str">
        <f t="shared" si="412"/>
        <v/>
      </c>
      <c r="HD229" s="333" t="str">
        <f t="shared" si="413"/>
        <v/>
      </c>
      <c r="HE229" s="332" t="str">
        <f t="shared" si="414"/>
        <v/>
      </c>
      <c r="HF229" s="331" t="str">
        <f t="shared" si="415"/>
        <v/>
      </c>
      <c r="HG229" s="333" t="str">
        <f t="shared" si="416"/>
        <v/>
      </c>
      <c r="HH229" s="419" t="str">
        <f t="shared" si="417"/>
        <v/>
      </c>
      <c r="HI229" s="358" t="str">
        <f t="shared" si="418"/>
        <v/>
      </c>
      <c r="HJ229" s="331" t="str">
        <f t="shared" si="419"/>
        <v/>
      </c>
      <c r="HK229" s="331" t="str">
        <f t="shared" si="420"/>
        <v/>
      </c>
      <c r="HL229" s="358" t="str">
        <f t="shared" si="421"/>
        <v/>
      </c>
      <c r="HM229" s="331" t="str">
        <f t="shared" si="422"/>
        <v/>
      </c>
      <c r="HN229" s="331" t="str">
        <f t="shared" si="423"/>
        <v/>
      </c>
      <c r="HO229" s="358" t="str">
        <f t="shared" si="424"/>
        <v/>
      </c>
      <c r="HP229" s="331" t="str">
        <f t="shared" si="425"/>
        <v/>
      </c>
      <c r="HQ229" s="331" t="str">
        <f t="shared" si="426"/>
        <v/>
      </c>
      <c r="HR229" s="361" t="str">
        <f t="shared" si="427"/>
        <v/>
      </c>
      <c r="HS229" s="348" t="str">
        <f t="shared" si="428"/>
        <v/>
      </c>
      <c r="HT229" s="333" t="str">
        <f t="shared" si="429"/>
        <v/>
      </c>
      <c r="HU229" s="428" t="str">
        <f t="shared" si="430"/>
        <v/>
      </c>
      <c r="HV229" s="328" t="str">
        <f t="shared" si="431"/>
        <v/>
      </c>
      <c r="HW229" s="330" t="str">
        <f t="shared" si="432"/>
        <v/>
      </c>
      <c r="HX229" s="418" t="str">
        <f t="shared" si="433"/>
        <v/>
      </c>
      <c r="HY229" s="331" t="str">
        <f t="shared" si="434"/>
        <v/>
      </c>
      <c r="HZ229" s="331" t="str">
        <f t="shared" si="435"/>
        <v/>
      </c>
      <c r="IA229" s="331" t="str">
        <f t="shared" si="436"/>
        <v/>
      </c>
      <c r="IB229" s="331" t="str">
        <f t="shared" si="437"/>
        <v/>
      </c>
      <c r="IC229" s="333" t="str">
        <f t="shared" si="438"/>
        <v/>
      </c>
      <c r="ID229" s="419" t="str">
        <f t="shared" si="439"/>
        <v/>
      </c>
      <c r="IE229" s="331" t="str">
        <f t="shared" si="440"/>
        <v/>
      </c>
      <c r="IF229" s="331" t="str">
        <f t="shared" si="441"/>
        <v/>
      </c>
      <c r="IG229" s="331" t="str">
        <f t="shared" si="442"/>
        <v/>
      </c>
      <c r="IH229" s="331" t="str">
        <f t="shared" si="443"/>
        <v/>
      </c>
      <c r="II229" s="333" t="str">
        <f t="shared" si="444"/>
        <v/>
      </c>
      <c r="IJ229" s="419" t="str">
        <f t="shared" si="445"/>
        <v/>
      </c>
      <c r="IK229" s="331" t="str">
        <f t="shared" si="446"/>
        <v/>
      </c>
      <c r="IL229" s="331" t="str">
        <f t="shared" si="447"/>
        <v/>
      </c>
      <c r="IM229" s="331" t="str">
        <f t="shared" si="448"/>
        <v/>
      </c>
      <c r="IN229" s="331" t="str">
        <f t="shared" si="449"/>
        <v/>
      </c>
      <c r="IO229" s="333" t="str">
        <f t="shared" si="450"/>
        <v/>
      </c>
      <c r="IP229" s="433" t="str">
        <f t="shared" si="451"/>
        <v/>
      </c>
      <c r="IQ229" s="331" t="str">
        <f t="shared" si="452"/>
        <v/>
      </c>
      <c r="IR229" s="348" t="str">
        <f t="shared" si="453"/>
        <v/>
      </c>
      <c r="IS229" s="433" t="str">
        <f t="shared" si="454"/>
        <v/>
      </c>
      <c r="IT229" s="331" t="str">
        <f t="shared" si="455"/>
        <v/>
      </c>
      <c r="IU229" s="333" t="str">
        <f t="shared" si="456"/>
        <v/>
      </c>
      <c r="IV229" s="449" t="str">
        <f t="shared" si="457"/>
        <v/>
      </c>
      <c r="IW229" s="331" t="str">
        <f t="shared" si="458"/>
        <v/>
      </c>
      <c r="IX229" s="331" t="str">
        <f t="shared" si="459"/>
        <v/>
      </c>
      <c r="IY229" s="348" t="str">
        <f t="shared" si="460"/>
        <v/>
      </c>
      <c r="IZ229" s="365" t="str">
        <f t="shared" si="461"/>
        <v/>
      </c>
      <c r="JA229" s="340"/>
      <c r="JB229" s="100"/>
      <c r="JC229" s="370" t="str">
        <f t="shared" si="462"/>
        <v/>
      </c>
      <c r="JD229" s="101" t="str">
        <f t="shared" si="463"/>
        <v/>
      </c>
      <c r="JE229" s="367" t="str">
        <f t="shared" si="464"/>
        <v/>
      </c>
      <c r="JF229" s="368" t="str">
        <f t="shared" si="465"/>
        <v/>
      </c>
      <c r="JG229" s="368" t="str">
        <f t="shared" si="466"/>
        <v/>
      </c>
      <c r="JH229" s="368" t="str">
        <f t="shared" si="467"/>
        <v/>
      </c>
      <c r="JI229" s="368">
        <f t="shared" si="468"/>
        <v>0</v>
      </c>
      <c r="JJ229" s="369" t="str">
        <f t="shared" si="469"/>
        <v/>
      </c>
      <c r="JK229" s="367" t="str">
        <f t="shared" si="470"/>
        <v/>
      </c>
      <c r="JL229" s="369" t="str">
        <f t="shared" si="471"/>
        <v/>
      </c>
      <c r="JM229" s="368" t="str">
        <f t="shared" si="472"/>
        <v/>
      </c>
      <c r="JN229" s="368" t="str">
        <f t="shared" si="473"/>
        <v/>
      </c>
      <c r="JO229" s="368" t="str">
        <f t="shared" si="474"/>
        <v/>
      </c>
      <c r="JP229" s="371" t="str">
        <f t="shared" si="475"/>
        <v/>
      </c>
      <c r="JR229" s="115" t="str">
        <f t="shared" si="476"/>
        <v/>
      </c>
      <c r="JS229" s="28" t="str">
        <f t="shared" si="477"/>
        <v/>
      </c>
      <c r="JT229" s="28" t="str">
        <f t="shared" si="478"/>
        <v/>
      </c>
      <c r="JU229" s="28" t="str">
        <f t="shared" si="479"/>
        <v/>
      </c>
      <c r="JV229" s="28" t="str">
        <f t="shared" si="480"/>
        <v/>
      </c>
      <c r="JW229" s="251"/>
      <c r="JX229" s="122" t="str">
        <f t="shared" si="481"/>
        <v/>
      </c>
      <c r="JZ229" s="115" t="str">
        <f t="shared" si="482"/>
        <v/>
      </c>
      <c r="KA229" s="398" t="str">
        <f t="shared" si="483"/>
        <v/>
      </c>
      <c r="KB229" s="398" t="str">
        <f t="shared" si="484"/>
        <v/>
      </c>
      <c r="KC229" s="28" t="str">
        <f t="shared" si="485"/>
        <v/>
      </c>
      <c r="KD229" s="28" t="str">
        <f t="shared" si="486"/>
        <v/>
      </c>
      <c r="KE229" s="28" t="str">
        <f t="shared" si="487"/>
        <v/>
      </c>
      <c r="KF229" s="28" t="str">
        <f t="shared" si="488"/>
        <v/>
      </c>
      <c r="KG229" s="28" t="str">
        <f t="shared" si="489"/>
        <v/>
      </c>
      <c r="KH229" s="28" t="str">
        <f t="shared" si="490"/>
        <v/>
      </c>
      <c r="KI229" s="28" t="str">
        <f t="shared" si="491"/>
        <v/>
      </c>
      <c r="KJ229" s="28" t="str">
        <f t="shared" si="492"/>
        <v/>
      </c>
      <c r="KK229" s="122" t="str">
        <f t="shared" si="493"/>
        <v/>
      </c>
    </row>
    <row r="230" spans="2:297" s="26" customFormat="1" ht="26.25" customHeight="1" x14ac:dyDescent="0.2">
      <c r="B230" s="27">
        <f t="shared" si="372"/>
        <v>0</v>
      </c>
      <c r="C230" s="27">
        <f t="shared" si="373"/>
        <v>0</v>
      </c>
      <c r="D230" s="27">
        <f t="shared" si="374"/>
        <v>0</v>
      </c>
      <c r="E230" s="27">
        <f t="shared" si="375"/>
        <v>0</v>
      </c>
      <c r="F230" s="27">
        <f t="shared" si="376"/>
        <v>0</v>
      </c>
      <c r="G230" s="27">
        <f t="shared" si="377"/>
        <v>0</v>
      </c>
      <c r="H230" s="27">
        <f t="shared" si="378"/>
        <v>0</v>
      </c>
      <c r="I230" s="27">
        <f t="shared" si="379"/>
        <v>0</v>
      </c>
      <c r="J230" s="27"/>
      <c r="K230" s="27"/>
      <c r="L230" s="27"/>
      <c r="N230" s="131" t="str">
        <f t="shared" si="380"/>
        <v/>
      </c>
      <c r="O230" s="59"/>
      <c r="P230" s="59"/>
      <c r="Q230" s="241"/>
      <c r="R230" s="483"/>
      <c r="S230" s="243" t="str">
        <f>IFERROR(VLOOKUP($R230,整理番号!$B$4:$C$5,2,FALSE),"")</f>
        <v/>
      </c>
      <c r="T230" s="59"/>
      <c r="U230" s="250"/>
      <c r="V230" s="121"/>
      <c r="W230" s="218" t="str">
        <f t="shared" si="381"/>
        <v/>
      </c>
      <c r="X230" s="111"/>
      <c r="Y230" s="115"/>
      <c r="Z230" s="146" t="str">
        <f>IFERROR(VLOOKUP($Y230,整理番号!$B$8:$C$10,2,FALSE),"")</f>
        <v/>
      </c>
      <c r="AA230" s="251"/>
      <c r="AB230" s="28"/>
      <c r="AC230" s="62" t="str">
        <f>IFERROR(VLOOKUP($AB230,整理番号!$B$22:$C$23,2,FALSE),"")</f>
        <v/>
      </c>
      <c r="AD230" s="28"/>
      <c r="AE230" s="116" t="str">
        <f>IFERROR(VLOOKUP(AD230,整理番号!$B$14:$C$16,2,FALSE),"")</f>
        <v/>
      </c>
      <c r="AF230" s="115"/>
      <c r="AG230" s="30" t="str">
        <f>IFERROR(VLOOKUP(AF230,整理番号!$B$18:$C$19,2,FALSE),"")</f>
        <v/>
      </c>
      <c r="AH230" s="28"/>
      <c r="AI230" s="254"/>
      <c r="AJ230" s="254"/>
      <c r="AK230" s="122"/>
      <c r="AL230" s="141"/>
      <c r="AM230" s="28"/>
      <c r="AN230" s="141"/>
      <c r="AO230" s="115"/>
      <c r="AP230" s="116" t="str">
        <f>IFERROR(VLOOKUP(AO230,整理番号!$B$38:$C$43,2,FALSE),"")</f>
        <v/>
      </c>
      <c r="AQ230" s="104" t="str">
        <f t="shared" si="382"/>
        <v/>
      </c>
      <c r="AR230" s="27"/>
      <c r="AS230" s="28"/>
      <c r="AT230" s="27"/>
      <c r="AU230" s="27"/>
      <c r="AV230" s="122"/>
      <c r="AW230" s="115"/>
      <c r="AX230" s="31"/>
      <c r="AY230" s="64" t="str">
        <f t="shared" si="383"/>
        <v/>
      </c>
      <c r="AZ230" s="31"/>
      <c r="BA230" s="31"/>
      <c r="BB230" s="64">
        <f t="shared" si="384"/>
        <v>0</v>
      </c>
      <c r="BC230" s="64" t="str">
        <f t="shared" si="385"/>
        <v/>
      </c>
      <c r="BD230" s="64" t="str">
        <f t="shared" si="386"/>
        <v/>
      </c>
      <c r="BE230" s="33"/>
      <c r="BF230" s="34" t="str">
        <f t="shared" si="387"/>
        <v/>
      </c>
      <c r="BG230" s="125" t="str">
        <f t="shared" si="388"/>
        <v/>
      </c>
      <c r="BH230" s="262"/>
      <c r="BI230" s="263"/>
      <c r="BJ230" s="31"/>
      <c r="BK230" s="31"/>
      <c r="BL230" s="31"/>
      <c r="BM230" s="31"/>
      <c r="BN230" s="148"/>
      <c r="BO230" s="270"/>
      <c r="BP230" s="267"/>
      <c r="BQ230" s="262"/>
      <c r="BR230" s="263"/>
      <c r="BS230" s="31"/>
      <c r="BT230" s="31"/>
      <c r="BU230" s="31"/>
      <c r="BV230" s="31"/>
      <c r="BW230" s="148"/>
      <c r="BX230" s="270"/>
      <c r="BY230" s="267"/>
      <c r="BZ230" s="262"/>
      <c r="CA230" s="263"/>
      <c r="CB230" s="31"/>
      <c r="CC230" s="31"/>
      <c r="CD230" s="31"/>
      <c r="CE230" s="31"/>
      <c r="CF230" s="148"/>
      <c r="CG230" s="270"/>
      <c r="CH230" s="267"/>
      <c r="CI230" s="262"/>
      <c r="CJ230" s="263"/>
      <c r="CK230" s="323"/>
      <c r="CL230" s="323"/>
      <c r="CM230" s="323"/>
      <c r="CN230" s="323"/>
      <c r="CO230" s="35" t="s">
        <v>306</v>
      </c>
      <c r="CP230" s="342" t="str">
        <f t="shared" si="389"/>
        <v/>
      </c>
      <c r="CQ230" s="267"/>
      <c r="CR230" s="258"/>
      <c r="CS230" s="93"/>
      <c r="CT230" s="275"/>
      <c r="CU230" s="275"/>
      <c r="CV230" s="275"/>
      <c r="CW230" s="275"/>
      <c r="CX230" s="36" t="s">
        <v>307</v>
      </c>
      <c r="CY230" s="273"/>
      <c r="CZ230" s="258"/>
      <c r="DA230" s="263"/>
      <c r="DB230" s="296"/>
      <c r="DC230" s="296"/>
      <c r="DD230" s="296"/>
      <c r="DE230" s="296"/>
      <c r="DF230" s="36" t="s">
        <v>308</v>
      </c>
      <c r="DG230" s="344" t="str">
        <f t="shared" si="390"/>
        <v/>
      </c>
      <c r="DH230" s="273"/>
      <c r="DI230" s="258"/>
      <c r="DJ230" s="263"/>
      <c r="DK230" s="278"/>
      <c r="DL230" s="278"/>
      <c r="DM230" s="278"/>
      <c r="DN230" s="278"/>
      <c r="DO230" s="36" t="s">
        <v>309</v>
      </c>
      <c r="DP230" s="281"/>
      <c r="DQ230" s="284" t="str">
        <f t="shared" si="391"/>
        <v/>
      </c>
      <c r="DR230" s="273"/>
      <c r="DS230" s="43"/>
      <c r="DT230" s="93"/>
      <c r="DU230" s="37"/>
      <c r="DV230" s="37"/>
      <c r="DW230" s="37"/>
      <c r="DX230" s="37"/>
      <c r="DY230" s="46" t="s">
        <v>310</v>
      </c>
      <c r="DZ230" s="478"/>
      <c r="EA230" s="38"/>
      <c r="EB230" s="37"/>
      <c r="EC230" s="37"/>
      <c r="ED230" s="37"/>
      <c r="EE230" s="37"/>
      <c r="EF230" s="49" t="s">
        <v>307</v>
      </c>
      <c r="EG230" s="54"/>
      <c r="EH230" s="290"/>
      <c r="EI230" s="37"/>
      <c r="EJ230" s="37"/>
      <c r="EK230" s="37"/>
      <c r="EL230" s="37"/>
      <c r="EM230" s="52" t="s">
        <v>307</v>
      </c>
      <c r="EN230" s="57"/>
      <c r="EO230" s="290"/>
      <c r="EP230" s="37"/>
      <c r="EQ230" s="37"/>
      <c r="ER230" s="37"/>
      <c r="ES230" s="37"/>
      <c r="ET230" s="39" t="s">
        <v>307</v>
      </c>
      <c r="EU230" s="287"/>
      <c r="EV230" s="292"/>
      <c r="EW230" s="290"/>
      <c r="EX230" s="37"/>
      <c r="EY230" s="37"/>
      <c r="EZ230" s="37"/>
      <c r="FA230" s="37"/>
      <c r="FB230" s="39" t="s">
        <v>307</v>
      </c>
      <c r="FC230" s="287"/>
      <c r="FD230" s="292"/>
      <c r="FE230" s="290"/>
      <c r="FF230" s="296"/>
      <c r="FG230" s="296"/>
      <c r="FH230" s="296"/>
      <c r="FI230" s="296"/>
      <c r="FJ230" s="40" t="s">
        <v>311</v>
      </c>
      <c r="FK230" s="302" t="str">
        <f t="shared" si="392"/>
        <v/>
      </c>
      <c r="FL230" s="299"/>
      <c r="FM230" s="292"/>
      <c r="FN230" s="290"/>
      <c r="FO230" s="305"/>
      <c r="FP230" s="296"/>
      <c r="FQ230" s="296"/>
      <c r="FR230" s="296"/>
      <c r="FS230" s="40" t="s">
        <v>311</v>
      </c>
      <c r="FT230" s="352" t="str">
        <f t="shared" si="393"/>
        <v/>
      </c>
      <c r="FU230" s="267"/>
      <c r="FV230" s="292"/>
      <c r="FW230" s="290"/>
      <c r="FX230" s="326"/>
      <c r="FY230" s="326"/>
      <c r="FZ230" s="326"/>
      <c r="GA230" s="326"/>
      <c r="GB230" s="36" t="s">
        <v>312</v>
      </c>
      <c r="GC230" s="308" t="str">
        <f t="shared" si="394"/>
        <v/>
      </c>
      <c r="GD230" s="267"/>
      <c r="GE230" s="312" t="str">
        <f t="shared" si="395"/>
        <v/>
      </c>
      <c r="GF230" s="313"/>
      <c r="GG230" s="338"/>
      <c r="GH230" s="312" t="str">
        <f t="shared" si="396"/>
        <v/>
      </c>
      <c r="GI230" s="313"/>
      <c r="GJ230" s="338" t="s">
        <v>56</v>
      </c>
      <c r="GK230" s="475" t="str">
        <f t="shared" si="397"/>
        <v/>
      </c>
      <c r="GL230" s="313"/>
      <c r="GM230" s="313"/>
      <c r="GN230" s="338"/>
      <c r="GO230" s="429" t="str">
        <f t="shared" si="398"/>
        <v/>
      </c>
      <c r="GP230" s="430" t="str">
        <f t="shared" si="399"/>
        <v/>
      </c>
      <c r="GQ230" s="431" t="str">
        <f t="shared" si="400"/>
        <v/>
      </c>
      <c r="GR230" s="432" t="str">
        <f t="shared" si="401"/>
        <v/>
      </c>
      <c r="GS230" s="430" t="str">
        <f t="shared" si="402"/>
        <v/>
      </c>
      <c r="GT230" s="433" t="str">
        <f t="shared" si="403"/>
        <v/>
      </c>
      <c r="GU230" s="331" t="str">
        <f t="shared" si="404"/>
        <v/>
      </c>
      <c r="GV230" s="333" t="str">
        <f t="shared" si="405"/>
        <v/>
      </c>
      <c r="GW230" s="439" t="str">
        <f t="shared" si="406"/>
        <v/>
      </c>
      <c r="GX230" s="433" t="str">
        <f t="shared" si="407"/>
        <v/>
      </c>
      <c r="GY230" s="331" t="str">
        <f t="shared" si="408"/>
        <v/>
      </c>
      <c r="GZ230" s="331" t="str">
        <f t="shared" si="409"/>
        <v/>
      </c>
      <c r="HA230" s="328" t="str">
        <f t="shared" si="410"/>
        <v/>
      </c>
      <c r="HB230" s="331" t="str">
        <f t="shared" si="411"/>
        <v/>
      </c>
      <c r="HC230" s="331" t="str">
        <f t="shared" si="412"/>
        <v/>
      </c>
      <c r="HD230" s="333" t="str">
        <f t="shared" si="413"/>
        <v/>
      </c>
      <c r="HE230" s="332" t="str">
        <f t="shared" si="414"/>
        <v/>
      </c>
      <c r="HF230" s="331" t="str">
        <f t="shared" si="415"/>
        <v/>
      </c>
      <c r="HG230" s="333" t="str">
        <f t="shared" si="416"/>
        <v/>
      </c>
      <c r="HH230" s="419" t="str">
        <f t="shared" si="417"/>
        <v/>
      </c>
      <c r="HI230" s="358" t="str">
        <f t="shared" si="418"/>
        <v/>
      </c>
      <c r="HJ230" s="331" t="str">
        <f t="shared" si="419"/>
        <v/>
      </c>
      <c r="HK230" s="331" t="str">
        <f t="shared" si="420"/>
        <v/>
      </c>
      <c r="HL230" s="358" t="str">
        <f t="shared" si="421"/>
        <v/>
      </c>
      <c r="HM230" s="331" t="str">
        <f t="shared" si="422"/>
        <v/>
      </c>
      <c r="HN230" s="331" t="str">
        <f t="shared" si="423"/>
        <v/>
      </c>
      <c r="HO230" s="358" t="str">
        <f t="shared" si="424"/>
        <v/>
      </c>
      <c r="HP230" s="331" t="str">
        <f t="shared" si="425"/>
        <v/>
      </c>
      <c r="HQ230" s="331" t="str">
        <f t="shared" si="426"/>
        <v/>
      </c>
      <c r="HR230" s="361" t="str">
        <f t="shared" si="427"/>
        <v/>
      </c>
      <c r="HS230" s="348" t="str">
        <f t="shared" si="428"/>
        <v/>
      </c>
      <c r="HT230" s="333" t="str">
        <f t="shared" si="429"/>
        <v/>
      </c>
      <c r="HU230" s="428" t="str">
        <f t="shared" si="430"/>
        <v/>
      </c>
      <c r="HV230" s="328" t="str">
        <f t="shared" si="431"/>
        <v/>
      </c>
      <c r="HW230" s="330" t="str">
        <f t="shared" si="432"/>
        <v/>
      </c>
      <c r="HX230" s="418" t="str">
        <f t="shared" si="433"/>
        <v/>
      </c>
      <c r="HY230" s="331" t="str">
        <f t="shared" si="434"/>
        <v/>
      </c>
      <c r="HZ230" s="331" t="str">
        <f t="shared" si="435"/>
        <v/>
      </c>
      <c r="IA230" s="331" t="str">
        <f t="shared" si="436"/>
        <v/>
      </c>
      <c r="IB230" s="331" t="str">
        <f t="shared" si="437"/>
        <v/>
      </c>
      <c r="IC230" s="333" t="str">
        <f t="shared" si="438"/>
        <v/>
      </c>
      <c r="ID230" s="419" t="str">
        <f t="shared" si="439"/>
        <v/>
      </c>
      <c r="IE230" s="331" t="str">
        <f t="shared" si="440"/>
        <v/>
      </c>
      <c r="IF230" s="331" t="str">
        <f t="shared" si="441"/>
        <v/>
      </c>
      <c r="IG230" s="331" t="str">
        <f t="shared" si="442"/>
        <v/>
      </c>
      <c r="IH230" s="331" t="str">
        <f t="shared" si="443"/>
        <v/>
      </c>
      <c r="II230" s="333" t="str">
        <f t="shared" si="444"/>
        <v/>
      </c>
      <c r="IJ230" s="419" t="str">
        <f t="shared" si="445"/>
        <v/>
      </c>
      <c r="IK230" s="331" t="str">
        <f t="shared" si="446"/>
        <v/>
      </c>
      <c r="IL230" s="331" t="str">
        <f t="shared" si="447"/>
        <v/>
      </c>
      <c r="IM230" s="331" t="str">
        <f t="shared" si="448"/>
        <v/>
      </c>
      <c r="IN230" s="331" t="str">
        <f t="shared" si="449"/>
        <v/>
      </c>
      <c r="IO230" s="333" t="str">
        <f t="shared" si="450"/>
        <v/>
      </c>
      <c r="IP230" s="433" t="str">
        <f t="shared" si="451"/>
        <v/>
      </c>
      <c r="IQ230" s="331" t="str">
        <f t="shared" si="452"/>
        <v/>
      </c>
      <c r="IR230" s="348" t="str">
        <f t="shared" si="453"/>
        <v/>
      </c>
      <c r="IS230" s="433" t="str">
        <f t="shared" si="454"/>
        <v/>
      </c>
      <c r="IT230" s="331" t="str">
        <f t="shared" si="455"/>
        <v/>
      </c>
      <c r="IU230" s="333" t="str">
        <f t="shared" si="456"/>
        <v/>
      </c>
      <c r="IV230" s="449" t="str">
        <f t="shared" si="457"/>
        <v/>
      </c>
      <c r="IW230" s="331" t="str">
        <f t="shared" si="458"/>
        <v/>
      </c>
      <c r="IX230" s="331" t="str">
        <f t="shared" si="459"/>
        <v/>
      </c>
      <c r="IY230" s="348" t="str">
        <f t="shared" si="460"/>
        <v/>
      </c>
      <c r="IZ230" s="365" t="str">
        <f t="shared" si="461"/>
        <v/>
      </c>
      <c r="JA230" s="340"/>
      <c r="JB230" s="100"/>
      <c r="JC230" s="370" t="str">
        <f t="shared" si="462"/>
        <v/>
      </c>
      <c r="JD230" s="101" t="str">
        <f t="shared" si="463"/>
        <v/>
      </c>
      <c r="JE230" s="367" t="str">
        <f t="shared" si="464"/>
        <v/>
      </c>
      <c r="JF230" s="368" t="str">
        <f t="shared" si="465"/>
        <v/>
      </c>
      <c r="JG230" s="368" t="str">
        <f t="shared" si="466"/>
        <v/>
      </c>
      <c r="JH230" s="368" t="str">
        <f t="shared" si="467"/>
        <v/>
      </c>
      <c r="JI230" s="368">
        <f t="shared" si="468"/>
        <v>0</v>
      </c>
      <c r="JJ230" s="369" t="str">
        <f t="shared" si="469"/>
        <v/>
      </c>
      <c r="JK230" s="367" t="str">
        <f t="shared" si="470"/>
        <v/>
      </c>
      <c r="JL230" s="369" t="str">
        <f t="shared" si="471"/>
        <v/>
      </c>
      <c r="JM230" s="368" t="str">
        <f t="shared" si="472"/>
        <v/>
      </c>
      <c r="JN230" s="368" t="str">
        <f t="shared" si="473"/>
        <v/>
      </c>
      <c r="JO230" s="368" t="str">
        <f t="shared" si="474"/>
        <v/>
      </c>
      <c r="JP230" s="371" t="str">
        <f t="shared" si="475"/>
        <v/>
      </c>
      <c r="JR230" s="115" t="str">
        <f t="shared" si="476"/>
        <v/>
      </c>
      <c r="JS230" s="28" t="str">
        <f t="shared" si="477"/>
        <v/>
      </c>
      <c r="JT230" s="28" t="str">
        <f t="shared" si="478"/>
        <v/>
      </c>
      <c r="JU230" s="28" t="str">
        <f t="shared" si="479"/>
        <v/>
      </c>
      <c r="JV230" s="28" t="str">
        <f t="shared" si="480"/>
        <v/>
      </c>
      <c r="JW230" s="251"/>
      <c r="JX230" s="122" t="str">
        <f t="shared" si="481"/>
        <v/>
      </c>
      <c r="JZ230" s="115" t="str">
        <f t="shared" si="482"/>
        <v/>
      </c>
      <c r="KA230" s="398" t="str">
        <f t="shared" si="483"/>
        <v/>
      </c>
      <c r="KB230" s="398" t="str">
        <f t="shared" si="484"/>
        <v/>
      </c>
      <c r="KC230" s="28" t="str">
        <f t="shared" si="485"/>
        <v/>
      </c>
      <c r="KD230" s="28" t="str">
        <f t="shared" si="486"/>
        <v/>
      </c>
      <c r="KE230" s="28" t="str">
        <f t="shared" si="487"/>
        <v/>
      </c>
      <c r="KF230" s="28" t="str">
        <f t="shared" si="488"/>
        <v/>
      </c>
      <c r="KG230" s="28" t="str">
        <f t="shared" si="489"/>
        <v/>
      </c>
      <c r="KH230" s="28" t="str">
        <f t="shared" si="490"/>
        <v/>
      </c>
      <c r="KI230" s="28" t="str">
        <f t="shared" si="491"/>
        <v/>
      </c>
      <c r="KJ230" s="28" t="str">
        <f t="shared" si="492"/>
        <v/>
      </c>
      <c r="KK230" s="122" t="str">
        <f t="shared" si="493"/>
        <v/>
      </c>
    </row>
    <row r="231" spans="2:297" s="26" customFormat="1" ht="26.25" customHeight="1" x14ac:dyDescent="0.2">
      <c r="B231" s="27">
        <f t="shared" si="372"/>
        <v>0</v>
      </c>
      <c r="C231" s="27">
        <f t="shared" si="373"/>
        <v>0</v>
      </c>
      <c r="D231" s="27">
        <f t="shared" si="374"/>
        <v>0</v>
      </c>
      <c r="E231" s="27">
        <f t="shared" si="375"/>
        <v>0</v>
      </c>
      <c r="F231" s="27">
        <f t="shared" si="376"/>
        <v>0</v>
      </c>
      <c r="G231" s="27">
        <f t="shared" si="377"/>
        <v>0</v>
      </c>
      <c r="H231" s="27">
        <f t="shared" si="378"/>
        <v>0</v>
      </c>
      <c r="I231" s="27">
        <f t="shared" si="379"/>
        <v>0</v>
      </c>
      <c r="J231" s="27"/>
      <c r="K231" s="27"/>
      <c r="L231" s="27"/>
      <c r="N231" s="131" t="str">
        <f t="shared" si="380"/>
        <v/>
      </c>
      <c r="O231" s="59"/>
      <c r="P231" s="59"/>
      <c r="Q231" s="241"/>
      <c r="R231" s="483"/>
      <c r="S231" s="243" t="str">
        <f>IFERROR(VLOOKUP($R231,整理番号!$B$4:$C$5,2,FALSE),"")</f>
        <v/>
      </c>
      <c r="T231" s="59"/>
      <c r="U231" s="250"/>
      <c r="V231" s="121"/>
      <c r="W231" s="218" t="str">
        <f t="shared" si="381"/>
        <v/>
      </c>
      <c r="X231" s="111"/>
      <c r="Y231" s="115"/>
      <c r="Z231" s="146" t="str">
        <f>IFERROR(VLOOKUP($Y231,整理番号!$B$8:$C$10,2,FALSE),"")</f>
        <v/>
      </c>
      <c r="AA231" s="251"/>
      <c r="AB231" s="28"/>
      <c r="AC231" s="62" t="str">
        <f>IFERROR(VLOOKUP($AB231,整理番号!$B$22:$C$23,2,FALSE),"")</f>
        <v/>
      </c>
      <c r="AD231" s="28"/>
      <c r="AE231" s="116" t="str">
        <f>IFERROR(VLOOKUP(AD231,整理番号!$B$14:$C$16,2,FALSE),"")</f>
        <v/>
      </c>
      <c r="AF231" s="115"/>
      <c r="AG231" s="30" t="str">
        <f>IFERROR(VLOOKUP(AF231,整理番号!$B$18:$C$19,2,FALSE),"")</f>
        <v/>
      </c>
      <c r="AH231" s="28"/>
      <c r="AI231" s="254"/>
      <c r="AJ231" s="254"/>
      <c r="AK231" s="122"/>
      <c r="AL231" s="141"/>
      <c r="AM231" s="28"/>
      <c r="AN231" s="141"/>
      <c r="AO231" s="115"/>
      <c r="AP231" s="116" t="str">
        <f>IFERROR(VLOOKUP(AO231,整理番号!$B$38:$C$43,2,FALSE),"")</f>
        <v/>
      </c>
      <c r="AQ231" s="104" t="str">
        <f t="shared" si="382"/>
        <v/>
      </c>
      <c r="AR231" s="27"/>
      <c r="AS231" s="28"/>
      <c r="AT231" s="27"/>
      <c r="AU231" s="27"/>
      <c r="AV231" s="122"/>
      <c r="AW231" s="115"/>
      <c r="AX231" s="31"/>
      <c r="AY231" s="64" t="str">
        <f t="shared" si="383"/>
        <v/>
      </c>
      <c r="AZ231" s="31"/>
      <c r="BA231" s="31"/>
      <c r="BB231" s="64">
        <f t="shared" si="384"/>
        <v>0</v>
      </c>
      <c r="BC231" s="64" t="str">
        <f t="shared" si="385"/>
        <v/>
      </c>
      <c r="BD231" s="64" t="str">
        <f t="shared" si="386"/>
        <v/>
      </c>
      <c r="BE231" s="33"/>
      <c r="BF231" s="34" t="str">
        <f t="shared" si="387"/>
        <v/>
      </c>
      <c r="BG231" s="125" t="str">
        <f t="shared" si="388"/>
        <v/>
      </c>
      <c r="BH231" s="262"/>
      <c r="BI231" s="263"/>
      <c r="BJ231" s="31"/>
      <c r="BK231" s="31"/>
      <c r="BL231" s="31"/>
      <c r="BM231" s="31"/>
      <c r="BN231" s="148"/>
      <c r="BO231" s="270"/>
      <c r="BP231" s="267"/>
      <c r="BQ231" s="262"/>
      <c r="BR231" s="263"/>
      <c r="BS231" s="31"/>
      <c r="BT231" s="31"/>
      <c r="BU231" s="31"/>
      <c r="BV231" s="31"/>
      <c r="BW231" s="148"/>
      <c r="BX231" s="270"/>
      <c r="BY231" s="267"/>
      <c r="BZ231" s="262"/>
      <c r="CA231" s="263"/>
      <c r="CB231" s="31"/>
      <c r="CC231" s="31"/>
      <c r="CD231" s="31"/>
      <c r="CE231" s="31"/>
      <c r="CF231" s="148"/>
      <c r="CG231" s="270"/>
      <c r="CH231" s="267"/>
      <c r="CI231" s="262"/>
      <c r="CJ231" s="263"/>
      <c r="CK231" s="323"/>
      <c r="CL231" s="323"/>
      <c r="CM231" s="323"/>
      <c r="CN231" s="323"/>
      <c r="CO231" s="35" t="s">
        <v>306</v>
      </c>
      <c r="CP231" s="342" t="str">
        <f t="shared" si="389"/>
        <v/>
      </c>
      <c r="CQ231" s="267"/>
      <c r="CR231" s="258"/>
      <c r="CS231" s="93"/>
      <c r="CT231" s="275"/>
      <c r="CU231" s="275"/>
      <c r="CV231" s="275"/>
      <c r="CW231" s="275"/>
      <c r="CX231" s="36" t="s">
        <v>307</v>
      </c>
      <c r="CY231" s="273"/>
      <c r="CZ231" s="258"/>
      <c r="DA231" s="263"/>
      <c r="DB231" s="296"/>
      <c r="DC231" s="296"/>
      <c r="DD231" s="296"/>
      <c r="DE231" s="296"/>
      <c r="DF231" s="36" t="s">
        <v>308</v>
      </c>
      <c r="DG231" s="344" t="str">
        <f t="shared" si="390"/>
        <v/>
      </c>
      <c r="DH231" s="273"/>
      <c r="DI231" s="258"/>
      <c r="DJ231" s="263"/>
      <c r="DK231" s="278"/>
      <c r="DL231" s="278"/>
      <c r="DM231" s="278"/>
      <c r="DN231" s="278"/>
      <c r="DO231" s="36" t="s">
        <v>309</v>
      </c>
      <c r="DP231" s="281"/>
      <c r="DQ231" s="284" t="str">
        <f t="shared" si="391"/>
        <v/>
      </c>
      <c r="DR231" s="273"/>
      <c r="DS231" s="43"/>
      <c r="DT231" s="93"/>
      <c r="DU231" s="37"/>
      <c r="DV231" s="37"/>
      <c r="DW231" s="37"/>
      <c r="DX231" s="37"/>
      <c r="DY231" s="46" t="s">
        <v>310</v>
      </c>
      <c r="DZ231" s="478"/>
      <c r="EA231" s="38"/>
      <c r="EB231" s="37"/>
      <c r="EC231" s="37"/>
      <c r="ED231" s="37"/>
      <c r="EE231" s="37"/>
      <c r="EF231" s="49" t="s">
        <v>307</v>
      </c>
      <c r="EG231" s="54"/>
      <c r="EH231" s="290"/>
      <c r="EI231" s="37"/>
      <c r="EJ231" s="37"/>
      <c r="EK231" s="37"/>
      <c r="EL231" s="37"/>
      <c r="EM231" s="52" t="s">
        <v>307</v>
      </c>
      <c r="EN231" s="57"/>
      <c r="EO231" s="290"/>
      <c r="EP231" s="37"/>
      <c r="EQ231" s="37"/>
      <c r="ER231" s="37"/>
      <c r="ES231" s="37"/>
      <c r="ET231" s="39" t="s">
        <v>307</v>
      </c>
      <c r="EU231" s="287"/>
      <c r="EV231" s="292"/>
      <c r="EW231" s="290"/>
      <c r="EX231" s="37"/>
      <c r="EY231" s="37"/>
      <c r="EZ231" s="37"/>
      <c r="FA231" s="37"/>
      <c r="FB231" s="39" t="s">
        <v>307</v>
      </c>
      <c r="FC231" s="287"/>
      <c r="FD231" s="292"/>
      <c r="FE231" s="290"/>
      <c r="FF231" s="296"/>
      <c r="FG231" s="296"/>
      <c r="FH231" s="296"/>
      <c r="FI231" s="296"/>
      <c r="FJ231" s="40" t="s">
        <v>311</v>
      </c>
      <c r="FK231" s="302" t="str">
        <f t="shared" si="392"/>
        <v/>
      </c>
      <c r="FL231" s="299"/>
      <c r="FM231" s="292"/>
      <c r="FN231" s="290"/>
      <c r="FO231" s="305"/>
      <c r="FP231" s="296"/>
      <c r="FQ231" s="296"/>
      <c r="FR231" s="296"/>
      <c r="FS231" s="40" t="s">
        <v>311</v>
      </c>
      <c r="FT231" s="352" t="str">
        <f t="shared" si="393"/>
        <v/>
      </c>
      <c r="FU231" s="267"/>
      <c r="FV231" s="292"/>
      <c r="FW231" s="290"/>
      <c r="FX231" s="326"/>
      <c r="FY231" s="326"/>
      <c r="FZ231" s="326"/>
      <c r="GA231" s="326"/>
      <c r="GB231" s="36" t="s">
        <v>312</v>
      </c>
      <c r="GC231" s="308" t="str">
        <f t="shared" si="394"/>
        <v/>
      </c>
      <c r="GD231" s="267"/>
      <c r="GE231" s="312" t="str">
        <f t="shared" si="395"/>
        <v/>
      </c>
      <c r="GF231" s="313"/>
      <c r="GG231" s="338"/>
      <c r="GH231" s="312" t="str">
        <f t="shared" si="396"/>
        <v/>
      </c>
      <c r="GI231" s="313"/>
      <c r="GJ231" s="338" t="s">
        <v>56</v>
      </c>
      <c r="GK231" s="475" t="str">
        <f t="shared" si="397"/>
        <v/>
      </c>
      <c r="GL231" s="313"/>
      <c r="GM231" s="313"/>
      <c r="GN231" s="338"/>
      <c r="GO231" s="429" t="str">
        <f t="shared" si="398"/>
        <v/>
      </c>
      <c r="GP231" s="430" t="str">
        <f t="shared" si="399"/>
        <v/>
      </c>
      <c r="GQ231" s="431" t="str">
        <f t="shared" si="400"/>
        <v/>
      </c>
      <c r="GR231" s="432" t="str">
        <f t="shared" si="401"/>
        <v/>
      </c>
      <c r="GS231" s="430" t="str">
        <f t="shared" si="402"/>
        <v/>
      </c>
      <c r="GT231" s="433" t="str">
        <f t="shared" si="403"/>
        <v/>
      </c>
      <c r="GU231" s="331" t="str">
        <f t="shared" si="404"/>
        <v/>
      </c>
      <c r="GV231" s="333" t="str">
        <f t="shared" si="405"/>
        <v/>
      </c>
      <c r="GW231" s="439" t="str">
        <f t="shared" si="406"/>
        <v/>
      </c>
      <c r="GX231" s="433" t="str">
        <f t="shared" si="407"/>
        <v/>
      </c>
      <c r="GY231" s="331" t="str">
        <f t="shared" si="408"/>
        <v/>
      </c>
      <c r="GZ231" s="331" t="str">
        <f t="shared" si="409"/>
        <v/>
      </c>
      <c r="HA231" s="328" t="str">
        <f t="shared" si="410"/>
        <v/>
      </c>
      <c r="HB231" s="331" t="str">
        <f t="shared" si="411"/>
        <v/>
      </c>
      <c r="HC231" s="331" t="str">
        <f t="shared" si="412"/>
        <v/>
      </c>
      <c r="HD231" s="333" t="str">
        <f t="shared" si="413"/>
        <v/>
      </c>
      <c r="HE231" s="332" t="str">
        <f t="shared" si="414"/>
        <v/>
      </c>
      <c r="HF231" s="331" t="str">
        <f t="shared" si="415"/>
        <v/>
      </c>
      <c r="HG231" s="333" t="str">
        <f t="shared" si="416"/>
        <v/>
      </c>
      <c r="HH231" s="419" t="str">
        <f t="shared" si="417"/>
        <v/>
      </c>
      <c r="HI231" s="358" t="str">
        <f t="shared" si="418"/>
        <v/>
      </c>
      <c r="HJ231" s="331" t="str">
        <f t="shared" si="419"/>
        <v/>
      </c>
      <c r="HK231" s="331" t="str">
        <f t="shared" si="420"/>
        <v/>
      </c>
      <c r="HL231" s="358" t="str">
        <f t="shared" si="421"/>
        <v/>
      </c>
      <c r="HM231" s="331" t="str">
        <f t="shared" si="422"/>
        <v/>
      </c>
      <c r="HN231" s="331" t="str">
        <f t="shared" si="423"/>
        <v/>
      </c>
      <c r="HO231" s="358" t="str">
        <f t="shared" si="424"/>
        <v/>
      </c>
      <c r="HP231" s="331" t="str">
        <f t="shared" si="425"/>
        <v/>
      </c>
      <c r="HQ231" s="331" t="str">
        <f t="shared" si="426"/>
        <v/>
      </c>
      <c r="HR231" s="361" t="str">
        <f t="shared" si="427"/>
        <v/>
      </c>
      <c r="HS231" s="348" t="str">
        <f t="shared" si="428"/>
        <v/>
      </c>
      <c r="HT231" s="333" t="str">
        <f t="shared" si="429"/>
        <v/>
      </c>
      <c r="HU231" s="428" t="str">
        <f t="shared" si="430"/>
        <v/>
      </c>
      <c r="HV231" s="328" t="str">
        <f t="shared" si="431"/>
        <v/>
      </c>
      <c r="HW231" s="330" t="str">
        <f t="shared" si="432"/>
        <v/>
      </c>
      <c r="HX231" s="418" t="str">
        <f t="shared" si="433"/>
        <v/>
      </c>
      <c r="HY231" s="331" t="str">
        <f t="shared" si="434"/>
        <v/>
      </c>
      <c r="HZ231" s="331" t="str">
        <f t="shared" si="435"/>
        <v/>
      </c>
      <c r="IA231" s="331" t="str">
        <f t="shared" si="436"/>
        <v/>
      </c>
      <c r="IB231" s="331" t="str">
        <f t="shared" si="437"/>
        <v/>
      </c>
      <c r="IC231" s="333" t="str">
        <f t="shared" si="438"/>
        <v/>
      </c>
      <c r="ID231" s="419" t="str">
        <f t="shared" si="439"/>
        <v/>
      </c>
      <c r="IE231" s="331" t="str">
        <f t="shared" si="440"/>
        <v/>
      </c>
      <c r="IF231" s="331" t="str">
        <f t="shared" si="441"/>
        <v/>
      </c>
      <c r="IG231" s="331" t="str">
        <f t="shared" si="442"/>
        <v/>
      </c>
      <c r="IH231" s="331" t="str">
        <f t="shared" si="443"/>
        <v/>
      </c>
      <c r="II231" s="333" t="str">
        <f t="shared" si="444"/>
        <v/>
      </c>
      <c r="IJ231" s="419" t="str">
        <f t="shared" si="445"/>
        <v/>
      </c>
      <c r="IK231" s="331" t="str">
        <f t="shared" si="446"/>
        <v/>
      </c>
      <c r="IL231" s="331" t="str">
        <f t="shared" si="447"/>
        <v/>
      </c>
      <c r="IM231" s="331" t="str">
        <f t="shared" si="448"/>
        <v/>
      </c>
      <c r="IN231" s="331" t="str">
        <f t="shared" si="449"/>
        <v/>
      </c>
      <c r="IO231" s="333" t="str">
        <f t="shared" si="450"/>
        <v/>
      </c>
      <c r="IP231" s="433" t="str">
        <f t="shared" si="451"/>
        <v/>
      </c>
      <c r="IQ231" s="331" t="str">
        <f t="shared" si="452"/>
        <v/>
      </c>
      <c r="IR231" s="348" t="str">
        <f t="shared" si="453"/>
        <v/>
      </c>
      <c r="IS231" s="433" t="str">
        <f t="shared" si="454"/>
        <v/>
      </c>
      <c r="IT231" s="331" t="str">
        <f t="shared" si="455"/>
        <v/>
      </c>
      <c r="IU231" s="333" t="str">
        <f t="shared" si="456"/>
        <v/>
      </c>
      <c r="IV231" s="449" t="str">
        <f t="shared" si="457"/>
        <v/>
      </c>
      <c r="IW231" s="331" t="str">
        <f t="shared" si="458"/>
        <v/>
      </c>
      <c r="IX231" s="331" t="str">
        <f t="shared" si="459"/>
        <v/>
      </c>
      <c r="IY231" s="348" t="str">
        <f t="shared" si="460"/>
        <v/>
      </c>
      <c r="IZ231" s="365" t="str">
        <f t="shared" si="461"/>
        <v/>
      </c>
      <c r="JA231" s="340"/>
      <c r="JB231" s="100"/>
      <c r="JC231" s="370" t="str">
        <f t="shared" si="462"/>
        <v/>
      </c>
      <c r="JD231" s="101" t="str">
        <f t="shared" si="463"/>
        <v/>
      </c>
      <c r="JE231" s="367" t="str">
        <f t="shared" si="464"/>
        <v/>
      </c>
      <c r="JF231" s="368" t="str">
        <f t="shared" si="465"/>
        <v/>
      </c>
      <c r="JG231" s="368" t="str">
        <f t="shared" si="466"/>
        <v/>
      </c>
      <c r="JH231" s="368" t="str">
        <f t="shared" si="467"/>
        <v/>
      </c>
      <c r="JI231" s="368">
        <f t="shared" si="468"/>
        <v>0</v>
      </c>
      <c r="JJ231" s="369" t="str">
        <f t="shared" si="469"/>
        <v/>
      </c>
      <c r="JK231" s="367" t="str">
        <f t="shared" si="470"/>
        <v/>
      </c>
      <c r="JL231" s="369" t="str">
        <f t="shared" si="471"/>
        <v/>
      </c>
      <c r="JM231" s="368" t="str">
        <f t="shared" si="472"/>
        <v/>
      </c>
      <c r="JN231" s="368" t="str">
        <f t="shared" si="473"/>
        <v/>
      </c>
      <c r="JO231" s="368" t="str">
        <f t="shared" si="474"/>
        <v/>
      </c>
      <c r="JP231" s="371" t="str">
        <f t="shared" si="475"/>
        <v/>
      </c>
      <c r="JR231" s="115" t="str">
        <f t="shared" si="476"/>
        <v/>
      </c>
      <c r="JS231" s="28" t="str">
        <f t="shared" si="477"/>
        <v/>
      </c>
      <c r="JT231" s="28" t="str">
        <f t="shared" si="478"/>
        <v/>
      </c>
      <c r="JU231" s="28" t="str">
        <f t="shared" si="479"/>
        <v/>
      </c>
      <c r="JV231" s="28" t="str">
        <f t="shared" si="480"/>
        <v/>
      </c>
      <c r="JW231" s="251"/>
      <c r="JX231" s="122" t="str">
        <f t="shared" si="481"/>
        <v/>
      </c>
      <c r="JZ231" s="115" t="str">
        <f t="shared" si="482"/>
        <v/>
      </c>
      <c r="KA231" s="398" t="str">
        <f t="shared" si="483"/>
        <v/>
      </c>
      <c r="KB231" s="398" t="str">
        <f t="shared" si="484"/>
        <v/>
      </c>
      <c r="KC231" s="28" t="str">
        <f t="shared" si="485"/>
        <v/>
      </c>
      <c r="KD231" s="28" t="str">
        <f t="shared" si="486"/>
        <v/>
      </c>
      <c r="KE231" s="28" t="str">
        <f t="shared" si="487"/>
        <v/>
      </c>
      <c r="KF231" s="28" t="str">
        <f t="shared" si="488"/>
        <v/>
      </c>
      <c r="KG231" s="28" t="str">
        <f t="shared" si="489"/>
        <v/>
      </c>
      <c r="KH231" s="28" t="str">
        <f t="shared" si="490"/>
        <v/>
      </c>
      <c r="KI231" s="28" t="str">
        <f t="shared" si="491"/>
        <v/>
      </c>
      <c r="KJ231" s="28" t="str">
        <f t="shared" si="492"/>
        <v/>
      </c>
      <c r="KK231" s="122" t="str">
        <f t="shared" si="493"/>
        <v/>
      </c>
    </row>
    <row r="232" spans="2:297" s="26" customFormat="1" ht="26.25" customHeight="1" x14ac:dyDescent="0.2">
      <c r="B232" s="27">
        <f t="shared" si="372"/>
        <v>0</v>
      </c>
      <c r="C232" s="27">
        <f t="shared" si="373"/>
        <v>0</v>
      </c>
      <c r="D232" s="27">
        <f t="shared" si="374"/>
        <v>0</v>
      </c>
      <c r="E232" s="27">
        <f t="shared" si="375"/>
        <v>0</v>
      </c>
      <c r="F232" s="27">
        <f t="shared" si="376"/>
        <v>0</v>
      </c>
      <c r="G232" s="27">
        <f t="shared" si="377"/>
        <v>0</v>
      </c>
      <c r="H232" s="27">
        <f t="shared" si="378"/>
        <v>0</v>
      </c>
      <c r="I232" s="27">
        <f t="shared" si="379"/>
        <v>0</v>
      </c>
      <c r="J232" s="27"/>
      <c r="K232" s="27"/>
      <c r="L232" s="27"/>
      <c r="N232" s="131" t="str">
        <f t="shared" si="380"/>
        <v/>
      </c>
      <c r="O232" s="59"/>
      <c r="P232" s="59"/>
      <c r="Q232" s="241"/>
      <c r="R232" s="483"/>
      <c r="S232" s="243" t="str">
        <f>IFERROR(VLOOKUP($R232,整理番号!$B$4:$C$5,2,FALSE),"")</f>
        <v/>
      </c>
      <c r="T232" s="59"/>
      <c r="U232" s="250"/>
      <c r="V232" s="121"/>
      <c r="W232" s="218" t="str">
        <f t="shared" si="381"/>
        <v/>
      </c>
      <c r="X232" s="111"/>
      <c r="Y232" s="115"/>
      <c r="Z232" s="146" t="str">
        <f>IFERROR(VLOOKUP($Y232,整理番号!$B$8:$C$10,2,FALSE),"")</f>
        <v/>
      </c>
      <c r="AA232" s="251"/>
      <c r="AB232" s="28"/>
      <c r="AC232" s="62" t="str">
        <f>IFERROR(VLOOKUP($AB232,整理番号!$B$22:$C$23,2,FALSE),"")</f>
        <v/>
      </c>
      <c r="AD232" s="28"/>
      <c r="AE232" s="116" t="str">
        <f>IFERROR(VLOOKUP(AD232,整理番号!$B$14:$C$16,2,FALSE),"")</f>
        <v/>
      </c>
      <c r="AF232" s="115"/>
      <c r="AG232" s="30" t="str">
        <f>IFERROR(VLOOKUP(AF232,整理番号!$B$18:$C$19,2,FALSE),"")</f>
        <v/>
      </c>
      <c r="AH232" s="28"/>
      <c r="AI232" s="254"/>
      <c r="AJ232" s="254"/>
      <c r="AK232" s="122"/>
      <c r="AL232" s="141"/>
      <c r="AM232" s="28"/>
      <c r="AN232" s="141"/>
      <c r="AO232" s="115"/>
      <c r="AP232" s="116" t="str">
        <f>IFERROR(VLOOKUP(AO232,整理番号!$B$38:$C$43,2,FALSE),"")</f>
        <v/>
      </c>
      <c r="AQ232" s="104" t="str">
        <f t="shared" si="382"/>
        <v/>
      </c>
      <c r="AR232" s="27"/>
      <c r="AS232" s="28"/>
      <c r="AT232" s="27"/>
      <c r="AU232" s="27"/>
      <c r="AV232" s="122"/>
      <c r="AW232" s="115"/>
      <c r="AX232" s="31"/>
      <c r="AY232" s="64" t="str">
        <f t="shared" si="383"/>
        <v/>
      </c>
      <c r="AZ232" s="31"/>
      <c r="BA232" s="31"/>
      <c r="BB232" s="64">
        <f t="shared" si="384"/>
        <v>0</v>
      </c>
      <c r="BC232" s="64" t="str">
        <f t="shared" si="385"/>
        <v/>
      </c>
      <c r="BD232" s="64" t="str">
        <f t="shared" si="386"/>
        <v/>
      </c>
      <c r="BE232" s="33"/>
      <c r="BF232" s="34" t="str">
        <f t="shared" si="387"/>
        <v/>
      </c>
      <c r="BG232" s="125" t="str">
        <f t="shared" si="388"/>
        <v/>
      </c>
      <c r="BH232" s="262"/>
      <c r="BI232" s="263"/>
      <c r="BJ232" s="31"/>
      <c r="BK232" s="31"/>
      <c r="BL232" s="31"/>
      <c r="BM232" s="31"/>
      <c r="BN232" s="148"/>
      <c r="BO232" s="270"/>
      <c r="BP232" s="267"/>
      <c r="BQ232" s="262"/>
      <c r="BR232" s="263"/>
      <c r="BS232" s="31"/>
      <c r="BT232" s="31"/>
      <c r="BU232" s="31"/>
      <c r="BV232" s="31"/>
      <c r="BW232" s="148"/>
      <c r="BX232" s="270"/>
      <c r="BY232" s="267"/>
      <c r="BZ232" s="262"/>
      <c r="CA232" s="263"/>
      <c r="CB232" s="31"/>
      <c r="CC232" s="31"/>
      <c r="CD232" s="31"/>
      <c r="CE232" s="31"/>
      <c r="CF232" s="148"/>
      <c r="CG232" s="270"/>
      <c r="CH232" s="267"/>
      <c r="CI232" s="262"/>
      <c r="CJ232" s="263"/>
      <c r="CK232" s="323"/>
      <c r="CL232" s="323"/>
      <c r="CM232" s="323"/>
      <c r="CN232" s="323"/>
      <c r="CO232" s="35" t="s">
        <v>306</v>
      </c>
      <c r="CP232" s="342" t="str">
        <f t="shared" si="389"/>
        <v/>
      </c>
      <c r="CQ232" s="267"/>
      <c r="CR232" s="258"/>
      <c r="CS232" s="93"/>
      <c r="CT232" s="275"/>
      <c r="CU232" s="275"/>
      <c r="CV232" s="275"/>
      <c r="CW232" s="275"/>
      <c r="CX232" s="36" t="s">
        <v>307</v>
      </c>
      <c r="CY232" s="273"/>
      <c r="CZ232" s="258"/>
      <c r="DA232" s="263"/>
      <c r="DB232" s="296"/>
      <c r="DC232" s="296"/>
      <c r="DD232" s="296"/>
      <c r="DE232" s="296"/>
      <c r="DF232" s="36" t="s">
        <v>308</v>
      </c>
      <c r="DG232" s="344" t="str">
        <f t="shared" si="390"/>
        <v/>
      </c>
      <c r="DH232" s="273"/>
      <c r="DI232" s="258"/>
      <c r="DJ232" s="263"/>
      <c r="DK232" s="278"/>
      <c r="DL232" s="278"/>
      <c r="DM232" s="278"/>
      <c r="DN232" s="278"/>
      <c r="DO232" s="36" t="s">
        <v>309</v>
      </c>
      <c r="DP232" s="281"/>
      <c r="DQ232" s="284" t="str">
        <f t="shared" si="391"/>
        <v/>
      </c>
      <c r="DR232" s="273"/>
      <c r="DS232" s="43"/>
      <c r="DT232" s="93"/>
      <c r="DU232" s="37"/>
      <c r="DV232" s="37"/>
      <c r="DW232" s="37"/>
      <c r="DX232" s="37"/>
      <c r="DY232" s="46" t="s">
        <v>310</v>
      </c>
      <c r="DZ232" s="478"/>
      <c r="EA232" s="38"/>
      <c r="EB232" s="37"/>
      <c r="EC232" s="37"/>
      <c r="ED232" s="37"/>
      <c r="EE232" s="37"/>
      <c r="EF232" s="49" t="s">
        <v>307</v>
      </c>
      <c r="EG232" s="54"/>
      <c r="EH232" s="290"/>
      <c r="EI232" s="37"/>
      <c r="EJ232" s="37"/>
      <c r="EK232" s="37"/>
      <c r="EL232" s="37"/>
      <c r="EM232" s="52" t="s">
        <v>307</v>
      </c>
      <c r="EN232" s="57"/>
      <c r="EO232" s="290"/>
      <c r="EP232" s="37"/>
      <c r="EQ232" s="37"/>
      <c r="ER232" s="37"/>
      <c r="ES232" s="37"/>
      <c r="ET232" s="39" t="s">
        <v>307</v>
      </c>
      <c r="EU232" s="287"/>
      <c r="EV232" s="292"/>
      <c r="EW232" s="290"/>
      <c r="EX232" s="37"/>
      <c r="EY232" s="37"/>
      <c r="EZ232" s="37"/>
      <c r="FA232" s="37"/>
      <c r="FB232" s="39" t="s">
        <v>307</v>
      </c>
      <c r="FC232" s="287"/>
      <c r="FD232" s="292"/>
      <c r="FE232" s="290"/>
      <c r="FF232" s="296"/>
      <c r="FG232" s="296"/>
      <c r="FH232" s="296"/>
      <c r="FI232" s="296"/>
      <c r="FJ232" s="40" t="s">
        <v>311</v>
      </c>
      <c r="FK232" s="302" t="str">
        <f t="shared" si="392"/>
        <v/>
      </c>
      <c r="FL232" s="299"/>
      <c r="FM232" s="292"/>
      <c r="FN232" s="290"/>
      <c r="FO232" s="305"/>
      <c r="FP232" s="296"/>
      <c r="FQ232" s="296"/>
      <c r="FR232" s="296"/>
      <c r="FS232" s="40" t="s">
        <v>311</v>
      </c>
      <c r="FT232" s="352" t="str">
        <f t="shared" si="393"/>
        <v/>
      </c>
      <c r="FU232" s="267"/>
      <c r="FV232" s="292"/>
      <c r="FW232" s="290"/>
      <c r="FX232" s="326"/>
      <c r="FY232" s="326"/>
      <c r="FZ232" s="326"/>
      <c r="GA232" s="326"/>
      <c r="GB232" s="36" t="s">
        <v>312</v>
      </c>
      <c r="GC232" s="308" t="str">
        <f t="shared" si="394"/>
        <v/>
      </c>
      <c r="GD232" s="267"/>
      <c r="GE232" s="312" t="str">
        <f t="shared" si="395"/>
        <v/>
      </c>
      <c r="GF232" s="313"/>
      <c r="GG232" s="338"/>
      <c r="GH232" s="312" t="str">
        <f t="shared" si="396"/>
        <v/>
      </c>
      <c r="GI232" s="313"/>
      <c r="GJ232" s="338" t="s">
        <v>56</v>
      </c>
      <c r="GK232" s="475" t="str">
        <f t="shared" si="397"/>
        <v/>
      </c>
      <c r="GL232" s="313"/>
      <c r="GM232" s="313"/>
      <c r="GN232" s="338"/>
      <c r="GO232" s="429" t="str">
        <f t="shared" si="398"/>
        <v/>
      </c>
      <c r="GP232" s="430" t="str">
        <f t="shared" si="399"/>
        <v/>
      </c>
      <c r="GQ232" s="431" t="str">
        <f t="shared" si="400"/>
        <v/>
      </c>
      <c r="GR232" s="432" t="str">
        <f t="shared" si="401"/>
        <v/>
      </c>
      <c r="GS232" s="430" t="str">
        <f t="shared" si="402"/>
        <v/>
      </c>
      <c r="GT232" s="433" t="str">
        <f t="shared" si="403"/>
        <v/>
      </c>
      <c r="GU232" s="331" t="str">
        <f t="shared" si="404"/>
        <v/>
      </c>
      <c r="GV232" s="333" t="str">
        <f t="shared" si="405"/>
        <v/>
      </c>
      <c r="GW232" s="439" t="str">
        <f t="shared" si="406"/>
        <v/>
      </c>
      <c r="GX232" s="433" t="str">
        <f t="shared" si="407"/>
        <v/>
      </c>
      <c r="GY232" s="331" t="str">
        <f t="shared" si="408"/>
        <v/>
      </c>
      <c r="GZ232" s="331" t="str">
        <f t="shared" si="409"/>
        <v/>
      </c>
      <c r="HA232" s="328" t="str">
        <f t="shared" si="410"/>
        <v/>
      </c>
      <c r="HB232" s="331" t="str">
        <f t="shared" si="411"/>
        <v/>
      </c>
      <c r="HC232" s="331" t="str">
        <f t="shared" si="412"/>
        <v/>
      </c>
      <c r="HD232" s="333" t="str">
        <f t="shared" si="413"/>
        <v/>
      </c>
      <c r="HE232" s="332" t="str">
        <f t="shared" si="414"/>
        <v/>
      </c>
      <c r="HF232" s="331" t="str">
        <f t="shared" si="415"/>
        <v/>
      </c>
      <c r="HG232" s="333" t="str">
        <f t="shared" si="416"/>
        <v/>
      </c>
      <c r="HH232" s="419" t="str">
        <f t="shared" si="417"/>
        <v/>
      </c>
      <c r="HI232" s="358" t="str">
        <f t="shared" si="418"/>
        <v/>
      </c>
      <c r="HJ232" s="331" t="str">
        <f t="shared" si="419"/>
        <v/>
      </c>
      <c r="HK232" s="331" t="str">
        <f t="shared" si="420"/>
        <v/>
      </c>
      <c r="HL232" s="358" t="str">
        <f t="shared" si="421"/>
        <v/>
      </c>
      <c r="HM232" s="331" t="str">
        <f t="shared" si="422"/>
        <v/>
      </c>
      <c r="HN232" s="331" t="str">
        <f t="shared" si="423"/>
        <v/>
      </c>
      <c r="HO232" s="358" t="str">
        <f t="shared" si="424"/>
        <v/>
      </c>
      <c r="HP232" s="331" t="str">
        <f t="shared" si="425"/>
        <v/>
      </c>
      <c r="HQ232" s="331" t="str">
        <f t="shared" si="426"/>
        <v/>
      </c>
      <c r="HR232" s="361" t="str">
        <f t="shared" si="427"/>
        <v/>
      </c>
      <c r="HS232" s="348" t="str">
        <f t="shared" si="428"/>
        <v/>
      </c>
      <c r="HT232" s="333" t="str">
        <f t="shared" si="429"/>
        <v/>
      </c>
      <c r="HU232" s="428" t="str">
        <f t="shared" si="430"/>
        <v/>
      </c>
      <c r="HV232" s="328" t="str">
        <f t="shared" si="431"/>
        <v/>
      </c>
      <c r="HW232" s="330" t="str">
        <f t="shared" si="432"/>
        <v/>
      </c>
      <c r="HX232" s="418" t="str">
        <f t="shared" si="433"/>
        <v/>
      </c>
      <c r="HY232" s="331" t="str">
        <f t="shared" si="434"/>
        <v/>
      </c>
      <c r="HZ232" s="331" t="str">
        <f t="shared" si="435"/>
        <v/>
      </c>
      <c r="IA232" s="331" t="str">
        <f t="shared" si="436"/>
        <v/>
      </c>
      <c r="IB232" s="331" t="str">
        <f t="shared" si="437"/>
        <v/>
      </c>
      <c r="IC232" s="333" t="str">
        <f t="shared" si="438"/>
        <v/>
      </c>
      <c r="ID232" s="419" t="str">
        <f t="shared" si="439"/>
        <v/>
      </c>
      <c r="IE232" s="331" t="str">
        <f t="shared" si="440"/>
        <v/>
      </c>
      <c r="IF232" s="331" t="str">
        <f t="shared" si="441"/>
        <v/>
      </c>
      <c r="IG232" s="331" t="str">
        <f t="shared" si="442"/>
        <v/>
      </c>
      <c r="IH232" s="331" t="str">
        <f t="shared" si="443"/>
        <v/>
      </c>
      <c r="II232" s="333" t="str">
        <f t="shared" si="444"/>
        <v/>
      </c>
      <c r="IJ232" s="419" t="str">
        <f t="shared" si="445"/>
        <v/>
      </c>
      <c r="IK232" s="331" t="str">
        <f t="shared" si="446"/>
        <v/>
      </c>
      <c r="IL232" s="331" t="str">
        <f t="shared" si="447"/>
        <v/>
      </c>
      <c r="IM232" s="331" t="str">
        <f t="shared" si="448"/>
        <v/>
      </c>
      <c r="IN232" s="331" t="str">
        <f t="shared" si="449"/>
        <v/>
      </c>
      <c r="IO232" s="333" t="str">
        <f t="shared" si="450"/>
        <v/>
      </c>
      <c r="IP232" s="433" t="str">
        <f t="shared" si="451"/>
        <v/>
      </c>
      <c r="IQ232" s="331" t="str">
        <f t="shared" si="452"/>
        <v/>
      </c>
      <c r="IR232" s="348" t="str">
        <f t="shared" si="453"/>
        <v/>
      </c>
      <c r="IS232" s="433" t="str">
        <f t="shared" si="454"/>
        <v/>
      </c>
      <c r="IT232" s="331" t="str">
        <f t="shared" si="455"/>
        <v/>
      </c>
      <c r="IU232" s="333" t="str">
        <f t="shared" si="456"/>
        <v/>
      </c>
      <c r="IV232" s="449" t="str">
        <f t="shared" si="457"/>
        <v/>
      </c>
      <c r="IW232" s="331" t="str">
        <f t="shared" si="458"/>
        <v/>
      </c>
      <c r="IX232" s="331" t="str">
        <f t="shared" si="459"/>
        <v/>
      </c>
      <c r="IY232" s="348" t="str">
        <f t="shared" si="460"/>
        <v/>
      </c>
      <c r="IZ232" s="365" t="str">
        <f t="shared" si="461"/>
        <v/>
      </c>
      <c r="JA232" s="340"/>
      <c r="JB232" s="100"/>
      <c r="JC232" s="370" t="str">
        <f t="shared" si="462"/>
        <v/>
      </c>
      <c r="JD232" s="101" t="str">
        <f t="shared" si="463"/>
        <v/>
      </c>
      <c r="JE232" s="367" t="str">
        <f t="shared" si="464"/>
        <v/>
      </c>
      <c r="JF232" s="368" t="str">
        <f t="shared" si="465"/>
        <v/>
      </c>
      <c r="JG232" s="368" t="str">
        <f t="shared" si="466"/>
        <v/>
      </c>
      <c r="JH232" s="368" t="str">
        <f t="shared" si="467"/>
        <v/>
      </c>
      <c r="JI232" s="368">
        <f t="shared" si="468"/>
        <v>0</v>
      </c>
      <c r="JJ232" s="369" t="str">
        <f t="shared" si="469"/>
        <v/>
      </c>
      <c r="JK232" s="367" t="str">
        <f t="shared" si="470"/>
        <v/>
      </c>
      <c r="JL232" s="369" t="str">
        <f t="shared" si="471"/>
        <v/>
      </c>
      <c r="JM232" s="368" t="str">
        <f t="shared" si="472"/>
        <v/>
      </c>
      <c r="JN232" s="368" t="str">
        <f t="shared" si="473"/>
        <v/>
      </c>
      <c r="JO232" s="368" t="str">
        <f t="shared" si="474"/>
        <v/>
      </c>
      <c r="JP232" s="371" t="str">
        <f t="shared" si="475"/>
        <v/>
      </c>
      <c r="JR232" s="115" t="str">
        <f t="shared" si="476"/>
        <v/>
      </c>
      <c r="JS232" s="28" t="str">
        <f t="shared" si="477"/>
        <v/>
      </c>
      <c r="JT232" s="28" t="str">
        <f t="shared" si="478"/>
        <v/>
      </c>
      <c r="JU232" s="28" t="str">
        <f t="shared" si="479"/>
        <v/>
      </c>
      <c r="JV232" s="28" t="str">
        <f t="shared" si="480"/>
        <v/>
      </c>
      <c r="JW232" s="251"/>
      <c r="JX232" s="122" t="str">
        <f t="shared" si="481"/>
        <v/>
      </c>
      <c r="JZ232" s="115" t="str">
        <f t="shared" si="482"/>
        <v/>
      </c>
      <c r="KA232" s="398" t="str">
        <f t="shared" si="483"/>
        <v/>
      </c>
      <c r="KB232" s="398" t="str">
        <f t="shared" si="484"/>
        <v/>
      </c>
      <c r="KC232" s="28" t="str">
        <f t="shared" si="485"/>
        <v/>
      </c>
      <c r="KD232" s="28" t="str">
        <f t="shared" si="486"/>
        <v/>
      </c>
      <c r="KE232" s="28" t="str">
        <f t="shared" si="487"/>
        <v/>
      </c>
      <c r="KF232" s="28" t="str">
        <f t="shared" si="488"/>
        <v/>
      </c>
      <c r="KG232" s="28" t="str">
        <f t="shared" si="489"/>
        <v/>
      </c>
      <c r="KH232" s="28" t="str">
        <f t="shared" si="490"/>
        <v/>
      </c>
      <c r="KI232" s="28" t="str">
        <f t="shared" si="491"/>
        <v/>
      </c>
      <c r="KJ232" s="28" t="str">
        <f t="shared" si="492"/>
        <v/>
      </c>
      <c r="KK232" s="122" t="str">
        <f t="shared" si="493"/>
        <v/>
      </c>
    </row>
    <row r="233" spans="2:297" s="26" customFormat="1" ht="26.25" customHeight="1" x14ac:dyDescent="0.2">
      <c r="B233" s="27">
        <f t="shared" si="372"/>
        <v>0</v>
      </c>
      <c r="C233" s="27">
        <f t="shared" si="373"/>
        <v>0</v>
      </c>
      <c r="D233" s="27">
        <f t="shared" si="374"/>
        <v>0</v>
      </c>
      <c r="E233" s="27">
        <f t="shared" si="375"/>
        <v>0</v>
      </c>
      <c r="F233" s="27">
        <f t="shared" si="376"/>
        <v>0</v>
      </c>
      <c r="G233" s="27">
        <f t="shared" si="377"/>
        <v>0</v>
      </c>
      <c r="H233" s="27">
        <f t="shared" si="378"/>
        <v>0</v>
      </c>
      <c r="I233" s="27">
        <f t="shared" si="379"/>
        <v>0</v>
      </c>
      <c r="J233" s="27"/>
      <c r="K233" s="27"/>
      <c r="L233" s="27"/>
      <c r="N233" s="131" t="str">
        <f t="shared" si="380"/>
        <v/>
      </c>
      <c r="O233" s="59"/>
      <c r="P233" s="59"/>
      <c r="Q233" s="241"/>
      <c r="R233" s="483"/>
      <c r="S233" s="243" t="str">
        <f>IFERROR(VLOOKUP($R233,整理番号!$B$4:$C$5,2,FALSE),"")</f>
        <v/>
      </c>
      <c r="T233" s="59"/>
      <c r="U233" s="250"/>
      <c r="V233" s="121"/>
      <c r="W233" s="218" t="str">
        <f t="shared" si="381"/>
        <v/>
      </c>
      <c r="X233" s="111"/>
      <c r="Y233" s="115"/>
      <c r="Z233" s="146" t="str">
        <f>IFERROR(VLOOKUP($Y233,整理番号!$B$8:$C$10,2,FALSE),"")</f>
        <v/>
      </c>
      <c r="AA233" s="251"/>
      <c r="AB233" s="28"/>
      <c r="AC233" s="62" t="str">
        <f>IFERROR(VLOOKUP($AB233,整理番号!$B$22:$C$23,2,FALSE),"")</f>
        <v/>
      </c>
      <c r="AD233" s="28"/>
      <c r="AE233" s="116" t="str">
        <f>IFERROR(VLOOKUP(AD233,整理番号!$B$14:$C$16,2,FALSE),"")</f>
        <v/>
      </c>
      <c r="AF233" s="115"/>
      <c r="AG233" s="30" t="str">
        <f>IFERROR(VLOOKUP(AF233,整理番号!$B$18:$C$19,2,FALSE),"")</f>
        <v/>
      </c>
      <c r="AH233" s="28"/>
      <c r="AI233" s="254"/>
      <c r="AJ233" s="254"/>
      <c r="AK233" s="122"/>
      <c r="AL233" s="141"/>
      <c r="AM233" s="28"/>
      <c r="AN233" s="141"/>
      <c r="AO233" s="115"/>
      <c r="AP233" s="116" t="str">
        <f>IFERROR(VLOOKUP(AO233,整理番号!$B$38:$C$43,2,FALSE),"")</f>
        <v/>
      </c>
      <c r="AQ233" s="104" t="str">
        <f t="shared" si="382"/>
        <v/>
      </c>
      <c r="AR233" s="27"/>
      <c r="AS233" s="28"/>
      <c r="AT233" s="27"/>
      <c r="AU233" s="27"/>
      <c r="AV233" s="122"/>
      <c r="AW233" s="115"/>
      <c r="AX233" s="31"/>
      <c r="AY233" s="64" t="str">
        <f t="shared" si="383"/>
        <v/>
      </c>
      <c r="AZ233" s="31"/>
      <c r="BA233" s="31"/>
      <c r="BB233" s="64">
        <f t="shared" si="384"/>
        <v>0</v>
      </c>
      <c r="BC233" s="64" t="str">
        <f t="shared" si="385"/>
        <v/>
      </c>
      <c r="BD233" s="64" t="str">
        <f t="shared" si="386"/>
        <v/>
      </c>
      <c r="BE233" s="33"/>
      <c r="BF233" s="34" t="str">
        <f t="shared" si="387"/>
        <v/>
      </c>
      <c r="BG233" s="125" t="str">
        <f t="shared" si="388"/>
        <v/>
      </c>
      <c r="BH233" s="262"/>
      <c r="BI233" s="263"/>
      <c r="BJ233" s="31"/>
      <c r="BK233" s="31"/>
      <c r="BL233" s="31"/>
      <c r="BM233" s="31"/>
      <c r="BN233" s="148"/>
      <c r="BO233" s="270"/>
      <c r="BP233" s="267"/>
      <c r="BQ233" s="262"/>
      <c r="BR233" s="263"/>
      <c r="BS233" s="31"/>
      <c r="BT233" s="31"/>
      <c r="BU233" s="31"/>
      <c r="BV233" s="31"/>
      <c r="BW233" s="148"/>
      <c r="BX233" s="270"/>
      <c r="BY233" s="267"/>
      <c r="BZ233" s="262"/>
      <c r="CA233" s="263"/>
      <c r="CB233" s="31"/>
      <c r="CC233" s="31"/>
      <c r="CD233" s="31"/>
      <c r="CE233" s="31"/>
      <c r="CF233" s="148"/>
      <c r="CG233" s="270"/>
      <c r="CH233" s="267"/>
      <c r="CI233" s="262"/>
      <c r="CJ233" s="263"/>
      <c r="CK233" s="323"/>
      <c r="CL233" s="323"/>
      <c r="CM233" s="323"/>
      <c r="CN233" s="323"/>
      <c r="CO233" s="35" t="s">
        <v>306</v>
      </c>
      <c r="CP233" s="342" t="str">
        <f t="shared" si="389"/>
        <v/>
      </c>
      <c r="CQ233" s="267"/>
      <c r="CR233" s="258"/>
      <c r="CS233" s="93"/>
      <c r="CT233" s="275"/>
      <c r="CU233" s="275"/>
      <c r="CV233" s="275"/>
      <c r="CW233" s="275"/>
      <c r="CX233" s="36" t="s">
        <v>307</v>
      </c>
      <c r="CY233" s="273"/>
      <c r="CZ233" s="258"/>
      <c r="DA233" s="263"/>
      <c r="DB233" s="296"/>
      <c r="DC233" s="296"/>
      <c r="DD233" s="296"/>
      <c r="DE233" s="296"/>
      <c r="DF233" s="36" t="s">
        <v>308</v>
      </c>
      <c r="DG233" s="344" t="str">
        <f t="shared" si="390"/>
        <v/>
      </c>
      <c r="DH233" s="273"/>
      <c r="DI233" s="258"/>
      <c r="DJ233" s="263"/>
      <c r="DK233" s="278"/>
      <c r="DL233" s="278"/>
      <c r="DM233" s="278"/>
      <c r="DN233" s="278"/>
      <c r="DO233" s="36" t="s">
        <v>309</v>
      </c>
      <c r="DP233" s="281"/>
      <c r="DQ233" s="284" t="str">
        <f t="shared" si="391"/>
        <v/>
      </c>
      <c r="DR233" s="273"/>
      <c r="DS233" s="43"/>
      <c r="DT233" s="93"/>
      <c r="DU233" s="37"/>
      <c r="DV233" s="37"/>
      <c r="DW233" s="37"/>
      <c r="DX233" s="37"/>
      <c r="DY233" s="46" t="s">
        <v>310</v>
      </c>
      <c r="DZ233" s="478"/>
      <c r="EA233" s="38"/>
      <c r="EB233" s="37"/>
      <c r="EC233" s="37"/>
      <c r="ED233" s="37"/>
      <c r="EE233" s="37"/>
      <c r="EF233" s="49" t="s">
        <v>307</v>
      </c>
      <c r="EG233" s="54"/>
      <c r="EH233" s="290"/>
      <c r="EI233" s="37"/>
      <c r="EJ233" s="37"/>
      <c r="EK233" s="37"/>
      <c r="EL233" s="37"/>
      <c r="EM233" s="52" t="s">
        <v>307</v>
      </c>
      <c r="EN233" s="57"/>
      <c r="EO233" s="290"/>
      <c r="EP233" s="37"/>
      <c r="EQ233" s="37"/>
      <c r="ER233" s="37"/>
      <c r="ES233" s="37"/>
      <c r="ET233" s="39" t="s">
        <v>307</v>
      </c>
      <c r="EU233" s="287"/>
      <c r="EV233" s="292"/>
      <c r="EW233" s="290"/>
      <c r="EX233" s="37"/>
      <c r="EY233" s="37"/>
      <c r="EZ233" s="37"/>
      <c r="FA233" s="37"/>
      <c r="FB233" s="39" t="s">
        <v>307</v>
      </c>
      <c r="FC233" s="287"/>
      <c r="FD233" s="292"/>
      <c r="FE233" s="290"/>
      <c r="FF233" s="296"/>
      <c r="FG233" s="296"/>
      <c r="FH233" s="296"/>
      <c r="FI233" s="296"/>
      <c r="FJ233" s="40" t="s">
        <v>311</v>
      </c>
      <c r="FK233" s="302" t="str">
        <f t="shared" si="392"/>
        <v/>
      </c>
      <c r="FL233" s="299"/>
      <c r="FM233" s="292"/>
      <c r="FN233" s="290"/>
      <c r="FO233" s="305"/>
      <c r="FP233" s="296"/>
      <c r="FQ233" s="296"/>
      <c r="FR233" s="296"/>
      <c r="FS233" s="40" t="s">
        <v>311</v>
      </c>
      <c r="FT233" s="352" t="str">
        <f t="shared" si="393"/>
        <v/>
      </c>
      <c r="FU233" s="267"/>
      <c r="FV233" s="292"/>
      <c r="FW233" s="290"/>
      <c r="FX233" s="326"/>
      <c r="FY233" s="326"/>
      <c r="FZ233" s="326"/>
      <c r="GA233" s="326"/>
      <c r="GB233" s="36" t="s">
        <v>312</v>
      </c>
      <c r="GC233" s="308" t="str">
        <f t="shared" si="394"/>
        <v/>
      </c>
      <c r="GD233" s="267"/>
      <c r="GE233" s="312" t="str">
        <f t="shared" si="395"/>
        <v/>
      </c>
      <c r="GF233" s="313"/>
      <c r="GG233" s="338"/>
      <c r="GH233" s="312" t="str">
        <f t="shared" si="396"/>
        <v/>
      </c>
      <c r="GI233" s="313"/>
      <c r="GJ233" s="338" t="s">
        <v>56</v>
      </c>
      <c r="GK233" s="475" t="str">
        <f t="shared" si="397"/>
        <v/>
      </c>
      <c r="GL233" s="313"/>
      <c r="GM233" s="313"/>
      <c r="GN233" s="338"/>
      <c r="GO233" s="429" t="str">
        <f t="shared" si="398"/>
        <v/>
      </c>
      <c r="GP233" s="430" t="str">
        <f t="shared" si="399"/>
        <v/>
      </c>
      <c r="GQ233" s="431" t="str">
        <f t="shared" si="400"/>
        <v/>
      </c>
      <c r="GR233" s="432" t="str">
        <f t="shared" si="401"/>
        <v/>
      </c>
      <c r="GS233" s="430" t="str">
        <f t="shared" si="402"/>
        <v/>
      </c>
      <c r="GT233" s="433" t="str">
        <f t="shared" si="403"/>
        <v/>
      </c>
      <c r="GU233" s="331" t="str">
        <f t="shared" si="404"/>
        <v/>
      </c>
      <c r="GV233" s="333" t="str">
        <f t="shared" si="405"/>
        <v/>
      </c>
      <c r="GW233" s="439" t="str">
        <f t="shared" si="406"/>
        <v/>
      </c>
      <c r="GX233" s="433" t="str">
        <f t="shared" si="407"/>
        <v/>
      </c>
      <c r="GY233" s="331" t="str">
        <f t="shared" si="408"/>
        <v/>
      </c>
      <c r="GZ233" s="331" t="str">
        <f t="shared" si="409"/>
        <v/>
      </c>
      <c r="HA233" s="328" t="str">
        <f t="shared" si="410"/>
        <v/>
      </c>
      <c r="HB233" s="331" t="str">
        <f t="shared" si="411"/>
        <v/>
      </c>
      <c r="HC233" s="331" t="str">
        <f t="shared" si="412"/>
        <v/>
      </c>
      <c r="HD233" s="333" t="str">
        <f t="shared" si="413"/>
        <v/>
      </c>
      <c r="HE233" s="332" t="str">
        <f t="shared" si="414"/>
        <v/>
      </c>
      <c r="HF233" s="331" t="str">
        <f t="shared" si="415"/>
        <v/>
      </c>
      <c r="HG233" s="333" t="str">
        <f t="shared" si="416"/>
        <v/>
      </c>
      <c r="HH233" s="419" t="str">
        <f t="shared" si="417"/>
        <v/>
      </c>
      <c r="HI233" s="358" t="str">
        <f t="shared" si="418"/>
        <v/>
      </c>
      <c r="HJ233" s="331" t="str">
        <f t="shared" si="419"/>
        <v/>
      </c>
      <c r="HK233" s="331" t="str">
        <f t="shared" si="420"/>
        <v/>
      </c>
      <c r="HL233" s="358" t="str">
        <f t="shared" si="421"/>
        <v/>
      </c>
      <c r="HM233" s="331" t="str">
        <f t="shared" si="422"/>
        <v/>
      </c>
      <c r="HN233" s="331" t="str">
        <f t="shared" si="423"/>
        <v/>
      </c>
      <c r="HO233" s="358" t="str">
        <f t="shared" si="424"/>
        <v/>
      </c>
      <c r="HP233" s="331" t="str">
        <f t="shared" si="425"/>
        <v/>
      </c>
      <c r="HQ233" s="331" t="str">
        <f t="shared" si="426"/>
        <v/>
      </c>
      <c r="HR233" s="361" t="str">
        <f t="shared" si="427"/>
        <v/>
      </c>
      <c r="HS233" s="348" t="str">
        <f t="shared" si="428"/>
        <v/>
      </c>
      <c r="HT233" s="333" t="str">
        <f t="shared" si="429"/>
        <v/>
      </c>
      <c r="HU233" s="428" t="str">
        <f t="shared" si="430"/>
        <v/>
      </c>
      <c r="HV233" s="328" t="str">
        <f t="shared" si="431"/>
        <v/>
      </c>
      <c r="HW233" s="330" t="str">
        <f t="shared" si="432"/>
        <v/>
      </c>
      <c r="HX233" s="418" t="str">
        <f t="shared" si="433"/>
        <v/>
      </c>
      <c r="HY233" s="331" t="str">
        <f t="shared" si="434"/>
        <v/>
      </c>
      <c r="HZ233" s="331" t="str">
        <f t="shared" si="435"/>
        <v/>
      </c>
      <c r="IA233" s="331" t="str">
        <f t="shared" si="436"/>
        <v/>
      </c>
      <c r="IB233" s="331" t="str">
        <f t="shared" si="437"/>
        <v/>
      </c>
      <c r="IC233" s="333" t="str">
        <f t="shared" si="438"/>
        <v/>
      </c>
      <c r="ID233" s="419" t="str">
        <f t="shared" si="439"/>
        <v/>
      </c>
      <c r="IE233" s="331" t="str">
        <f t="shared" si="440"/>
        <v/>
      </c>
      <c r="IF233" s="331" t="str">
        <f t="shared" si="441"/>
        <v/>
      </c>
      <c r="IG233" s="331" t="str">
        <f t="shared" si="442"/>
        <v/>
      </c>
      <c r="IH233" s="331" t="str">
        <f t="shared" si="443"/>
        <v/>
      </c>
      <c r="II233" s="333" t="str">
        <f t="shared" si="444"/>
        <v/>
      </c>
      <c r="IJ233" s="419" t="str">
        <f t="shared" si="445"/>
        <v/>
      </c>
      <c r="IK233" s="331" t="str">
        <f t="shared" si="446"/>
        <v/>
      </c>
      <c r="IL233" s="331" t="str">
        <f t="shared" si="447"/>
        <v/>
      </c>
      <c r="IM233" s="331" t="str">
        <f t="shared" si="448"/>
        <v/>
      </c>
      <c r="IN233" s="331" t="str">
        <f t="shared" si="449"/>
        <v/>
      </c>
      <c r="IO233" s="333" t="str">
        <f t="shared" si="450"/>
        <v/>
      </c>
      <c r="IP233" s="433" t="str">
        <f t="shared" si="451"/>
        <v/>
      </c>
      <c r="IQ233" s="331" t="str">
        <f t="shared" si="452"/>
        <v/>
      </c>
      <c r="IR233" s="348" t="str">
        <f t="shared" si="453"/>
        <v/>
      </c>
      <c r="IS233" s="433" t="str">
        <f t="shared" si="454"/>
        <v/>
      </c>
      <c r="IT233" s="331" t="str">
        <f t="shared" si="455"/>
        <v/>
      </c>
      <c r="IU233" s="333" t="str">
        <f t="shared" si="456"/>
        <v/>
      </c>
      <c r="IV233" s="449" t="str">
        <f t="shared" si="457"/>
        <v/>
      </c>
      <c r="IW233" s="331" t="str">
        <f t="shared" si="458"/>
        <v/>
      </c>
      <c r="IX233" s="331" t="str">
        <f t="shared" si="459"/>
        <v/>
      </c>
      <c r="IY233" s="348" t="str">
        <f t="shared" si="460"/>
        <v/>
      </c>
      <c r="IZ233" s="365" t="str">
        <f t="shared" si="461"/>
        <v/>
      </c>
      <c r="JA233" s="340"/>
      <c r="JB233" s="100"/>
      <c r="JC233" s="370" t="str">
        <f t="shared" si="462"/>
        <v/>
      </c>
      <c r="JD233" s="101" t="str">
        <f t="shared" si="463"/>
        <v/>
      </c>
      <c r="JE233" s="367" t="str">
        <f t="shared" si="464"/>
        <v/>
      </c>
      <c r="JF233" s="368" t="str">
        <f t="shared" si="465"/>
        <v/>
      </c>
      <c r="JG233" s="368" t="str">
        <f t="shared" si="466"/>
        <v/>
      </c>
      <c r="JH233" s="368" t="str">
        <f t="shared" si="467"/>
        <v/>
      </c>
      <c r="JI233" s="368">
        <f t="shared" si="468"/>
        <v>0</v>
      </c>
      <c r="JJ233" s="369" t="str">
        <f t="shared" si="469"/>
        <v/>
      </c>
      <c r="JK233" s="367" t="str">
        <f t="shared" si="470"/>
        <v/>
      </c>
      <c r="JL233" s="369" t="str">
        <f t="shared" si="471"/>
        <v/>
      </c>
      <c r="JM233" s="368" t="str">
        <f t="shared" si="472"/>
        <v/>
      </c>
      <c r="JN233" s="368" t="str">
        <f t="shared" si="473"/>
        <v/>
      </c>
      <c r="JO233" s="368" t="str">
        <f t="shared" si="474"/>
        <v/>
      </c>
      <c r="JP233" s="371" t="str">
        <f t="shared" si="475"/>
        <v/>
      </c>
      <c r="JR233" s="115" t="str">
        <f t="shared" si="476"/>
        <v/>
      </c>
      <c r="JS233" s="28" t="str">
        <f t="shared" si="477"/>
        <v/>
      </c>
      <c r="JT233" s="28" t="str">
        <f t="shared" si="478"/>
        <v/>
      </c>
      <c r="JU233" s="28" t="str">
        <f t="shared" si="479"/>
        <v/>
      </c>
      <c r="JV233" s="28" t="str">
        <f t="shared" si="480"/>
        <v/>
      </c>
      <c r="JW233" s="251"/>
      <c r="JX233" s="122" t="str">
        <f t="shared" si="481"/>
        <v/>
      </c>
      <c r="JZ233" s="115" t="str">
        <f t="shared" si="482"/>
        <v/>
      </c>
      <c r="KA233" s="398" t="str">
        <f t="shared" si="483"/>
        <v/>
      </c>
      <c r="KB233" s="398" t="str">
        <f t="shared" si="484"/>
        <v/>
      </c>
      <c r="KC233" s="28" t="str">
        <f t="shared" si="485"/>
        <v/>
      </c>
      <c r="KD233" s="28" t="str">
        <f t="shared" si="486"/>
        <v/>
      </c>
      <c r="KE233" s="28" t="str">
        <f t="shared" si="487"/>
        <v/>
      </c>
      <c r="KF233" s="28" t="str">
        <f t="shared" si="488"/>
        <v/>
      </c>
      <c r="KG233" s="28" t="str">
        <f t="shared" si="489"/>
        <v/>
      </c>
      <c r="KH233" s="28" t="str">
        <f t="shared" si="490"/>
        <v/>
      </c>
      <c r="KI233" s="28" t="str">
        <f t="shared" si="491"/>
        <v/>
      </c>
      <c r="KJ233" s="28" t="str">
        <f t="shared" si="492"/>
        <v/>
      </c>
      <c r="KK233" s="122" t="str">
        <f t="shared" si="493"/>
        <v/>
      </c>
    </row>
    <row r="234" spans="2:297" s="26" customFormat="1" ht="26.25" customHeight="1" x14ac:dyDescent="0.2">
      <c r="B234" s="27">
        <f t="shared" si="372"/>
        <v>0</v>
      </c>
      <c r="C234" s="27">
        <f t="shared" si="373"/>
        <v>0</v>
      </c>
      <c r="D234" s="27">
        <f t="shared" si="374"/>
        <v>0</v>
      </c>
      <c r="E234" s="27">
        <f t="shared" si="375"/>
        <v>0</v>
      </c>
      <c r="F234" s="27">
        <f t="shared" si="376"/>
        <v>0</v>
      </c>
      <c r="G234" s="27">
        <f t="shared" si="377"/>
        <v>0</v>
      </c>
      <c r="H234" s="27">
        <f t="shared" si="378"/>
        <v>0</v>
      </c>
      <c r="I234" s="27">
        <f t="shared" si="379"/>
        <v>0</v>
      </c>
      <c r="J234" s="27"/>
      <c r="K234" s="27"/>
      <c r="L234" s="27"/>
      <c r="N234" s="131" t="str">
        <f t="shared" si="380"/>
        <v/>
      </c>
      <c r="O234" s="59"/>
      <c r="P234" s="59"/>
      <c r="Q234" s="241"/>
      <c r="R234" s="483"/>
      <c r="S234" s="243" t="str">
        <f>IFERROR(VLOOKUP($R234,整理番号!$B$4:$C$5,2,FALSE),"")</f>
        <v/>
      </c>
      <c r="T234" s="59"/>
      <c r="U234" s="250"/>
      <c r="V234" s="121"/>
      <c r="W234" s="218" t="str">
        <f t="shared" si="381"/>
        <v/>
      </c>
      <c r="X234" s="111"/>
      <c r="Y234" s="115"/>
      <c r="Z234" s="146" t="str">
        <f>IFERROR(VLOOKUP($Y234,整理番号!$B$8:$C$10,2,FALSE),"")</f>
        <v/>
      </c>
      <c r="AA234" s="251"/>
      <c r="AB234" s="28"/>
      <c r="AC234" s="62" t="str">
        <f>IFERROR(VLOOKUP($AB234,整理番号!$B$22:$C$23,2,FALSE),"")</f>
        <v/>
      </c>
      <c r="AD234" s="28"/>
      <c r="AE234" s="116" t="str">
        <f>IFERROR(VLOOKUP(AD234,整理番号!$B$14:$C$16,2,FALSE),"")</f>
        <v/>
      </c>
      <c r="AF234" s="115"/>
      <c r="AG234" s="30" t="str">
        <f>IFERROR(VLOOKUP(AF234,整理番号!$B$18:$C$19,2,FALSE),"")</f>
        <v/>
      </c>
      <c r="AH234" s="28"/>
      <c r="AI234" s="254"/>
      <c r="AJ234" s="254"/>
      <c r="AK234" s="122"/>
      <c r="AL234" s="141"/>
      <c r="AM234" s="28"/>
      <c r="AN234" s="141"/>
      <c r="AO234" s="115"/>
      <c r="AP234" s="116" t="str">
        <f>IFERROR(VLOOKUP(AO234,整理番号!$B$38:$C$43,2,FALSE),"")</f>
        <v/>
      </c>
      <c r="AQ234" s="104" t="str">
        <f t="shared" si="382"/>
        <v/>
      </c>
      <c r="AR234" s="27"/>
      <c r="AS234" s="28"/>
      <c r="AT234" s="27"/>
      <c r="AU234" s="27"/>
      <c r="AV234" s="122"/>
      <c r="AW234" s="115"/>
      <c r="AX234" s="31"/>
      <c r="AY234" s="64" t="str">
        <f t="shared" si="383"/>
        <v/>
      </c>
      <c r="AZ234" s="31"/>
      <c r="BA234" s="31"/>
      <c r="BB234" s="64">
        <f t="shared" si="384"/>
        <v>0</v>
      </c>
      <c r="BC234" s="64" t="str">
        <f t="shared" si="385"/>
        <v/>
      </c>
      <c r="BD234" s="64" t="str">
        <f t="shared" si="386"/>
        <v/>
      </c>
      <c r="BE234" s="33"/>
      <c r="BF234" s="34" t="str">
        <f t="shared" si="387"/>
        <v/>
      </c>
      <c r="BG234" s="125" t="str">
        <f t="shared" si="388"/>
        <v/>
      </c>
      <c r="BH234" s="262"/>
      <c r="BI234" s="263"/>
      <c r="BJ234" s="31"/>
      <c r="BK234" s="31"/>
      <c r="BL234" s="31"/>
      <c r="BM234" s="31"/>
      <c r="BN234" s="148"/>
      <c r="BO234" s="270"/>
      <c r="BP234" s="267"/>
      <c r="BQ234" s="262"/>
      <c r="BR234" s="263"/>
      <c r="BS234" s="31"/>
      <c r="BT234" s="31"/>
      <c r="BU234" s="31"/>
      <c r="BV234" s="31"/>
      <c r="BW234" s="148"/>
      <c r="BX234" s="270"/>
      <c r="BY234" s="267"/>
      <c r="BZ234" s="262"/>
      <c r="CA234" s="263"/>
      <c r="CB234" s="31"/>
      <c r="CC234" s="31"/>
      <c r="CD234" s="31"/>
      <c r="CE234" s="31"/>
      <c r="CF234" s="148"/>
      <c r="CG234" s="270"/>
      <c r="CH234" s="267"/>
      <c r="CI234" s="262"/>
      <c r="CJ234" s="263"/>
      <c r="CK234" s="323"/>
      <c r="CL234" s="323"/>
      <c r="CM234" s="323"/>
      <c r="CN234" s="323"/>
      <c r="CO234" s="35" t="s">
        <v>306</v>
      </c>
      <c r="CP234" s="342" t="str">
        <f t="shared" si="389"/>
        <v/>
      </c>
      <c r="CQ234" s="267"/>
      <c r="CR234" s="258"/>
      <c r="CS234" s="93"/>
      <c r="CT234" s="275"/>
      <c r="CU234" s="275"/>
      <c r="CV234" s="275"/>
      <c r="CW234" s="275"/>
      <c r="CX234" s="36" t="s">
        <v>307</v>
      </c>
      <c r="CY234" s="273"/>
      <c r="CZ234" s="258"/>
      <c r="DA234" s="263"/>
      <c r="DB234" s="296"/>
      <c r="DC234" s="296"/>
      <c r="DD234" s="296"/>
      <c r="DE234" s="296"/>
      <c r="DF234" s="36" t="s">
        <v>308</v>
      </c>
      <c r="DG234" s="344" t="str">
        <f t="shared" si="390"/>
        <v/>
      </c>
      <c r="DH234" s="273"/>
      <c r="DI234" s="258"/>
      <c r="DJ234" s="263"/>
      <c r="DK234" s="278"/>
      <c r="DL234" s="278"/>
      <c r="DM234" s="278"/>
      <c r="DN234" s="278"/>
      <c r="DO234" s="36" t="s">
        <v>309</v>
      </c>
      <c r="DP234" s="281"/>
      <c r="DQ234" s="284" t="str">
        <f t="shared" si="391"/>
        <v/>
      </c>
      <c r="DR234" s="273"/>
      <c r="DS234" s="43"/>
      <c r="DT234" s="93"/>
      <c r="DU234" s="37"/>
      <c r="DV234" s="37"/>
      <c r="DW234" s="37"/>
      <c r="DX234" s="37"/>
      <c r="DY234" s="46" t="s">
        <v>310</v>
      </c>
      <c r="DZ234" s="478"/>
      <c r="EA234" s="38"/>
      <c r="EB234" s="37"/>
      <c r="EC234" s="37"/>
      <c r="ED234" s="37"/>
      <c r="EE234" s="37"/>
      <c r="EF234" s="49" t="s">
        <v>307</v>
      </c>
      <c r="EG234" s="54"/>
      <c r="EH234" s="290"/>
      <c r="EI234" s="37"/>
      <c r="EJ234" s="37"/>
      <c r="EK234" s="37"/>
      <c r="EL234" s="37"/>
      <c r="EM234" s="52" t="s">
        <v>307</v>
      </c>
      <c r="EN234" s="57"/>
      <c r="EO234" s="290"/>
      <c r="EP234" s="37"/>
      <c r="EQ234" s="37"/>
      <c r="ER234" s="37"/>
      <c r="ES234" s="37"/>
      <c r="ET234" s="39" t="s">
        <v>307</v>
      </c>
      <c r="EU234" s="287"/>
      <c r="EV234" s="292"/>
      <c r="EW234" s="290"/>
      <c r="EX234" s="37"/>
      <c r="EY234" s="37"/>
      <c r="EZ234" s="37"/>
      <c r="FA234" s="37"/>
      <c r="FB234" s="39" t="s">
        <v>307</v>
      </c>
      <c r="FC234" s="287"/>
      <c r="FD234" s="292"/>
      <c r="FE234" s="290"/>
      <c r="FF234" s="296"/>
      <c r="FG234" s="296"/>
      <c r="FH234" s="296"/>
      <c r="FI234" s="296"/>
      <c r="FJ234" s="40" t="s">
        <v>311</v>
      </c>
      <c r="FK234" s="302" t="str">
        <f t="shared" si="392"/>
        <v/>
      </c>
      <c r="FL234" s="299"/>
      <c r="FM234" s="292"/>
      <c r="FN234" s="290"/>
      <c r="FO234" s="305"/>
      <c r="FP234" s="296"/>
      <c r="FQ234" s="296"/>
      <c r="FR234" s="296"/>
      <c r="FS234" s="40" t="s">
        <v>311</v>
      </c>
      <c r="FT234" s="352" t="str">
        <f t="shared" si="393"/>
        <v/>
      </c>
      <c r="FU234" s="267"/>
      <c r="FV234" s="292"/>
      <c r="FW234" s="290"/>
      <c r="FX234" s="326"/>
      <c r="FY234" s="326"/>
      <c r="FZ234" s="326"/>
      <c r="GA234" s="326"/>
      <c r="GB234" s="36" t="s">
        <v>312</v>
      </c>
      <c r="GC234" s="308" t="str">
        <f t="shared" si="394"/>
        <v/>
      </c>
      <c r="GD234" s="267"/>
      <c r="GE234" s="312" t="str">
        <f t="shared" si="395"/>
        <v/>
      </c>
      <c r="GF234" s="313"/>
      <c r="GG234" s="338"/>
      <c r="GH234" s="312" t="str">
        <f t="shared" si="396"/>
        <v/>
      </c>
      <c r="GI234" s="313"/>
      <c r="GJ234" s="338" t="s">
        <v>56</v>
      </c>
      <c r="GK234" s="475" t="str">
        <f t="shared" si="397"/>
        <v/>
      </c>
      <c r="GL234" s="313"/>
      <c r="GM234" s="313"/>
      <c r="GN234" s="338"/>
      <c r="GO234" s="429" t="str">
        <f t="shared" si="398"/>
        <v/>
      </c>
      <c r="GP234" s="430" t="str">
        <f t="shared" si="399"/>
        <v/>
      </c>
      <c r="GQ234" s="431" t="str">
        <f t="shared" si="400"/>
        <v/>
      </c>
      <c r="GR234" s="432" t="str">
        <f t="shared" si="401"/>
        <v/>
      </c>
      <c r="GS234" s="430" t="str">
        <f t="shared" si="402"/>
        <v/>
      </c>
      <c r="GT234" s="433" t="str">
        <f t="shared" si="403"/>
        <v/>
      </c>
      <c r="GU234" s="331" t="str">
        <f t="shared" si="404"/>
        <v/>
      </c>
      <c r="GV234" s="333" t="str">
        <f t="shared" si="405"/>
        <v/>
      </c>
      <c r="GW234" s="439" t="str">
        <f t="shared" si="406"/>
        <v/>
      </c>
      <c r="GX234" s="433" t="str">
        <f t="shared" si="407"/>
        <v/>
      </c>
      <c r="GY234" s="331" t="str">
        <f t="shared" si="408"/>
        <v/>
      </c>
      <c r="GZ234" s="331" t="str">
        <f t="shared" si="409"/>
        <v/>
      </c>
      <c r="HA234" s="328" t="str">
        <f t="shared" si="410"/>
        <v/>
      </c>
      <c r="HB234" s="331" t="str">
        <f t="shared" si="411"/>
        <v/>
      </c>
      <c r="HC234" s="331" t="str">
        <f t="shared" si="412"/>
        <v/>
      </c>
      <c r="HD234" s="333" t="str">
        <f t="shared" si="413"/>
        <v/>
      </c>
      <c r="HE234" s="332" t="str">
        <f t="shared" si="414"/>
        <v/>
      </c>
      <c r="HF234" s="331" t="str">
        <f t="shared" si="415"/>
        <v/>
      </c>
      <c r="HG234" s="333" t="str">
        <f t="shared" si="416"/>
        <v/>
      </c>
      <c r="HH234" s="419" t="str">
        <f t="shared" si="417"/>
        <v/>
      </c>
      <c r="HI234" s="358" t="str">
        <f t="shared" si="418"/>
        <v/>
      </c>
      <c r="HJ234" s="331" t="str">
        <f t="shared" si="419"/>
        <v/>
      </c>
      <c r="HK234" s="331" t="str">
        <f t="shared" si="420"/>
        <v/>
      </c>
      <c r="HL234" s="358" t="str">
        <f t="shared" si="421"/>
        <v/>
      </c>
      <c r="HM234" s="331" t="str">
        <f t="shared" si="422"/>
        <v/>
      </c>
      <c r="HN234" s="331" t="str">
        <f t="shared" si="423"/>
        <v/>
      </c>
      <c r="HO234" s="358" t="str">
        <f t="shared" si="424"/>
        <v/>
      </c>
      <c r="HP234" s="331" t="str">
        <f t="shared" si="425"/>
        <v/>
      </c>
      <c r="HQ234" s="331" t="str">
        <f t="shared" si="426"/>
        <v/>
      </c>
      <c r="HR234" s="361" t="str">
        <f t="shared" si="427"/>
        <v/>
      </c>
      <c r="HS234" s="348" t="str">
        <f t="shared" si="428"/>
        <v/>
      </c>
      <c r="HT234" s="333" t="str">
        <f t="shared" si="429"/>
        <v/>
      </c>
      <c r="HU234" s="428" t="str">
        <f t="shared" si="430"/>
        <v/>
      </c>
      <c r="HV234" s="328" t="str">
        <f t="shared" si="431"/>
        <v/>
      </c>
      <c r="HW234" s="330" t="str">
        <f t="shared" si="432"/>
        <v/>
      </c>
      <c r="HX234" s="418" t="str">
        <f t="shared" si="433"/>
        <v/>
      </c>
      <c r="HY234" s="331" t="str">
        <f t="shared" si="434"/>
        <v/>
      </c>
      <c r="HZ234" s="331" t="str">
        <f t="shared" si="435"/>
        <v/>
      </c>
      <c r="IA234" s="331" t="str">
        <f t="shared" si="436"/>
        <v/>
      </c>
      <c r="IB234" s="331" t="str">
        <f t="shared" si="437"/>
        <v/>
      </c>
      <c r="IC234" s="333" t="str">
        <f t="shared" si="438"/>
        <v/>
      </c>
      <c r="ID234" s="419" t="str">
        <f t="shared" si="439"/>
        <v/>
      </c>
      <c r="IE234" s="331" t="str">
        <f t="shared" si="440"/>
        <v/>
      </c>
      <c r="IF234" s="331" t="str">
        <f t="shared" si="441"/>
        <v/>
      </c>
      <c r="IG234" s="331" t="str">
        <f t="shared" si="442"/>
        <v/>
      </c>
      <c r="IH234" s="331" t="str">
        <f t="shared" si="443"/>
        <v/>
      </c>
      <c r="II234" s="333" t="str">
        <f t="shared" si="444"/>
        <v/>
      </c>
      <c r="IJ234" s="419" t="str">
        <f t="shared" si="445"/>
        <v/>
      </c>
      <c r="IK234" s="331" t="str">
        <f t="shared" si="446"/>
        <v/>
      </c>
      <c r="IL234" s="331" t="str">
        <f t="shared" si="447"/>
        <v/>
      </c>
      <c r="IM234" s="331" t="str">
        <f t="shared" si="448"/>
        <v/>
      </c>
      <c r="IN234" s="331" t="str">
        <f t="shared" si="449"/>
        <v/>
      </c>
      <c r="IO234" s="333" t="str">
        <f t="shared" si="450"/>
        <v/>
      </c>
      <c r="IP234" s="433" t="str">
        <f t="shared" si="451"/>
        <v/>
      </c>
      <c r="IQ234" s="331" t="str">
        <f t="shared" si="452"/>
        <v/>
      </c>
      <c r="IR234" s="348" t="str">
        <f t="shared" si="453"/>
        <v/>
      </c>
      <c r="IS234" s="433" t="str">
        <f t="shared" si="454"/>
        <v/>
      </c>
      <c r="IT234" s="331" t="str">
        <f t="shared" si="455"/>
        <v/>
      </c>
      <c r="IU234" s="333" t="str">
        <f t="shared" si="456"/>
        <v/>
      </c>
      <c r="IV234" s="449" t="str">
        <f t="shared" si="457"/>
        <v/>
      </c>
      <c r="IW234" s="331" t="str">
        <f t="shared" si="458"/>
        <v/>
      </c>
      <c r="IX234" s="331" t="str">
        <f t="shared" si="459"/>
        <v/>
      </c>
      <c r="IY234" s="348" t="str">
        <f t="shared" si="460"/>
        <v/>
      </c>
      <c r="IZ234" s="365" t="str">
        <f t="shared" si="461"/>
        <v/>
      </c>
      <c r="JA234" s="340"/>
      <c r="JB234" s="100"/>
      <c r="JC234" s="370" t="str">
        <f t="shared" si="462"/>
        <v/>
      </c>
      <c r="JD234" s="101" t="str">
        <f t="shared" si="463"/>
        <v/>
      </c>
      <c r="JE234" s="367" t="str">
        <f t="shared" si="464"/>
        <v/>
      </c>
      <c r="JF234" s="368" t="str">
        <f t="shared" si="465"/>
        <v/>
      </c>
      <c r="JG234" s="368" t="str">
        <f t="shared" si="466"/>
        <v/>
      </c>
      <c r="JH234" s="368" t="str">
        <f t="shared" si="467"/>
        <v/>
      </c>
      <c r="JI234" s="368">
        <f t="shared" si="468"/>
        <v>0</v>
      </c>
      <c r="JJ234" s="369" t="str">
        <f t="shared" si="469"/>
        <v/>
      </c>
      <c r="JK234" s="367" t="str">
        <f t="shared" si="470"/>
        <v/>
      </c>
      <c r="JL234" s="369" t="str">
        <f t="shared" si="471"/>
        <v/>
      </c>
      <c r="JM234" s="368" t="str">
        <f t="shared" si="472"/>
        <v/>
      </c>
      <c r="JN234" s="368" t="str">
        <f t="shared" si="473"/>
        <v/>
      </c>
      <c r="JO234" s="368" t="str">
        <f t="shared" si="474"/>
        <v/>
      </c>
      <c r="JP234" s="371" t="str">
        <f t="shared" si="475"/>
        <v/>
      </c>
      <c r="JR234" s="115" t="str">
        <f t="shared" si="476"/>
        <v/>
      </c>
      <c r="JS234" s="28" t="str">
        <f t="shared" si="477"/>
        <v/>
      </c>
      <c r="JT234" s="28" t="str">
        <f t="shared" si="478"/>
        <v/>
      </c>
      <c r="JU234" s="28" t="str">
        <f t="shared" si="479"/>
        <v/>
      </c>
      <c r="JV234" s="28" t="str">
        <f t="shared" si="480"/>
        <v/>
      </c>
      <c r="JW234" s="251"/>
      <c r="JX234" s="122" t="str">
        <f t="shared" si="481"/>
        <v/>
      </c>
      <c r="JZ234" s="115" t="str">
        <f t="shared" si="482"/>
        <v/>
      </c>
      <c r="KA234" s="398" t="str">
        <f t="shared" si="483"/>
        <v/>
      </c>
      <c r="KB234" s="398" t="str">
        <f t="shared" si="484"/>
        <v/>
      </c>
      <c r="KC234" s="28" t="str">
        <f t="shared" si="485"/>
        <v/>
      </c>
      <c r="KD234" s="28" t="str">
        <f t="shared" si="486"/>
        <v/>
      </c>
      <c r="KE234" s="28" t="str">
        <f t="shared" si="487"/>
        <v/>
      </c>
      <c r="KF234" s="28" t="str">
        <f t="shared" si="488"/>
        <v/>
      </c>
      <c r="KG234" s="28" t="str">
        <f t="shared" si="489"/>
        <v/>
      </c>
      <c r="KH234" s="28" t="str">
        <f t="shared" si="490"/>
        <v/>
      </c>
      <c r="KI234" s="28" t="str">
        <f t="shared" si="491"/>
        <v/>
      </c>
      <c r="KJ234" s="28" t="str">
        <f t="shared" si="492"/>
        <v/>
      </c>
      <c r="KK234" s="122" t="str">
        <f t="shared" si="493"/>
        <v/>
      </c>
    </row>
    <row r="235" spans="2:297" s="26" customFormat="1" ht="26.25" customHeight="1" x14ac:dyDescent="0.2">
      <c r="B235" s="27">
        <f t="shared" si="372"/>
        <v>0</v>
      </c>
      <c r="C235" s="27">
        <f t="shared" si="373"/>
        <v>0</v>
      </c>
      <c r="D235" s="27">
        <f t="shared" si="374"/>
        <v>0</v>
      </c>
      <c r="E235" s="27">
        <f t="shared" si="375"/>
        <v>0</v>
      </c>
      <c r="F235" s="27">
        <f t="shared" si="376"/>
        <v>0</v>
      </c>
      <c r="G235" s="27">
        <f t="shared" si="377"/>
        <v>0</v>
      </c>
      <c r="H235" s="27">
        <f t="shared" si="378"/>
        <v>0</v>
      </c>
      <c r="I235" s="27">
        <f t="shared" si="379"/>
        <v>0</v>
      </c>
      <c r="J235" s="27"/>
      <c r="K235" s="27"/>
      <c r="L235" s="27"/>
      <c r="N235" s="131" t="str">
        <f t="shared" si="380"/>
        <v/>
      </c>
      <c r="O235" s="59"/>
      <c r="P235" s="59"/>
      <c r="Q235" s="241"/>
      <c r="R235" s="483"/>
      <c r="S235" s="243" t="str">
        <f>IFERROR(VLOOKUP($R235,整理番号!$B$4:$C$5,2,FALSE),"")</f>
        <v/>
      </c>
      <c r="T235" s="59"/>
      <c r="U235" s="250"/>
      <c r="V235" s="121"/>
      <c r="W235" s="218" t="str">
        <f t="shared" si="381"/>
        <v/>
      </c>
      <c r="X235" s="111"/>
      <c r="Y235" s="115"/>
      <c r="Z235" s="146" t="str">
        <f>IFERROR(VLOOKUP($Y235,整理番号!$B$8:$C$10,2,FALSE),"")</f>
        <v/>
      </c>
      <c r="AA235" s="251"/>
      <c r="AB235" s="28"/>
      <c r="AC235" s="62" t="str">
        <f>IFERROR(VLOOKUP($AB235,整理番号!$B$22:$C$23,2,FALSE),"")</f>
        <v/>
      </c>
      <c r="AD235" s="28"/>
      <c r="AE235" s="116" t="str">
        <f>IFERROR(VLOOKUP(AD235,整理番号!$B$14:$C$16,2,FALSE),"")</f>
        <v/>
      </c>
      <c r="AF235" s="115"/>
      <c r="AG235" s="30" t="str">
        <f>IFERROR(VLOOKUP(AF235,整理番号!$B$18:$C$19,2,FALSE),"")</f>
        <v/>
      </c>
      <c r="AH235" s="28"/>
      <c r="AI235" s="254"/>
      <c r="AJ235" s="254"/>
      <c r="AK235" s="122"/>
      <c r="AL235" s="141"/>
      <c r="AM235" s="28"/>
      <c r="AN235" s="141"/>
      <c r="AO235" s="115"/>
      <c r="AP235" s="116" t="str">
        <f>IFERROR(VLOOKUP(AO235,整理番号!$B$38:$C$43,2,FALSE),"")</f>
        <v/>
      </c>
      <c r="AQ235" s="104" t="str">
        <f t="shared" si="382"/>
        <v/>
      </c>
      <c r="AR235" s="27"/>
      <c r="AS235" s="28"/>
      <c r="AT235" s="27"/>
      <c r="AU235" s="27"/>
      <c r="AV235" s="122"/>
      <c r="AW235" s="115"/>
      <c r="AX235" s="31"/>
      <c r="AY235" s="64" t="str">
        <f t="shared" si="383"/>
        <v/>
      </c>
      <c r="AZ235" s="31"/>
      <c r="BA235" s="31"/>
      <c r="BB235" s="64">
        <f t="shared" si="384"/>
        <v>0</v>
      </c>
      <c r="BC235" s="64" t="str">
        <f t="shared" si="385"/>
        <v/>
      </c>
      <c r="BD235" s="64" t="str">
        <f t="shared" si="386"/>
        <v/>
      </c>
      <c r="BE235" s="33"/>
      <c r="BF235" s="34" t="str">
        <f t="shared" si="387"/>
        <v/>
      </c>
      <c r="BG235" s="125" t="str">
        <f t="shared" si="388"/>
        <v/>
      </c>
      <c r="BH235" s="262"/>
      <c r="BI235" s="263"/>
      <c r="BJ235" s="31"/>
      <c r="BK235" s="31"/>
      <c r="BL235" s="31"/>
      <c r="BM235" s="31"/>
      <c r="BN235" s="148"/>
      <c r="BO235" s="270"/>
      <c r="BP235" s="267"/>
      <c r="BQ235" s="262"/>
      <c r="BR235" s="263"/>
      <c r="BS235" s="31"/>
      <c r="BT235" s="31"/>
      <c r="BU235" s="31"/>
      <c r="BV235" s="31"/>
      <c r="BW235" s="148"/>
      <c r="BX235" s="270"/>
      <c r="BY235" s="267"/>
      <c r="BZ235" s="262"/>
      <c r="CA235" s="263"/>
      <c r="CB235" s="31"/>
      <c r="CC235" s="31"/>
      <c r="CD235" s="31"/>
      <c r="CE235" s="31"/>
      <c r="CF235" s="148"/>
      <c r="CG235" s="270"/>
      <c r="CH235" s="267"/>
      <c r="CI235" s="262"/>
      <c r="CJ235" s="263"/>
      <c r="CK235" s="323"/>
      <c r="CL235" s="323"/>
      <c r="CM235" s="323"/>
      <c r="CN235" s="323"/>
      <c r="CO235" s="35" t="s">
        <v>306</v>
      </c>
      <c r="CP235" s="342" t="str">
        <f t="shared" si="389"/>
        <v/>
      </c>
      <c r="CQ235" s="267"/>
      <c r="CR235" s="258"/>
      <c r="CS235" s="93"/>
      <c r="CT235" s="275"/>
      <c r="CU235" s="275"/>
      <c r="CV235" s="275"/>
      <c r="CW235" s="275"/>
      <c r="CX235" s="36" t="s">
        <v>307</v>
      </c>
      <c r="CY235" s="273"/>
      <c r="CZ235" s="258"/>
      <c r="DA235" s="263"/>
      <c r="DB235" s="296"/>
      <c r="DC235" s="296"/>
      <c r="DD235" s="296"/>
      <c r="DE235" s="296"/>
      <c r="DF235" s="36" t="s">
        <v>308</v>
      </c>
      <c r="DG235" s="344" t="str">
        <f t="shared" si="390"/>
        <v/>
      </c>
      <c r="DH235" s="273"/>
      <c r="DI235" s="258"/>
      <c r="DJ235" s="263"/>
      <c r="DK235" s="278"/>
      <c r="DL235" s="278"/>
      <c r="DM235" s="278"/>
      <c r="DN235" s="278"/>
      <c r="DO235" s="36" t="s">
        <v>309</v>
      </c>
      <c r="DP235" s="281"/>
      <c r="DQ235" s="284" t="str">
        <f t="shared" si="391"/>
        <v/>
      </c>
      <c r="DR235" s="273"/>
      <c r="DS235" s="43"/>
      <c r="DT235" s="93"/>
      <c r="DU235" s="37"/>
      <c r="DV235" s="37"/>
      <c r="DW235" s="37"/>
      <c r="DX235" s="37"/>
      <c r="DY235" s="46" t="s">
        <v>310</v>
      </c>
      <c r="DZ235" s="478"/>
      <c r="EA235" s="38"/>
      <c r="EB235" s="37"/>
      <c r="EC235" s="37"/>
      <c r="ED235" s="37"/>
      <c r="EE235" s="37"/>
      <c r="EF235" s="49" t="s">
        <v>307</v>
      </c>
      <c r="EG235" s="54"/>
      <c r="EH235" s="290"/>
      <c r="EI235" s="37"/>
      <c r="EJ235" s="37"/>
      <c r="EK235" s="37"/>
      <c r="EL235" s="37"/>
      <c r="EM235" s="52" t="s">
        <v>307</v>
      </c>
      <c r="EN235" s="57"/>
      <c r="EO235" s="290"/>
      <c r="EP235" s="37"/>
      <c r="EQ235" s="37"/>
      <c r="ER235" s="37"/>
      <c r="ES235" s="37"/>
      <c r="ET235" s="39" t="s">
        <v>307</v>
      </c>
      <c r="EU235" s="287"/>
      <c r="EV235" s="292"/>
      <c r="EW235" s="290"/>
      <c r="EX235" s="37"/>
      <c r="EY235" s="37"/>
      <c r="EZ235" s="37"/>
      <c r="FA235" s="37"/>
      <c r="FB235" s="39" t="s">
        <v>307</v>
      </c>
      <c r="FC235" s="287"/>
      <c r="FD235" s="292"/>
      <c r="FE235" s="290"/>
      <c r="FF235" s="296"/>
      <c r="FG235" s="296"/>
      <c r="FH235" s="296"/>
      <c r="FI235" s="296"/>
      <c r="FJ235" s="40" t="s">
        <v>311</v>
      </c>
      <c r="FK235" s="302" t="str">
        <f t="shared" si="392"/>
        <v/>
      </c>
      <c r="FL235" s="299"/>
      <c r="FM235" s="292"/>
      <c r="FN235" s="290"/>
      <c r="FO235" s="305"/>
      <c r="FP235" s="296"/>
      <c r="FQ235" s="296"/>
      <c r="FR235" s="296"/>
      <c r="FS235" s="40" t="s">
        <v>311</v>
      </c>
      <c r="FT235" s="352" t="str">
        <f t="shared" si="393"/>
        <v/>
      </c>
      <c r="FU235" s="267"/>
      <c r="FV235" s="292"/>
      <c r="FW235" s="290"/>
      <c r="FX235" s="326"/>
      <c r="FY235" s="326"/>
      <c r="FZ235" s="326"/>
      <c r="GA235" s="326"/>
      <c r="GB235" s="36" t="s">
        <v>312</v>
      </c>
      <c r="GC235" s="308" t="str">
        <f t="shared" si="394"/>
        <v/>
      </c>
      <c r="GD235" s="267"/>
      <c r="GE235" s="312" t="str">
        <f t="shared" si="395"/>
        <v/>
      </c>
      <c r="GF235" s="313"/>
      <c r="GG235" s="338"/>
      <c r="GH235" s="312" t="str">
        <f t="shared" si="396"/>
        <v/>
      </c>
      <c r="GI235" s="313"/>
      <c r="GJ235" s="338" t="s">
        <v>56</v>
      </c>
      <c r="GK235" s="475" t="str">
        <f t="shared" si="397"/>
        <v/>
      </c>
      <c r="GL235" s="313"/>
      <c r="GM235" s="313"/>
      <c r="GN235" s="338"/>
      <c r="GO235" s="429" t="str">
        <f t="shared" si="398"/>
        <v/>
      </c>
      <c r="GP235" s="430" t="str">
        <f t="shared" si="399"/>
        <v/>
      </c>
      <c r="GQ235" s="431" t="str">
        <f t="shared" si="400"/>
        <v/>
      </c>
      <c r="GR235" s="432" t="str">
        <f t="shared" si="401"/>
        <v/>
      </c>
      <c r="GS235" s="430" t="str">
        <f t="shared" si="402"/>
        <v/>
      </c>
      <c r="GT235" s="433" t="str">
        <f t="shared" si="403"/>
        <v/>
      </c>
      <c r="GU235" s="331" t="str">
        <f t="shared" si="404"/>
        <v/>
      </c>
      <c r="GV235" s="333" t="str">
        <f t="shared" si="405"/>
        <v/>
      </c>
      <c r="GW235" s="439" t="str">
        <f t="shared" si="406"/>
        <v/>
      </c>
      <c r="GX235" s="433" t="str">
        <f t="shared" si="407"/>
        <v/>
      </c>
      <c r="GY235" s="331" t="str">
        <f t="shared" si="408"/>
        <v/>
      </c>
      <c r="GZ235" s="331" t="str">
        <f t="shared" si="409"/>
        <v/>
      </c>
      <c r="HA235" s="328" t="str">
        <f t="shared" si="410"/>
        <v/>
      </c>
      <c r="HB235" s="331" t="str">
        <f t="shared" si="411"/>
        <v/>
      </c>
      <c r="HC235" s="331" t="str">
        <f t="shared" si="412"/>
        <v/>
      </c>
      <c r="HD235" s="333" t="str">
        <f t="shared" si="413"/>
        <v/>
      </c>
      <c r="HE235" s="332" t="str">
        <f t="shared" si="414"/>
        <v/>
      </c>
      <c r="HF235" s="331" t="str">
        <f t="shared" si="415"/>
        <v/>
      </c>
      <c r="HG235" s="333" t="str">
        <f t="shared" si="416"/>
        <v/>
      </c>
      <c r="HH235" s="419" t="str">
        <f t="shared" si="417"/>
        <v/>
      </c>
      <c r="HI235" s="358" t="str">
        <f t="shared" si="418"/>
        <v/>
      </c>
      <c r="HJ235" s="331" t="str">
        <f t="shared" si="419"/>
        <v/>
      </c>
      <c r="HK235" s="331" t="str">
        <f t="shared" si="420"/>
        <v/>
      </c>
      <c r="HL235" s="358" t="str">
        <f t="shared" si="421"/>
        <v/>
      </c>
      <c r="HM235" s="331" t="str">
        <f t="shared" si="422"/>
        <v/>
      </c>
      <c r="HN235" s="331" t="str">
        <f t="shared" si="423"/>
        <v/>
      </c>
      <c r="HO235" s="358" t="str">
        <f t="shared" si="424"/>
        <v/>
      </c>
      <c r="HP235" s="331" t="str">
        <f t="shared" si="425"/>
        <v/>
      </c>
      <c r="HQ235" s="331" t="str">
        <f t="shared" si="426"/>
        <v/>
      </c>
      <c r="HR235" s="361" t="str">
        <f t="shared" si="427"/>
        <v/>
      </c>
      <c r="HS235" s="348" t="str">
        <f t="shared" si="428"/>
        <v/>
      </c>
      <c r="HT235" s="333" t="str">
        <f t="shared" si="429"/>
        <v/>
      </c>
      <c r="HU235" s="428" t="str">
        <f t="shared" si="430"/>
        <v/>
      </c>
      <c r="HV235" s="328" t="str">
        <f t="shared" si="431"/>
        <v/>
      </c>
      <c r="HW235" s="330" t="str">
        <f t="shared" si="432"/>
        <v/>
      </c>
      <c r="HX235" s="418" t="str">
        <f t="shared" si="433"/>
        <v/>
      </c>
      <c r="HY235" s="331" t="str">
        <f t="shared" si="434"/>
        <v/>
      </c>
      <c r="HZ235" s="331" t="str">
        <f t="shared" si="435"/>
        <v/>
      </c>
      <c r="IA235" s="331" t="str">
        <f t="shared" si="436"/>
        <v/>
      </c>
      <c r="IB235" s="331" t="str">
        <f t="shared" si="437"/>
        <v/>
      </c>
      <c r="IC235" s="333" t="str">
        <f t="shared" si="438"/>
        <v/>
      </c>
      <c r="ID235" s="419" t="str">
        <f t="shared" si="439"/>
        <v/>
      </c>
      <c r="IE235" s="331" t="str">
        <f t="shared" si="440"/>
        <v/>
      </c>
      <c r="IF235" s="331" t="str">
        <f t="shared" si="441"/>
        <v/>
      </c>
      <c r="IG235" s="331" t="str">
        <f t="shared" si="442"/>
        <v/>
      </c>
      <c r="IH235" s="331" t="str">
        <f t="shared" si="443"/>
        <v/>
      </c>
      <c r="II235" s="333" t="str">
        <f t="shared" si="444"/>
        <v/>
      </c>
      <c r="IJ235" s="419" t="str">
        <f t="shared" si="445"/>
        <v/>
      </c>
      <c r="IK235" s="331" t="str">
        <f t="shared" si="446"/>
        <v/>
      </c>
      <c r="IL235" s="331" t="str">
        <f t="shared" si="447"/>
        <v/>
      </c>
      <c r="IM235" s="331" t="str">
        <f t="shared" si="448"/>
        <v/>
      </c>
      <c r="IN235" s="331" t="str">
        <f t="shared" si="449"/>
        <v/>
      </c>
      <c r="IO235" s="333" t="str">
        <f t="shared" si="450"/>
        <v/>
      </c>
      <c r="IP235" s="433" t="str">
        <f t="shared" si="451"/>
        <v/>
      </c>
      <c r="IQ235" s="331" t="str">
        <f t="shared" si="452"/>
        <v/>
      </c>
      <c r="IR235" s="348" t="str">
        <f t="shared" si="453"/>
        <v/>
      </c>
      <c r="IS235" s="433" t="str">
        <f t="shared" si="454"/>
        <v/>
      </c>
      <c r="IT235" s="331" t="str">
        <f t="shared" si="455"/>
        <v/>
      </c>
      <c r="IU235" s="333" t="str">
        <f t="shared" si="456"/>
        <v/>
      </c>
      <c r="IV235" s="449" t="str">
        <f t="shared" si="457"/>
        <v/>
      </c>
      <c r="IW235" s="331" t="str">
        <f t="shared" si="458"/>
        <v/>
      </c>
      <c r="IX235" s="331" t="str">
        <f t="shared" si="459"/>
        <v/>
      </c>
      <c r="IY235" s="348" t="str">
        <f t="shared" si="460"/>
        <v/>
      </c>
      <c r="IZ235" s="365" t="str">
        <f t="shared" si="461"/>
        <v/>
      </c>
      <c r="JA235" s="340"/>
      <c r="JB235" s="100"/>
      <c r="JC235" s="370" t="str">
        <f t="shared" si="462"/>
        <v/>
      </c>
      <c r="JD235" s="101" t="str">
        <f t="shared" si="463"/>
        <v/>
      </c>
      <c r="JE235" s="367" t="str">
        <f t="shared" si="464"/>
        <v/>
      </c>
      <c r="JF235" s="368" t="str">
        <f t="shared" si="465"/>
        <v/>
      </c>
      <c r="JG235" s="368" t="str">
        <f t="shared" si="466"/>
        <v/>
      </c>
      <c r="JH235" s="368" t="str">
        <f t="shared" si="467"/>
        <v/>
      </c>
      <c r="JI235" s="368">
        <f t="shared" si="468"/>
        <v>0</v>
      </c>
      <c r="JJ235" s="369" t="str">
        <f t="shared" si="469"/>
        <v/>
      </c>
      <c r="JK235" s="367" t="str">
        <f t="shared" si="470"/>
        <v/>
      </c>
      <c r="JL235" s="369" t="str">
        <f t="shared" si="471"/>
        <v/>
      </c>
      <c r="JM235" s="368" t="str">
        <f t="shared" si="472"/>
        <v/>
      </c>
      <c r="JN235" s="368" t="str">
        <f t="shared" si="473"/>
        <v/>
      </c>
      <c r="JO235" s="368" t="str">
        <f t="shared" si="474"/>
        <v/>
      </c>
      <c r="JP235" s="371" t="str">
        <f t="shared" si="475"/>
        <v/>
      </c>
      <c r="JR235" s="115" t="str">
        <f t="shared" si="476"/>
        <v/>
      </c>
      <c r="JS235" s="28" t="str">
        <f t="shared" si="477"/>
        <v/>
      </c>
      <c r="JT235" s="28" t="str">
        <f t="shared" si="478"/>
        <v/>
      </c>
      <c r="JU235" s="28" t="str">
        <f t="shared" si="479"/>
        <v/>
      </c>
      <c r="JV235" s="28" t="str">
        <f t="shared" si="480"/>
        <v/>
      </c>
      <c r="JW235" s="251"/>
      <c r="JX235" s="122" t="str">
        <f t="shared" si="481"/>
        <v/>
      </c>
      <c r="JZ235" s="115" t="str">
        <f t="shared" si="482"/>
        <v/>
      </c>
      <c r="KA235" s="398" t="str">
        <f t="shared" si="483"/>
        <v/>
      </c>
      <c r="KB235" s="398" t="str">
        <f t="shared" si="484"/>
        <v/>
      </c>
      <c r="KC235" s="28" t="str">
        <f t="shared" si="485"/>
        <v/>
      </c>
      <c r="KD235" s="28" t="str">
        <f t="shared" si="486"/>
        <v/>
      </c>
      <c r="KE235" s="28" t="str">
        <f t="shared" si="487"/>
        <v/>
      </c>
      <c r="KF235" s="28" t="str">
        <f t="shared" si="488"/>
        <v/>
      </c>
      <c r="KG235" s="28" t="str">
        <f t="shared" si="489"/>
        <v/>
      </c>
      <c r="KH235" s="28" t="str">
        <f t="shared" si="490"/>
        <v/>
      </c>
      <c r="KI235" s="28" t="str">
        <f t="shared" si="491"/>
        <v/>
      </c>
      <c r="KJ235" s="28" t="str">
        <f t="shared" si="492"/>
        <v/>
      </c>
      <c r="KK235" s="122" t="str">
        <f t="shared" si="493"/>
        <v/>
      </c>
    </row>
    <row r="236" spans="2:297" s="26" customFormat="1" ht="26.25" customHeight="1" x14ac:dyDescent="0.2">
      <c r="B236" s="27">
        <f t="shared" si="372"/>
        <v>0</v>
      </c>
      <c r="C236" s="27">
        <f t="shared" si="373"/>
        <v>0</v>
      </c>
      <c r="D236" s="27">
        <f t="shared" si="374"/>
        <v>0</v>
      </c>
      <c r="E236" s="27">
        <f t="shared" si="375"/>
        <v>0</v>
      </c>
      <c r="F236" s="27">
        <f t="shared" si="376"/>
        <v>0</v>
      </c>
      <c r="G236" s="27">
        <f t="shared" si="377"/>
        <v>0</v>
      </c>
      <c r="H236" s="27">
        <f t="shared" si="378"/>
        <v>0</v>
      </c>
      <c r="I236" s="27">
        <f t="shared" si="379"/>
        <v>0</v>
      </c>
      <c r="J236" s="27"/>
      <c r="K236" s="27"/>
      <c r="L236" s="27"/>
      <c r="N236" s="131" t="str">
        <f t="shared" si="380"/>
        <v/>
      </c>
      <c r="O236" s="59"/>
      <c r="P236" s="59"/>
      <c r="Q236" s="241"/>
      <c r="R236" s="483"/>
      <c r="S236" s="243" t="str">
        <f>IFERROR(VLOOKUP($R236,整理番号!$B$4:$C$5,2,FALSE),"")</f>
        <v/>
      </c>
      <c r="T236" s="59"/>
      <c r="U236" s="250"/>
      <c r="V236" s="121"/>
      <c r="W236" s="218" t="str">
        <f t="shared" si="381"/>
        <v/>
      </c>
      <c r="X236" s="111"/>
      <c r="Y236" s="115"/>
      <c r="Z236" s="146" t="str">
        <f>IFERROR(VLOOKUP($Y236,整理番号!$B$8:$C$10,2,FALSE),"")</f>
        <v/>
      </c>
      <c r="AA236" s="251"/>
      <c r="AB236" s="28"/>
      <c r="AC236" s="62" t="str">
        <f>IFERROR(VLOOKUP($AB236,整理番号!$B$22:$C$23,2,FALSE),"")</f>
        <v/>
      </c>
      <c r="AD236" s="28"/>
      <c r="AE236" s="116" t="str">
        <f>IFERROR(VLOOKUP(AD236,整理番号!$B$14:$C$16,2,FALSE),"")</f>
        <v/>
      </c>
      <c r="AF236" s="115"/>
      <c r="AG236" s="30" t="str">
        <f>IFERROR(VLOOKUP(AF236,整理番号!$B$18:$C$19,2,FALSE),"")</f>
        <v/>
      </c>
      <c r="AH236" s="28"/>
      <c r="AI236" s="254"/>
      <c r="AJ236" s="254"/>
      <c r="AK236" s="122"/>
      <c r="AL236" s="141"/>
      <c r="AM236" s="28"/>
      <c r="AN236" s="141"/>
      <c r="AO236" s="115"/>
      <c r="AP236" s="116" t="str">
        <f>IFERROR(VLOOKUP(AO236,整理番号!$B$38:$C$43,2,FALSE),"")</f>
        <v/>
      </c>
      <c r="AQ236" s="104" t="str">
        <f t="shared" si="382"/>
        <v/>
      </c>
      <c r="AR236" s="27"/>
      <c r="AS236" s="28"/>
      <c r="AT236" s="27"/>
      <c r="AU236" s="27"/>
      <c r="AV236" s="122"/>
      <c r="AW236" s="115"/>
      <c r="AX236" s="31"/>
      <c r="AY236" s="64" t="str">
        <f t="shared" si="383"/>
        <v/>
      </c>
      <c r="AZ236" s="31"/>
      <c r="BA236" s="31"/>
      <c r="BB236" s="64">
        <f t="shared" si="384"/>
        <v>0</v>
      </c>
      <c r="BC236" s="64" t="str">
        <f t="shared" si="385"/>
        <v/>
      </c>
      <c r="BD236" s="64" t="str">
        <f t="shared" si="386"/>
        <v/>
      </c>
      <c r="BE236" s="33"/>
      <c r="BF236" s="34" t="str">
        <f t="shared" si="387"/>
        <v/>
      </c>
      <c r="BG236" s="125" t="str">
        <f t="shared" si="388"/>
        <v/>
      </c>
      <c r="BH236" s="262"/>
      <c r="BI236" s="263"/>
      <c r="BJ236" s="31"/>
      <c r="BK236" s="31"/>
      <c r="BL236" s="31"/>
      <c r="BM236" s="31"/>
      <c r="BN236" s="148"/>
      <c r="BO236" s="270"/>
      <c r="BP236" s="267"/>
      <c r="BQ236" s="262"/>
      <c r="BR236" s="263"/>
      <c r="BS236" s="31"/>
      <c r="BT236" s="31"/>
      <c r="BU236" s="31"/>
      <c r="BV236" s="31"/>
      <c r="BW236" s="148"/>
      <c r="BX236" s="270"/>
      <c r="BY236" s="267"/>
      <c r="BZ236" s="262"/>
      <c r="CA236" s="263"/>
      <c r="CB236" s="31"/>
      <c r="CC236" s="31"/>
      <c r="CD236" s="31"/>
      <c r="CE236" s="31"/>
      <c r="CF236" s="148"/>
      <c r="CG236" s="270"/>
      <c r="CH236" s="267"/>
      <c r="CI236" s="262"/>
      <c r="CJ236" s="263"/>
      <c r="CK236" s="323"/>
      <c r="CL236" s="323"/>
      <c r="CM236" s="323"/>
      <c r="CN236" s="323"/>
      <c r="CO236" s="35" t="s">
        <v>306</v>
      </c>
      <c r="CP236" s="342" t="str">
        <f t="shared" si="389"/>
        <v/>
      </c>
      <c r="CQ236" s="267"/>
      <c r="CR236" s="258"/>
      <c r="CS236" s="93"/>
      <c r="CT236" s="275"/>
      <c r="CU236" s="275"/>
      <c r="CV236" s="275"/>
      <c r="CW236" s="275"/>
      <c r="CX236" s="36" t="s">
        <v>307</v>
      </c>
      <c r="CY236" s="273"/>
      <c r="CZ236" s="258"/>
      <c r="DA236" s="263"/>
      <c r="DB236" s="296"/>
      <c r="DC236" s="296"/>
      <c r="DD236" s="296"/>
      <c r="DE236" s="296"/>
      <c r="DF236" s="36" t="s">
        <v>308</v>
      </c>
      <c r="DG236" s="344" t="str">
        <f t="shared" si="390"/>
        <v/>
      </c>
      <c r="DH236" s="273"/>
      <c r="DI236" s="258"/>
      <c r="DJ236" s="263"/>
      <c r="DK236" s="278"/>
      <c r="DL236" s="278"/>
      <c r="DM236" s="278"/>
      <c r="DN236" s="278"/>
      <c r="DO236" s="36" t="s">
        <v>309</v>
      </c>
      <c r="DP236" s="281"/>
      <c r="DQ236" s="284" t="str">
        <f t="shared" si="391"/>
        <v/>
      </c>
      <c r="DR236" s="273"/>
      <c r="DS236" s="43"/>
      <c r="DT236" s="93"/>
      <c r="DU236" s="37"/>
      <c r="DV236" s="37"/>
      <c r="DW236" s="37"/>
      <c r="DX236" s="37"/>
      <c r="DY236" s="46" t="s">
        <v>310</v>
      </c>
      <c r="DZ236" s="478"/>
      <c r="EA236" s="38"/>
      <c r="EB236" s="37"/>
      <c r="EC236" s="37"/>
      <c r="ED236" s="37"/>
      <c r="EE236" s="37"/>
      <c r="EF236" s="49" t="s">
        <v>307</v>
      </c>
      <c r="EG236" s="54"/>
      <c r="EH236" s="290"/>
      <c r="EI236" s="37"/>
      <c r="EJ236" s="37"/>
      <c r="EK236" s="37"/>
      <c r="EL236" s="37"/>
      <c r="EM236" s="52" t="s">
        <v>307</v>
      </c>
      <c r="EN236" s="57"/>
      <c r="EO236" s="290"/>
      <c r="EP236" s="37"/>
      <c r="EQ236" s="37"/>
      <c r="ER236" s="37"/>
      <c r="ES236" s="37"/>
      <c r="ET236" s="39" t="s">
        <v>307</v>
      </c>
      <c r="EU236" s="287"/>
      <c r="EV236" s="292"/>
      <c r="EW236" s="290"/>
      <c r="EX236" s="37"/>
      <c r="EY236" s="37"/>
      <c r="EZ236" s="37"/>
      <c r="FA236" s="37"/>
      <c r="FB236" s="39" t="s">
        <v>307</v>
      </c>
      <c r="FC236" s="287"/>
      <c r="FD236" s="292"/>
      <c r="FE236" s="290"/>
      <c r="FF236" s="296"/>
      <c r="FG236" s="296"/>
      <c r="FH236" s="296"/>
      <c r="FI236" s="296"/>
      <c r="FJ236" s="40" t="s">
        <v>311</v>
      </c>
      <c r="FK236" s="302" t="str">
        <f t="shared" si="392"/>
        <v/>
      </c>
      <c r="FL236" s="299"/>
      <c r="FM236" s="292"/>
      <c r="FN236" s="290"/>
      <c r="FO236" s="305"/>
      <c r="FP236" s="296"/>
      <c r="FQ236" s="296"/>
      <c r="FR236" s="296"/>
      <c r="FS236" s="40" t="s">
        <v>311</v>
      </c>
      <c r="FT236" s="352" t="str">
        <f t="shared" si="393"/>
        <v/>
      </c>
      <c r="FU236" s="267"/>
      <c r="FV236" s="292"/>
      <c r="FW236" s="290"/>
      <c r="FX236" s="326"/>
      <c r="FY236" s="326"/>
      <c r="FZ236" s="326"/>
      <c r="GA236" s="326"/>
      <c r="GB236" s="36" t="s">
        <v>312</v>
      </c>
      <c r="GC236" s="308" t="str">
        <f t="shared" si="394"/>
        <v/>
      </c>
      <c r="GD236" s="267"/>
      <c r="GE236" s="312" t="str">
        <f t="shared" si="395"/>
        <v/>
      </c>
      <c r="GF236" s="313"/>
      <c r="GG236" s="338"/>
      <c r="GH236" s="312" t="str">
        <f t="shared" si="396"/>
        <v/>
      </c>
      <c r="GI236" s="313"/>
      <c r="GJ236" s="338" t="s">
        <v>56</v>
      </c>
      <c r="GK236" s="475" t="str">
        <f t="shared" si="397"/>
        <v/>
      </c>
      <c r="GL236" s="313"/>
      <c r="GM236" s="313"/>
      <c r="GN236" s="338"/>
      <c r="GO236" s="429" t="str">
        <f t="shared" si="398"/>
        <v/>
      </c>
      <c r="GP236" s="430" t="str">
        <f t="shared" si="399"/>
        <v/>
      </c>
      <c r="GQ236" s="431" t="str">
        <f t="shared" si="400"/>
        <v/>
      </c>
      <c r="GR236" s="432" t="str">
        <f t="shared" si="401"/>
        <v/>
      </c>
      <c r="GS236" s="430" t="str">
        <f t="shared" si="402"/>
        <v/>
      </c>
      <c r="GT236" s="433" t="str">
        <f t="shared" si="403"/>
        <v/>
      </c>
      <c r="GU236" s="331" t="str">
        <f t="shared" si="404"/>
        <v/>
      </c>
      <c r="GV236" s="333" t="str">
        <f t="shared" si="405"/>
        <v/>
      </c>
      <c r="GW236" s="439" t="str">
        <f t="shared" si="406"/>
        <v/>
      </c>
      <c r="GX236" s="433" t="str">
        <f t="shared" si="407"/>
        <v/>
      </c>
      <c r="GY236" s="331" t="str">
        <f t="shared" si="408"/>
        <v/>
      </c>
      <c r="GZ236" s="331" t="str">
        <f t="shared" si="409"/>
        <v/>
      </c>
      <c r="HA236" s="328" t="str">
        <f t="shared" si="410"/>
        <v/>
      </c>
      <c r="HB236" s="331" t="str">
        <f t="shared" si="411"/>
        <v/>
      </c>
      <c r="HC236" s="331" t="str">
        <f t="shared" si="412"/>
        <v/>
      </c>
      <c r="HD236" s="333" t="str">
        <f t="shared" si="413"/>
        <v/>
      </c>
      <c r="HE236" s="332" t="str">
        <f t="shared" si="414"/>
        <v/>
      </c>
      <c r="HF236" s="331" t="str">
        <f t="shared" si="415"/>
        <v/>
      </c>
      <c r="HG236" s="333" t="str">
        <f t="shared" si="416"/>
        <v/>
      </c>
      <c r="HH236" s="419" t="str">
        <f t="shared" si="417"/>
        <v/>
      </c>
      <c r="HI236" s="358" t="str">
        <f t="shared" si="418"/>
        <v/>
      </c>
      <c r="HJ236" s="331" t="str">
        <f t="shared" si="419"/>
        <v/>
      </c>
      <c r="HK236" s="331" t="str">
        <f t="shared" si="420"/>
        <v/>
      </c>
      <c r="HL236" s="358" t="str">
        <f t="shared" si="421"/>
        <v/>
      </c>
      <c r="HM236" s="331" t="str">
        <f t="shared" si="422"/>
        <v/>
      </c>
      <c r="HN236" s="331" t="str">
        <f t="shared" si="423"/>
        <v/>
      </c>
      <c r="HO236" s="358" t="str">
        <f t="shared" si="424"/>
        <v/>
      </c>
      <c r="HP236" s="331" t="str">
        <f t="shared" si="425"/>
        <v/>
      </c>
      <c r="HQ236" s="331" t="str">
        <f t="shared" si="426"/>
        <v/>
      </c>
      <c r="HR236" s="361" t="str">
        <f t="shared" si="427"/>
        <v/>
      </c>
      <c r="HS236" s="348" t="str">
        <f t="shared" si="428"/>
        <v/>
      </c>
      <c r="HT236" s="333" t="str">
        <f t="shared" si="429"/>
        <v/>
      </c>
      <c r="HU236" s="428" t="str">
        <f t="shared" si="430"/>
        <v/>
      </c>
      <c r="HV236" s="328" t="str">
        <f t="shared" si="431"/>
        <v/>
      </c>
      <c r="HW236" s="330" t="str">
        <f t="shared" si="432"/>
        <v/>
      </c>
      <c r="HX236" s="418" t="str">
        <f t="shared" si="433"/>
        <v/>
      </c>
      <c r="HY236" s="331" t="str">
        <f t="shared" si="434"/>
        <v/>
      </c>
      <c r="HZ236" s="331" t="str">
        <f t="shared" si="435"/>
        <v/>
      </c>
      <c r="IA236" s="331" t="str">
        <f t="shared" si="436"/>
        <v/>
      </c>
      <c r="IB236" s="331" t="str">
        <f t="shared" si="437"/>
        <v/>
      </c>
      <c r="IC236" s="333" t="str">
        <f t="shared" si="438"/>
        <v/>
      </c>
      <c r="ID236" s="419" t="str">
        <f t="shared" si="439"/>
        <v/>
      </c>
      <c r="IE236" s="331" t="str">
        <f t="shared" si="440"/>
        <v/>
      </c>
      <c r="IF236" s="331" t="str">
        <f t="shared" si="441"/>
        <v/>
      </c>
      <c r="IG236" s="331" t="str">
        <f t="shared" si="442"/>
        <v/>
      </c>
      <c r="IH236" s="331" t="str">
        <f t="shared" si="443"/>
        <v/>
      </c>
      <c r="II236" s="333" t="str">
        <f t="shared" si="444"/>
        <v/>
      </c>
      <c r="IJ236" s="419" t="str">
        <f t="shared" si="445"/>
        <v/>
      </c>
      <c r="IK236" s="331" t="str">
        <f t="shared" si="446"/>
        <v/>
      </c>
      <c r="IL236" s="331" t="str">
        <f t="shared" si="447"/>
        <v/>
      </c>
      <c r="IM236" s="331" t="str">
        <f t="shared" si="448"/>
        <v/>
      </c>
      <c r="IN236" s="331" t="str">
        <f t="shared" si="449"/>
        <v/>
      </c>
      <c r="IO236" s="333" t="str">
        <f t="shared" si="450"/>
        <v/>
      </c>
      <c r="IP236" s="433" t="str">
        <f t="shared" si="451"/>
        <v/>
      </c>
      <c r="IQ236" s="331" t="str">
        <f t="shared" si="452"/>
        <v/>
      </c>
      <c r="IR236" s="348" t="str">
        <f t="shared" si="453"/>
        <v/>
      </c>
      <c r="IS236" s="433" t="str">
        <f t="shared" si="454"/>
        <v/>
      </c>
      <c r="IT236" s="331" t="str">
        <f t="shared" si="455"/>
        <v/>
      </c>
      <c r="IU236" s="333" t="str">
        <f t="shared" si="456"/>
        <v/>
      </c>
      <c r="IV236" s="449" t="str">
        <f t="shared" si="457"/>
        <v/>
      </c>
      <c r="IW236" s="331" t="str">
        <f t="shared" si="458"/>
        <v/>
      </c>
      <c r="IX236" s="331" t="str">
        <f t="shared" si="459"/>
        <v/>
      </c>
      <c r="IY236" s="348" t="str">
        <f t="shared" si="460"/>
        <v/>
      </c>
      <c r="IZ236" s="365" t="str">
        <f t="shared" si="461"/>
        <v/>
      </c>
      <c r="JA236" s="340"/>
      <c r="JB236" s="100"/>
      <c r="JC236" s="370" t="str">
        <f t="shared" si="462"/>
        <v/>
      </c>
      <c r="JD236" s="101" t="str">
        <f t="shared" si="463"/>
        <v/>
      </c>
      <c r="JE236" s="367" t="str">
        <f t="shared" si="464"/>
        <v/>
      </c>
      <c r="JF236" s="368" t="str">
        <f t="shared" si="465"/>
        <v/>
      </c>
      <c r="JG236" s="368" t="str">
        <f t="shared" si="466"/>
        <v/>
      </c>
      <c r="JH236" s="368" t="str">
        <f t="shared" si="467"/>
        <v/>
      </c>
      <c r="JI236" s="368">
        <f t="shared" si="468"/>
        <v>0</v>
      </c>
      <c r="JJ236" s="369" t="str">
        <f t="shared" si="469"/>
        <v/>
      </c>
      <c r="JK236" s="367" t="str">
        <f t="shared" si="470"/>
        <v/>
      </c>
      <c r="JL236" s="369" t="str">
        <f t="shared" si="471"/>
        <v/>
      </c>
      <c r="JM236" s="368" t="str">
        <f t="shared" si="472"/>
        <v/>
      </c>
      <c r="JN236" s="368" t="str">
        <f t="shared" si="473"/>
        <v/>
      </c>
      <c r="JO236" s="368" t="str">
        <f t="shared" si="474"/>
        <v/>
      </c>
      <c r="JP236" s="371" t="str">
        <f t="shared" si="475"/>
        <v/>
      </c>
      <c r="JR236" s="115" t="str">
        <f t="shared" si="476"/>
        <v/>
      </c>
      <c r="JS236" s="28" t="str">
        <f t="shared" si="477"/>
        <v/>
      </c>
      <c r="JT236" s="28" t="str">
        <f t="shared" si="478"/>
        <v/>
      </c>
      <c r="JU236" s="28" t="str">
        <f t="shared" si="479"/>
        <v/>
      </c>
      <c r="JV236" s="28" t="str">
        <f t="shared" si="480"/>
        <v/>
      </c>
      <c r="JW236" s="251"/>
      <c r="JX236" s="122" t="str">
        <f t="shared" si="481"/>
        <v/>
      </c>
      <c r="JZ236" s="115" t="str">
        <f t="shared" si="482"/>
        <v/>
      </c>
      <c r="KA236" s="398" t="str">
        <f t="shared" si="483"/>
        <v/>
      </c>
      <c r="KB236" s="398" t="str">
        <f t="shared" si="484"/>
        <v/>
      </c>
      <c r="KC236" s="28" t="str">
        <f t="shared" si="485"/>
        <v/>
      </c>
      <c r="KD236" s="28" t="str">
        <f t="shared" si="486"/>
        <v/>
      </c>
      <c r="KE236" s="28" t="str">
        <f t="shared" si="487"/>
        <v/>
      </c>
      <c r="KF236" s="28" t="str">
        <f t="shared" si="488"/>
        <v/>
      </c>
      <c r="KG236" s="28" t="str">
        <f t="shared" si="489"/>
        <v/>
      </c>
      <c r="KH236" s="28" t="str">
        <f t="shared" si="490"/>
        <v/>
      </c>
      <c r="KI236" s="28" t="str">
        <f t="shared" si="491"/>
        <v/>
      </c>
      <c r="KJ236" s="28" t="str">
        <f t="shared" si="492"/>
        <v/>
      </c>
      <c r="KK236" s="122" t="str">
        <f t="shared" si="493"/>
        <v/>
      </c>
    </row>
    <row r="237" spans="2:297" s="26" customFormat="1" ht="26.25" customHeight="1" x14ac:dyDescent="0.2">
      <c r="B237" s="27">
        <f t="shared" si="372"/>
        <v>0</v>
      </c>
      <c r="C237" s="27">
        <f t="shared" si="373"/>
        <v>0</v>
      </c>
      <c r="D237" s="27">
        <f t="shared" si="374"/>
        <v>0</v>
      </c>
      <c r="E237" s="27">
        <f t="shared" si="375"/>
        <v>0</v>
      </c>
      <c r="F237" s="27">
        <f t="shared" si="376"/>
        <v>0</v>
      </c>
      <c r="G237" s="27">
        <f t="shared" si="377"/>
        <v>0</v>
      </c>
      <c r="H237" s="27">
        <f t="shared" si="378"/>
        <v>0</v>
      </c>
      <c r="I237" s="27">
        <f t="shared" si="379"/>
        <v>0</v>
      </c>
      <c r="J237" s="27"/>
      <c r="K237" s="27"/>
      <c r="L237" s="27"/>
      <c r="N237" s="131" t="str">
        <f t="shared" si="380"/>
        <v/>
      </c>
      <c r="O237" s="59"/>
      <c r="P237" s="59"/>
      <c r="Q237" s="241"/>
      <c r="R237" s="483"/>
      <c r="S237" s="243" t="str">
        <f>IFERROR(VLOOKUP($R237,整理番号!$B$4:$C$5,2,FALSE),"")</f>
        <v/>
      </c>
      <c r="T237" s="59"/>
      <c r="U237" s="250"/>
      <c r="V237" s="121"/>
      <c r="W237" s="218" t="str">
        <f t="shared" si="381"/>
        <v/>
      </c>
      <c r="X237" s="111"/>
      <c r="Y237" s="115"/>
      <c r="Z237" s="146" t="str">
        <f>IFERROR(VLOOKUP($Y237,整理番号!$B$8:$C$10,2,FALSE),"")</f>
        <v/>
      </c>
      <c r="AA237" s="251"/>
      <c r="AB237" s="28"/>
      <c r="AC237" s="62" t="str">
        <f>IFERROR(VLOOKUP($AB237,整理番号!$B$22:$C$23,2,FALSE),"")</f>
        <v/>
      </c>
      <c r="AD237" s="28"/>
      <c r="AE237" s="116" t="str">
        <f>IFERROR(VLOOKUP(AD237,整理番号!$B$14:$C$16,2,FALSE),"")</f>
        <v/>
      </c>
      <c r="AF237" s="115"/>
      <c r="AG237" s="30" t="str">
        <f>IFERROR(VLOOKUP(AF237,整理番号!$B$18:$C$19,2,FALSE),"")</f>
        <v/>
      </c>
      <c r="AH237" s="28"/>
      <c r="AI237" s="254"/>
      <c r="AJ237" s="254"/>
      <c r="AK237" s="122"/>
      <c r="AL237" s="141"/>
      <c r="AM237" s="28"/>
      <c r="AN237" s="141"/>
      <c r="AO237" s="115"/>
      <c r="AP237" s="116" t="str">
        <f>IFERROR(VLOOKUP(AO237,整理番号!$B$38:$C$43,2,FALSE),"")</f>
        <v/>
      </c>
      <c r="AQ237" s="104" t="str">
        <f t="shared" si="382"/>
        <v/>
      </c>
      <c r="AR237" s="27"/>
      <c r="AS237" s="28"/>
      <c r="AT237" s="27"/>
      <c r="AU237" s="27"/>
      <c r="AV237" s="122"/>
      <c r="AW237" s="115"/>
      <c r="AX237" s="31"/>
      <c r="AY237" s="64" t="str">
        <f t="shared" si="383"/>
        <v/>
      </c>
      <c r="AZ237" s="31"/>
      <c r="BA237" s="31"/>
      <c r="BB237" s="64">
        <f t="shared" si="384"/>
        <v>0</v>
      </c>
      <c r="BC237" s="64" t="str">
        <f t="shared" si="385"/>
        <v/>
      </c>
      <c r="BD237" s="64" t="str">
        <f t="shared" si="386"/>
        <v/>
      </c>
      <c r="BE237" s="33"/>
      <c r="BF237" s="34" t="str">
        <f t="shared" si="387"/>
        <v/>
      </c>
      <c r="BG237" s="125" t="str">
        <f t="shared" si="388"/>
        <v/>
      </c>
      <c r="BH237" s="262"/>
      <c r="BI237" s="263"/>
      <c r="BJ237" s="31"/>
      <c r="BK237" s="31"/>
      <c r="BL237" s="31"/>
      <c r="BM237" s="31"/>
      <c r="BN237" s="148"/>
      <c r="BO237" s="270"/>
      <c r="BP237" s="267"/>
      <c r="BQ237" s="262"/>
      <c r="BR237" s="263"/>
      <c r="BS237" s="31"/>
      <c r="BT237" s="31"/>
      <c r="BU237" s="31"/>
      <c r="BV237" s="31"/>
      <c r="BW237" s="148"/>
      <c r="BX237" s="270"/>
      <c r="BY237" s="267"/>
      <c r="BZ237" s="262"/>
      <c r="CA237" s="263"/>
      <c r="CB237" s="31"/>
      <c r="CC237" s="31"/>
      <c r="CD237" s="31"/>
      <c r="CE237" s="31"/>
      <c r="CF237" s="148"/>
      <c r="CG237" s="270"/>
      <c r="CH237" s="267"/>
      <c r="CI237" s="262"/>
      <c r="CJ237" s="263"/>
      <c r="CK237" s="323"/>
      <c r="CL237" s="323"/>
      <c r="CM237" s="323"/>
      <c r="CN237" s="323"/>
      <c r="CO237" s="35" t="s">
        <v>306</v>
      </c>
      <c r="CP237" s="342" t="str">
        <f t="shared" si="389"/>
        <v/>
      </c>
      <c r="CQ237" s="267"/>
      <c r="CR237" s="258"/>
      <c r="CS237" s="93"/>
      <c r="CT237" s="275"/>
      <c r="CU237" s="275"/>
      <c r="CV237" s="275"/>
      <c r="CW237" s="275"/>
      <c r="CX237" s="36" t="s">
        <v>307</v>
      </c>
      <c r="CY237" s="273"/>
      <c r="CZ237" s="258"/>
      <c r="DA237" s="263"/>
      <c r="DB237" s="296"/>
      <c r="DC237" s="296"/>
      <c r="DD237" s="296"/>
      <c r="DE237" s="296"/>
      <c r="DF237" s="36" t="s">
        <v>308</v>
      </c>
      <c r="DG237" s="344" t="str">
        <f t="shared" si="390"/>
        <v/>
      </c>
      <c r="DH237" s="273"/>
      <c r="DI237" s="258"/>
      <c r="DJ237" s="263"/>
      <c r="DK237" s="278"/>
      <c r="DL237" s="278"/>
      <c r="DM237" s="278"/>
      <c r="DN237" s="278"/>
      <c r="DO237" s="36" t="s">
        <v>309</v>
      </c>
      <c r="DP237" s="281"/>
      <c r="DQ237" s="284" t="str">
        <f t="shared" si="391"/>
        <v/>
      </c>
      <c r="DR237" s="273"/>
      <c r="DS237" s="43"/>
      <c r="DT237" s="93"/>
      <c r="DU237" s="37"/>
      <c r="DV237" s="37"/>
      <c r="DW237" s="37"/>
      <c r="DX237" s="37"/>
      <c r="DY237" s="46" t="s">
        <v>310</v>
      </c>
      <c r="DZ237" s="478"/>
      <c r="EA237" s="38"/>
      <c r="EB237" s="37"/>
      <c r="EC237" s="37"/>
      <c r="ED237" s="37"/>
      <c r="EE237" s="37"/>
      <c r="EF237" s="49" t="s">
        <v>307</v>
      </c>
      <c r="EG237" s="54"/>
      <c r="EH237" s="290"/>
      <c r="EI237" s="37"/>
      <c r="EJ237" s="37"/>
      <c r="EK237" s="37"/>
      <c r="EL237" s="37"/>
      <c r="EM237" s="52" t="s">
        <v>307</v>
      </c>
      <c r="EN237" s="57"/>
      <c r="EO237" s="290"/>
      <c r="EP237" s="37"/>
      <c r="EQ237" s="37"/>
      <c r="ER237" s="37"/>
      <c r="ES237" s="37"/>
      <c r="ET237" s="39" t="s">
        <v>307</v>
      </c>
      <c r="EU237" s="287"/>
      <c r="EV237" s="292"/>
      <c r="EW237" s="290"/>
      <c r="EX237" s="37"/>
      <c r="EY237" s="37"/>
      <c r="EZ237" s="37"/>
      <c r="FA237" s="37"/>
      <c r="FB237" s="39" t="s">
        <v>307</v>
      </c>
      <c r="FC237" s="287"/>
      <c r="FD237" s="292"/>
      <c r="FE237" s="290"/>
      <c r="FF237" s="296"/>
      <c r="FG237" s="296"/>
      <c r="FH237" s="296"/>
      <c r="FI237" s="296"/>
      <c r="FJ237" s="40" t="s">
        <v>311</v>
      </c>
      <c r="FK237" s="302" t="str">
        <f t="shared" si="392"/>
        <v/>
      </c>
      <c r="FL237" s="299"/>
      <c r="FM237" s="292"/>
      <c r="FN237" s="290"/>
      <c r="FO237" s="305"/>
      <c r="FP237" s="296"/>
      <c r="FQ237" s="296"/>
      <c r="FR237" s="296"/>
      <c r="FS237" s="40" t="s">
        <v>311</v>
      </c>
      <c r="FT237" s="352" t="str">
        <f t="shared" si="393"/>
        <v/>
      </c>
      <c r="FU237" s="267"/>
      <c r="FV237" s="292"/>
      <c r="FW237" s="290"/>
      <c r="FX237" s="326"/>
      <c r="FY237" s="326"/>
      <c r="FZ237" s="326"/>
      <c r="GA237" s="326"/>
      <c r="GB237" s="36" t="s">
        <v>312</v>
      </c>
      <c r="GC237" s="308" t="str">
        <f t="shared" si="394"/>
        <v/>
      </c>
      <c r="GD237" s="267"/>
      <c r="GE237" s="312" t="str">
        <f t="shared" si="395"/>
        <v/>
      </c>
      <c r="GF237" s="313"/>
      <c r="GG237" s="338"/>
      <c r="GH237" s="312" t="str">
        <f t="shared" si="396"/>
        <v/>
      </c>
      <c r="GI237" s="313"/>
      <c r="GJ237" s="338" t="s">
        <v>56</v>
      </c>
      <c r="GK237" s="475" t="str">
        <f t="shared" si="397"/>
        <v/>
      </c>
      <c r="GL237" s="313"/>
      <c r="GM237" s="313"/>
      <c r="GN237" s="338"/>
      <c r="GO237" s="429" t="str">
        <f t="shared" si="398"/>
        <v/>
      </c>
      <c r="GP237" s="430" t="str">
        <f t="shared" si="399"/>
        <v/>
      </c>
      <c r="GQ237" s="431" t="str">
        <f t="shared" si="400"/>
        <v/>
      </c>
      <c r="GR237" s="432" t="str">
        <f t="shared" si="401"/>
        <v/>
      </c>
      <c r="GS237" s="430" t="str">
        <f t="shared" si="402"/>
        <v/>
      </c>
      <c r="GT237" s="433" t="str">
        <f t="shared" si="403"/>
        <v/>
      </c>
      <c r="GU237" s="331" t="str">
        <f t="shared" si="404"/>
        <v/>
      </c>
      <c r="GV237" s="333" t="str">
        <f t="shared" si="405"/>
        <v/>
      </c>
      <c r="GW237" s="439" t="str">
        <f t="shared" si="406"/>
        <v/>
      </c>
      <c r="GX237" s="433" t="str">
        <f t="shared" si="407"/>
        <v/>
      </c>
      <c r="GY237" s="331" t="str">
        <f t="shared" si="408"/>
        <v/>
      </c>
      <c r="GZ237" s="331" t="str">
        <f t="shared" si="409"/>
        <v/>
      </c>
      <c r="HA237" s="328" t="str">
        <f t="shared" si="410"/>
        <v/>
      </c>
      <c r="HB237" s="331" t="str">
        <f t="shared" si="411"/>
        <v/>
      </c>
      <c r="HC237" s="331" t="str">
        <f t="shared" si="412"/>
        <v/>
      </c>
      <c r="HD237" s="333" t="str">
        <f t="shared" si="413"/>
        <v/>
      </c>
      <c r="HE237" s="332" t="str">
        <f t="shared" si="414"/>
        <v/>
      </c>
      <c r="HF237" s="331" t="str">
        <f t="shared" si="415"/>
        <v/>
      </c>
      <c r="HG237" s="333" t="str">
        <f t="shared" si="416"/>
        <v/>
      </c>
      <c r="HH237" s="419" t="str">
        <f t="shared" si="417"/>
        <v/>
      </c>
      <c r="HI237" s="358" t="str">
        <f t="shared" si="418"/>
        <v/>
      </c>
      <c r="HJ237" s="331" t="str">
        <f t="shared" si="419"/>
        <v/>
      </c>
      <c r="HK237" s="331" t="str">
        <f t="shared" si="420"/>
        <v/>
      </c>
      <c r="HL237" s="358" t="str">
        <f t="shared" si="421"/>
        <v/>
      </c>
      <c r="HM237" s="331" t="str">
        <f t="shared" si="422"/>
        <v/>
      </c>
      <c r="HN237" s="331" t="str">
        <f t="shared" si="423"/>
        <v/>
      </c>
      <c r="HO237" s="358" t="str">
        <f t="shared" si="424"/>
        <v/>
      </c>
      <c r="HP237" s="331" t="str">
        <f t="shared" si="425"/>
        <v/>
      </c>
      <c r="HQ237" s="331" t="str">
        <f t="shared" si="426"/>
        <v/>
      </c>
      <c r="HR237" s="361" t="str">
        <f t="shared" si="427"/>
        <v/>
      </c>
      <c r="HS237" s="348" t="str">
        <f t="shared" si="428"/>
        <v/>
      </c>
      <c r="HT237" s="333" t="str">
        <f t="shared" si="429"/>
        <v/>
      </c>
      <c r="HU237" s="428" t="str">
        <f t="shared" si="430"/>
        <v/>
      </c>
      <c r="HV237" s="328" t="str">
        <f t="shared" si="431"/>
        <v/>
      </c>
      <c r="HW237" s="330" t="str">
        <f t="shared" si="432"/>
        <v/>
      </c>
      <c r="HX237" s="418" t="str">
        <f t="shared" si="433"/>
        <v/>
      </c>
      <c r="HY237" s="331" t="str">
        <f t="shared" si="434"/>
        <v/>
      </c>
      <c r="HZ237" s="331" t="str">
        <f t="shared" si="435"/>
        <v/>
      </c>
      <c r="IA237" s="331" t="str">
        <f t="shared" si="436"/>
        <v/>
      </c>
      <c r="IB237" s="331" t="str">
        <f t="shared" si="437"/>
        <v/>
      </c>
      <c r="IC237" s="333" t="str">
        <f t="shared" si="438"/>
        <v/>
      </c>
      <c r="ID237" s="419" t="str">
        <f t="shared" si="439"/>
        <v/>
      </c>
      <c r="IE237" s="331" t="str">
        <f t="shared" si="440"/>
        <v/>
      </c>
      <c r="IF237" s="331" t="str">
        <f t="shared" si="441"/>
        <v/>
      </c>
      <c r="IG237" s="331" t="str">
        <f t="shared" si="442"/>
        <v/>
      </c>
      <c r="IH237" s="331" t="str">
        <f t="shared" si="443"/>
        <v/>
      </c>
      <c r="II237" s="333" t="str">
        <f t="shared" si="444"/>
        <v/>
      </c>
      <c r="IJ237" s="419" t="str">
        <f t="shared" si="445"/>
        <v/>
      </c>
      <c r="IK237" s="331" t="str">
        <f t="shared" si="446"/>
        <v/>
      </c>
      <c r="IL237" s="331" t="str">
        <f t="shared" si="447"/>
        <v/>
      </c>
      <c r="IM237" s="331" t="str">
        <f t="shared" si="448"/>
        <v/>
      </c>
      <c r="IN237" s="331" t="str">
        <f t="shared" si="449"/>
        <v/>
      </c>
      <c r="IO237" s="333" t="str">
        <f t="shared" si="450"/>
        <v/>
      </c>
      <c r="IP237" s="433" t="str">
        <f t="shared" si="451"/>
        <v/>
      </c>
      <c r="IQ237" s="331" t="str">
        <f t="shared" si="452"/>
        <v/>
      </c>
      <c r="IR237" s="348" t="str">
        <f t="shared" si="453"/>
        <v/>
      </c>
      <c r="IS237" s="433" t="str">
        <f t="shared" si="454"/>
        <v/>
      </c>
      <c r="IT237" s="331" t="str">
        <f t="shared" si="455"/>
        <v/>
      </c>
      <c r="IU237" s="333" t="str">
        <f t="shared" si="456"/>
        <v/>
      </c>
      <c r="IV237" s="449" t="str">
        <f t="shared" si="457"/>
        <v/>
      </c>
      <c r="IW237" s="331" t="str">
        <f t="shared" si="458"/>
        <v/>
      </c>
      <c r="IX237" s="331" t="str">
        <f t="shared" si="459"/>
        <v/>
      </c>
      <c r="IY237" s="348" t="str">
        <f t="shared" si="460"/>
        <v/>
      </c>
      <c r="IZ237" s="365" t="str">
        <f t="shared" si="461"/>
        <v/>
      </c>
      <c r="JA237" s="340"/>
      <c r="JB237" s="100"/>
      <c r="JC237" s="370" t="str">
        <f t="shared" si="462"/>
        <v/>
      </c>
      <c r="JD237" s="101" t="str">
        <f t="shared" si="463"/>
        <v/>
      </c>
      <c r="JE237" s="367" t="str">
        <f t="shared" si="464"/>
        <v/>
      </c>
      <c r="JF237" s="368" t="str">
        <f t="shared" si="465"/>
        <v/>
      </c>
      <c r="JG237" s="368" t="str">
        <f t="shared" si="466"/>
        <v/>
      </c>
      <c r="JH237" s="368" t="str">
        <f t="shared" si="467"/>
        <v/>
      </c>
      <c r="JI237" s="368">
        <f t="shared" si="468"/>
        <v>0</v>
      </c>
      <c r="JJ237" s="369" t="str">
        <f t="shared" si="469"/>
        <v/>
      </c>
      <c r="JK237" s="367" t="str">
        <f t="shared" si="470"/>
        <v/>
      </c>
      <c r="JL237" s="369" t="str">
        <f t="shared" si="471"/>
        <v/>
      </c>
      <c r="JM237" s="368" t="str">
        <f t="shared" si="472"/>
        <v/>
      </c>
      <c r="JN237" s="368" t="str">
        <f t="shared" si="473"/>
        <v/>
      </c>
      <c r="JO237" s="368" t="str">
        <f t="shared" si="474"/>
        <v/>
      </c>
      <c r="JP237" s="371" t="str">
        <f t="shared" si="475"/>
        <v/>
      </c>
      <c r="JR237" s="115" t="str">
        <f t="shared" si="476"/>
        <v/>
      </c>
      <c r="JS237" s="28" t="str">
        <f t="shared" si="477"/>
        <v/>
      </c>
      <c r="JT237" s="28" t="str">
        <f t="shared" si="478"/>
        <v/>
      </c>
      <c r="JU237" s="28" t="str">
        <f t="shared" si="479"/>
        <v/>
      </c>
      <c r="JV237" s="28" t="str">
        <f t="shared" si="480"/>
        <v/>
      </c>
      <c r="JW237" s="251"/>
      <c r="JX237" s="122" t="str">
        <f t="shared" si="481"/>
        <v/>
      </c>
      <c r="JZ237" s="115" t="str">
        <f t="shared" si="482"/>
        <v/>
      </c>
      <c r="KA237" s="398" t="str">
        <f t="shared" si="483"/>
        <v/>
      </c>
      <c r="KB237" s="398" t="str">
        <f t="shared" si="484"/>
        <v/>
      </c>
      <c r="KC237" s="28" t="str">
        <f t="shared" si="485"/>
        <v/>
      </c>
      <c r="KD237" s="28" t="str">
        <f t="shared" si="486"/>
        <v/>
      </c>
      <c r="KE237" s="28" t="str">
        <f t="shared" si="487"/>
        <v/>
      </c>
      <c r="KF237" s="28" t="str">
        <f t="shared" si="488"/>
        <v/>
      </c>
      <c r="KG237" s="28" t="str">
        <f t="shared" si="489"/>
        <v/>
      </c>
      <c r="KH237" s="28" t="str">
        <f t="shared" si="490"/>
        <v/>
      </c>
      <c r="KI237" s="28" t="str">
        <f t="shared" si="491"/>
        <v/>
      </c>
      <c r="KJ237" s="28" t="str">
        <f t="shared" si="492"/>
        <v/>
      </c>
      <c r="KK237" s="122" t="str">
        <f t="shared" si="493"/>
        <v/>
      </c>
    </row>
    <row r="238" spans="2:297" s="26" customFormat="1" ht="26.25" customHeight="1" x14ac:dyDescent="0.2">
      <c r="B238" s="27">
        <f t="shared" si="372"/>
        <v>0</v>
      </c>
      <c r="C238" s="27">
        <f t="shared" si="373"/>
        <v>0</v>
      </c>
      <c r="D238" s="27">
        <f t="shared" si="374"/>
        <v>0</v>
      </c>
      <c r="E238" s="27">
        <f t="shared" si="375"/>
        <v>0</v>
      </c>
      <c r="F238" s="27">
        <f t="shared" si="376"/>
        <v>0</v>
      </c>
      <c r="G238" s="27">
        <f t="shared" si="377"/>
        <v>0</v>
      </c>
      <c r="H238" s="27">
        <f t="shared" si="378"/>
        <v>0</v>
      </c>
      <c r="I238" s="27">
        <f t="shared" si="379"/>
        <v>0</v>
      </c>
      <c r="J238" s="27"/>
      <c r="K238" s="27"/>
      <c r="L238" s="27"/>
      <c r="N238" s="131" t="str">
        <f t="shared" si="380"/>
        <v/>
      </c>
      <c r="O238" s="59"/>
      <c r="P238" s="59"/>
      <c r="Q238" s="241"/>
      <c r="R238" s="483"/>
      <c r="S238" s="243" t="str">
        <f>IFERROR(VLOOKUP($R238,整理番号!$B$4:$C$5,2,FALSE),"")</f>
        <v/>
      </c>
      <c r="T238" s="59"/>
      <c r="U238" s="250"/>
      <c r="V238" s="121"/>
      <c r="W238" s="218" t="str">
        <f t="shared" si="381"/>
        <v/>
      </c>
      <c r="X238" s="111"/>
      <c r="Y238" s="115"/>
      <c r="Z238" s="146" t="str">
        <f>IFERROR(VLOOKUP($Y238,整理番号!$B$8:$C$10,2,FALSE),"")</f>
        <v/>
      </c>
      <c r="AA238" s="251"/>
      <c r="AB238" s="28"/>
      <c r="AC238" s="62" t="str">
        <f>IFERROR(VLOOKUP($AB238,整理番号!$B$22:$C$23,2,FALSE),"")</f>
        <v/>
      </c>
      <c r="AD238" s="28"/>
      <c r="AE238" s="116" t="str">
        <f>IFERROR(VLOOKUP(AD238,整理番号!$B$14:$C$16,2,FALSE),"")</f>
        <v/>
      </c>
      <c r="AF238" s="115"/>
      <c r="AG238" s="30" t="str">
        <f>IFERROR(VLOOKUP(AF238,整理番号!$B$18:$C$19,2,FALSE),"")</f>
        <v/>
      </c>
      <c r="AH238" s="28"/>
      <c r="AI238" s="254"/>
      <c r="AJ238" s="254"/>
      <c r="AK238" s="122"/>
      <c r="AL238" s="141"/>
      <c r="AM238" s="28"/>
      <c r="AN238" s="141"/>
      <c r="AO238" s="115"/>
      <c r="AP238" s="116" t="str">
        <f>IFERROR(VLOOKUP(AO238,整理番号!$B$38:$C$43,2,FALSE),"")</f>
        <v/>
      </c>
      <c r="AQ238" s="104" t="str">
        <f t="shared" si="382"/>
        <v/>
      </c>
      <c r="AR238" s="27"/>
      <c r="AS238" s="28"/>
      <c r="AT238" s="27"/>
      <c r="AU238" s="27"/>
      <c r="AV238" s="122"/>
      <c r="AW238" s="115"/>
      <c r="AX238" s="31"/>
      <c r="AY238" s="64" t="str">
        <f t="shared" si="383"/>
        <v/>
      </c>
      <c r="AZ238" s="31"/>
      <c r="BA238" s="31"/>
      <c r="BB238" s="64">
        <f t="shared" si="384"/>
        <v>0</v>
      </c>
      <c r="BC238" s="64" t="str">
        <f t="shared" si="385"/>
        <v/>
      </c>
      <c r="BD238" s="64" t="str">
        <f t="shared" si="386"/>
        <v/>
      </c>
      <c r="BE238" s="33"/>
      <c r="BF238" s="34" t="str">
        <f t="shared" si="387"/>
        <v/>
      </c>
      <c r="BG238" s="125" t="str">
        <f t="shared" si="388"/>
        <v/>
      </c>
      <c r="BH238" s="262"/>
      <c r="BI238" s="263"/>
      <c r="BJ238" s="31"/>
      <c r="BK238" s="31"/>
      <c r="BL238" s="31"/>
      <c r="BM238" s="31"/>
      <c r="BN238" s="148"/>
      <c r="BO238" s="270"/>
      <c r="BP238" s="267"/>
      <c r="BQ238" s="262"/>
      <c r="BR238" s="263"/>
      <c r="BS238" s="31"/>
      <c r="BT238" s="31"/>
      <c r="BU238" s="31"/>
      <c r="BV238" s="31"/>
      <c r="BW238" s="148"/>
      <c r="BX238" s="270"/>
      <c r="BY238" s="267"/>
      <c r="BZ238" s="262"/>
      <c r="CA238" s="263"/>
      <c r="CB238" s="31"/>
      <c r="CC238" s="31"/>
      <c r="CD238" s="31"/>
      <c r="CE238" s="31"/>
      <c r="CF238" s="148"/>
      <c r="CG238" s="270"/>
      <c r="CH238" s="267"/>
      <c r="CI238" s="262"/>
      <c r="CJ238" s="263"/>
      <c r="CK238" s="323"/>
      <c r="CL238" s="323"/>
      <c r="CM238" s="323"/>
      <c r="CN238" s="323"/>
      <c r="CO238" s="35" t="s">
        <v>306</v>
      </c>
      <c r="CP238" s="342" t="str">
        <f t="shared" si="389"/>
        <v/>
      </c>
      <c r="CQ238" s="267"/>
      <c r="CR238" s="258"/>
      <c r="CS238" s="93"/>
      <c r="CT238" s="275"/>
      <c r="CU238" s="275"/>
      <c r="CV238" s="275"/>
      <c r="CW238" s="275"/>
      <c r="CX238" s="36" t="s">
        <v>307</v>
      </c>
      <c r="CY238" s="273"/>
      <c r="CZ238" s="258"/>
      <c r="DA238" s="263"/>
      <c r="DB238" s="296"/>
      <c r="DC238" s="296"/>
      <c r="DD238" s="296"/>
      <c r="DE238" s="296"/>
      <c r="DF238" s="36" t="s">
        <v>308</v>
      </c>
      <c r="DG238" s="344" t="str">
        <f t="shared" si="390"/>
        <v/>
      </c>
      <c r="DH238" s="273"/>
      <c r="DI238" s="258"/>
      <c r="DJ238" s="263"/>
      <c r="DK238" s="278"/>
      <c r="DL238" s="278"/>
      <c r="DM238" s="278"/>
      <c r="DN238" s="278"/>
      <c r="DO238" s="36" t="s">
        <v>309</v>
      </c>
      <c r="DP238" s="281"/>
      <c r="DQ238" s="284" t="str">
        <f t="shared" si="391"/>
        <v/>
      </c>
      <c r="DR238" s="273"/>
      <c r="DS238" s="43"/>
      <c r="DT238" s="93"/>
      <c r="DU238" s="37"/>
      <c r="DV238" s="37"/>
      <c r="DW238" s="37"/>
      <c r="DX238" s="37"/>
      <c r="DY238" s="46" t="s">
        <v>310</v>
      </c>
      <c r="DZ238" s="478"/>
      <c r="EA238" s="38"/>
      <c r="EB238" s="37"/>
      <c r="EC238" s="37"/>
      <c r="ED238" s="37"/>
      <c r="EE238" s="37"/>
      <c r="EF238" s="49" t="s">
        <v>307</v>
      </c>
      <c r="EG238" s="54"/>
      <c r="EH238" s="290"/>
      <c r="EI238" s="37"/>
      <c r="EJ238" s="37"/>
      <c r="EK238" s="37"/>
      <c r="EL238" s="37"/>
      <c r="EM238" s="52" t="s">
        <v>307</v>
      </c>
      <c r="EN238" s="57"/>
      <c r="EO238" s="290"/>
      <c r="EP238" s="37"/>
      <c r="EQ238" s="37"/>
      <c r="ER238" s="37"/>
      <c r="ES238" s="37"/>
      <c r="ET238" s="39" t="s">
        <v>307</v>
      </c>
      <c r="EU238" s="287"/>
      <c r="EV238" s="292"/>
      <c r="EW238" s="290"/>
      <c r="EX238" s="37"/>
      <c r="EY238" s="37"/>
      <c r="EZ238" s="37"/>
      <c r="FA238" s="37"/>
      <c r="FB238" s="39" t="s">
        <v>307</v>
      </c>
      <c r="FC238" s="287"/>
      <c r="FD238" s="292"/>
      <c r="FE238" s="290"/>
      <c r="FF238" s="296"/>
      <c r="FG238" s="296"/>
      <c r="FH238" s="296"/>
      <c r="FI238" s="296"/>
      <c r="FJ238" s="40" t="s">
        <v>311</v>
      </c>
      <c r="FK238" s="302" t="str">
        <f t="shared" si="392"/>
        <v/>
      </c>
      <c r="FL238" s="299"/>
      <c r="FM238" s="292"/>
      <c r="FN238" s="290"/>
      <c r="FO238" s="305"/>
      <c r="FP238" s="296"/>
      <c r="FQ238" s="296"/>
      <c r="FR238" s="296"/>
      <c r="FS238" s="40" t="s">
        <v>311</v>
      </c>
      <c r="FT238" s="352" t="str">
        <f t="shared" si="393"/>
        <v/>
      </c>
      <c r="FU238" s="267"/>
      <c r="FV238" s="292"/>
      <c r="FW238" s="290"/>
      <c r="FX238" s="326"/>
      <c r="FY238" s="326"/>
      <c r="FZ238" s="326"/>
      <c r="GA238" s="326"/>
      <c r="GB238" s="36" t="s">
        <v>312</v>
      </c>
      <c r="GC238" s="308" t="str">
        <f t="shared" si="394"/>
        <v/>
      </c>
      <c r="GD238" s="267"/>
      <c r="GE238" s="312" t="str">
        <f t="shared" si="395"/>
        <v/>
      </c>
      <c r="GF238" s="313"/>
      <c r="GG238" s="338"/>
      <c r="GH238" s="312" t="str">
        <f t="shared" si="396"/>
        <v/>
      </c>
      <c r="GI238" s="313"/>
      <c r="GJ238" s="338" t="s">
        <v>56</v>
      </c>
      <c r="GK238" s="475" t="str">
        <f t="shared" si="397"/>
        <v/>
      </c>
      <c r="GL238" s="313"/>
      <c r="GM238" s="313"/>
      <c r="GN238" s="338"/>
      <c r="GO238" s="429" t="str">
        <f t="shared" si="398"/>
        <v/>
      </c>
      <c r="GP238" s="430" t="str">
        <f t="shared" si="399"/>
        <v/>
      </c>
      <c r="GQ238" s="431" t="str">
        <f t="shared" si="400"/>
        <v/>
      </c>
      <c r="GR238" s="432" t="str">
        <f t="shared" si="401"/>
        <v/>
      </c>
      <c r="GS238" s="430" t="str">
        <f t="shared" si="402"/>
        <v/>
      </c>
      <c r="GT238" s="433" t="str">
        <f t="shared" si="403"/>
        <v/>
      </c>
      <c r="GU238" s="331" t="str">
        <f t="shared" si="404"/>
        <v/>
      </c>
      <c r="GV238" s="333" t="str">
        <f t="shared" si="405"/>
        <v/>
      </c>
      <c r="GW238" s="439" t="str">
        <f t="shared" si="406"/>
        <v/>
      </c>
      <c r="GX238" s="433" t="str">
        <f t="shared" si="407"/>
        <v/>
      </c>
      <c r="GY238" s="331" t="str">
        <f t="shared" si="408"/>
        <v/>
      </c>
      <c r="GZ238" s="331" t="str">
        <f t="shared" si="409"/>
        <v/>
      </c>
      <c r="HA238" s="328" t="str">
        <f t="shared" si="410"/>
        <v/>
      </c>
      <c r="HB238" s="331" t="str">
        <f t="shared" si="411"/>
        <v/>
      </c>
      <c r="HC238" s="331" t="str">
        <f t="shared" si="412"/>
        <v/>
      </c>
      <c r="HD238" s="333" t="str">
        <f t="shared" si="413"/>
        <v/>
      </c>
      <c r="HE238" s="332" t="str">
        <f t="shared" si="414"/>
        <v/>
      </c>
      <c r="HF238" s="331" t="str">
        <f t="shared" si="415"/>
        <v/>
      </c>
      <c r="HG238" s="333" t="str">
        <f t="shared" si="416"/>
        <v/>
      </c>
      <c r="HH238" s="419" t="str">
        <f t="shared" si="417"/>
        <v/>
      </c>
      <c r="HI238" s="358" t="str">
        <f t="shared" si="418"/>
        <v/>
      </c>
      <c r="HJ238" s="331" t="str">
        <f t="shared" si="419"/>
        <v/>
      </c>
      <c r="HK238" s="331" t="str">
        <f t="shared" si="420"/>
        <v/>
      </c>
      <c r="HL238" s="358" t="str">
        <f t="shared" si="421"/>
        <v/>
      </c>
      <c r="HM238" s="331" t="str">
        <f t="shared" si="422"/>
        <v/>
      </c>
      <c r="HN238" s="331" t="str">
        <f t="shared" si="423"/>
        <v/>
      </c>
      <c r="HO238" s="358" t="str">
        <f t="shared" si="424"/>
        <v/>
      </c>
      <c r="HP238" s="331" t="str">
        <f t="shared" si="425"/>
        <v/>
      </c>
      <c r="HQ238" s="331" t="str">
        <f t="shared" si="426"/>
        <v/>
      </c>
      <c r="HR238" s="361" t="str">
        <f t="shared" si="427"/>
        <v/>
      </c>
      <c r="HS238" s="348" t="str">
        <f t="shared" si="428"/>
        <v/>
      </c>
      <c r="HT238" s="333" t="str">
        <f t="shared" si="429"/>
        <v/>
      </c>
      <c r="HU238" s="428" t="str">
        <f t="shared" si="430"/>
        <v/>
      </c>
      <c r="HV238" s="328" t="str">
        <f t="shared" si="431"/>
        <v/>
      </c>
      <c r="HW238" s="330" t="str">
        <f t="shared" si="432"/>
        <v/>
      </c>
      <c r="HX238" s="418" t="str">
        <f t="shared" si="433"/>
        <v/>
      </c>
      <c r="HY238" s="331" t="str">
        <f t="shared" si="434"/>
        <v/>
      </c>
      <c r="HZ238" s="331" t="str">
        <f t="shared" si="435"/>
        <v/>
      </c>
      <c r="IA238" s="331" t="str">
        <f t="shared" si="436"/>
        <v/>
      </c>
      <c r="IB238" s="331" t="str">
        <f t="shared" si="437"/>
        <v/>
      </c>
      <c r="IC238" s="333" t="str">
        <f t="shared" si="438"/>
        <v/>
      </c>
      <c r="ID238" s="419" t="str">
        <f t="shared" si="439"/>
        <v/>
      </c>
      <c r="IE238" s="331" t="str">
        <f t="shared" si="440"/>
        <v/>
      </c>
      <c r="IF238" s="331" t="str">
        <f t="shared" si="441"/>
        <v/>
      </c>
      <c r="IG238" s="331" t="str">
        <f t="shared" si="442"/>
        <v/>
      </c>
      <c r="IH238" s="331" t="str">
        <f t="shared" si="443"/>
        <v/>
      </c>
      <c r="II238" s="333" t="str">
        <f t="shared" si="444"/>
        <v/>
      </c>
      <c r="IJ238" s="419" t="str">
        <f t="shared" si="445"/>
        <v/>
      </c>
      <c r="IK238" s="331" t="str">
        <f t="shared" si="446"/>
        <v/>
      </c>
      <c r="IL238" s="331" t="str">
        <f t="shared" si="447"/>
        <v/>
      </c>
      <c r="IM238" s="331" t="str">
        <f t="shared" si="448"/>
        <v/>
      </c>
      <c r="IN238" s="331" t="str">
        <f t="shared" si="449"/>
        <v/>
      </c>
      <c r="IO238" s="333" t="str">
        <f t="shared" si="450"/>
        <v/>
      </c>
      <c r="IP238" s="433" t="str">
        <f t="shared" si="451"/>
        <v/>
      </c>
      <c r="IQ238" s="331" t="str">
        <f t="shared" si="452"/>
        <v/>
      </c>
      <c r="IR238" s="348" t="str">
        <f t="shared" si="453"/>
        <v/>
      </c>
      <c r="IS238" s="433" t="str">
        <f t="shared" si="454"/>
        <v/>
      </c>
      <c r="IT238" s="331" t="str">
        <f t="shared" si="455"/>
        <v/>
      </c>
      <c r="IU238" s="333" t="str">
        <f t="shared" si="456"/>
        <v/>
      </c>
      <c r="IV238" s="449" t="str">
        <f t="shared" si="457"/>
        <v/>
      </c>
      <c r="IW238" s="331" t="str">
        <f t="shared" si="458"/>
        <v/>
      </c>
      <c r="IX238" s="331" t="str">
        <f t="shared" si="459"/>
        <v/>
      </c>
      <c r="IY238" s="348" t="str">
        <f t="shared" si="460"/>
        <v/>
      </c>
      <c r="IZ238" s="365" t="str">
        <f t="shared" si="461"/>
        <v/>
      </c>
      <c r="JA238" s="340"/>
      <c r="JB238" s="100"/>
      <c r="JC238" s="370" t="str">
        <f t="shared" si="462"/>
        <v/>
      </c>
      <c r="JD238" s="101" t="str">
        <f t="shared" si="463"/>
        <v/>
      </c>
      <c r="JE238" s="367" t="str">
        <f t="shared" si="464"/>
        <v/>
      </c>
      <c r="JF238" s="368" t="str">
        <f t="shared" si="465"/>
        <v/>
      </c>
      <c r="JG238" s="368" t="str">
        <f t="shared" si="466"/>
        <v/>
      </c>
      <c r="JH238" s="368" t="str">
        <f t="shared" si="467"/>
        <v/>
      </c>
      <c r="JI238" s="368">
        <f t="shared" si="468"/>
        <v>0</v>
      </c>
      <c r="JJ238" s="369" t="str">
        <f t="shared" si="469"/>
        <v/>
      </c>
      <c r="JK238" s="367" t="str">
        <f t="shared" si="470"/>
        <v/>
      </c>
      <c r="JL238" s="369" t="str">
        <f t="shared" si="471"/>
        <v/>
      </c>
      <c r="JM238" s="368" t="str">
        <f t="shared" si="472"/>
        <v/>
      </c>
      <c r="JN238" s="368" t="str">
        <f t="shared" si="473"/>
        <v/>
      </c>
      <c r="JO238" s="368" t="str">
        <f t="shared" si="474"/>
        <v/>
      </c>
      <c r="JP238" s="371" t="str">
        <f t="shared" si="475"/>
        <v/>
      </c>
      <c r="JR238" s="115" t="str">
        <f t="shared" si="476"/>
        <v/>
      </c>
      <c r="JS238" s="28" t="str">
        <f t="shared" si="477"/>
        <v/>
      </c>
      <c r="JT238" s="28" t="str">
        <f t="shared" si="478"/>
        <v/>
      </c>
      <c r="JU238" s="28" t="str">
        <f t="shared" si="479"/>
        <v/>
      </c>
      <c r="JV238" s="28" t="str">
        <f t="shared" si="480"/>
        <v/>
      </c>
      <c r="JW238" s="251"/>
      <c r="JX238" s="122" t="str">
        <f t="shared" si="481"/>
        <v/>
      </c>
      <c r="JZ238" s="115" t="str">
        <f t="shared" si="482"/>
        <v/>
      </c>
      <c r="KA238" s="398" t="str">
        <f t="shared" si="483"/>
        <v/>
      </c>
      <c r="KB238" s="398" t="str">
        <f t="shared" si="484"/>
        <v/>
      </c>
      <c r="KC238" s="28" t="str">
        <f t="shared" si="485"/>
        <v/>
      </c>
      <c r="KD238" s="28" t="str">
        <f t="shared" si="486"/>
        <v/>
      </c>
      <c r="KE238" s="28" t="str">
        <f t="shared" si="487"/>
        <v/>
      </c>
      <c r="KF238" s="28" t="str">
        <f t="shared" si="488"/>
        <v/>
      </c>
      <c r="KG238" s="28" t="str">
        <f t="shared" si="489"/>
        <v/>
      </c>
      <c r="KH238" s="28" t="str">
        <f t="shared" si="490"/>
        <v/>
      </c>
      <c r="KI238" s="28" t="str">
        <f t="shared" si="491"/>
        <v/>
      </c>
      <c r="KJ238" s="28" t="str">
        <f t="shared" si="492"/>
        <v/>
      </c>
      <c r="KK238" s="122" t="str">
        <f t="shared" si="493"/>
        <v/>
      </c>
    </row>
    <row r="239" spans="2:297" s="26" customFormat="1" ht="26.25" customHeight="1" x14ac:dyDescent="0.2">
      <c r="B239" s="27">
        <f t="shared" si="372"/>
        <v>0</v>
      </c>
      <c r="C239" s="27">
        <f t="shared" si="373"/>
        <v>0</v>
      </c>
      <c r="D239" s="27">
        <f t="shared" si="374"/>
        <v>0</v>
      </c>
      <c r="E239" s="27">
        <f t="shared" si="375"/>
        <v>0</v>
      </c>
      <c r="F239" s="27">
        <f t="shared" si="376"/>
        <v>0</v>
      </c>
      <c r="G239" s="27">
        <f t="shared" si="377"/>
        <v>0</v>
      </c>
      <c r="H239" s="27">
        <f t="shared" si="378"/>
        <v>0</v>
      </c>
      <c r="I239" s="27">
        <f t="shared" si="379"/>
        <v>0</v>
      </c>
      <c r="J239" s="27"/>
      <c r="K239" s="27"/>
      <c r="L239" s="27"/>
      <c r="N239" s="131" t="str">
        <f t="shared" si="380"/>
        <v/>
      </c>
      <c r="O239" s="59"/>
      <c r="P239" s="59"/>
      <c r="Q239" s="241"/>
      <c r="R239" s="483"/>
      <c r="S239" s="243" t="str">
        <f>IFERROR(VLOOKUP($R239,整理番号!$B$4:$C$5,2,FALSE),"")</f>
        <v/>
      </c>
      <c r="T239" s="59"/>
      <c r="U239" s="250"/>
      <c r="V239" s="121"/>
      <c r="W239" s="218" t="str">
        <f t="shared" si="381"/>
        <v/>
      </c>
      <c r="X239" s="111"/>
      <c r="Y239" s="115"/>
      <c r="Z239" s="146" t="str">
        <f>IFERROR(VLOOKUP($Y239,整理番号!$B$8:$C$10,2,FALSE),"")</f>
        <v/>
      </c>
      <c r="AA239" s="251"/>
      <c r="AB239" s="28"/>
      <c r="AC239" s="62" t="str">
        <f>IFERROR(VLOOKUP($AB239,整理番号!$B$22:$C$23,2,FALSE),"")</f>
        <v/>
      </c>
      <c r="AD239" s="28"/>
      <c r="AE239" s="116" t="str">
        <f>IFERROR(VLOOKUP(AD239,整理番号!$B$14:$C$16,2,FALSE),"")</f>
        <v/>
      </c>
      <c r="AF239" s="115"/>
      <c r="AG239" s="30" t="str">
        <f>IFERROR(VLOOKUP(AF239,整理番号!$B$18:$C$19,2,FALSE),"")</f>
        <v/>
      </c>
      <c r="AH239" s="28"/>
      <c r="AI239" s="254"/>
      <c r="AJ239" s="254"/>
      <c r="AK239" s="122"/>
      <c r="AL239" s="141"/>
      <c r="AM239" s="28"/>
      <c r="AN239" s="141"/>
      <c r="AO239" s="115"/>
      <c r="AP239" s="116" t="str">
        <f>IFERROR(VLOOKUP(AO239,整理番号!$B$38:$C$43,2,FALSE),"")</f>
        <v/>
      </c>
      <c r="AQ239" s="104" t="str">
        <f t="shared" si="382"/>
        <v/>
      </c>
      <c r="AR239" s="27"/>
      <c r="AS239" s="28"/>
      <c r="AT239" s="27"/>
      <c r="AU239" s="27"/>
      <c r="AV239" s="122"/>
      <c r="AW239" s="115"/>
      <c r="AX239" s="31"/>
      <c r="AY239" s="64" t="str">
        <f t="shared" si="383"/>
        <v/>
      </c>
      <c r="AZ239" s="31"/>
      <c r="BA239" s="31"/>
      <c r="BB239" s="64">
        <f t="shared" si="384"/>
        <v>0</v>
      </c>
      <c r="BC239" s="64" t="str">
        <f t="shared" si="385"/>
        <v/>
      </c>
      <c r="BD239" s="64" t="str">
        <f t="shared" si="386"/>
        <v/>
      </c>
      <c r="BE239" s="33"/>
      <c r="BF239" s="34" t="str">
        <f t="shared" si="387"/>
        <v/>
      </c>
      <c r="BG239" s="125" t="str">
        <f t="shared" si="388"/>
        <v/>
      </c>
      <c r="BH239" s="262"/>
      <c r="BI239" s="263"/>
      <c r="BJ239" s="31"/>
      <c r="BK239" s="31"/>
      <c r="BL239" s="31"/>
      <c r="BM239" s="31"/>
      <c r="BN239" s="148"/>
      <c r="BO239" s="270"/>
      <c r="BP239" s="267"/>
      <c r="BQ239" s="262"/>
      <c r="BR239" s="263"/>
      <c r="BS239" s="31"/>
      <c r="BT239" s="31"/>
      <c r="BU239" s="31"/>
      <c r="BV239" s="31"/>
      <c r="BW239" s="148"/>
      <c r="BX239" s="270"/>
      <c r="BY239" s="267"/>
      <c r="BZ239" s="262"/>
      <c r="CA239" s="263"/>
      <c r="CB239" s="31"/>
      <c r="CC239" s="31"/>
      <c r="CD239" s="31"/>
      <c r="CE239" s="31"/>
      <c r="CF239" s="148"/>
      <c r="CG239" s="270"/>
      <c r="CH239" s="267"/>
      <c r="CI239" s="262"/>
      <c r="CJ239" s="263"/>
      <c r="CK239" s="323"/>
      <c r="CL239" s="323"/>
      <c r="CM239" s="323"/>
      <c r="CN239" s="323"/>
      <c r="CO239" s="35" t="s">
        <v>306</v>
      </c>
      <c r="CP239" s="342" t="str">
        <f t="shared" si="389"/>
        <v/>
      </c>
      <c r="CQ239" s="267"/>
      <c r="CR239" s="258"/>
      <c r="CS239" s="93"/>
      <c r="CT239" s="275"/>
      <c r="CU239" s="275"/>
      <c r="CV239" s="275"/>
      <c r="CW239" s="275"/>
      <c r="CX239" s="36" t="s">
        <v>307</v>
      </c>
      <c r="CY239" s="273"/>
      <c r="CZ239" s="258"/>
      <c r="DA239" s="263"/>
      <c r="DB239" s="296"/>
      <c r="DC239" s="296"/>
      <c r="DD239" s="296"/>
      <c r="DE239" s="296"/>
      <c r="DF239" s="36" t="s">
        <v>308</v>
      </c>
      <c r="DG239" s="344" t="str">
        <f t="shared" si="390"/>
        <v/>
      </c>
      <c r="DH239" s="273"/>
      <c r="DI239" s="258"/>
      <c r="DJ239" s="263"/>
      <c r="DK239" s="278"/>
      <c r="DL239" s="278"/>
      <c r="DM239" s="278"/>
      <c r="DN239" s="278"/>
      <c r="DO239" s="36" t="s">
        <v>309</v>
      </c>
      <c r="DP239" s="281"/>
      <c r="DQ239" s="284" t="str">
        <f t="shared" si="391"/>
        <v/>
      </c>
      <c r="DR239" s="273"/>
      <c r="DS239" s="43"/>
      <c r="DT239" s="93"/>
      <c r="DU239" s="37"/>
      <c r="DV239" s="37"/>
      <c r="DW239" s="37"/>
      <c r="DX239" s="37"/>
      <c r="DY239" s="46" t="s">
        <v>310</v>
      </c>
      <c r="DZ239" s="478"/>
      <c r="EA239" s="38"/>
      <c r="EB239" s="37"/>
      <c r="EC239" s="37"/>
      <c r="ED239" s="37"/>
      <c r="EE239" s="37"/>
      <c r="EF239" s="49" t="s">
        <v>307</v>
      </c>
      <c r="EG239" s="54"/>
      <c r="EH239" s="290"/>
      <c r="EI239" s="37"/>
      <c r="EJ239" s="37"/>
      <c r="EK239" s="37"/>
      <c r="EL239" s="37"/>
      <c r="EM239" s="52" t="s">
        <v>307</v>
      </c>
      <c r="EN239" s="57"/>
      <c r="EO239" s="290"/>
      <c r="EP239" s="37"/>
      <c r="EQ239" s="37"/>
      <c r="ER239" s="37"/>
      <c r="ES239" s="37"/>
      <c r="ET239" s="39" t="s">
        <v>307</v>
      </c>
      <c r="EU239" s="287"/>
      <c r="EV239" s="292"/>
      <c r="EW239" s="290"/>
      <c r="EX239" s="37"/>
      <c r="EY239" s="37"/>
      <c r="EZ239" s="37"/>
      <c r="FA239" s="37"/>
      <c r="FB239" s="39" t="s">
        <v>307</v>
      </c>
      <c r="FC239" s="287"/>
      <c r="FD239" s="292"/>
      <c r="FE239" s="290"/>
      <c r="FF239" s="296"/>
      <c r="FG239" s="296"/>
      <c r="FH239" s="296"/>
      <c r="FI239" s="296"/>
      <c r="FJ239" s="40" t="s">
        <v>311</v>
      </c>
      <c r="FK239" s="302" t="str">
        <f t="shared" si="392"/>
        <v/>
      </c>
      <c r="FL239" s="299"/>
      <c r="FM239" s="292"/>
      <c r="FN239" s="290"/>
      <c r="FO239" s="305"/>
      <c r="FP239" s="296"/>
      <c r="FQ239" s="296"/>
      <c r="FR239" s="296"/>
      <c r="FS239" s="40" t="s">
        <v>311</v>
      </c>
      <c r="FT239" s="352" t="str">
        <f t="shared" si="393"/>
        <v/>
      </c>
      <c r="FU239" s="267"/>
      <c r="FV239" s="292"/>
      <c r="FW239" s="290"/>
      <c r="FX239" s="326"/>
      <c r="FY239" s="326"/>
      <c r="FZ239" s="326"/>
      <c r="GA239" s="326"/>
      <c r="GB239" s="36" t="s">
        <v>312</v>
      </c>
      <c r="GC239" s="308" t="str">
        <f t="shared" si="394"/>
        <v/>
      </c>
      <c r="GD239" s="267"/>
      <c r="GE239" s="312" t="str">
        <f t="shared" si="395"/>
        <v/>
      </c>
      <c r="GF239" s="313"/>
      <c r="GG239" s="338"/>
      <c r="GH239" s="312" t="str">
        <f t="shared" si="396"/>
        <v/>
      </c>
      <c r="GI239" s="313"/>
      <c r="GJ239" s="338" t="s">
        <v>56</v>
      </c>
      <c r="GK239" s="475" t="str">
        <f t="shared" si="397"/>
        <v/>
      </c>
      <c r="GL239" s="313"/>
      <c r="GM239" s="313"/>
      <c r="GN239" s="338"/>
      <c r="GO239" s="429" t="str">
        <f t="shared" si="398"/>
        <v/>
      </c>
      <c r="GP239" s="430" t="str">
        <f t="shared" si="399"/>
        <v/>
      </c>
      <c r="GQ239" s="431" t="str">
        <f t="shared" si="400"/>
        <v/>
      </c>
      <c r="GR239" s="432" t="str">
        <f t="shared" si="401"/>
        <v/>
      </c>
      <c r="GS239" s="430" t="str">
        <f t="shared" si="402"/>
        <v/>
      </c>
      <c r="GT239" s="433" t="str">
        <f t="shared" si="403"/>
        <v/>
      </c>
      <c r="GU239" s="331" t="str">
        <f t="shared" si="404"/>
        <v/>
      </c>
      <c r="GV239" s="333" t="str">
        <f t="shared" si="405"/>
        <v/>
      </c>
      <c r="GW239" s="439" t="str">
        <f t="shared" si="406"/>
        <v/>
      </c>
      <c r="GX239" s="433" t="str">
        <f t="shared" si="407"/>
        <v/>
      </c>
      <c r="GY239" s="331" t="str">
        <f t="shared" si="408"/>
        <v/>
      </c>
      <c r="GZ239" s="331" t="str">
        <f t="shared" si="409"/>
        <v/>
      </c>
      <c r="HA239" s="328" t="str">
        <f t="shared" si="410"/>
        <v/>
      </c>
      <c r="HB239" s="331" t="str">
        <f t="shared" si="411"/>
        <v/>
      </c>
      <c r="HC239" s="331" t="str">
        <f t="shared" si="412"/>
        <v/>
      </c>
      <c r="HD239" s="333" t="str">
        <f t="shared" si="413"/>
        <v/>
      </c>
      <c r="HE239" s="332" t="str">
        <f t="shared" si="414"/>
        <v/>
      </c>
      <c r="HF239" s="331" t="str">
        <f t="shared" si="415"/>
        <v/>
      </c>
      <c r="HG239" s="333" t="str">
        <f t="shared" si="416"/>
        <v/>
      </c>
      <c r="HH239" s="419" t="str">
        <f t="shared" si="417"/>
        <v/>
      </c>
      <c r="HI239" s="358" t="str">
        <f t="shared" si="418"/>
        <v/>
      </c>
      <c r="HJ239" s="331" t="str">
        <f t="shared" si="419"/>
        <v/>
      </c>
      <c r="HK239" s="331" t="str">
        <f t="shared" si="420"/>
        <v/>
      </c>
      <c r="HL239" s="358" t="str">
        <f t="shared" si="421"/>
        <v/>
      </c>
      <c r="HM239" s="331" t="str">
        <f t="shared" si="422"/>
        <v/>
      </c>
      <c r="HN239" s="331" t="str">
        <f t="shared" si="423"/>
        <v/>
      </c>
      <c r="HO239" s="358" t="str">
        <f t="shared" si="424"/>
        <v/>
      </c>
      <c r="HP239" s="331" t="str">
        <f t="shared" si="425"/>
        <v/>
      </c>
      <c r="HQ239" s="331" t="str">
        <f t="shared" si="426"/>
        <v/>
      </c>
      <c r="HR239" s="361" t="str">
        <f t="shared" si="427"/>
        <v/>
      </c>
      <c r="HS239" s="348" t="str">
        <f t="shared" si="428"/>
        <v/>
      </c>
      <c r="HT239" s="333" t="str">
        <f t="shared" si="429"/>
        <v/>
      </c>
      <c r="HU239" s="428" t="str">
        <f t="shared" si="430"/>
        <v/>
      </c>
      <c r="HV239" s="328" t="str">
        <f t="shared" si="431"/>
        <v/>
      </c>
      <c r="HW239" s="330" t="str">
        <f t="shared" si="432"/>
        <v/>
      </c>
      <c r="HX239" s="418" t="str">
        <f t="shared" si="433"/>
        <v/>
      </c>
      <c r="HY239" s="331" t="str">
        <f t="shared" si="434"/>
        <v/>
      </c>
      <c r="HZ239" s="331" t="str">
        <f t="shared" si="435"/>
        <v/>
      </c>
      <c r="IA239" s="331" t="str">
        <f t="shared" si="436"/>
        <v/>
      </c>
      <c r="IB239" s="331" t="str">
        <f t="shared" si="437"/>
        <v/>
      </c>
      <c r="IC239" s="333" t="str">
        <f t="shared" si="438"/>
        <v/>
      </c>
      <c r="ID239" s="419" t="str">
        <f t="shared" si="439"/>
        <v/>
      </c>
      <c r="IE239" s="331" t="str">
        <f t="shared" si="440"/>
        <v/>
      </c>
      <c r="IF239" s="331" t="str">
        <f t="shared" si="441"/>
        <v/>
      </c>
      <c r="IG239" s="331" t="str">
        <f t="shared" si="442"/>
        <v/>
      </c>
      <c r="IH239" s="331" t="str">
        <f t="shared" si="443"/>
        <v/>
      </c>
      <c r="II239" s="333" t="str">
        <f t="shared" si="444"/>
        <v/>
      </c>
      <c r="IJ239" s="419" t="str">
        <f t="shared" si="445"/>
        <v/>
      </c>
      <c r="IK239" s="331" t="str">
        <f t="shared" si="446"/>
        <v/>
      </c>
      <c r="IL239" s="331" t="str">
        <f t="shared" si="447"/>
        <v/>
      </c>
      <c r="IM239" s="331" t="str">
        <f t="shared" si="448"/>
        <v/>
      </c>
      <c r="IN239" s="331" t="str">
        <f t="shared" si="449"/>
        <v/>
      </c>
      <c r="IO239" s="333" t="str">
        <f t="shared" si="450"/>
        <v/>
      </c>
      <c r="IP239" s="433" t="str">
        <f t="shared" si="451"/>
        <v/>
      </c>
      <c r="IQ239" s="331" t="str">
        <f t="shared" si="452"/>
        <v/>
      </c>
      <c r="IR239" s="348" t="str">
        <f t="shared" si="453"/>
        <v/>
      </c>
      <c r="IS239" s="433" t="str">
        <f t="shared" si="454"/>
        <v/>
      </c>
      <c r="IT239" s="331" t="str">
        <f t="shared" si="455"/>
        <v/>
      </c>
      <c r="IU239" s="333" t="str">
        <f t="shared" si="456"/>
        <v/>
      </c>
      <c r="IV239" s="449" t="str">
        <f t="shared" si="457"/>
        <v/>
      </c>
      <c r="IW239" s="331" t="str">
        <f t="shared" si="458"/>
        <v/>
      </c>
      <c r="IX239" s="331" t="str">
        <f t="shared" si="459"/>
        <v/>
      </c>
      <c r="IY239" s="348" t="str">
        <f t="shared" si="460"/>
        <v/>
      </c>
      <c r="IZ239" s="365" t="str">
        <f t="shared" si="461"/>
        <v/>
      </c>
      <c r="JA239" s="340"/>
      <c r="JB239" s="100"/>
      <c r="JC239" s="370" t="str">
        <f t="shared" si="462"/>
        <v/>
      </c>
      <c r="JD239" s="101" t="str">
        <f t="shared" si="463"/>
        <v/>
      </c>
      <c r="JE239" s="367" t="str">
        <f t="shared" si="464"/>
        <v/>
      </c>
      <c r="JF239" s="368" t="str">
        <f t="shared" si="465"/>
        <v/>
      </c>
      <c r="JG239" s="368" t="str">
        <f t="shared" si="466"/>
        <v/>
      </c>
      <c r="JH239" s="368" t="str">
        <f t="shared" si="467"/>
        <v/>
      </c>
      <c r="JI239" s="368">
        <f t="shared" si="468"/>
        <v>0</v>
      </c>
      <c r="JJ239" s="369" t="str">
        <f t="shared" si="469"/>
        <v/>
      </c>
      <c r="JK239" s="367" t="str">
        <f t="shared" si="470"/>
        <v/>
      </c>
      <c r="JL239" s="369" t="str">
        <f t="shared" si="471"/>
        <v/>
      </c>
      <c r="JM239" s="368" t="str">
        <f t="shared" si="472"/>
        <v/>
      </c>
      <c r="JN239" s="368" t="str">
        <f t="shared" si="473"/>
        <v/>
      </c>
      <c r="JO239" s="368" t="str">
        <f t="shared" si="474"/>
        <v/>
      </c>
      <c r="JP239" s="371" t="str">
        <f t="shared" si="475"/>
        <v/>
      </c>
      <c r="JR239" s="115" t="str">
        <f t="shared" si="476"/>
        <v/>
      </c>
      <c r="JS239" s="28" t="str">
        <f t="shared" si="477"/>
        <v/>
      </c>
      <c r="JT239" s="28" t="str">
        <f t="shared" si="478"/>
        <v/>
      </c>
      <c r="JU239" s="28" t="str">
        <f t="shared" si="479"/>
        <v/>
      </c>
      <c r="JV239" s="28" t="str">
        <f t="shared" si="480"/>
        <v/>
      </c>
      <c r="JW239" s="251"/>
      <c r="JX239" s="122" t="str">
        <f t="shared" si="481"/>
        <v/>
      </c>
      <c r="JZ239" s="115" t="str">
        <f t="shared" si="482"/>
        <v/>
      </c>
      <c r="KA239" s="398" t="str">
        <f t="shared" si="483"/>
        <v/>
      </c>
      <c r="KB239" s="398" t="str">
        <f t="shared" si="484"/>
        <v/>
      </c>
      <c r="KC239" s="28" t="str">
        <f t="shared" si="485"/>
        <v/>
      </c>
      <c r="KD239" s="28" t="str">
        <f t="shared" si="486"/>
        <v/>
      </c>
      <c r="KE239" s="28" t="str">
        <f t="shared" si="487"/>
        <v/>
      </c>
      <c r="KF239" s="28" t="str">
        <f t="shared" si="488"/>
        <v/>
      </c>
      <c r="KG239" s="28" t="str">
        <f t="shared" si="489"/>
        <v/>
      </c>
      <c r="KH239" s="28" t="str">
        <f t="shared" si="490"/>
        <v/>
      </c>
      <c r="KI239" s="28" t="str">
        <f t="shared" si="491"/>
        <v/>
      </c>
      <c r="KJ239" s="28" t="str">
        <f t="shared" si="492"/>
        <v/>
      </c>
      <c r="KK239" s="122" t="str">
        <f t="shared" si="493"/>
        <v/>
      </c>
    </row>
    <row r="240" spans="2:297" s="26" customFormat="1" ht="26.25" customHeight="1" x14ac:dyDescent="0.2">
      <c r="B240" s="27">
        <f t="shared" si="372"/>
        <v>0</v>
      </c>
      <c r="C240" s="27">
        <f t="shared" si="373"/>
        <v>0</v>
      </c>
      <c r="D240" s="27">
        <f t="shared" si="374"/>
        <v>0</v>
      </c>
      <c r="E240" s="27">
        <f t="shared" si="375"/>
        <v>0</v>
      </c>
      <c r="F240" s="27">
        <f t="shared" si="376"/>
        <v>0</v>
      </c>
      <c r="G240" s="27">
        <f t="shared" si="377"/>
        <v>0</v>
      </c>
      <c r="H240" s="27">
        <f t="shared" si="378"/>
        <v>0</v>
      </c>
      <c r="I240" s="27">
        <f t="shared" si="379"/>
        <v>0</v>
      </c>
      <c r="J240" s="27"/>
      <c r="K240" s="27"/>
      <c r="L240" s="27"/>
      <c r="N240" s="131" t="str">
        <f t="shared" si="380"/>
        <v/>
      </c>
      <c r="O240" s="59"/>
      <c r="P240" s="59"/>
      <c r="Q240" s="241"/>
      <c r="R240" s="483"/>
      <c r="S240" s="243" t="str">
        <f>IFERROR(VLOOKUP($R240,整理番号!$B$4:$C$5,2,FALSE),"")</f>
        <v/>
      </c>
      <c r="T240" s="59"/>
      <c r="U240" s="250"/>
      <c r="V240" s="121"/>
      <c r="W240" s="218" t="str">
        <f t="shared" si="381"/>
        <v/>
      </c>
      <c r="X240" s="111"/>
      <c r="Y240" s="115"/>
      <c r="Z240" s="146" t="str">
        <f>IFERROR(VLOOKUP($Y240,整理番号!$B$8:$C$10,2,FALSE),"")</f>
        <v/>
      </c>
      <c r="AA240" s="251"/>
      <c r="AB240" s="28"/>
      <c r="AC240" s="62" t="str">
        <f>IFERROR(VLOOKUP($AB240,整理番号!$B$22:$C$23,2,FALSE),"")</f>
        <v/>
      </c>
      <c r="AD240" s="28"/>
      <c r="AE240" s="116" t="str">
        <f>IFERROR(VLOOKUP(AD240,整理番号!$B$14:$C$16,2,FALSE),"")</f>
        <v/>
      </c>
      <c r="AF240" s="115"/>
      <c r="AG240" s="30" t="str">
        <f>IFERROR(VLOOKUP(AF240,整理番号!$B$18:$C$19,2,FALSE),"")</f>
        <v/>
      </c>
      <c r="AH240" s="28"/>
      <c r="AI240" s="254"/>
      <c r="AJ240" s="254"/>
      <c r="AK240" s="122"/>
      <c r="AL240" s="141"/>
      <c r="AM240" s="28"/>
      <c r="AN240" s="141"/>
      <c r="AO240" s="115"/>
      <c r="AP240" s="116" t="str">
        <f>IFERROR(VLOOKUP(AO240,整理番号!$B$38:$C$43,2,FALSE),"")</f>
        <v/>
      </c>
      <c r="AQ240" s="104" t="str">
        <f t="shared" si="382"/>
        <v/>
      </c>
      <c r="AR240" s="27"/>
      <c r="AS240" s="28"/>
      <c r="AT240" s="27"/>
      <c r="AU240" s="27"/>
      <c r="AV240" s="122"/>
      <c r="AW240" s="115"/>
      <c r="AX240" s="31"/>
      <c r="AY240" s="64" t="str">
        <f t="shared" si="383"/>
        <v/>
      </c>
      <c r="AZ240" s="31"/>
      <c r="BA240" s="31"/>
      <c r="BB240" s="64">
        <f t="shared" si="384"/>
        <v>0</v>
      </c>
      <c r="BC240" s="64" t="str">
        <f t="shared" si="385"/>
        <v/>
      </c>
      <c r="BD240" s="64" t="str">
        <f t="shared" si="386"/>
        <v/>
      </c>
      <c r="BE240" s="33"/>
      <c r="BF240" s="34" t="str">
        <f t="shared" si="387"/>
        <v/>
      </c>
      <c r="BG240" s="125" t="str">
        <f t="shared" si="388"/>
        <v/>
      </c>
      <c r="BH240" s="262"/>
      <c r="BI240" s="263"/>
      <c r="BJ240" s="31"/>
      <c r="BK240" s="31"/>
      <c r="BL240" s="31"/>
      <c r="BM240" s="31"/>
      <c r="BN240" s="148"/>
      <c r="BO240" s="270"/>
      <c r="BP240" s="267"/>
      <c r="BQ240" s="262"/>
      <c r="BR240" s="263"/>
      <c r="BS240" s="31"/>
      <c r="BT240" s="31"/>
      <c r="BU240" s="31"/>
      <c r="BV240" s="31"/>
      <c r="BW240" s="148"/>
      <c r="BX240" s="270"/>
      <c r="BY240" s="267"/>
      <c r="BZ240" s="262"/>
      <c r="CA240" s="263"/>
      <c r="CB240" s="31"/>
      <c r="CC240" s="31"/>
      <c r="CD240" s="31"/>
      <c r="CE240" s="31"/>
      <c r="CF240" s="148"/>
      <c r="CG240" s="270"/>
      <c r="CH240" s="267"/>
      <c r="CI240" s="262"/>
      <c r="CJ240" s="263"/>
      <c r="CK240" s="323"/>
      <c r="CL240" s="323"/>
      <c r="CM240" s="323"/>
      <c r="CN240" s="323"/>
      <c r="CO240" s="35" t="s">
        <v>306</v>
      </c>
      <c r="CP240" s="342" t="str">
        <f t="shared" si="389"/>
        <v/>
      </c>
      <c r="CQ240" s="267"/>
      <c r="CR240" s="258"/>
      <c r="CS240" s="93"/>
      <c r="CT240" s="275"/>
      <c r="CU240" s="275"/>
      <c r="CV240" s="275"/>
      <c r="CW240" s="275"/>
      <c r="CX240" s="36" t="s">
        <v>307</v>
      </c>
      <c r="CY240" s="273"/>
      <c r="CZ240" s="258"/>
      <c r="DA240" s="263"/>
      <c r="DB240" s="296"/>
      <c r="DC240" s="296"/>
      <c r="DD240" s="296"/>
      <c r="DE240" s="296"/>
      <c r="DF240" s="36" t="s">
        <v>308</v>
      </c>
      <c r="DG240" s="344" t="str">
        <f t="shared" si="390"/>
        <v/>
      </c>
      <c r="DH240" s="273"/>
      <c r="DI240" s="258"/>
      <c r="DJ240" s="263"/>
      <c r="DK240" s="278"/>
      <c r="DL240" s="278"/>
      <c r="DM240" s="278"/>
      <c r="DN240" s="278"/>
      <c r="DO240" s="36" t="s">
        <v>309</v>
      </c>
      <c r="DP240" s="281"/>
      <c r="DQ240" s="284" t="str">
        <f t="shared" si="391"/>
        <v/>
      </c>
      <c r="DR240" s="273"/>
      <c r="DS240" s="43"/>
      <c r="DT240" s="93"/>
      <c r="DU240" s="37"/>
      <c r="DV240" s="37"/>
      <c r="DW240" s="37"/>
      <c r="DX240" s="37"/>
      <c r="DY240" s="46" t="s">
        <v>310</v>
      </c>
      <c r="DZ240" s="478"/>
      <c r="EA240" s="38"/>
      <c r="EB240" s="37"/>
      <c r="EC240" s="37"/>
      <c r="ED240" s="37"/>
      <c r="EE240" s="37"/>
      <c r="EF240" s="49" t="s">
        <v>307</v>
      </c>
      <c r="EG240" s="54"/>
      <c r="EH240" s="290"/>
      <c r="EI240" s="37"/>
      <c r="EJ240" s="37"/>
      <c r="EK240" s="37"/>
      <c r="EL240" s="37"/>
      <c r="EM240" s="52" t="s">
        <v>307</v>
      </c>
      <c r="EN240" s="57"/>
      <c r="EO240" s="290"/>
      <c r="EP240" s="37"/>
      <c r="EQ240" s="37"/>
      <c r="ER240" s="37"/>
      <c r="ES240" s="37"/>
      <c r="ET240" s="39" t="s">
        <v>307</v>
      </c>
      <c r="EU240" s="287"/>
      <c r="EV240" s="292"/>
      <c r="EW240" s="290"/>
      <c r="EX240" s="37"/>
      <c r="EY240" s="37"/>
      <c r="EZ240" s="37"/>
      <c r="FA240" s="37"/>
      <c r="FB240" s="39" t="s">
        <v>307</v>
      </c>
      <c r="FC240" s="287"/>
      <c r="FD240" s="292"/>
      <c r="FE240" s="290"/>
      <c r="FF240" s="296"/>
      <c r="FG240" s="296"/>
      <c r="FH240" s="296"/>
      <c r="FI240" s="296"/>
      <c r="FJ240" s="40" t="s">
        <v>311</v>
      </c>
      <c r="FK240" s="302" t="str">
        <f t="shared" si="392"/>
        <v/>
      </c>
      <c r="FL240" s="299"/>
      <c r="FM240" s="292"/>
      <c r="FN240" s="290"/>
      <c r="FO240" s="305"/>
      <c r="FP240" s="296"/>
      <c r="FQ240" s="296"/>
      <c r="FR240" s="296"/>
      <c r="FS240" s="40" t="s">
        <v>311</v>
      </c>
      <c r="FT240" s="352" t="str">
        <f t="shared" si="393"/>
        <v/>
      </c>
      <c r="FU240" s="267"/>
      <c r="FV240" s="292"/>
      <c r="FW240" s="290"/>
      <c r="FX240" s="326"/>
      <c r="FY240" s="326"/>
      <c r="FZ240" s="326"/>
      <c r="GA240" s="326"/>
      <c r="GB240" s="36" t="s">
        <v>312</v>
      </c>
      <c r="GC240" s="308" t="str">
        <f t="shared" si="394"/>
        <v/>
      </c>
      <c r="GD240" s="267"/>
      <c r="GE240" s="312" t="str">
        <f t="shared" si="395"/>
        <v/>
      </c>
      <c r="GF240" s="313"/>
      <c r="GG240" s="338"/>
      <c r="GH240" s="312" t="str">
        <f t="shared" si="396"/>
        <v/>
      </c>
      <c r="GI240" s="313"/>
      <c r="GJ240" s="338" t="s">
        <v>56</v>
      </c>
      <c r="GK240" s="475" t="str">
        <f t="shared" si="397"/>
        <v/>
      </c>
      <c r="GL240" s="313"/>
      <c r="GM240" s="313"/>
      <c r="GN240" s="338"/>
      <c r="GO240" s="429" t="str">
        <f t="shared" si="398"/>
        <v/>
      </c>
      <c r="GP240" s="430" t="str">
        <f t="shared" si="399"/>
        <v/>
      </c>
      <c r="GQ240" s="431" t="str">
        <f t="shared" si="400"/>
        <v/>
      </c>
      <c r="GR240" s="432" t="str">
        <f t="shared" si="401"/>
        <v/>
      </c>
      <c r="GS240" s="430" t="str">
        <f t="shared" si="402"/>
        <v/>
      </c>
      <c r="GT240" s="433" t="str">
        <f t="shared" si="403"/>
        <v/>
      </c>
      <c r="GU240" s="331" t="str">
        <f t="shared" si="404"/>
        <v/>
      </c>
      <c r="GV240" s="333" t="str">
        <f t="shared" si="405"/>
        <v/>
      </c>
      <c r="GW240" s="439" t="str">
        <f t="shared" si="406"/>
        <v/>
      </c>
      <c r="GX240" s="433" t="str">
        <f t="shared" si="407"/>
        <v/>
      </c>
      <c r="GY240" s="331" t="str">
        <f t="shared" si="408"/>
        <v/>
      </c>
      <c r="GZ240" s="331" t="str">
        <f t="shared" si="409"/>
        <v/>
      </c>
      <c r="HA240" s="328" t="str">
        <f t="shared" si="410"/>
        <v/>
      </c>
      <c r="HB240" s="331" t="str">
        <f t="shared" si="411"/>
        <v/>
      </c>
      <c r="HC240" s="331" t="str">
        <f t="shared" si="412"/>
        <v/>
      </c>
      <c r="HD240" s="333" t="str">
        <f t="shared" si="413"/>
        <v/>
      </c>
      <c r="HE240" s="332" t="str">
        <f t="shared" si="414"/>
        <v/>
      </c>
      <c r="HF240" s="331" t="str">
        <f t="shared" si="415"/>
        <v/>
      </c>
      <c r="HG240" s="333" t="str">
        <f t="shared" si="416"/>
        <v/>
      </c>
      <c r="HH240" s="419" t="str">
        <f t="shared" si="417"/>
        <v/>
      </c>
      <c r="HI240" s="358" t="str">
        <f t="shared" si="418"/>
        <v/>
      </c>
      <c r="HJ240" s="331" t="str">
        <f t="shared" si="419"/>
        <v/>
      </c>
      <c r="HK240" s="331" t="str">
        <f t="shared" si="420"/>
        <v/>
      </c>
      <c r="HL240" s="358" t="str">
        <f t="shared" si="421"/>
        <v/>
      </c>
      <c r="HM240" s="331" t="str">
        <f t="shared" si="422"/>
        <v/>
      </c>
      <c r="HN240" s="331" t="str">
        <f t="shared" si="423"/>
        <v/>
      </c>
      <c r="HO240" s="358" t="str">
        <f t="shared" si="424"/>
        <v/>
      </c>
      <c r="HP240" s="331" t="str">
        <f t="shared" si="425"/>
        <v/>
      </c>
      <c r="HQ240" s="331" t="str">
        <f t="shared" si="426"/>
        <v/>
      </c>
      <c r="HR240" s="361" t="str">
        <f t="shared" si="427"/>
        <v/>
      </c>
      <c r="HS240" s="348" t="str">
        <f t="shared" si="428"/>
        <v/>
      </c>
      <c r="HT240" s="333" t="str">
        <f t="shared" si="429"/>
        <v/>
      </c>
      <c r="HU240" s="428" t="str">
        <f t="shared" si="430"/>
        <v/>
      </c>
      <c r="HV240" s="328" t="str">
        <f t="shared" si="431"/>
        <v/>
      </c>
      <c r="HW240" s="330" t="str">
        <f t="shared" si="432"/>
        <v/>
      </c>
      <c r="HX240" s="418" t="str">
        <f t="shared" si="433"/>
        <v/>
      </c>
      <c r="HY240" s="331" t="str">
        <f t="shared" si="434"/>
        <v/>
      </c>
      <c r="HZ240" s="331" t="str">
        <f t="shared" si="435"/>
        <v/>
      </c>
      <c r="IA240" s="331" t="str">
        <f t="shared" si="436"/>
        <v/>
      </c>
      <c r="IB240" s="331" t="str">
        <f t="shared" si="437"/>
        <v/>
      </c>
      <c r="IC240" s="333" t="str">
        <f t="shared" si="438"/>
        <v/>
      </c>
      <c r="ID240" s="419" t="str">
        <f t="shared" si="439"/>
        <v/>
      </c>
      <c r="IE240" s="331" t="str">
        <f t="shared" si="440"/>
        <v/>
      </c>
      <c r="IF240" s="331" t="str">
        <f t="shared" si="441"/>
        <v/>
      </c>
      <c r="IG240" s="331" t="str">
        <f t="shared" si="442"/>
        <v/>
      </c>
      <c r="IH240" s="331" t="str">
        <f t="shared" si="443"/>
        <v/>
      </c>
      <c r="II240" s="333" t="str">
        <f t="shared" si="444"/>
        <v/>
      </c>
      <c r="IJ240" s="419" t="str">
        <f t="shared" si="445"/>
        <v/>
      </c>
      <c r="IK240" s="331" t="str">
        <f t="shared" si="446"/>
        <v/>
      </c>
      <c r="IL240" s="331" t="str">
        <f t="shared" si="447"/>
        <v/>
      </c>
      <c r="IM240" s="331" t="str">
        <f t="shared" si="448"/>
        <v/>
      </c>
      <c r="IN240" s="331" t="str">
        <f t="shared" si="449"/>
        <v/>
      </c>
      <c r="IO240" s="333" t="str">
        <f t="shared" si="450"/>
        <v/>
      </c>
      <c r="IP240" s="433" t="str">
        <f t="shared" si="451"/>
        <v/>
      </c>
      <c r="IQ240" s="331" t="str">
        <f t="shared" si="452"/>
        <v/>
      </c>
      <c r="IR240" s="348" t="str">
        <f t="shared" si="453"/>
        <v/>
      </c>
      <c r="IS240" s="433" t="str">
        <f t="shared" si="454"/>
        <v/>
      </c>
      <c r="IT240" s="331" t="str">
        <f t="shared" si="455"/>
        <v/>
      </c>
      <c r="IU240" s="333" t="str">
        <f t="shared" si="456"/>
        <v/>
      </c>
      <c r="IV240" s="449" t="str">
        <f t="shared" si="457"/>
        <v/>
      </c>
      <c r="IW240" s="331" t="str">
        <f t="shared" si="458"/>
        <v/>
      </c>
      <c r="IX240" s="331" t="str">
        <f t="shared" si="459"/>
        <v/>
      </c>
      <c r="IY240" s="348" t="str">
        <f t="shared" si="460"/>
        <v/>
      </c>
      <c r="IZ240" s="365" t="str">
        <f t="shared" si="461"/>
        <v/>
      </c>
      <c r="JA240" s="340"/>
      <c r="JB240" s="100"/>
      <c r="JC240" s="370" t="str">
        <f t="shared" si="462"/>
        <v/>
      </c>
      <c r="JD240" s="101" t="str">
        <f t="shared" si="463"/>
        <v/>
      </c>
      <c r="JE240" s="367" t="str">
        <f t="shared" si="464"/>
        <v/>
      </c>
      <c r="JF240" s="368" t="str">
        <f t="shared" si="465"/>
        <v/>
      </c>
      <c r="JG240" s="368" t="str">
        <f t="shared" si="466"/>
        <v/>
      </c>
      <c r="JH240" s="368" t="str">
        <f t="shared" si="467"/>
        <v/>
      </c>
      <c r="JI240" s="368">
        <f t="shared" si="468"/>
        <v>0</v>
      </c>
      <c r="JJ240" s="369" t="str">
        <f t="shared" si="469"/>
        <v/>
      </c>
      <c r="JK240" s="367" t="str">
        <f t="shared" si="470"/>
        <v/>
      </c>
      <c r="JL240" s="369" t="str">
        <f t="shared" si="471"/>
        <v/>
      </c>
      <c r="JM240" s="368" t="str">
        <f t="shared" si="472"/>
        <v/>
      </c>
      <c r="JN240" s="368" t="str">
        <f t="shared" si="473"/>
        <v/>
      </c>
      <c r="JO240" s="368" t="str">
        <f t="shared" si="474"/>
        <v/>
      </c>
      <c r="JP240" s="371" t="str">
        <f t="shared" si="475"/>
        <v/>
      </c>
      <c r="JR240" s="115" t="str">
        <f t="shared" si="476"/>
        <v/>
      </c>
      <c r="JS240" s="28" t="str">
        <f t="shared" si="477"/>
        <v/>
      </c>
      <c r="JT240" s="28" t="str">
        <f t="shared" si="478"/>
        <v/>
      </c>
      <c r="JU240" s="28" t="str">
        <f t="shared" si="479"/>
        <v/>
      </c>
      <c r="JV240" s="28" t="str">
        <f t="shared" si="480"/>
        <v/>
      </c>
      <c r="JW240" s="251"/>
      <c r="JX240" s="122" t="str">
        <f t="shared" si="481"/>
        <v/>
      </c>
      <c r="JZ240" s="115" t="str">
        <f t="shared" si="482"/>
        <v/>
      </c>
      <c r="KA240" s="398" t="str">
        <f t="shared" si="483"/>
        <v/>
      </c>
      <c r="KB240" s="398" t="str">
        <f t="shared" si="484"/>
        <v/>
      </c>
      <c r="KC240" s="28" t="str">
        <f t="shared" si="485"/>
        <v/>
      </c>
      <c r="KD240" s="28" t="str">
        <f t="shared" si="486"/>
        <v/>
      </c>
      <c r="KE240" s="28" t="str">
        <f t="shared" si="487"/>
        <v/>
      </c>
      <c r="KF240" s="28" t="str">
        <f t="shared" si="488"/>
        <v/>
      </c>
      <c r="KG240" s="28" t="str">
        <f t="shared" si="489"/>
        <v/>
      </c>
      <c r="KH240" s="28" t="str">
        <f t="shared" si="490"/>
        <v/>
      </c>
      <c r="KI240" s="28" t="str">
        <f t="shared" si="491"/>
        <v/>
      </c>
      <c r="KJ240" s="28" t="str">
        <f t="shared" si="492"/>
        <v/>
      </c>
      <c r="KK240" s="122" t="str">
        <f t="shared" si="493"/>
        <v/>
      </c>
    </row>
    <row r="241" spans="2:297" s="26" customFormat="1" ht="26.25" customHeight="1" x14ac:dyDescent="0.2">
      <c r="B241" s="27">
        <f t="shared" si="372"/>
        <v>0</v>
      </c>
      <c r="C241" s="27">
        <f t="shared" si="373"/>
        <v>0</v>
      </c>
      <c r="D241" s="27">
        <f t="shared" si="374"/>
        <v>0</v>
      </c>
      <c r="E241" s="27">
        <f t="shared" si="375"/>
        <v>0</v>
      </c>
      <c r="F241" s="27">
        <f t="shared" si="376"/>
        <v>0</v>
      </c>
      <c r="G241" s="27">
        <f t="shared" si="377"/>
        <v>0</v>
      </c>
      <c r="H241" s="27">
        <f t="shared" si="378"/>
        <v>0</v>
      </c>
      <c r="I241" s="27">
        <f t="shared" si="379"/>
        <v>0</v>
      </c>
      <c r="J241" s="27"/>
      <c r="K241" s="27"/>
      <c r="L241" s="27"/>
      <c r="N241" s="131" t="str">
        <f t="shared" si="380"/>
        <v/>
      </c>
      <c r="O241" s="59"/>
      <c r="P241" s="59"/>
      <c r="Q241" s="241"/>
      <c r="R241" s="483"/>
      <c r="S241" s="243" t="str">
        <f>IFERROR(VLOOKUP($R241,整理番号!$B$4:$C$5,2,FALSE),"")</f>
        <v/>
      </c>
      <c r="T241" s="59"/>
      <c r="U241" s="250"/>
      <c r="V241" s="121"/>
      <c r="W241" s="218" t="str">
        <f t="shared" si="381"/>
        <v/>
      </c>
      <c r="X241" s="111"/>
      <c r="Y241" s="115"/>
      <c r="Z241" s="146" t="str">
        <f>IFERROR(VLOOKUP($Y241,整理番号!$B$8:$C$10,2,FALSE),"")</f>
        <v/>
      </c>
      <c r="AA241" s="251"/>
      <c r="AB241" s="28"/>
      <c r="AC241" s="62" t="str">
        <f>IFERROR(VLOOKUP($AB241,整理番号!$B$22:$C$23,2,FALSE),"")</f>
        <v/>
      </c>
      <c r="AD241" s="28"/>
      <c r="AE241" s="116" t="str">
        <f>IFERROR(VLOOKUP(AD241,整理番号!$B$14:$C$16,2,FALSE),"")</f>
        <v/>
      </c>
      <c r="AF241" s="115"/>
      <c r="AG241" s="30" t="str">
        <f>IFERROR(VLOOKUP(AF241,整理番号!$B$18:$C$19,2,FALSE),"")</f>
        <v/>
      </c>
      <c r="AH241" s="28"/>
      <c r="AI241" s="254"/>
      <c r="AJ241" s="254"/>
      <c r="AK241" s="122"/>
      <c r="AL241" s="141"/>
      <c r="AM241" s="28"/>
      <c r="AN241" s="141"/>
      <c r="AO241" s="115"/>
      <c r="AP241" s="116" t="str">
        <f>IFERROR(VLOOKUP(AO241,整理番号!$B$38:$C$43,2,FALSE),"")</f>
        <v/>
      </c>
      <c r="AQ241" s="104" t="str">
        <f t="shared" si="382"/>
        <v/>
      </c>
      <c r="AR241" s="27"/>
      <c r="AS241" s="28"/>
      <c r="AT241" s="27"/>
      <c r="AU241" s="27"/>
      <c r="AV241" s="122"/>
      <c r="AW241" s="115"/>
      <c r="AX241" s="31"/>
      <c r="AY241" s="64" t="str">
        <f t="shared" si="383"/>
        <v/>
      </c>
      <c r="AZ241" s="31"/>
      <c r="BA241" s="31"/>
      <c r="BB241" s="64">
        <f t="shared" si="384"/>
        <v>0</v>
      </c>
      <c r="BC241" s="64" t="str">
        <f t="shared" si="385"/>
        <v/>
      </c>
      <c r="BD241" s="64" t="str">
        <f t="shared" si="386"/>
        <v/>
      </c>
      <c r="BE241" s="33"/>
      <c r="BF241" s="34" t="str">
        <f t="shared" si="387"/>
        <v/>
      </c>
      <c r="BG241" s="125" t="str">
        <f t="shared" si="388"/>
        <v/>
      </c>
      <c r="BH241" s="262"/>
      <c r="BI241" s="263"/>
      <c r="BJ241" s="31"/>
      <c r="BK241" s="31"/>
      <c r="BL241" s="31"/>
      <c r="BM241" s="31"/>
      <c r="BN241" s="148"/>
      <c r="BO241" s="270"/>
      <c r="BP241" s="267"/>
      <c r="BQ241" s="262"/>
      <c r="BR241" s="263"/>
      <c r="BS241" s="31"/>
      <c r="BT241" s="31"/>
      <c r="BU241" s="31"/>
      <c r="BV241" s="31"/>
      <c r="BW241" s="148"/>
      <c r="BX241" s="270"/>
      <c r="BY241" s="267"/>
      <c r="BZ241" s="262"/>
      <c r="CA241" s="263"/>
      <c r="CB241" s="31"/>
      <c r="CC241" s="31"/>
      <c r="CD241" s="31"/>
      <c r="CE241" s="31"/>
      <c r="CF241" s="148"/>
      <c r="CG241" s="270"/>
      <c r="CH241" s="267"/>
      <c r="CI241" s="262"/>
      <c r="CJ241" s="263"/>
      <c r="CK241" s="323"/>
      <c r="CL241" s="323"/>
      <c r="CM241" s="323"/>
      <c r="CN241" s="323"/>
      <c r="CO241" s="35" t="s">
        <v>306</v>
      </c>
      <c r="CP241" s="342" t="str">
        <f t="shared" si="389"/>
        <v/>
      </c>
      <c r="CQ241" s="267"/>
      <c r="CR241" s="258"/>
      <c r="CS241" s="93"/>
      <c r="CT241" s="275"/>
      <c r="CU241" s="275"/>
      <c r="CV241" s="275"/>
      <c r="CW241" s="275"/>
      <c r="CX241" s="36" t="s">
        <v>307</v>
      </c>
      <c r="CY241" s="273"/>
      <c r="CZ241" s="258"/>
      <c r="DA241" s="263"/>
      <c r="DB241" s="296"/>
      <c r="DC241" s="296"/>
      <c r="DD241" s="296"/>
      <c r="DE241" s="296"/>
      <c r="DF241" s="36" t="s">
        <v>308</v>
      </c>
      <c r="DG241" s="344" t="str">
        <f t="shared" si="390"/>
        <v/>
      </c>
      <c r="DH241" s="273"/>
      <c r="DI241" s="258"/>
      <c r="DJ241" s="263"/>
      <c r="DK241" s="278"/>
      <c r="DL241" s="278"/>
      <c r="DM241" s="278"/>
      <c r="DN241" s="278"/>
      <c r="DO241" s="36" t="s">
        <v>309</v>
      </c>
      <c r="DP241" s="281"/>
      <c r="DQ241" s="284" t="str">
        <f t="shared" si="391"/>
        <v/>
      </c>
      <c r="DR241" s="273"/>
      <c r="DS241" s="43"/>
      <c r="DT241" s="93"/>
      <c r="DU241" s="37"/>
      <c r="DV241" s="37"/>
      <c r="DW241" s="37"/>
      <c r="DX241" s="37"/>
      <c r="DY241" s="46" t="s">
        <v>310</v>
      </c>
      <c r="DZ241" s="478"/>
      <c r="EA241" s="38"/>
      <c r="EB241" s="37"/>
      <c r="EC241" s="37"/>
      <c r="ED241" s="37"/>
      <c r="EE241" s="37"/>
      <c r="EF241" s="49" t="s">
        <v>307</v>
      </c>
      <c r="EG241" s="54"/>
      <c r="EH241" s="290"/>
      <c r="EI241" s="37"/>
      <c r="EJ241" s="37"/>
      <c r="EK241" s="37"/>
      <c r="EL241" s="37"/>
      <c r="EM241" s="52" t="s">
        <v>307</v>
      </c>
      <c r="EN241" s="57"/>
      <c r="EO241" s="290"/>
      <c r="EP241" s="37"/>
      <c r="EQ241" s="37"/>
      <c r="ER241" s="37"/>
      <c r="ES241" s="37"/>
      <c r="ET241" s="39" t="s">
        <v>307</v>
      </c>
      <c r="EU241" s="287"/>
      <c r="EV241" s="292"/>
      <c r="EW241" s="290"/>
      <c r="EX241" s="37"/>
      <c r="EY241" s="37"/>
      <c r="EZ241" s="37"/>
      <c r="FA241" s="37"/>
      <c r="FB241" s="39" t="s">
        <v>307</v>
      </c>
      <c r="FC241" s="287"/>
      <c r="FD241" s="292"/>
      <c r="FE241" s="290"/>
      <c r="FF241" s="296"/>
      <c r="FG241" s="296"/>
      <c r="FH241" s="296"/>
      <c r="FI241" s="296"/>
      <c r="FJ241" s="40" t="s">
        <v>311</v>
      </c>
      <c r="FK241" s="302" t="str">
        <f t="shared" si="392"/>
        <v/>
      </c>
      <c r="FL241" s="299"/>
      <c r="FM241" s="292"/>
      <c r="FN241" s="290"/>
      <c r="FO241" s="305"/>
      <c r="FP241" s="296"/>
      <c r="FQ241" s="296"/>
      <c r="FR241" s="296"/>
      <c r="FS241" s="40" t="s">
        <v>311</v>
      </c>
      <c r="FT241" s="352" t="str">
        <f t="shared" si="393"/>
        <v/>
      </c>
      <c r="FU241" s="267"/>
      <c r="FV241" s="292"/>
      <c r="FW241" s="290"/>
      <c r="FX241" s="326"/>
      <c r="FY241" s="326"/>
      <c r="FZ241" s="326"/>
      <c r="GA241" s="326"/>
      <c r="GB241" s="36" t="s">
        <v>312</v>
      </c>
      <c r="GC241" s="308" t="str">
        <f t="shared" si="394"/>
        <v/>
      </c>
      <c r="GD241" s="267"/>
      <c r="GE241" s="312" t="str">
        <f t="shared" si="395"/>
        <v/>
      </c>
      <c r="GF241" s="313"/>
      <c r="GG241" s="338"/>
      <c r="GH241" s="312" t="str">
        <f t="shared" si="396"/>
        <v/>
      </c>
      <c r="GI241" s="313"/>
      <c r="GJ241" s="338" t="s">
        <v>56</v>
      </c>
      <c r="GK241" s="475" t="str">
        <f t="shared" si="397"/>
        <v/>
      </c>
      <c r="GL241" s="313"/>
      <c r="GM241" s="313"/>
      <c r="GN241" s="338"/>
      <c r="GO241" s="429" t="str">
        <f t="shared" si="398"/>
        <v/>
      </c>
      <c r="GP241" s="430" t="str">
        <f t="shared" si="399"/>
        <v/>
      </c>
      <c r="GQ241" s="431" t="str">
        <f t="shared" si="400"/>
        <v/>
      </c>
      <c r="GR241" s="432" t="str">
        <f t="shared" si="401"/>
        <v/>
      </c>
      <c r="GS241" s="430" t="str">
        <f t="shared" si="402"/>
        <v/>
      </c>
      <c r="GT241" s="433" t="str">
        <f t="shared" si="403"/>
        <v/>
      </c>
      <c r="GU241" s="331" t="str">
        <f t="shared" si="404"/>
        <v/>
      </c>
      <c r="GV241" s="333" t="str">
        <f t="shared" si="405"/>
        <v/>
      </c>
      <c r="GW241" s="439" t="str">
        <f t="shared" si="406"/>
        <v/>
      </c>
      <c r="GX241" s="433" t="str">
        <f t="shared" si="407"/>
        <v/>
      </c>
      <c r="GY241" s="331" t="str">
        <f t="shared" si="408"/>
        <v/>
      </c>
      <c r="GZ241" s="331" t="str">
        <f t="shared" si="409"/>
        <v/>
      </c>
      <c r="HA241" s="328" t="str">
        <f t="shared" si="410"/>
        <v/>
      </c>
      <c r="HB241" s="331" t="str">
        <f t="shared" si="411"/>
        <v/>
      </c>
      <c r="HC241" s="331" t="str">
        <f t="shared" si="412"/>
        <v/>
      </c>
      <c r="HD241" s="333" t="str">
        <f t="shared" si="413"/>
        <v/>
      </c>
      <c r="HE241" s="332" t="str">
        <f t="shared" si="414"/>
        <v/>
      </c>
      <c r="HF241" s="331" t="str">
        <f t="shared" si="415"/>
        <v/>
      </c>
      <c r="HG241" s="333" t="str">
        <f t="shared" si="416"/>
        <v/>
      </c>
      <c r="HH241" s="419" t="str">
        <f t="shared" si="417"/>
        <v/>
      </c>
      <c r="HI241" s="358" t="str">
        <f t="shared" si="418"/>
        <v/>
      </c>
      <c r="HJ241" s="331" t="str">
        <f t="shared" si="419"/>
        <v/>
      </c>
      <c r="HK241" s="331" t="str">
        <f t="shared" si="420"/>
        <v/>
      </c>
      <c r="HL241" s="358" t="str">
        <f t="shared" si="421"/>
        <v/>
      </c>
      <c r="HM241" s="331" t="str">
        <f t="shared" si="422"/>
        <v/>
      </c>
      <c r="HN241" s="331" t="str">
        <f t="shared" si="423"/>
        <v/>
      </c>
      <c r="HO241" s="358" t="str">
        <f t="shared" si="424"/>
        <v/>
      </c>
      <c r="HP241" s="331" t="str">
        <f t="shared" si="425"/>
        <v/>
      </c>
      <c r="HQ241" s="331" t="str">
        <f t="shared" si="426"/>
        <v/>
      </c>
      <c r="HR241" s="361" t="str">
        <f t="shared" si="427"/>
        <v/>
      </c>
      <c r="HS241" s="348" t="str">
        <f t="shared" si="428"/>
        <v/>
      </c>
      <c r="HT241" s="333" t="str">
        <f t="shared" si="429"/>
        <v/>
      </c>
      <c r="HU241" s="428" t="str">
        <f t="shared" si="430"/>
        <v/>
      </c>
      <c r="HV241" s="328" t="str">
        <f t="shared" si="431"/>
        <v/>
      </c>
      <c r="HW241" s="330" t="str">
        <f t="shared" si="432"/>
        <v/>
      </c>
      <c r="HX241" s="418" t="str">
        <f t="shared" si="433"/>
        <v/>
      </c>
      <c r="HY241" s="331" t="str">
        <f t="shared" si="434"/>
        <v/>
      </c>
      <c r="HZ241" s="331" t="str">
        <f t="shared" si="435"/>
        <v/>
      </c>
      <c r="IA241" s="331" t="str">
        <f t="shared" si="436"/>
        <v/>
      </c>
      <c r="IB241" s="331" t="str">
        <f t="shared" si="437"/>
        <v/>
      </c>
      <c r="IC241" s="333" t="str">
        <f t="shared" si="438"/>
        <v/>
      </c>
      <c r="ID241" s="419" t="str">
        <f t="shared" si="439"/>
        <v/>
      </c>
      <c r="IE241" s="331" t="str">
        <f t="shared" si="440"/>
        <v/>
      </c>
      <c r="IF241" s="331" t="str">
        <f t="shared" si="441"/>
        <v/>
      </c>
      <c r="IG241" s="331" t="str">
        <f t="shared" si="442"/>
        <v/>
      </c>
      <c r="IH241" s="331" t="str">
        <f t="shared" si="443"/>
        <v/>
      </c>
      <c r="II241" s="333" t="str">
        <f t="shared" si="444"/>
        <v/>
      </c>
      <c r="IJ241" s="419" t="str">
        <f t="shared" si="445"/>
        <v/>
      </c>
      <c r="IK241" s="331" t="str">
        <f t="shared" si="446"/>
        <v/>
      </c>
      <c r="IL241" s="331" t="str">
        <f t="shared" si="447"/>
        <v/>
      </c>
      <c r="IM241" s="331" t="str">
        <f t="shared" si="448"/>
        <v/>
      </c>
      <c r="IN241" s="331" t="str">
        <f t="shared" si="449"/>
        <v/>
      </c>
      <c r="IO241" s="333" t="str">
        <f t="shared" si="450"/>
        <v/>
      </c>
      <c r="IP241" s="433" t="str">
        <f t="shared" si="451"/>
        <v/>
      </c>
      <c r="IQ241" s="331" t="str">
        <f t="shared" si="452"/>
        <v/>
      </c>
      <c r="IR241" s="348" t="str">
        <f t="shared" si="453"/>
        <v/>
      </c>
      <c r="IS241" s="433" t="str">
        <f t="shared" si="454"/>
        <v/>
      </c>
      <c r="IT241" s="331" t="str">
        <f t="shared" si="455"/>
        <v/>
      </c>
      <c r="IU241" s="333" t="str">
        <f t="shared" si="456"/>
        <v/>
      </c>
      <c r="IV241" s="449" t="str">
        <f t="shared" si="457"/>
        <v/>
      </c>
      <c r="IW241" s="331" t="str">
        <f t="shared" si="458"/>
        <v/>
      </c>
      <c r="IX241" s="331" t="str">
        <f t="shared" si="459"/>
        <v/>
      </c>
      <c r="IY241" s="348" t="str">
        <f t="shared" si="460"/>
        <v/>
      </c>
      <c r="IZ241" s="365" t="str">
        <f t="shared" si="461"/>
        <v/>
      </c>
      <c r="JA241" s="340"/>
      <c r="JB241" s="100"/>
      <c r="JC241" s="370" t="str">
        <f t="shared" si="462"/>
        <v/>
      </c>
      <c r="JD241" s="101" t="str">
        <f t="shared" si="463"/>
        <v/>
      </c>
      <c r="JE241" s="367" t="str">
        <f t="shared" si="464"/>
        <v/>
      </c>
      <c r="JF241" s="368" t="str">
        <f t="shared" si="465"/>
        <v/>
      </c>
      <c r="JG241" s="368" t="str">
        <f t="shared" si="466"/>
        <v/>
      </c>
      <c r="JH241" s="368" t="str">
        <f t="shared" si="467"/>
        <v/>
      </c>
      <c r="JI241" s="368">
        <f t="shared" si="468"/>
        <v>0</v>
      </c>
      <c r="JJ241" s="369" t="str">
        <f t="shared" si="469"/>
        <v/>
      </c>
      <c r="JK241" s="367" t="str">
        <f t="shared" si="470"/>
        <v/>
      </c>
      <c r="JL241" s="369" t="str">
        <f t="shared" si="471"/>
        <v/>
      </c>
      <c r="JM241" s="368" t="str">
        <f t="shared" si="472"/>
        <v/>
      </c>
      <c r="JN241" s="368" t="str">
        <f t="shared" si="473"/>
        <v/>
      </c>
      <c r="JO241" s="368" t="str">
        <f t="shared" si="474"/>
        <v/>
      </c>
      <c r="JP241" s="371" t="str">
        <f t="shared" si="475"/>
        <v/>
      </c>
      <c r="JR241" s="115" t="str">
        <f t="shared" si="476"/>
        <v/>
      </c>
      <c r="JS241" s="28" t="str">
        <f t="shared" si="477"/>
        <v/>
      </c>
      <c r="JT241" s="28" t="str">
        <f t="shared" si="478"/>
        <v/>
      </c>
      <c r="JU241" s="28" t="str">
        <f t="shared" si="479"/>
        <v/>
      </c>
      <c r="JV241" s="28" t="str">
        <f t="shared" si="480"/>
        <v/>
      </c>
      <c r="JW241" s="251"/>
      <c r="JX241" s="122" t="str">
        <f t="shared" si="481"/>
        <v/>
      </c>
      <c r="JZ241" s="115" t="str">
        <f t="shared" si="482"/>
        <v/>
      </c>
      <c r="KA241" s="398" t="str">
        <f t="shared" si="483"/>
        <v/>
      </c>
      <c r="KB241" s="398" t="str">
        <f t="shared" si="484"/>
        <v/>
      </c>
      <c r="KC241" s="28" t="str">
        <f t="shared" si="485"/>
        <v/>
      </c>
      <c r="KD241" s="28" t="str">
        <f t="shared" si="486"/>
        <v/>
      </c>
      <c r="KE241" s="28" t="str">
        <f t="shared" si="487"/>
        <v/>
      </c>
      <c r="KF241" s="28" t="str">
        <f t="shared" si="488"/>
        <v/>
      </c>
      <c r="KG241" s="28" t="str">
        <f t="shared" si="489"/>
        <v/>
      </c>
      <c r="KH241" s="28" t="str">
        <f t="shared" si="490"/>
        <v/>
      </c>
      <c r="KI241" s="28" t="str">
        <f t="shared" si="491"/>
        <v/>
      </c>
      <c r="KJ241" s="28" t="str">
        <f t="shared" si="492"/>
        <v/>
      </c>
      <c r="KK241" s="122" t="str">
        <f t="shared" si="493"/>
        <v/>
      </c>
    </row>
    <row r="242" spans="2:297" s="26" customFormat="1" ht="26.25" customHeight="1" x14ac:dyDescent="0.2">
      <c r="B242" s="27">
        <f t="shared" si="372"/>
        <v>0</v>
      </c>
      <c r="C242" s="27">
        <f t="shared" si="373"/>
        <v>0</v>
      </c>
      <c r="D242" s="27">
        <f t="shared" si="374"/>
        <v>0</v>
      </c>
      <c r="E242" s="27">
        <f t="shared" si="375"/>
        <v>0</v>
      </c>
      <c r="F242" s="27">
        <f t="shared" si="376"/>
        <v>0</v>
      </c>
      <c r="G242" s="27">
        <f t="shared" si="377"/>
        <v>0</v>
      </c>
      <c r="H242" s="27">
        <f t="shared" si="378"/>
        <v>0</v>
      </c>
      <c r="I242" s="27">
        <f t="shared" si="379"/>
        <v>0</v>
      </c>
      <c r="J242" s="27"/>
      <c r="K242" s="27"/>
      <c r="L242" s="27"/>
      <c r="N242" s="131" t="str">
        <f t="shared" si="380"/>
        <v/>
      </c>
      <c r="O242" s="59"/>
      <c r="P242" s="59"/>
      <c r="Q242" s="241"/>
      <c r="R242" s="483"/>
      <c r="S242" s="243" t="str">
        <f>IFERROR(VLOOKUP($R242,整理番号!$B$4:$C$5,2,FALSE),"")</f>
        <v/>
      </c>
      <c r="T242" s="59"/>
      <c r="U242" s="250"/>
      <c r="V242" s="121"/>
      <c r="W242" s="218" t="str">
        <f t="shared" si="381"/>
        <v/>
      </c>
      <c r="X242" s="111"/>
      <c r="Y242" s="115"/>
      <c r="Z242" s="146" t="str">
        <f>IFERROR(VLOOKUP($Y242,整理番号!$B$8:$C$10,2,FALSE),"")</f>
        <v/>
      </c>
      <c r="AA242" s="251"/>
      <c r="AB242" s="28"/>
      <c r="AC242" s="62" t="str">
        <f>IFERROR(VLOOKUP($AB242,整理番号!$B$22:$C$23,2,FALSE),"")</f>
        <v/>
      </c>
      <c r="AD242" s="28"/>
      <c r="AE242" s="116" t="str">
        <f>IFERROR(VLOOKUP(AD242,整理番号!$B$14:$C$16,2,FALSE),"")</f>
        <v/>
      </c>
      <c r="AF242" s="115"/>
      <c r="AG242" s="30" t="str">
        <f>IFERROR(VLOOKUP(AF242,整理番号!$B$18:$C$19,2,FALSE),"")</f>
        <v/>
      </c>
      <c r="AH242" s="28"/>
      <c r="AI242" s="254"/>
      <c r="AJ242" s="254"/>
      <c r="AK242" s="122"/>
      <c r="AL242" s="141"/>
      <c r="AM242" s="28"/>
      <c r="AN242" s="141"/>
      <c r="AO242" s="115"/>
      <c r="AP242" s="116" t="str">
        <f>IFERROR(VLOOKUP(AO242,整理番号!$B$38:$C$43,2,FALSE),"")</f>
        <v/>
      </c>
      <c r="AQ242" s="104" t="str">
        <f t="shared" si="382"/>
        <v/>
      </c>
      <c r="AR242" s="27"/>
      <c r="AS242" s="28"/>
      <c r="AT242" s="27"/>
      <c r="AU242" s="27"/>
      <c r="AV242" s="122"/>
      <c r="AW242" s="115"/>
      <c r="AX242" s="31"/>
      <c r="AY242" s="64" t="str">
        <f t="shared" si="383"/>
        <v/>
      </c>
      <c r="AZ242" s="31"/>
      <c r="BA242" s="31"/>
      <c r="BB242" s="64">
        <f t="shared" si="384"/>
        <v>0</v>
      </c>
      <c r="BC242" s="64" t="str">
        <f t="shared" si="385"/>
        <v/>
      </c>
      <c r="BD242" s="64" t="str">
        <f t="shared" si="386"/>
        <v/>
      </c>
      <c r="BE242" s="33"/>
      <c r="BF242" s="34" t="str">
        <f t="shared" si="387"/>
        <v/>
      </c>
      <c r="BG242" s="125" t="str">
        <f t="shared" si="388"/>
        <v/>
      </c>
      <c r="BH242" s="262"/>
      <c r="BI242" s="263"/>
      <c r="BJ242" s="31"/>
      <c r="BK242" s="31"/>
      <c r="BL242" s="31"/>
      <c r="BM242" s="31"/>
      <c r="BN242" s="148"/>
      <c r="BO242" s="270"/>
      <c r="BP242" s="267"/>
      <c r="BQ242" s="262"/>
      <c r="BR242" s="263"/>
      <c r="BS242" s="31"/>
      <c r="BT242" s="31"/>
      <c r="BU242" s="31"/>
      <c r="BV242" s="31"/>
      <c r="BW242" s="148"/>
      <c r="BX242" s="270"/>
      <c r="BY242" s="267"/>
      <c r="BZ242" s="262"/>
      <c r="CA242" s="263"/>
      <c r="CB242" s="31"/>
      <c r="CC242" s="31"/>
      <c r="CD242" s="31"/>
      <c r="CE242" s="31"/>
      <c r="CF242" s="148"/>
      <c r="CG242" s="270"/>
      <c r="CH242" s="267"/>
      <c r="CI242" s="262"/>
      <c r="CJ242" s="263"/>
      <c r="CK242" s="323"/>
      <c r="CL242" s="323"/>
      <c r="CM242" s="323"/>
      <c r="CN242" s="323"/>
      <c r="CO242" s="35" t="s">
        <v>306</v>
      </c>
      <c r="CP242" s="342" t="str">
        <f t="shared" si="389"/>
        <v/>
      </c>
      <c r="CQ242" s="267"/>
      <c r="CR242" s="258"/>
      <c r="CS242" s="93"/>
      <c r="CT242" s="275"/>
      <c r="CU242" s="275"/>
      <c r="CV242" s="275"/>
      <c r="CW242" s="275"/>
      <c r="CX242" s="36" t="s">
        <v>307</v>
      </c>
      <c r="CY242" s="273"/>
      <c r="CZ242" s="258"/>
      <c r="DA242" s="263"/>
      <c r="DB242" s="296"/>
      <c r="DC242" s="296"/>
      <c r="DD242" s="296"/>
      <c r="DE242" s="296"/>
      <c r="DF242" s="36" t="s">
        <v>308</v>
      </c>
      <c r="DG242" s="344" t="str">
        <f t="shared" si="390"/>
        <v/>
      </c>
      <c r="DH242" s="273"/>
      <c r="DI242" s="258"/>
      <c r="DJ242" s="263"/>
      <c r="DK242" s="278"/>
      <c r="DL242" s="278"/>
      <c r="DM242" s="278"/>
      <c r="DN242" s="278"/>
      <c r="DO242" s="36" t="s">
        <v>309</v>
      </c>
      <c r="DP242" s="281"/>
      <c r="DQ242" s="284" t="str">
        <f t="shared" si="391"/>
        <v/>
      </c>
      <c r="DR242" s="273"/>
      <c r="DS242" s="43"/>
      <c r="DT242" s="93"/>
      <c r="DU242" s="37"/>
      <c r="DV242" s="37"/>
      <c r="DW242" s="37"/>
      <c r="DX242" s="37"/>
      <c r="DY242" s="46" t="s">
        <v>310</v>
      </c>
      <c r="DZ242" s="478"/>
      <c r="EA242" s="38"/>
      <c r="EB242" s="37"/>
      <c r="EC242" s="37"/>
      <c r="ED242" s="37"/>
      <c r="EE242" s="37"/>
      <c r="EF242" s="49" t="s">
        <v>307</v>
      </c>
      <c r="EG242" s="54"/>
      <c r="EH242" s="290"/>
      <c r="EI242" s="37"/>
      <c r="EJ242" s="37"/>
      <c r="EK242" s="37"/>
      <c r="EL242" s="37"/>
      <c r="EM242" s="52" t="s">
        <v>307</v>
      </c>
      <c r="EN242" s="57"/>
      <c r="EO242" s="290"/>
      <c r="EP242" s="37"/>
      <c r="EQ242" s="37"/>
      <c r="ER242" s="37"/>
      <c r="ES242" s="37"/>
      <c r="ET242" s="39" t="s">
        <v>307</v>
      </c>
      <c r="EU242" s="287"/>
      <c r="EV242" s="292"/>
      <c r="EW242" s="290"/>
      <c r="EX242" s="37"/>
      <c r="EY242" s="37"/>
      <c r="EZ242" s="37"/>
      <c r="FA242" s="37"/>
      <c r="FB242" s="39" t="s">
        <v>307</v>
      </c>
      <c r="FC242" s="287"/>
      <c r="FD242" s="292"/>
      <c r="FE242" s="290"/>
      <c r="FF242" s="296"/>
      <c r="FG242" s="296"/>
      <c r="FH242" s="296"/>
      <c r="FI242" s="296"/>
      <c r="FJ242" s="40" t="s">
        <v>311</v>
      </c>
      <c r="FK242" s="302" t="str">
        <f t="shared" si="392"/>
        <v/>
      </c>
      <c r="FL242" s="299"/>
      <c r="FM242" s="292"/>
      <c r="FN242" s="290"/>
      <c r="FO242" s="305"/>
      <c r="FP242" s="296"/>
      <c r="FQ242" s="296"/>
      <c r="FR242" s="296"/>
      <c r="FS242" s="40" t="s">
        <v>311</v>
      </c>
      <c r="FT242" s="352" t="str">
        <f t="shared" si="393"/>
        <v/>
      </c>
      <c r="FU242" s="267"/>
      <c r="FV242" s="292"/>
      <c r="FW242" s="290"/>
      <c r="FX242" s="326"/>
      <c r="FY242" s="326"/>
      <c r="FZ242" s="326"/>
      <c r="GA242" s="326"/>
      <c r="GB242" s="36" t="s">
        <v>312</v>
      </c>
      <c r="GC242" s="308" t="str">
        <f t="shared" si="394"/>
        <v/>
      </c>
      <c r="GD242" s="267"/>
      <c r="GE242" s="312" t="str">
        <f t="shared" si="395"/>
        <v/>
      </c>
      <c r="GF242" s="313"/>
      <c r="GG242" s="338"/>
      <c r="GH242" s="312" t="str">
        <f t="shared" si="396"/>
        <v/>
      </c>
      <c r="GI242" s="313"/>
      <c r="GJ242" s="338" t="s">
        <v>56</v>
      </c>
      <c r="GK242" s="475" t="str">
        <f t="shared" si="397"/>
        <v/>
      </c>
      <c r="GL242" s="313"/>
      <c r="GM242" s="313"/>
      <c r="GN242" s="338"/>
      <c r="GO242" s="429" t="str">
        <f t="shared" si="398"/>
        <v/>
      </c>
      <c r="GP242" s="430" t="str">
        <f t="shared" si="399"/>
        <v/>
      </c>
      <c r="GQ242" s="431" t="str">
        <f t="shared" si="400"/>
        <v/>
      </c>
      <c r="GR242" s="432" t="str">
        <f t="shared" si="401"/>
        <v/>
      </c>
      <c r="GS242" s="430" t="str">
        <f t="shared" si="402"/>
        <v/>
      </c>
      <c r="GT242" s="433" t="str">
        <f t="shared" si="403"/>
        <v/>
      </c>
      <c r="GU242" s="331" t="str">
        <f t="shared" si="404"/>
        <v/>
      </c>
      <c r="GV242" s="333" t="str">
        <f t="shared" si="405"/>
        <v/>
      </c>
      <c r="GW242" s="439" t="str">
        <f t="shared" si="406"/>
        <v/>
      </c>
      <c r="GX242" s="433" t="str">
        <f t="shared" si="407"/>
        <v/>
      </c>
      <c r="GY242" s="331" t="str">
        <f t="shared" si="408"/>
        <v/>
      </c>
      <c r="GZ242" s="331" t="str">
        <f t="shared" si="409"/>
        <v/>
      </c>
      <c r="HA242" s="328" t="str">
        <f t="shared" si="410"/>
        <v/>
      </c>
      <c r="HB242" s="331" t="str">
        <f t="shared" si="411"/>
        <v/>
      </c>
      <c r="HC242" s="331" t="str">
        <f t="shared" si="412"/>
        <v/>
      </c>
      <c r="HD242" s="333" t="str">
        <f t="shared" si="413"/>
        <v/>
      </c>
      <c r="HE242" s="332" t="str">
        <f t="shared" si="414"/>
        <v/>
      </c>
      <c r="HF242" s="331" t="str">
        <f t="shared" si="415"/>
        <v/>
      </c>
      <c r="HG242" s="333" t="str">
        <f t="shared" si="416"/>
        <v/>
      </c>
      <c r="HH242" s="419" t="str">
        <f t="shared" si="417"/>
        <v/>
      </c>
      <c r="HI242" s="358" t="str">
        <f t="shared" si="418"/>
        <v/>
      </c>
      <c r="HJ242" s="331" t="str">
        <f t="shared" si="419"/>
        <v/>
      </c>
      <c r="HK242" s="331" t="str">
        <f t="shared" si="420"/>
        <v/>
      </c>
      <c r="HL242" s="358" t="str">
        <f t="shared" si="421"/>
        <v/>
      </c>
      <c r="HM242" s="331" t="str">
        <f t="shared" si="422"/>
        <v/>
      </c>
      <c r="HN242" s="331" t="str">
        <f t="shared" si="423"/>
        <v/>
      </c>
      <c r="HO242" s="358" t="str">
        <f t="shared" si="424"/>
        <v/>
      </c>
      <c r="HP242" s="331" t="str">
        <f t="shared" si="425"/>
        <v/>
      </c>
      <c r="HQ242" s="331" t="str">
        <f t="shared" si="426"/>
        <v/>
      </c>
      <c r="HR242" s="361" t="str">
        <f t="shared" si="427"/>
        <v/>
      </c>
      <c r="HS242" s="348" t="str">
        <f t="shared" si="428"/>
        <v/>
      </c>
      <c r="HT242" s="333" t="str">
        <f t="shared" si="429"/>
        <v/>
      </c>
      <c r="HU242" s="428" t="str">
        <f t="shared" si="430"/>
        <v/>
      </c>
      <c r="HV242" s="328" t="str">
        <f t="shared" si="431"/>
        <v/>
      </c>
      <c r="HW242" s="330" t="str">
        <f t="shared" si="432"/>
        <v/>
      </c>
      <c r="HX242" s="418" t="str">
        <f t="shared" si="433"/>
        <v/>
      </c>
      <c r="HY242" s="331" t="str">
        <f t="shared" si="434"/>
        <v/>
      </c>
      <c r="HZ242" s="331" t="str">
        <f t="shared" si="435"/>
        <v/>
      </c>
      <c r="IA242" s="331" t="str">
        <f t="shared" si="436"/>
        <v/>
      </c>
      <c r="IB242" s="331" t="str">
        <f t="shared" si="437"/>
        <v/>
      </c>
      <c r="IC242" s="333" t="str">
        <f t="shared" si="438"/>
        <v/>
      </c>
      <c r="ID242" s="419" t="str">
        <f t="shared" si="439"/>
        <v/>
      </c>
      <c r="IE242" s="331" t="str">
        <f t="shared" si="440"/>
        <v/>
      </c>
      <c r="IF242" s="331" t="str">
        <f t="shared" si="441"/>
        <v/>
      </c>
      <c r="IG242" s="331" t="str">
        <f t="shared" si="442"/>
        <v/>
      </c>
      <c r="IH242" s="331" t="str">
        <f t="shared" si="443"/>
        <v/>
      </c>
      <c r="II242" s="333" t="str">
        <f t="shared" si="444"/>
        <v/>
      </c>
      <c r="IJ242" s="419" t="str">
        <f t="shared" si="445"/>
        <v/>
      </c>
      <c r="IK242" s="331" t="str">
        <f t="shared" si="446"/>
        <v/>
      </c>
      <c r="IL242" s="331" t="str">
        <f t="shared" si="447"/>
        <v/>
      </c>
      <c r="IM242" s="331" t="str">
        <f t="shared" si="448"/>
        <v/>
      </c>
      <c r="IN242" s="331" t="str">
        <f t="shared" si="449"/>
        <v/>
      </c>
      <c r="IO242" s="333" t="str">
        <f t="shared" si="450"/>
        <v/>
      </c>
      <c r="IP242" s="433" t="str">
        <f t="shared" si="451"/>
        <v/>
      </c>
      <c r="IQ242" s="331" t="str">
        <f t="shared" si="452"/>
        <v/>
      </c>
      <c r="IR242" s="348" t="str">
        <f t="shared" si="453"/>
        <v/>
      </c>
      <c r="IS242" s="433" t="str">
        <f t="shared" si="454"/>
        <v/>
      </c>
      <c r="IT242" s="331" t="str">
        <f t="shared" si="455"/>
        <v/>
      </c>
      <c r="IU242" s="333" t="str">
        <f t="shared" si="456"/>
        <v/>
      </c>
      <c r="IV242" s="449" t="str">
        <f t="shared" si="457"/>
        <v/>
      </c>
      <c r="IW242" s="331" t="str">
        <f t="shared" si="458"/>
        <v/>
      </c>
      <c r="IX242" s="331" t="str">
        <f t="shared" si="459"/>
        <v/>
      </c>
      <c r="IY242" s="348" t="str">
        <f t="shared" si="460"/>
        <v/>
      </c>
      <c r="IZ242" s="365" t="str">
        <f t="shared" si="461"/>
        <v/>
      </c>
      <c r="JA242" s="340"/>
      <c r="JB242" s="100"/>
      <c r="JC242" s="370" t="str">
        <f t="shared" si="462"/>
        <v/>
      </c>
      <c r="JD242" s="101" t="str">
        <f t="shared" si="463"/>
        <v/>
      </c>
      <c r="JE242" s="367" t="str">
        <f t="shared" si="464"/>
        <v/>
      </c>
      <c r="JF242" s="368" t="str">
        <f t="shared" si="465"/>
        <v/>
      </c>
      <c r="JG242" s="368" t="str">
        <f t="shared" si="466"/>
        <v/>
      </c>
      <c r="JH242" s="368" t="str">
        <f t="shared" si="467"/>
        <v/>
      </c>
      <c r="JI242" s="368">
        <f t="shared" si="468"/>
        <v>0</v>
      </c>
      <c r="JJ242" s="369" t="str">
        <f t="shared" si="469"/>
        <v/>
      </c>
      <c r="JK242" s="367" t="str">
        <f t="shared" si="470"/>
        <v/>
      </c>
      <c r="JL242" s="369" t="str">
        <f t="shared" si="471"/>
        <v/>
      </c>
      <c r="JM242" s="368" t="str">
        <f t="shared" si="472"/>
        <v/>
      </c>
      <c r="JN242" s="368" t="str">
        <f t="shared" si="473"/>
        <v/>
      </c>
      <c r="JO242" s="368" t="str">
        <f t="shared" si="474"/>
        <v/>
      </c>
      <c r="JP242" s="371" t="str">
        <f t="shared" si="475"/>
        <v/>
      </c>
      <c r="JR242" s="115" t="str">
        <f t="shared" si="476"/>
        <v/>
      </c>
      <c r="JS242" s="28" t="str">
        <f t="shared" si="477"/>
        <v/>
      </c>
      <c r="JT242" s="28" t="str">
        <f t="shared" si="478"/>
        <v/>
      </c>
      <c r="JU242" s="28" t="str">
        <f t="shared" si="479"/>
        <v/>
      </c>
      <c r="JV242" s="28" t="str">
        <f t="shared" si="480"/>
        <v/>
      </c>
      <c r="JW242" s="251"/>
      <c r="JX242" s="122" t="str">
        <f t="shared" si="481"/>
        <v/>
      </c>
      <c r="JZ242" s="115" t="str">
        <f t="shared" si="482"/>
        <v/>
      </c>
      <c r="KA242" s="398" t="str">
        <f t="shared" si="483"/>
        <v/>
      </c>
      <c r="KB242" s="398" t="str">
        <f t="shared" si="484"/>
        <v/>
      </c>
      <c r="KC242" s="28" t="str">
        <f t="shared" si="485"/>
        <v/>
      </c>
      <c r="KD242" s="28" t="str">
        <f t="shared" si="486"/>
        <v/>
      </c>
      <c r="KE242" s="28" t="str">
        <f t="shared" si="487"/>
        <v/>
      </c>
      <c r="KF242" s="28" t="str">
        <f t="shared" si="488"/>
        <v/>
      </c>
      <c r="KG242" s="28" t="str">
        <f t="shared" si="489"/>
        <v/>
      </c>
      <c r="KH242" s="28" t="str">
        <f t="shared" si="490"/>
        <v/>
      </c>
      <c r="KI242" s="28" t="str">
        <f t="shared" si="491"/>
        <v/>
      </c>
      <c r="KJ242" s="28" t="str">
        <f t="shared" si="492"/>
        <v/>
      </c>
      <c r="KK242" s="122" t="str">
        <f t="shared" si="493"/>
        <v/>
      </c>
    </row>
    <row r="243" spans="2:297" s="26" customFormat="1" ht="26.25" customHeight="1" x14ac:dyDescent="0.2">
      <c r="B243" s="27">
        <f t="shared" si="372"/>
        <v>0</v>
      </c>
      <c r="C243" s="27">
        <f t="shared" si="373"/>
        <v>0</v>
      </c>
      <c r="D243" s="27">
        <f t="shared" si="374"/>
        <v>0</v>
      </c>
      <c r="E243" s="27">
        <f t="shared" si="375"/>
        <v>0</v>
      </c>
      <c r="F243" s="27">
        <f t="shared" si="376"/>
        <v>0</v>
      </c>
      <c r="G243" s="27">
        <f t="shared" si="377"/>
        <v>0</v>
      </c>
      <c r="H243" s="27">
        <f t="shared" si="378"/>
        <v>0</v>
      </c>
      <c r="I243" s="27">
        <f t="shared" si="379"/>
        <v>0</v>
      </c>
      <c r="J243" s="27"/>
      <c r="K243" s="27"/>
      <c r="L243" s="27"/>
      <c r="N243" s="131" t="str">
        <f t="shared" si="380"/>
        <v/>
      </c>
      <c r="O243" s="59"/>
      <c r="P243" s="59"/>
      <c r="Q243" s="241"/>
      <c r="R243" s="483"/>
      <c r="S243" s="243" t="str">
        <f>IFERROR(VLOOKUP($R243,整理番号!$B$4:$C$5,2,FALSE),"")</f>
        <v/>
      </c>
      <c r="T243" s="59"/>
      <c r="U243" s="250"/>
      <c r="V243" s="121"/>
      <c r="W243" s="218" t="str">
        <f t="shared" si="381"/>
        <v/>
      </c>
      <c r="X243" s="111"/>
      <c r="Y243" s="115"/>
      <c r="Z243" s="146" t="str">
        <f>IFERROR(VLOOKUP($Y243,整理番号!$B$8:$C$10,2,FALSE),"")</f>
        <v/>
      </c>
      <c r="AA243" s="251"/>
      <c r="AB243" s="28"/>
      <c r="AC243" s="62" t="str">
        <f>IFERROR(VLOOKUP($AB243,整理番号!$B$22:$C$23,2,FALSE),"")</f>
        <v/>
      </c>
      <c r="AD243" s="28"/>
      <c r="AE243" s="116" t="str">
        <f>IFERROR(VLOOKUP(AD243,整理番号!$B$14:$C$16,2,FALSE),"")</f>
        <v/>
      </c>
      <c r="AF243" s="115"/>
      <c r="AG243" s="30" t="str">
        <f>IFERROR(VLOOKUP(AF243,整理番号!$B$18:$C$19,2,FALSE),"")</f>
        <v/>
      </c>
      <c r="AH243" s="28"/>
      <c r="AI243" s="254"/>
      <c r="AJ243" s="254"/>
      <c r="AK243" s="122"/>
      <c r="AL243" s="141"/>
      <c r="AM243" s="28"/>
      <c r="AN243" s="141"/>
      <c r="AO243" s="115"/>
      <c r="AP243" s="116" t="str">
        <f>IFERROR(VLOOKUP(AO243,整理番号!$B$38:$C$43,2,FALSE),"")</f>
        <v/>
      </c>
      <c r="AQ243" s="104" t="str">
        <f t="shared" si="382"/>
        <v/>
      </c>
      <c r="AR243" s="27"/>
      <c r="AS243" s="28"/>
      <c r="AT243" s="27"/>
      <c r="AU243" s="27"/>
      <c r="AV243" s="122"/>
      <c r="AW243" s="115"/>
      <c r="AX243" s="31"/>
      <c r="AY243" s="64" t="str">
        <f t="shared" si="383"/>
        <v/>
      </c>
      <c r="AZ243" s="31"/>
      <c r="BA243" s="31"/>
      <c r="BB243" s="64">
        <f t="shared" si="384"/>
        <v>0</v>
      </c>
      <c r="BC243" s="64" t="str">
        <f t="shared" si="385"/>
        <v/>
      </c>
      <c r="BD243" s="64" t="str">
        <f t="shared" si="386"/>
        <v/>
      </c>
      <c r="BE243" s="33"/>
      <c r="BF243" s="34" t="str">
        <f t="shared" si="387"/>
        <v/>
      </c>
      <c r="BG243" s="125" t="str">
        <f t="shared" si="388"/>
        <v/>
      </c>
      <c r="BH243" s="262"/>
      <c r="BI243" s="263"/>
      <c r="BJ243" s="31"/>
      <c r="BK243" s="31"/>
      <c r="BL243" s="31"/>
      <c r="BM243" s="31"/>
      <c r="BN243" s="148"/>
      <c r="BO243" s="270"/>
      <c r="BP243" s="267"/>
      <c r="BQ243" s="262"/>
      <c r="BR243" s="263"/>
      <c r="BS243" s="31"/>
      <c r="BT243" s="31"/>
      <c r="BU243" s="31"/>
      <c r="BV243" s="31"/>
      <c r="BW243" s="148"/>
      <c r="BX243" s="270"/>
      <c r="BY243" s="267"/>
      <c r="BZ243" s="262"/>
      <c r="CA243" s="263"/>
      <c r="CB243" s="31"/>
      <c r="CC243" s="31"/>
      <c r="CD243" s="31"/>
      <c r="CE243" s="31"/>
      <c r="CF243" s="148"/>
      <c r="CG243" s="270"/>
      <c r="CH243" s="267"/>
      <c r="CI243" s="262"/>
      <c r="CJ243" s="263"/>
      <c r="CK243" s="323"/>
      <c r="CL243" s="323"/>
      <c r="CM243" s="323"/>
      <c r="CN243" s="323"/>
      <c r="CO243" s="35" t="s">
        <v>306</v>
      </c>
      <c r="CP243" s="342" t="str">
        <f t="shared" si="389"/>
        <v/>
      </c>
      <c r="CQ243" s="267"/>
      <c r="CR243" s="258"/>
      <c r="CS243" s="93"/>
      <c r="CT243" s="275"/>
      <c r="CU243" s="275"/>
      <c r="CV243" s="275"/>
      <c r="CW243" s="275"/>
      <c r="CX243" s="36" t="s">
        <v>307</v>
      </c>
      <c r="CY243" s="273"/>
      <c r="CZ243" s="258"/>
      <c r="DA243" s="263"/>
      <c r="DB243" s="296"/>
      <c r="DC243" s="296"/>
      <c r="DD243" s="296"/>
      <c r="DE243" s="296"/>
      <c r="DF243" s="36" t="s">
        <v>308</v>
      </c>
      <c r="DG243" s="344" t="str">
        <f t="shared" si="390"/>
        <v/>
      </c>
      <c r="DH243" s="273"/>
      <c r="DI243" s="258"/>
      <c r="DJ243" s="263"/>
      <c r="DK243" s="278"/>
      <c r="DL243" s="278"/>
      <c r="DM243" s="278"/>
      <c r="DN243" s="278"/>
      <c r="DO243" s="36" t="s">
        <v>309</v>
      </c>
      <c r="DP243" s="281"/>
      <c r="DQ243" s="284" t="str">
        <f t="shared" si="391"/>
        <v/>
      </c>
      <c r="DR243" s="273"/>
      <c r="DS243" s="43"/>
      <c r="DT243" s="93"/>
      <c r="DU243" s="37"/>
      <c r="DV243" s="37"/>
      <c r="DW243" s="37"/>
      <c r="DX243" s="37"/>
      <c r="DY243" s="46" t="s">
        <v>310</v>
      </c>
      <c r="DZ243" s="478"/>
      <c r="EA243" s="38"/>
      <c r="EB243" s="37"/>
      <c r="EC243" s="37"/>
      <c r="ED243" s="37"/>
      <c r="EE243" s="37"/>
      <c r="EF243" s="49" t="s">
        <v>307</v>
      </c>
      <c r="EG243" s="54"/>
      <c r="EH243" s="290"/>
      <c r="EI243" s="37"/>
      <c r="EJ243" s="37"/>
      <c r="EK243" s="37"/>
      <c r="EL243" s="37"/>
      <c r="EM243" s="52" t="s">
        <v>307</v>
      </c>
      <c r="EN243" s="57"/>
      <c r="EO243" s="290"/>
      <c r="EP243" s="37"/>
      <c r="EQ243" s="37"/>
      <c r="ER243" s="37"/>
      <c r="ES243" s="37"/>
      <c r="ET243" s="39" t="s">
        <v>307</v>
      </c>
      <c r="EU243" s="287"/>
      <c r="EV243" s="292"/>
      <c r="EW243" s="290"/>
      <c r="EX243" s="37"/>
      <c r="EY243" s="37"/>
      <c r="EZ243" s="37"/>
      <c r="FA243" s="37"/>
      <c r="FB243" s="39" t="s">
        <v>307</v>
      </c>
      <c r="FC243" s="287"/>
      <c r="FD243" s="292"/>
      <c r="FE243" s="290"/>
      <c r="FF243" s="296"/>
      <c r="FG243" s="296"/>
      <c r="FH243" s="296"/>
      <c r="FI243" s="296"/>
      <c r="FJ243" s="40" t="s">
        <v>311</v>
      </c>
      <c r="FK243" s="302" t="str">
        <f t="shared" si="392"/>
        <v/>
      </c>
      <c r="FL243" s="299"/>
      <c r="FM243" s="292"/>
      <c r="FN243" s="290"/>
      <c r="FO243" s="305"/>
      <c r="FP243" s="296"/>
      <c r="FQ243" s="296"/>
      <c r="FR243" s="296"/>
      <c r="FS243" s="40" t="s">
        <v>311</v>
      </c>
      <c r="FT243" s="352" t="str">
        <f t="shared" si="393"/>
        <v/>
      </c>
      <c r="FU243" s="267"/>
      <c r="FV243" s="292"/>
      <c r="FW243" s="290"/>
      <c r="FX243" s="326"/>
      <c r="FY243" s="326"/>
      <c r="FZ243" s="326"/>
      <c r="GA243" s="326"/>
      <c r="GB243" s="36" t="s">
        <v>312</v>
      </c>
      <c r="GC243" s="308" t="str">
        <f t="shared" si="394"/>
        <v/>
      </c>
      <c r="GD243" s="267"/>
      <c r="GE243" s="312" t="str">
        <f t="shared" si="395"/>
        <v/>
      </c>
      <c r="GF243" s="313"/>
      <c r="GG243" s="338"/>
      <c r="GH243" s="312" t="str">
        <f t="shared" si="396"/>
        <v/>
      </c>
      <c r="GI243" s="313"/>
      <c r="GJ243" s="338" t="s">
        <v>56</v>
      </c>
      <c r="GK243" s="475" t="str">
        <f t="shared" si="397"/>
        <v/>
      </c>
      <c r="GL243" s="313"/>
      <c r="GM243" s="313"/>
      <c r="GN243" s="338"/>
      <c r="GO243" s="429" t="str">
        <f t="shared" si="398"/>
        <v/>
      </c>
      <c r="GP243" s="430" t="str">
        <f t="shared" si="399"/>
        <v/>
      </c>
      <c r="GQ243" s="431" t="str">
        <f t="shared" si="400"/>
        <v/>
      </c>
      <c r="GR243" s="432" t="str">
        <f t="shared" si="401"/>
        <v/>
      </c>
      <c r="GS243" s="430" t="str">
        <f t="shared" si="402"/>
        <v/>
      </c>
      <c r="GT243" s="433" t="str">
        <f t="shared" si="403"/>
        <v/>
      </c>
      <c r="GU243" s="331" t="str">
        <f t="shared" si="404"/>
        <v/>
      </c>
      <c r="GV243" s="333" t="str">
        <f t="shared" si="405"/>
        <v/>
      </c>
      <c r="GW243" s="439" t="str">
        <f t="shared" si="406"/>
        <v/>
      </c>
      <c r="GX243" s="433" t="str">
        <f t="shared" si="407"/>
        <v/>
      </c>
      <c r="GY243" s="331" t="str">
        <f t="shared" si="408"/>
        <v/>
      </c>
      <c r="GZ243" s="331" t="str">
        <f t="shared" si="409"/>
        <v/>
      </c>
      <c r="HA243" s="328" t="str">
        <f t="shared" si="410"/>
        <v/>
      </c>
      <c r="HB243" s="331" t="str">
        <f t="shared" si="411"/>
        <v/>
      </c>
      <c r="HC243" s="331" t="str">
        <f t="shared" si="412"/>
        <v/>
      </c>
      <c r="HD243" s="333" t="str">
        <f t="shared" si="413"/>
        <v/>
      </c>
      <c r="HE243" s="332" t="str">
        <f t="shared" si="414"/>
        <v/>
      </c>
      <c r="HF243" s="331" t="str">
        <f t="shared" si="415"/>
        <v/>
      </c>
      <c r="HG243" s="333" t="str">
        <f t="shared" si="416"/>
        <v/>
      </c>
      <c r="HH243" s="419" t="str">
        <f t="shared" si="417"/>
        <v/>
      </c>
      <c r="HI243" s="358" t="str">
        <f t="shared" si="418"/>
        <v/>
      </c>
      <c r="HJ243" s="331" t="str">
        <f t="shared" si="419"/>
        <v/>
      </c>
      <c r="HK243" s="331" t="str">
        <f t="shared" si="420"/>
        <v/>
      </c>
      <c r="HL243" s="358" t="str">
        <f t="shared" si="421"/>
        <v/>
      </c>
      <c r="HM243" s="331" t="str">
        <f t="shared" si="422"/>
        <v/>
      </c>
      <c r="HN243" s="331" t="str">
        <f t="shared" si="423"/>
        <v/>
      </c>
      <c r="HO243" s="358" t="str">
        <f t="shared" si="424"/>
        <v/>
      </c>
      <c r="HP243" s="331" t="str">
        <f t="shared" si="425"/>
        <v/>
      </c>
      <c r="HQ243" s="331" t="str">
        <f t="shared" si="426"/>
        <v/>
      </c>
      <c r="HR243" s="361" t="str">
        <f t="shared" si="427"/>
        <v/>
      </c>
      <c r="HS243" s="348" t="str">
        <f t="shared" si="428"/>
        <v/>
      </c>
      <c r="HT243" s="333" t="str">
        <f t="shared" si="429"/>
        <v/>
      </c>
      <c r="HU243" s="428" t="str">
        <f t="shared" si="430"/>
        <v/>
      </c>
      <c r="HV243" s="328" t="str">
        <f t="shared" si="431"/>
        <v/>
      </c>
      <c r="HW243" s="330" t="str">
        <f t="shared" si="432"/>
        <v/>
      </c>
      <c r="HX243" s="418" t="str">
        <f t="shared" si="433"/>
        <v/>
      </c>
      <c r="HY243" s="331" t="str">
        <f t="shared" si="434"/>
        <v/>
      </c>
      <c r="HZ243" s="331" t="str">
        <f t="shared" si="435"/>
        <v/>
      </c>
      <c r="IA243" s="331" t="str">
        <f t="shared" si="436"/>
        <v/>
      </c>
      <c r="IB243" s="331" t="str">
        <f t="shared" si="437"/>
        <v/>
      </c>
      <c r="IC243" s="333" t="str">
        <f t="shared" si="438"/>
        <v/>
      </c>
      <c r="ID243" s="419" t="str">
        <f t="shared" si="439"/>
        <v/>
      </c>
      <c r="IE243" s="331" t="str">
        <f t="shared" si="440"/>
        <v/>
      </c>
      <c r="IF243" s="331" t="str">
        <f t="shared" si="441"/>
        <v/>
      </c>
      <c r="IG243" s="331" t="str">
        <f t="shared" si="442"/>
        <v/>
      </c>
      <c r="IH243" s="331" t="str">
        <f t="shared" si="443"/>
        <v/>
      </c>
      <c r="II243" s="333" t="str">
        <f t="shared" si="444"/>
        <v/>
      </c>
      <c r="IJ243" s="419" t="str">
        <f t="shared" si="445"/>
        <v/>
      </c>
      <c r="IK243" s="331" t="str">
        <f t="shared" si="446"/>
        <v/>
      </c>
      <c r="IL243" s="331" t="str">
        <f t="shared" si="447"/>
        <v/>
      </c>
      <c r="IM243" s="331" t="str">
        <f t="shared" si="448"/>
        <v/>
      </c>
      <c r="IN243" s="331" t="str">
        <f t="shared" si="449"/>
        <v/>
      </c>
      <c r="IO243" s="333" t="str">
        <f t="shared" si="450"/>
        <v/>
      </c>
      <c r="IP243" s="433" t="str">
        <f t="shared" si="451"/>
        <v/>
      </c>
      <c r="IQ243" s="331" t="str">
        <f t="shared" si="452"/>
        <v/>
      </c>
      <c r="IR243" s="348" t="str">
        <f t="shared" si="453"/>
        <v/>
      </c>
      <c r="IS243" s="433" t="str">
        <f t="shared" si="454"/>
        <v/>
      </c>
      <c r="IT243" s="331" t="str">
        <f t="shared" si="455"/>
        <v/>
      </c>
      <c r="IU243" s="333" t="str">
        <f t="shared" si="456"/>
        <v/>
      </c>
      <c r="IV243" s="449" t="str">
        <f t="shared" si="457"/>
        <v/>
      </c>
      <c r="IW243" s="331" t="str">
        <f t="shared" si="458"/>
        <v/>
      </c>
      <c r="IX243" s="331" t="str">
        <f t="shared" si="459"/>
        <v/>
      </c>
      <c r="IY243" s="348" t="str">
        <f t="shared" si="460"/>
        <v/>
      </c>
      <c r="IZ243" s="365" t="str">
        <f t="shared" si="461"/>
        <v/>
      </c>
      <c r="JA243" s="340"/>
      <c r="JB243" s="100"/>
      <c r="JC243" s="370" t="str">
        <f t="shared" si="462"/>
        <v/>
      </c>
      <c r="JD243" s="101" t="str">
        <f t="shared" si="463"/>
        <v/>
      </c>
      <c r="JE243" s="367" t="str">
        <f t="shared" si="464"/>
        <v/>
      </c>
      <c r="JF243" s="368" t="str">
        <f t="shared" si="465"/>
        <v/>
      </c>
      <c r="JG243" s="368" t="str">
        <f t="shared" si="466"/>
        <v/>
      </c>
      <c r="JH243" s="368" t="str">
        <f t="shared" si="467"/>
        <v/>
      </c>
      <c r="JI243" s="368">
        <f t="shared" si="468"/>
        <v>0</v>
      </c>
      <c r="JJ243" s="369" t="str">
        <f t="shared" si="469"/>
        <v/>
      </c>
      <c r="JK243" s="367" t="str">
        <f t="shared" si="470"/>
        <v/>
      </c>
      <c r="JL243" s="369" t="str">
        <f t="shared" si="471"/>
        <v/>
      </c>
      <c r="JM243" s="368" t="str">
        <f t="shared" si="472"/>
        <v/>
      </c>
      <c r="JN243" s="368" t="str">
        <f t="shared" si="473"/>
        <v/>
      </c>
      <c r="JO243" s="368" t="str">
        <f t="shared" si="474"/>
        <v/>
      </c>
      <c r="JP243" s="371" t="str">
        <f t="shared" si="475"/>
        <v/>
      </c>
      <c r="JR243" s="115" t="str">
        <f t="shared" si="476"/>
        <v/>
      </c>
      <c r="JS243" s="28" t="str">
        <f t="shared" si="477"/>
        <v/>
      </c>
      <c r="JT243" s="28" t="str">
        <f t="shared" si="478"/>
        <v/>
      </c>
      <c r="JU243" s="28" t="str">
        <f t="shared" si="479"/>
        <v/>
      </c>
      <c r="JV243" s="28" t="str">
        <f t="shared" si="480"/>
        <v/>
      </c>
      <c r="JW243" s="251"/>
      <c r="JX243" s="122" t="str">
        <f t="shared" si="481"/>
        <v/>
      </c>
      <c r="JZ243" s="115" t="str">
        <f t="shared" si="482"/>
        <v/>
      </c>
      <c r="KA243" s="398" t="str">
        <f t="shared" si="483"/>
        <v/>
      </c>
      <c r="KB243" s="398" t="str">
        <f t="shared" si="484"/>
        <v/>
      </c>
      <c r="KC243" s="28" t="str">
        <f t="shared" si="485"/>
        <v/>
      </c>
      <c r="KD243" s="28" t="str">
        <f t="shared" si="486"/>
        <v/>
      </c>
      <c r="KE243" s="28" t="str">
        <f t="shared" si="487"/>
        <v/>
      </c>
      <c r="KF243" s="28" t="str">
        <f t="shared" si="488"/>
        <v/>
      </c>
      <c r="KG243" s="28" t="str">
        <f t="shared" si="489"/>
        <v/>
      </c>
      <c r="KH243" s="28" t="str">
        <f t="shared" si="490"/>
        <v/>
      </c>
      <c r="KI243" s="28" t="str">
        <f t="shared" si="491"/>
        <v/>
      </c>
      <c r="KJ243" s="28" t="str">
        <f t="shared" si="492"/>
        <v/>
      </c>
      <c r="KK243" s="122" t="str">
        <f t="shared" si="493"/>
        <v/>
      </c>
    </row>
    <row r="244" spans="2:297" s="26" customFormat="1" ht="26.25" customHeight="1" x14ac:dyDescent="0.2">
      <c r="B244" s="27">
        <f t="shared" si="372"/>
        <v>0</v>
      </c>
      <c r="C244" s="27">
        <f t="shared" si="373"/>
        <v>0</v>
      </c>
      <c r="D244" s="27">
        <f t="shared" si="374"/>
        <v>0</v>
      </c>
      <c r="E244" s="27">
        <f t="shared" si="375"/>
        <v>0</v>
      </c>
      <c r="F244" s="27">
        <f t="shared" si="376"/>
        <v>0</v>
      </c>
      <c r="G244" s="27">
        <f t="shared" si="377"/>
        <v>0</v>
      </c>
      <c r="H244" s="27">
        <f t="shared" si="378"/>
        <v>0</v>
      </c>
      <c r="I244" s="27">
        <f t="shared" si="379"/>
        <v>0</v>
      </c>
      <c r="J244" s="27"/>
      <c r="K244" s="27"/>
      <c r="L244" s="27"/>
      <c r="N244" s="131" t="str">
        <f t="shared" si="380"/>
        <v/>
      </c>
      <c r="O244" s="59"/>
      <c r="P244" s="59"/>
      <c r="Q244" s="241"/>
      <c r="R244" s="483"/>
      <c r="S244" s="243" t="str">
        <f>IFERROR(VLOOKUP($R244,整理番号!$B$4:$C$5,2,FALSE),"")</f>
        <v/>
      </c>
      <c r="T244" s="59"/>
      <c r="U244" s="250"/>
      <c r="V244" s="121"/>
      <c r="W244" s="218" t="str">
        <f t="shared" si="381"/>
        <v/>
      </c>
      <c r="X244" s="111"/>
      <c r="Y244" s="115"/>
      <c r="Z244" s="146" t="str">
        <f>IFERROR(VLOOKUP($Y244,整理番号!$B$8:$C$10,2,FALSE),"")</f>
        <v/>
      </c>
      <c r="AA244" s="251"/>
      <c r="AB244" s="28"/>
      <c r="AC244" s="62" t="str">
        <f>IFERROR(VLOOKUP($AB244,整理番号!$B$22:$C$23,2,FALSE),"")</f>
        <v/>
      </c>
      <c r="AD244" s="28"/>
      <c r="AE244" s="116" t="str">
        <f>IFERROR(VLOOKUP(AD244,整理番号!$B$14:$C$16,2,FALSE),"")</f>
        <v/>
      </c>
      <c r="AF244" s="115"/>
      <c r="AG244" s="30" t="str">
        <f>IFERROR(VLOOKUP(AF244,整理番号!$B$18:$C$19,2,FALSE),"")</f>
        <v/>
      </c>
      <c r="AH244" s="28"/>
      <c r="AI244" s="254"/>
      <c r="AJ244" s="254"/>
      <c r="AK244" s="122"/>
      <c r="AL244" s="141"/>
      <c r="AM244" s="28"/>
      <c r="AN244" s="141"/>
      <c r="AO244" s="115"/>
      <c r="AP244" s="116" t="str">
        <f>IFERROR(VLOOKUP(AO244,整理番号!$B$38:$C$43,2,FALSE),"")</f>
        <v/>
      </c>
      <c r="AQ244" s="104" t="str">
        <f t="shared" si="382"/>
        <v/>
      </c>
      <c r="AR244" s="27"/>
      <c r="AS244" s="28"/>
      <c r="AT244" s="27"/>
      <c r="AU244" s="27"/>
      <c r="AV244" s="122"/>
      <c r="AW244" s="115"/>
      <c r="AX244" s="31"/>
      <c r="AY244" s="64" t="str">
        <f t="shared" si="383"/>
        <v/>
      </c>
      <c r="AZ244" s="31"/>
      <c r="BA244" s="31"/>
      <c r="BB244" s="64">
        <f t="shared" si="384"/>
        <v>0</v>
      </c>
      <c r="BC244" s="64" t="str">
        <f t="shared" si="385"/>
        <v/>
      </c>
      <c r="BD244" s="64" t="str">
        <f t="shared" si="386"/>
        <v/>
      </c>
      <c r="BE244" s="33"/>
      <c r="BF244" s="34" t="str">
        <f t="shared" si="387"/>
        <v/>
      </c>
      <c r="BG244" s="125" t="str">
        <f t="shared" si="388"/>
        <v/>
      </c>
      <c r="BH244" s="262"/>
      <c r="BI244" s="263"/>
      <c r="BJ244" s="31"/>
      <c r="BK244" s="31"/>
      <c r="BL244" s="31"/>
      <c r="BM244" s="31"/>
      <c r="BN244" s="148"/>
      <c r="BO244" s="270"/>
      <c r="BP244" s="267"/>
      <c r="BQ244" s="262"/>
      <c r="BR244" s="263"/>
      <c r="BS244" s="31"/>
      <c r="BT244" s="31"/>
      <c r="BU244" s="31"/>
      <c r="BV244" s="31"/>
      <c r="BW244" s="148"/>
      <c r="BX244" s="270"/>
      <c r="BY244" s="267"/>
      <c r="BZ244" s="262"/>
      <c r="CA244" s="263"/>
      <c r="CB244" s="31"/>
      <c r="CC244" s="31"/>
      <c r="CD244" s="31"/>
      <c r="CE244" s="31"/>
      <c r="CF244" s="148"/>
      <c r="CG244" s="270"/>
      <c r="CH244" s="267"/>
      <c r="CI244" s="262"/>
      <c r="CJ244" s="263"/>
      <c r="CK244" s="323"/>
      <c r="CL244" s="323"/>
      <c r="CM244" s="323"/>
      <c r="CN244" s="323"/>
      <c r="CO244" s="35" t="s">
        <v>306</v>
      </c>
      <c r="CP244" s="342" t="str">
        <f t="shared" si="389"/>
        <v/>
      </c>
      <c r="CQ244" s="267"/>
      <c r="CR244" s="258"/>
      <c r="CS244" s="93"/>
      <c r="CT244" s="275"/>
      <c r="CU244" s="275"/>
      <c r="CV244" s="275"/>
      <c r="CW244" s="275"/>
      <c r="CX244" s="36" t="s">
        <v>307</v>
      </c>
      <c r="CY244" s="273"/>
      <c r="CZ244" s="258"/>
      <c r="DA244" s="263"/>
      <c r="DB244" s="296"/>
      <c r="DC244" s="296"/>
      <c r="DD244" s="296"/>
      <c r="DE244" s="296"/>
      <c r="DF244" s="36" t="s">
        <v>308</v>
      </c>
      <c r="DG244" s="344" t="str">
        <f t="shared" si="390"/>
        <v/>
      </c>
      <c r="DH244" s="273"/>
      <c r="DI244" s="258"/>
      <c r="DJ244" s="263"/>
      <c r="DK244" s="278"/>
      <c r="DL244" s="278"/>
      <c r="DM244" s="278"/>
      <c r="DN244" s="278"/>
      <c r="DO244" s="36" t="s">
        <v>309</v>
      </c>
      <c r="DP244" s="281"/>
      <c r="DQ244" s="284" t="str">
        <f t="shared" si="391"/>
        <v/>
      </c>
      <c r="DR244" s="273"/>
      <c r="DS244" s="43"/>
      <c r="DT244" s="93"/>
      <c r="DU244" s="37"/>
      <c r="DV244" s="37"/>
      <c r="DW244" s="37"/>
      <c r="DX244" s="37"/>
      <c r="DY244" s="46" t="s">
        <v>310</v>
      </c>
      <c r="DZ244" s="478"/>
      <c r="EA244" s="38"/>
      <c r="EB244" s="37"/>
      <c r="EC244" s="37"/>
      <c r="ED244" s="37"/>
      <c r="EE244" s="37"/>
      <c r="EF244" s="49" t="s">
        <v>307</v>
      </c>
      <c r="EG244" s="54"/>
      <c r="EH244" s="290"/>
      <c r="EI244" s="37"/>
      <c r="EJ244" s="37"/>
      <c r="EK244" s="37"/>
      <c r="EL244" s="37"/>
      <c r="EM244" s="52" t="s">
        <v>307</v>
      </c>
      <c r="EN244" s="57"/>
      <c r="EO244" s="290"/>
      <c r="EP244" s="37"/>
      <c r="EQ244" s="37"/>
      <c r="ER244" s="37"/>
      <c r="ES244" s="37"/>
      <c r="ET244" s="39" t="s">
        <v>307</v>
      </c>
      <c r="EU244" s="287"/>
      <c r="EV244" s="292"/>
      <c r="EW244" s="290"/>
      <c r="EX244" s="37"/>
      <c r="EY244" s="37"/>
      <c r="EZ244" s="37"/>
      <c r="FA244" s="37"/>
      <c r="FB244" s="39" t="s">
        <v>307</v>
      </c>
      <c r="FC244" s="287"/>
      <c r="FD244" s="292"/>
      <c r="FE244" s="290"/>
      <c r="FF244" s="296"/>
      <c r="FG244" s="296"/>
      <c r="FH244" s="296"/>
      <c r="FI244" s="296"/>
      <c r="FJ244" s="40" t="s">
        <v>311</v>
      </c>
      <c r="FK244" s="302" t="str">
        <f t="shared" si="392"/>
        <v/>
      </c>
      <c r="FL244" s="299"/>
      <c r="FM244" s="292"/>
      <c r="FN244" s="290"/>
      <c r="FO244" s="305"/>
      <c r="FP244" s="296"/>
      <c r="FQ244" s="296"/>
      <c r="FR244" s="296"/>
      <c r="FS244" s="40" t="s">
        <v>311</v>
      </c>
      <c r="FT244" s="352" t="str">
        <f t="shared" si="393"/>
        <v/>
      </c>
      <c r="FU244" s="267"/>
      <c r="FV244" s="292"/>
      <c r="FW244" s="290"/>
      <c r="FX244" s="326"/>
      <c r="FY244" s="326"/>
      <c r="FZ244" s="326"/>
      <c r="GA244" s="326"/>
      <c r="GB244" s="36" t="s">
        <v>312</v>
      </c>
      <c r="GC244" s="308" t="str">
        <f t="shared" si="394"/>
        <v/>
      </c>
      <c r="GD244" s="267"/>
      <c r="GE244" s="312" t="str">
        <f t="shared" si="395"/>
        <v/>
      </c>
      <c r="GF244" s="313"/>
      <c r="GG244" s="338"/>
      <c r="GH244" s="312" t="str">
        <f t="shared" si="396"/>
        <v/>
      </c>
      <c r="GI244" s="313"/>
      <c r="GJ244" s="338" t="s">
        <v>56</v>
      </c>
      <c r="GK244" s="475" t="str">
        <f t="shared" si="397"/>
        <v/>
      </c>
      <c r="GL244" s="313"/>
      <c r="GM244" s="313"/>
      <c r="GN244" s="338"/>
      <c r="GO244" s="429" t="str">
        <f t="shared" si="398"/>
        <v/>
      </c>
      <c r="GP244" s="430" t="str">
        <f t="shared" si="399"/>
        <v/>
      </c>
      <c r="GQ244" s="431" t="str">
        <f t="shared" si="400"/>
        <v/>
      </c>
      <c r="GR244" s="432" t="str">
        <f t="shared" si="401"/>
        <v/>
      </c>
      <c r="GS244" s="430" t="str">
        <f t="shared" si="402"/>
        <v/>
      </c>
      <c r="GT244" s="433" t="str">
        <f t="shared" si="403"/>
        <v/>
      </c>
      <c r="GU244" s="331" t="str">
        <f t="shared" si="404"/>
        <v/>
      </c>
      <c r="GV244" s="333" t="str">
        <f t="shared" si="405"/>
        <v/>
      </c>
      <c r="GW244" s="439" t="str">
        <f t="shared" si="406"/>
        <v/>
      </c>
      <c r="GX244" s="433" t="str">
        <f t="shared" si="407"/>
        <v/>
      </c>
      <c r="GY244" s="331" t="str">
        <f t="shared" si="408"/>
        <v/>
      </c>
      <c r="GZ244" s="331" t="str">
        <f t="shared" si="409"/>
        <v/>
      </c>
      <c r="HA244" s="328" t="str">
        <f t="shared" si="410"/>
        <v/>
      </c>
      <c r="HB244" s="331" t="str">
        <f t="shared" si="411"/>
        <v/>
      </c>
      <c r="HC244" s="331" t="str">
        <f t="shared" si="412"/>
        <v/>
      </c>
      <c r="HD244" s="333" t="str">
        <f t="shared" si="413"/>
        <v/>
      </c>
      <c r="HE244" s="332" t="str">
        <f t="shared" si="414"/>
        <v/>
      </c>
      <c r="HF244" s="331" t="str">
        <f t="shared" si="415"/>
        <v/>
      </c>
      <c r="HG244" s="333" t="str">
        <f t="shared" si="416"/>
        <v/>
      </c>
      <c r="HH244" s="419" t="str">
        <f t="shared" si="417"/>
        <v/>
      </c>
      <c r="HI244" s="358" t="str">
        <f t="shared" si="418"/>
        <v/>
      </c>
      <c r="HJ244" s="331" t="str">
        <f t="shared" si="419"/>
        <v/>
      </c>
      <c r="HK244" s="331" t="str">
        <f t="shared" si="420"/>
        <v/>
      </c>
      <c r="HL244" s="358" t="str">
        <f t="shared" si="421"/>
        <v/>
      </c>
      <c r="HM244" s="331" t="str">
        <f t="shared" si="422"/>
        <v/>
      </c>
      <c r="HN244" s="331" t="str">
        <f t="shared" si="423"/>
        <v/>
      </c>
      <c r="HO244" s="358" t="str">
        <f t="shared" si="424"/>
        <v/>
      </c>
      <c r="HP244" s="331" t="str">
        <f t="shared" si="425"/>
        <v/>
      </c>
      <c r="HQ244" s="331" t="str">
        <f t="shared" si="426"/>
        <v/>
      </c>
      <c r="HR244" s="361" t="str">
        <f t="shared" si="427"/>
        <v/>
      </c>
      <c r="HS244" s="348" t="str">
        <f t="shared" si="428"/>
        <v/>
      </c>
      <c r="HT244" s="333" t="str">
        <f t="shared" si="429"/>
        <v/>
      </c>
      <c r="HU244" s="428" t="str">
        <f t="shared" si="430"/>
        <v/>
      </c>
      <c r="HV244" s="328" t="str">
        <f t="shared" si="431"/>
        <v/>
      </c>
      <c r="HW244" s="330" t="str">
        <f t="shared" si="432"/>
        <v/>
      </c>
      <c r="HX244" s="418" t="str">
        <f t="shared" si="433"/>
        <v/>
      </c>
      <c r="HY244" s="331" t="str">
        <f t="shared" si="434"/>
        <v/>
      </c>
      <c r="HZ244" s="331" t="str">
        <f t="shared" si="435"/>
        <v/>
      </c>
      <c r="IA244" s="331" t="str">
        <f t="shared" si="436"/>
        <v/>
      </c>
      <c r="IB244" s="331" t="str">
        <f t="shared" si="437"/>
        <v/>
      </c>
      <c r="IC244" s="333" t="str">
        <f t="shared" si="438"/>
        <v/>
      </c>
      <c r="ID244" s="419" t="str">
        <f t="shared" si="439"/>
        <v/>
      </c>
      <c r="IE244" s="331" t="str">
        <f t="shared" si="440"/>
        <v/>
      </c>
      <c r="IF244" s="331" t="str">
        <f t="shared" si="441"/>
        <v/>
      </c>
      <c r="IG244" s="331" t="str">
        <f t="shared" si="442"/>
        <v/>
      </c>
      <c r="IH244" s="331" t="str">
        <f t="shared" si="443"/>
        <v/>
      </c>
      <c r="II244" s="333" t="str">
        <f t="shared" si="444"/>
        <v/>
      </c>
      <c r="IJ244" s="419" t="str">
        <f t="shared" si="445"/>
        <v/>
      </c>
      <c r="IK244" s="331" t="str">
        <f t="shared" si="446"/>
        <v/>
      </c>
      <c r="IL244" s="331" t="str">
        <f t="shared" si="447"/>
        <v/>
      </c>
      <c r="IM244" s="331" t="str">
        <f t="shared" si="448"/>
        <v/>
      </c>
      <c r="IN244" s="331" t="str">
        <f t="shared" si="449"/>
        <v/>
      </c>
      <c r="IO244" s="333" t="str">
        <f t="shared" si="450"/>
        <v/>
      </c>
      <c r="IP244" s="433" t="str">
        <f t="shared" si="451"/>
        <v/>
      </c>
      <c r="IQ244" s="331" t="str">
        <f t="shared" si="452"/>
        <v/>
      </c>
      <c r="IR244" s="348" t="str">
        <f t="shared" si="453"/>
        <v/>
      </c>
      <c r="IS244" s="433" t="str">
        <f t="shared" si="454"/>
        <v/>
      </c>
      <c r="IT244" s="331" t="str">
        <f t="shared" si="455"/>
        <v/>
      </c>
      <c r="IU244" s="333" t="str">
        <f t="shared" si="456"/>
        <v/>
      </c>
      <c r="IV244" s="449" t="str">
        <f t="shared" si="457"/>
        <v/>
      </c>
      <c r="IW244" s="331" t="str">
        <f t="shared" si="458"/>
        <v/>
      </c>
      <c r="IX244" s="331" t="str">
        <f t="shared" si="459"/>
        <v/>
      </c>
      <c r="IY244" s="348" t="str">
        <f t="shared" si="460"/>
        <v/>
      </c>
      <c r="IZ244" s="365" t="str">
        <f t="shared" si="461"/>
        <v/>
      </c>
      <c r="JA244" s="340"/>
      <c r="JB244" s="100"/>
      <c r="JC244" s="370" t="str">
        <f t="shared" si="462"/>
        <v/>
      </c>
      <c r="JD244" s="101" t="str">
        <f t="shared" si="463"/>
        <v/>
      </c>
      <c r="JE244" s="367" t="str">
        <f t="shared" si="464"/>
        <v/>
      </c>
      <c r="JF244" s="368" t="str">
        <f t="shared" si="465"/>
        <v/>
      </c>
      <c r="JG244" s="368" t="str">
        <f t="shared" si="466"/>
        <v/>
      </c>
      <c r="JH244" s="368" t="str">
        <f t="shared" si="467"/>
        <v/>
      </c>
      <c r="JI244" s="368">
        <f t="shared" si="468"/>
        <v>0</v>
      </c>
      <c r="JJ244" s="369" t="str">
        <f t="shared" si="469"/>
        <v/>
      </c>
      <c r="JK244" s="367" t="str">
        <f t="shared" si="470"/>
        <v/>
      </c>
      <c r="JL244" s="369" t="str">
        <f t="shared" si="471"/>
        <v/>
      </c>
      <c r="JM244" s="368" t="str">
        <f t="shared" si="472"/>
        <v/>
      </c>
      <c r="JN244" s="368" t="str">
        <f t="shared" si="473"/>
        <v/>
      </c>
      <c r="JO244" s="368" t="str">
        <f t="shared" si="474"/>
        <v/>
      </c>
      <c r="JP244" s="371" t="str">
        <f t="shared" si="475"/>
        <v/>
      </c>
      <c r="JR244" s="115" t="str">
        <f t="shared" si="476"/>
        <v/>
      </c>
      <c r="JS244" s="28" t="str">
        <f t="shared" si="477"/>
        <v/>
      </c>
      <c r="JT244" s="28" t="str">
        <f t="shared" si="478"/>
        <v/>
      </c>
      <c r="JU244" s="28" t="str">
        <f t="shared" si="479"/>
        <v/>
      </c>
      <c r="JV244" s="28" t="str">
        <f t="shared" si="480"/>
        <v/>
      </c>
      <c r="JW244" s="251"/>
      <c r="JX244" s="122" t="str">
        <f t="shared" si="481"/>
        <v/>
      </c>
      <c r="JZ244" s="115" t="str">
        <f t="shared" si="482"/>
        <v/>
      </c>
      <c r="KA244" s="398" t="str">
        <f t="shared" si="483"/>
        <v/>
      </c>
      <c r="KB244" s="398" t="str">
        <f t="shared" si="484"/>
        <v/>
      </c>
      <c r="KC244" s="28" t="str">
        <f t="shared" si="485"/>
        <v/>
      </c>
      <c r="KD244" s="28" t="str">
        <f t="shared" si="486"/>
        <v/>
      </c>
      <c r="KE244" s="28" t="str">
        <f t="shared" si="487"/>
        <v/>
      </c>
      <c r="KF244" s="28" t="str">
        <f t="shared" si="488"/>
        <v/>
      </c>
      <c r="KG244" s="28" t="str">
        <f t="shared" si="489"/>
        <v/>
      </c>
      <c r="KH244" s="28" t="str">
        <f t="shared" si="490"/>
        <v/>
      </c>
      <c r="KI244" s="28" t="str">
        <f t="shared" si="491"/>
        <v/>
      </c>
      <c r="KJ244" s="28" t="str">
        <f t="shared" si="492"/>
        <v/>
      </c>
      <c r="KK244" s="122" t="str">
        <f t="shared" si="493"/>
        <v/>
      </c>
    </row>
    <row r="245" spans="2:297" s="26" customFormat="1" ht="26.25" customHeight="1" x14ac:dyDescent="0.2">
      <c r="B245" s="27">
        <f t="shared" si="372"/>
        <v>0</v>
      </c>
      <c r="C245" s="27">
        <f t="shared" si="373"/>
        <v>0</v>
      </c>
      <c r="D245" s="27">
        <f t="shared" si="374"/>
        <v>0</v>
      </c>
      <c r="E245" s="27">
        <f t="shared" si="375"/>
        <v>0</v>
      </c>
      <c r="F245" s="27">
        <f t="shared" si="376"/>
        <v>0</v>
      </c>
      <c r="G245" s="27">
        <f t="shared" si="377"/>
        <v>0</v>
      </c>
      <c r="H245" s="27">
        <f t="shared" si="378"/>
        <v>0</v>
      </c>
      <c r="I245" s="27">
        <f t="shared" si="379"/>
        <v>0</v>
      </c>
      <c r="J245" s="27"/>
      <c r="K245" s="27"/>
      <c r="L245" s="27"/>
      <c r="N245" s="131" t="str">
        <f t="shared" si="380"/>
        <v/>
      </c>
      <c r="O245" s="59"/>
      <c r="P245" s="59"/>
      <c r="Q245" s="241"/>
      <c r="R245" s="483"/>
      <c r="S245" s="243" t="str">
        <f>IFERROR(VLOOKUP($R245,整理番号!$B$4:$C$5,2,FALSE),"")</f>
        <v/>
      </c>
      <c r="T245" s="59"/>
      <c r="U245" s="250"/>
      <c r="V245" s="121"/>
      <c r="W245" s="218" t="str">
        <f t="shared" si="381"/>
        <v/>
      </c>
      <c r="X245" s="111"/>
      <c r="Y245" s="115"/>
      <c r="Z245" s="146" t="str">
        <f>IFERROR(VLOOKUP($Y245,整理番号!$B$8:$C$10,2,FALSE),"")</f>
        <v/>
      </c>
      <c r="AA245" s="251"/>
      <c r="AB245" s="28"/>
      <c r="AC245" s="62" t="str">
        <f>IFERROR(VLOOKUP($AB245,整理番号!$B$22:$C$23,2,FALSE),"")</f>
        <v/>
      </c>
      <c r="AD245" s="28"/>
      <c r="AE245" s="116" t="str">
        <f>IFERROR(VLOOKUP(AD245,整理番号!$B$14:$C$16,2,FALSE),"")</f>
        <v/>
      </c>
      <c r="AF245" s="115"/>
      <c r="AG245" s="30" t="str">
        <f>IFERROR(VLOOKUP(AF245,整理番号!$B$18:$C$19,2,FALSE),"")</f>
        <v/>
      </c>
      <c r="AH245" s="28"/>
      <c r="AI245" s="254"/>
      <c r="AJ245" s="254"/>
      <c r="AK245" s="122"/>
      <c r="AL245" s="141"/>
      <c r="AM245" s="28"/>
      <c r="AN245" s="141"/>
      <c r="AO245" s="115"/>
      <c r="AP245" s="116" t="str">
        <f>IFERROR(VLOOKUP(AO245,整理番号!$B$38:$C$43,2,FALSE),"")</f>
        <v/>
      </c>
      <c r="AQ245" s="104" t="str">
        <f t="shared" si="382"/>
        <v/>
      </c>
      <c r="AR245" s="27"/>
      <c r="AS245" s="28"/>
      <c r="AT245" s="27"/>
      <c r="AU245" s="27"/>
      <c r="AV245" s="122"/>
      <c r="AW245" s="115"/>
      <c r="AX245" s="31"/>
      <c r="AY245" s="64" t="str">
        <f t="shared" si="383"/>
        <v/>
      </c>
      <c r="AZ245" s="31"/>
      <c r="BA245" s="31"/>
      <c r="BB245" s="64">
        <f t="shared" si="384"/>
        <v>0</v>
      </c>
      <c r="BC245" s="64" t="str">
        <f t="shared" si="385"/>
        <v/>
      </c>
      <c r="BD245" s="64" t="str">
        <f t="shared" si="386"/>
        <v/>
      </c>
      <c r="BE245" s="33"/>
      <c r="BF245" s="34" t="str">
        <f t="shared" si="387"/>
        <v/>
      </c>
      <c r="BG245" s="125" t="str">
        <f t="shared" si="388"/>
        <v/>
      </c>
      <c r="BH245" s="262"/>
      <c r="BI245" s="263"/>
      <c r="BJ245" s="31"/>
      <c r="BK245" s="31"/>
      <c r="BL245" s="31"/>
      <c r="BM245" s="31"/>
      <c r="BN245" s="148"/>
      <c r="BO245" s="270"/>
      <c r="BP245" s="267"/>
      <c r="BQ245" s="262"/>
      <c r="BR245" s="263"/>
      <c r="BS245" s="31"/>
      <c r="BT245" s="31"/>
      <c r="BU245" s="31"/>
      <c r="BV245" s="31"/>
      <c r="BW245" s="148"/>
      <c r="BX245" s="270"/>
      <c r="BY245" s="267"/>
      <c r="BZ245" s="262"/>
      <c r="CA245" s="263"/>
      <c r="CB245" s="31"/>
      <c r="CC245" s="31"/>
      <c r="CD245" s="31"/>
      <c r="CE245" s="31"/>
      <c r="CF245" s="148"/>
      <c r="CG245" s="270"/>
      <c r="CH245" s="267"/>
      <c r="CI245" s="262"/>
      <c r="CJ245" s="263"/>
      <c r="CK245" s="323"/>
      <c r="CL245" s="323"/>
      <c r="CM245" s="323"/>
      <c r="CN245" s="323"/>
      <c r="CO245" s="35" t="s">
        <v>306</v>
      </c>
      <c r="CP245" s="342" t="str">
        <f t="shared" si="389"/>
        <v/>
      </c>
      <c r="CQ245" s="267"/>
      <c r="CR245" s="258"/>
      <c r="CS245" s="93"/>
      <c r="CT245" s="275"/>
      <c r="CU245" s="275"/>
      <c r="CV245" s="275"/>
      <c r="CW245" s="275"/>
      <c r="CX245" s="36" t="s">
        <v>307</v>
      </c>
      <c r="CY245" s="273"/>
      <c r="CZ245" s="258"/>
      <c r="DA245" s="263"/>
      <c r="DB245" s="296"/>
      <c r="DC245" s="296"/>
      <c r="DD245" s="296"/>
      <c r="DE245" s="296"/>
      <c r="DF245" s="36" t="s">
        <v>308</v>
      </c>
      <c r="DG245" s="344" t="str">
        <f t="shared" si="390"/>
        <v/>
      </c>
      <c r="DH245" s="273"/>
      <c r="DI245" s="258"/>
      <c r="DJ245" s="263"/>
      <c r="DK245" s="278"/>
      <c r="DL245" s="278"/>
      <c r="DM245" s="278"/>
      <c r="DN245" s="278"/>
      <c r="DO245" s="36" t="s">
        <v>309</v>
      </c>
      <c r="DP245" s="281"/>
      <c r="DQ245" s="284" t="str">
        <f t="shared" si="391"/>
        <v/>
      </c>
      <c r="DR245" s="273"/>
      <c r="DS245" s="43"/>
      <c r="DT245" s="93"/>
      <c r="DU245" s="37"/>
      <c r="DV245" s="37"/>
      <c r="DW245" s="37"/>
      <c r="DX245" s="37"/>
      <c r="DY245" s="46" t="s">
        <v>310</v>
      </c>
      <c r="DZ245" s="478"/>
      <c r="EA245" s="38"/>
      <c r="EB245" s="37"/>
      <c r="EC245" s="37"/>
      <c r="ED245" s="37"/>
      <c r="EE245" s="37"/>
      <c r="EF245" s="49" t="s">
        <v>307</v>
      </c>
      <c r="EG245" s="54"/>
      <c r="EH245" s="290"/>
      <c r="EI245" s="37"/>
      <c r="EJ245" s="37"/>
      <c r="EK245" s="37"/>
      <c r="EL245" s="37"/>
      <c r="EM245" s="52" t="s">
        <v>307</v>
      </c>
      <c r="EN245" s="57"/>
      <c r="EO245" s="290"/>
      <c r="EP245" s="37"/>
      <c r="EQ245" s="37"/>
      <c r="ER245" s="37"/>
      <c r="ES245" s="37"/>
      <c r="ET245" s="39" t="s">
        <v>307</v>
      </c>
      <c r="EU245" s="287"/>
      <c r="EV245" s="292"/>
      <c r="EW245" s="290"/>
      <c r="EX245" s="37"/>
      <c r="EY245" s="37"/>
      <c r="EZ245" s="37"/>
      <c r="FA245" s="37"/>
      <c r="FB245" s="39" t="s">
        <v>307</v>
      </c>
      <c r="FC245" s="287"/>
      <c r="FD245" s="292"/>
      <c r="FE245" s="290"/>
      <c r="FF245" s="296"/>
      <c r="FG245" s="296"/>
      <c r="FH245" s="296"/>
      <c r="FI245" s="296"/>
      <c r="FJ245" s="40" t="s">
        <v>311</v>
      </c>
      <c r="FK245" s="302" t="str">
        <f t="shared" si="392"/>
        <v/>
      </c>
      <c r="FL245" s="299"/>
      <c r="FM245" s="292"/>
      <c r="FN245" s="290"/>
      <c r="FO245" s="305"/>
      <c r="FP245" s="296"/>
      <c r="FQ245" s="296"/>
      <c r="FR245" s="296"/>
      <c r="FS245" s="40" t="s">
        <v>311</v>
      </c>
      <c r="FT245" s="352" t="str">
        <f t="shared" si="393"/>
        <v/>
      </c>
      <c r="FU245" s="267"/>
      <c r="FV245" s="292"/>
      <c r="FW245" s="290"/>
      <c r="FX245" s="326"/>
      <c r="FY245" s="326"/>
      <c r="FZ245" s="326"/>
      <c r="GA245" s="326"/>
      <c r="GB245" s="36" t="s">
        <v>312</v>
      </c>
      <c r="GC245" s="308" t="str">
        <f t="shared" si="394"/>
        <v/>
      </c>
      <c r="GD245" s="267"/>
      <c r="GE245" s="312" t="str">
        <f t="shared" si="395"/>
        <v/>
      </c>
      <c r="GF245" s="313"/>
      <c r="GG245" s="338"/>
      <c r="GH245" s="312" t="str">
        <f t="shared" si="396"/>
        <v/>
      </c>
      <c r="GI245" s="313"/>
      <c r="GJ245" s="338" t="s">
        <v>56</v>
      </c>
      <c r="GK245" s="475" t="str">
        <f t="shared" si="397"/>
        <v/>
      </c>
      <c r="GL245" s="313"/>
      <c r="GM245" s="313"/>
      <c r="GN245" s="338"/>
      <c r="GO245" s="429" t="str">
        <f t="shared" si="398"/>
        <v/>
      </c>
      <c r="GP245" s="430" t="str">
        <f t="shared" si="399"/>
        <v/>
      </c>
      <c r="GQ245" s="431" t="str">
        <f t="shared" si="400"/>
        <v/>
      </c>
      <c r="GR245" s="432" t="str">
        <f t="shared" si="401"/>
        <v/>
      </c>
      <c r="GS245" s="430" t="str">
        <f t="shared" si="402"/>
        <v/>
      </c>
      <c r="GT245" s="433" t="str">
        <f t="shared" si="403"/>
        <v/>
      </c>
      <c r="GU245" s="331" t="str">
        <f t="shared" si="404"/>
        <v/>
      </c>
      <c r="GV245" s="333" t="str">
        <f t="shared" si="405"/>
        <v/>
      </c>
      <c r="GW245" s="439" t="str">
        <f t="shared" si="406"/>
        <v/>
      </c>
      <c r="GX245" s="433" t="str">
        <f t="shared" si="407"/>
        <v/>
      </c>
      <c r="GY245" s="331" t="str">
        <f t="shared" si="408"/>
        <v/>
      </c>
      <c r="GZ245" s="331" t="str">
        <f t="shared" si="409"/>
        <v/>
      </c>
      <c r="HA245" s="328" t="str">
        <f t="shared" si="410"/>
        <v/>
      </c>
      <c r="HB245" s="331" t="str">
        <f t="shared" si="411"/>
        <v/>
      </c>
      <c r="HC245" s="331" t="str">
        <f t="shared" si="412"/>
        <v/>
      </c>
      <c r="HD245" s="333" t="str">
        <f t="shared" si="413"/>
        <v/>
      </c>
      <c r="HE245" s="332" t="str">
        <f t="shared" si="414"/>
        <v/>
      </c>
      <c r="HF245" s="331" t="str">
        <f t="shared" si="415"/>
        <v/>
      </c>
      <c r="HG245" s="333" t="str">
        <f t="shared" si="416"/>
        <v/>
      </c>
      <c r="HH245" s="419" t="str">
        <f t="shared" si="417"/>
        <v/>
      </c>
      <c r="HI245" s="358" t="str">
        <f t="shared" si="418"/>
        <v/>
      </c>
      <c r="HJ245" s="331" t="str">
        <f t="shared" si="419"/>
        <v/>
      </c>
      <c r="HK245" s="331" t="str">
        <f t="shared" si="420"/>
        <v/>
      </c>
      <c r="HL245" s="358" t="str">
        <f t="shared" si="421"/>
        <v/>
      </c>
      <c r="HM245" s="331" t="str">
        <f t="shared" si="422"/>
        <v/>
      </c>
      <c r="HN245" s="331" t="str">
        <f t="shared" si="423"/>
        <v/>
      </c>
      <c r="HO245" s="358" t="str">
        <f t="shared" si="424"/>
        <v/>
      </c>
      <c r="HP245" s="331" t="str">
        <f t="shared" si="425"/>
        <v/>
      </c>
      <c r="HQ245" s="331" t="str">
        <f t="shared" si="426"/>
        <v/>
      </c>
      <c r="HR245" s="361" t="str">
        <f t="shared" si="427"/>
        <v/>
      </c>
      <c r="HS245" s="348" t="str">
        <f t="shared" si="428"/>
        <v/>
      </c>
      <c r="HT245" s="333" t="str">
        <f t="shared" si="429"/>
        <v/>
      </c>
      <c r="HU245" s="428" t="str">
        <f t="shared" si="430"/>
        <v/>
      </c>
      <c r="HV245" s="328" t="str">
        <f t="shared" si="431"/>
        <v/>
      </c>
      <c r="HW245" s="330" t="str">
        <f t="shared" si="432"/>
        <v/>
      </c>
      <c r="HX245" s="418" t="str">
        <f t="shared" si="433"/>
        <v/>
      </c>
      <c r="HY245" s="331" t="str">
        <f t="shared" si="434"/>
        <v/>
      </c>
      <c r="HZ245" s="331" t="str">
        <f t="shared" si="435"/>
        <v/>
      </c>
      <c r="IA245" s="331" t="str">
        <f t="shared" si="436"/>
        <v/>
      </c>
      <c r="IB245" s="331" t="str">
        <f t="shared" si="437"/>
        <v/>
      </c>
      <c r="IC245" s="333" t="str">
        <f t="shared" si="438"/>
        <v/>
      </c>
      <c r="ID245" s="419" t="str">
        <f t="shared" si="439"/>
        <v/>
      </c>
      <c r="IE245" s="331" t="str">
        <f t="shared" si="440"/>
        <v/>
      </c>
      <c r="IF245" s="331" t="str">
        <f t="shared" si="441"/>
        <v/>
      </c>
      <c r="IG245" s="331" t="str">
        <f t="shared" si="442"/>
        <v/>
      </c>
      <c r="IH245" s="331" t="str">
        <f t="shared" si="443"/>
        <v/>
      </c>
      <c r="II245" s="333" t="str">
        <f t="shared" si="444"/>
        <v/>
      </c>
      <c r="IJ245" s="419" t="str">
        <f t="shared" si="445"/>
        <v/>
      </c>
      <c r="IK245" s="331" t="str">
        <f t="shared" si="446"/>
        <v/>
      </c>
      <c r="IL245" s="331" t="str">
        <f t="shared" si="447"/>
        <v/>
      </c>
      <c r="IM245" s="331" t="str">
        <f t="shared" si="448"/>
        <v/>
      </c>
      <c r="IN245" s="331" t="str">
        <f t="shared" si="449"/>
        <v/>
      </c>
      <c r="IO245" s="333" t="str">
        <f t="shared" si="450"/>
        <v/>
      </c>
      <c r="IP245" s="433" t="str">
        <f t="shared" si="451"/>
        <v/>
      </c>
      <c r="IQ245" s="331" t="str">
        <f t="shared" si="452"/>
        <v/>
      </c>
      <c r="IR245" s="348" t="str">
        <f t="shared" si="453"/>
        <v/>
      </c>
      <c r="IS245" s="433" t="str">
        <f t="shared" si="454"/>
        <v/>
      </c>
      <c r="IT245" s="331" t="str">
        <f t="shared" si="455"/>
        <v/>
      </c>
      <c r="IU245" s="333" t="str">
        <f t="shared" si="456"/>
        <v/>
      </c>
      <c r="IV245" s="449" t="str">
        <f t="shared" si="457"/>
        <v/>
      </c>
      <c r="IW245" s="331" t="str">
        <f t="shared" si="458"/>
        <v/>
      </c>
      <c r="IX245" s="331" t="str">
        <f t="shared" si="459"/>
        <v/>
      </c>
      <c r="IY245" s="348" t="str">
        <f t="shared" si="460"/>
        <v/>
      </c>
      <c r="IZ245" s="365" t="str">
        <f t="shared" si="461"/>
        <v/>
      </c>
      <c r="JA245" s="340"/>
      <c r="JB245" s="100"/>
      <c r="JC245" s="370" t="str">
        <f t="shared" si="462"/>
        <v/>
      </c>
      <c r="JD245" s="101" t="str">
        <f t="shared" si="463"/>
        <v/>
      </c>
      <c r="JE245" s="367" t="str">
        <f t="shared" si="464"/>
        <v/>
      </c>
      <c r="JF245" s="368" t="str">
        <f t="shared" si="465"/>
        <v/>
      </c>
      <c r="JG245" s="368" t="str">
        <f t="shared" si="466"/>
        <v/>
      </c>
      <c r="JH245" s="368" t="str">
        <f t="shared" si="467"/>
        <v/>
      </c>
      <c r="JI245" s="368">
        <f t="shared" si="468"/>
        <v>0</v>
      </c>
      <c r="JJ245" s="369" t="str">
        <f t="shared" si="469"/>
        <v/>
      </c>
      <c r="JK245" s="367" t="str">
        <f t="shared" si="470"/>
        <v/>
      </c>
      <c r="JL245" s="369" t="str">
        <f t="shared" si="471"/>
        <v/>
      </c>
      <c r="JM245" s="368" t="str">
        <f t="shared" si="472"/>
        <v/>
      </c>
      <c r="JN245" s="368" t="str">
        <f t="shared" si="473"/>
        <v/>
      </c>
      <c r="JO245" s="368" t="str">
        <f t="shared" si="474"/>
        <v/>
      </c>
      <c r="JP245" s="371" t="str">
        <f t="shared" si="475"/>
        <v/>
      </c>
      <c r="JR245" s="115" t="str">
        <f t="shared" si="476"/>
        <v/>
      </c>
      <c r="JS245" s="28" t="str">
        <f t="shared" si="477"/>
        <v/>
      </c>
      <c r="JT245" s="28" t="str">
        <f t="shared" si="478"/>
        <v/>
      </c>
      <c r="JU245" s="28" t="str">
        <f t="shared" si="479"/>
        <v/>
      </c>
      <c r="JV245" s="28" t="str">
        <f t="shared" si="480"/>
        <v/>
      </c>
      <c r="JW245" s="251"/>
      <c r="JX245" s="122" t="str">
        <f t="shared" si="481"/>
        <v/>
      </c>
      <c r="JZ245" s="115" t="str">
        <f t="shared" si="482"/>
        <v/>
      </c>
      <c r="KA245" s="398" t="str">
        <f t="shared" si="483"/>
        <v/>
      </c>
      <c r="KB245" s="398" t="str">
        <f t="shared" si="484"/>
        <v/>
      </c>
      <c r="KC245" s="28" t="str">
        <f t="shared" si="485"/>
        <v/>
      </c>
      <c r="KD245" s="28" t="str">
        <f t="shared" si="486"/>
        <v/>
      </c>
      <c r="KE245" s="28" t="str">
        <f t="shared" si="487"/>
        <v/>
      </c>
      <c r="KF245" s="28" t="str">
        <f t="shared" si="488"/>
        <v/>
      </c>
      <c r="KG245" s="28" t="str">
        <f t="shared" si="489"/>
        <v/>
      </c>
      <c r="KH245" s="28" t="str">
        <f t="shared" si="490"/>
        <v/>
      </c>
      <c r="KI245" s="28" t="str">
        <f t="shared" si="491"/>
        <v/>
      </c>
      <c r="KJ245" s="28" t="str">
        <f t="shared" si="492"/>
        <v/>
      </c>
      <c r="KK245" s="122" t="str">
        <f t="shared" si="493"/>
        <v/>
      </c>
    </row>
    <row r="246" spans="2:297" s="26" customFormat="1" ht="26.25" customHeight="1" x14ac:dyDescent="0.2">
      <c r="B246" s="27">
        <f t="shared" si="372"/>
        <v>0</v>
      </c>
      <c r="C246" s="27">
        <f t="shared" si="373"/>
        <v>0</v>
      </c>
      <c r="D246" s="27">
        <f t="shared" si="374"/>
        <v>0</v>
      </c>
      <c r="E246" s="27">
        <f t="shared" si="375"/>
        <v>0</v>
      </c>
      <c r="F246" s="27">
        <f t="shared" si="376"/>
        <v>0</v>
      </c>
      <c r="G246" s="27">
        <f t="shared" si="377"/>
        <v>0</v>
      </c>
      <c r="H246" s="27">
        <f t="shared" si="378"/>
        <v>0</v>
      </c>
      <c r="I246" s="27">
        <f t="shared" si="379"/>
        <v>0</v>
      </c>
      <c r="J246" s="27"/>
      <c r="K246" s="27"/>
      <c r="L246" s="27"/>
      <c r="N246" s="131" t="str">
        <f t="shared" si="380"/>
        <v/>
      </c>
      <c r="O246" s="59"/>
      <c r="P246" s="59"/>
      <c r="Q246" s="241"/>
      <c r="R246" s="483"/>
      <c r="S246" s="243" t="str">
        <f>IFERROR(VLOOKUP($R246,整理番号!$B$4:$C$5,2,FALSE),"")</f>
        <v/>
      </c>
      <c r="T246" s="59"/>
      <c r="U246" s="250"/>
      <c r="V246" s="121"/>
      <c r="W246" s="218" t="str">
        <f t="shared" si="381"/>
        <v/>
      </c>
      <c r="X246" s="111"/>
      <c r="Y246" s="115"/>
      <c r="Z246" s="146" t="str">
        <f>IFERROR(VLOOKUP($Y246,整理番号!$B$8:$C$10,2,FALSE),"")</f>
        <v/>
      </c>
      <c r="AA246" s="251"/>
      <c r="AB246" s="28"/>
      <c r="AC246" s="62" t="str">
        <f>IFERROR(VLOOKUP($AB246,整理番号!$B$22:$C$23,2,FALSE),"")</f>
        <v/>
      </c>
      <c r="AD246" s="28"/>
      <c r="AE246" s="116" t="str">
        <f>IFERROR(VLOOKUP(AD246,整理番号!$B$14:$C$16,2,FALSE),"")</f>
        <v/>
      </c>
      <c r="AF246" s="115"/>
      <c r="AG246" s="30" t="str">
        <f>IFERROR(VLOOKUP(AF246,整理番号!$B$18:$C$19,2,FALSE),"")</f>
        <v/>
      </c>
      <c r="AH246" s="28"/>
      <c r="AI246" s="254"/>
      <c r="AJ246" s="254"/>
      <c r="AK246" s="122"/>
      <c r="AL246" s="141"/>
      <c r="AM246" s="28"/>
      <c r="AN246" s="141"/>
      <c r="AO246" s="115"/>
      <c r="AP246" s="116" t="str">
        <f>IFERROR(VLOOKUP(AO246,整理番号!$B$38:$C$43,2,FALSE),"")</f>
        <v/>
      </c>
      <c r="AQ246" s="104" t="str">
        <f t="shared" si="382"/>
        <v/>
      </c>
      <c r="AR246" s="27"/>
      <c r="AS246" s="28"/>
      <c r="AT246" s="27"/>
      <c r="AU246" s="27"/>
      <c r="AV246" s="122"/>
      <c r="AW246" s="115"/>
      <c r="AX246" s="31"/>
      <c r="AY246" s="64" t="str">
        <f t="shared" si="383"/>
        <v/>
      </c>
      <c r="AZ246" s="31"/>
      <c r="BA246" s="31"/>
      <c r="BB246" s="64">
        <f t="shared" si="384"/>
        <v>0</v>
      </c>
      <c r="BC246" s="64" t="str">
        <f t="shared" si="385"/>
        <v/>
      </c>
      <c r="BD246" s="64" t="str">
        <f t="shared" si="386"/>
        <v/>
      </c>
      <c r="BE246" s="33"/>
      <c r="BF246" s="34" t="str">
        <f t="shared" si="387"/>
        <v/>
      </c>
      <c r="BG246" s="125" t="str">
        <f t="shared" si="388"/>
        <v/>
      </c>
      <c r="BH246" s="262"/>
      <c r="BI246" s="263"/>
      <c r="BJ246" s="31"/>
      <c r="BK246" s="31"/>
      <c r="BL246" s="31"/>
      <c r="BM246" s="31"/>
      <c r="BN246" s="148"/>
      <c r="BO246" s="270"/>
      <c r="BP246" s="267"/>
      <c r="BQ246" s="262"/>
      <c r="BR246" s="263"/>
      <c r="BS246" s="31"/>
      <c r="BT246" s="31"/>
      <c r="BU246" s="31"/>
      <c r="BV246" s="31"/>
      <c r="BW246" s="148"/>
      <c r="BX246" s="270"/>
      <c r="BY246" s="267"/>
      <c r="BZ246" s="262"/>
      <c r="CA246" s="263"/>
      <c r="CB246" s="31"/>
      <c r="CC246" s="31"/>
      <c r="CD246" s="31"/>
      <c r="CE246" s="31"/>
      <c r="CF246" s="148"/>
      <c r="CG246" s="270"/>
      <c r="CH246" s="267"/>
      <c r="CI246" s="262"/>
      <c r="CJ246" s="263"/>
      <c r="CK246" s="323"/>
      <c r="CL246" s="323"/>
      <c r="CM246" s="323"/>
      <c r="CN246" s="323"/>
      <c r="CO246" s="35" t="s">
        <v>306</v>
      </c>
      <c r="CP246" s="342" t="str">
        <f t="shared" si="389"/>
        <v/>
      </c>
      <c r="CQ246" s="267"/>
      <c r="CR246" s="258"/>
      <c r="CS246" s="93"/>
      <c r="CT246" s="275"/>
      <c r="CU246" s="275"/>
      <c r="CV246" s="275"/>
      <c r="CW246" s="275"/>
      <c r="CX246" s="36" t="s">
        <v>307</v>
      </c>
      <c r="CY246" s="273"/>
      <c r="CZ246" s="258"/>
      <c r="DA246" s="263"/>
      <c r="DB246" s="296"/>
      <c r="DC246" s="296"/>
      <c r="DD246" s="296"/>
      <c r="DE246" s="296"/>
      <c r="DF246" s="36" t="s">
        <v>308</v>
      </c>
      <c r="DG246" s="344" t="str">
        <f t="shared" si="390"/>
        <v/>
      </c>
      <c r="DH246" s="273"/>
      <c r="DI246" s="258"/>
      <c r="DJ246" s="263"/>
      <c r="DK246" s="278"/>
      <c r="DL246" s="278"/>
      <c r="DM246" s="278"/>
      <c r="DN246" s="278"/>
      <c r="DO246" s="36" t="s">
        <v>309</v>
      </c>
      <c r="DP246" s="281"/>
      <c r="DQ246" s="284" t="str">
        <f t="shared" si="391"/>
        <v/>
      </c>
      <c r="DR246" s="273"/>
      <c r="DS246" s="43"/>
      <c r="DT246" s="93"/>
      <c r="DU246" s="37"/>
      <c r="DV246" s="37"/>
      <c r="DW246" s="37"/>
      <c r="DX246" s="37"/>
      <c r="DY246" s="46" t="s">
        <v>310</v>
      </c>
      <c r="DZ246" s="478"/>
      <c r="EA246" s="38"/>
      <c r="EB246" s="37"/>
      <c r="EC246" s="37"/>
      <c r="ED246" s="37"/>
      <c r="EE246" s="37"/>
      <c r="EF246" s="49" t="s">
        <v>307</v>
      </c>
      <c r="EG246" s="54"/>
      <c r="EH246" s="290"/>
      <c r="EI246" s="37"/>
      <c r="EJ246" s="37"/>
      <c r="EK246" s="37"/>
      <c r="EL246" s="37"/>
      <c r="EM246" s="52" t="s">
        <v>307</v>
      </c>
      <c r="EN246" s="57"/>
      <c r="EO246" s="290"/>
      <c r="EP246" s="37"/>
      <c r="EQ246" s="37"/>
      <c r="ER246" s="37"/>
      <c r="ES246" s="37"/>
      <c r="ET246" s="39" t="s">
        <v>307</v>
      </c>
      <c r="EU246" s="287"/>
      <c r="EV246" s="292"/>
      <c r="EW246" s="290"/>
      <c r="EX246" s="37"/>
      <c r="EY246" s="37"/>
      <c r="EZ246" s="37"/>
      <c r="FA246" s="37"/>
      <c r="FB246" s="39" t="s">
        <v>307</v>
      </c>
      <c r="FC246" s="287"/>
      <c r="FD246" s="292"/>
      <c r="FE246" s="290"/>
      <c r="FF246" s="296"/>
      <c r="FG246" s="296"/>
      <c r="FH246" s="296"/>
      <c r="FI246" s="296"/>
      <c r="FJ246" s="40" t="s">
        <v>311</v>
      </c>
      <c r="FK246" s="302" t="str">
        <f t="shared" si="392"/>
        <v/>
      </c>
      <c r="FL246" s="299"/>
      <c r="FM246" s="292"/>
      <c r="FN246" s="290"/>
      <c r="FO246" s="305"/>
      <c r="FP246" s="296"/>
      <c r="FQ246" s="296"/>
      <c r="FR246" s="296"/>
      <c r="FS246" s="40" t="s">
        <v>311</v>
      </c>
      <c r="FT246" s="352" t="str">
        <f t="shared" si="393"/>
        <v/>
      </c>
      <c r="FU246" s="267"/>
      <c r="FV246" s="292"/>
      <c r="FW246" s="290"/>
      <c r="FX246" s="326"/>
      <c r="FY246" s="326"/>
      <c r="FZ246" s="326"/>
      <c r="GA246" s="326"/>
      <c r="GB246" s="36" t="s">
        <v>312</v>
      </c>
      <c r="GC246" s="308" t="str">
        <f t="shared" si="394"/>
        <v/>
      </c>
      <c r="GD246" s="267"/>
      <c r="GE246" s="312" t="str">
        <f t="shared" si="395"/>
        <v/>
      </c>
      <c r="GF246" s="313"/>
      <c r="GG246" s="338"/>
      <c r="GH246" s="312" t="str">
        <f t="shared" si="396"/>
        <v/>
      </c>
      <c r="GI246" s="313"/>
      <c r="GJ246" s="338" t="s">
        <v>56</v>
      </c>
      <c r="GK246" s="475" t="str">
        <f t="shared" si="397"/>
        <v/>
      </c>
      <c r="GL246" s="313"/>
      <c r="GM246" s="313"/>
      <c r="GN246" s="338"/>
      <c r="GO246" s="429" t="str">
        <f t="shared" si="398"/>
        <v/>
      </c>
      <c r="GP246" s="430" t="str">
        <f t="shared" si="399"/>
        <v/>
      </c>
      <c r="GQ246" s="431" t="str">
        <f t="shared" si="400"/>
        <v/>
      </c>
      <c r="GR246" s="432" t="str">
        <f t="shared" si="401"/>
        <v/>
      </c>
      <c r="GS246" s="430" t="str">
        <f t="shared" si="402"/>
        <v/>
      </c>
      <c r="GT246" s="433" t="str">
        <f t="shared" si="403"/>
        <v/>
      </c>
      <c r="GU246" s="331" t="str">
        <f t="shared" si="404"/>
        <v/>
      </c>
      <c r="GV246" s="333" t="str">
        <f t="shared" si="405"/>
        <v/>
      </c>
      <c r="GW246" s="439" t="str">
        <f t="shared" si="406"/>
        <v/>
      </c>
      <c r="GX246" s="433" t="str">
        <f t="shared" si="407"/>
        <v/>
      </c>
      <c r="GY246" s="331" t="str">
        <f t="shared" si="408"/>
        <v/>
      </c>
      <c r="GZ246" s="331" t="str">
        <f t="shared" si="409"/>
        <v/>
      </c>
      <c r="HA246" s="328" t="str">
        <f t="shared" si="410"/>
        <v/>
      </c>
      <c r="HB246" s="331" t="str">
        <f t="shared" si="411"/>
        <v/>
      </c>
      <c r="HC246" s="331" t="str">
        <f t="shared" si="412"/>
        <v/>
      </c>
      <c r="HD246" s="333" t="str">
        <f t="shared" si="413"/>
        <v/>
      </c>
      <c r="HE246" s="332" t="str">
        <f t="shared" si="414"/>
        <v/>
      </c>
      <c r="HF246" s="331" t="str">
        <f t="shared" si="415"/>
        <v/>
      </c>
      <c r="HG246" s="333" t="str">
        <f t="shared" si="416"/>
        <v/>
      </c>
      <c r="HH246" s="419" t="str">
        <f t="shared" si="417"/>
        <v/>
      </c>
      <c r="HI246" s="358" t="str">
        <f t="shared" si="418"/>
        <v/>
      </c>
      <c r="HJ246" s="331" t="str">
        <f t="shared" si="419"/>
        <v/>
      </c>
      <c r="HK246" s="331" t="str">
        <f t="shared" si="420"/>
        <v/>
      </c>
      <c r="HL246" s="358" t="str">
        <f t="shared" si="421"/>
        <v/>
      </c>
      <c r="HM246" s="331" t="str">
        <f t="shared" si="422"/>
        <v/>
      </c>
      <c r="HN246" s="331" t="str">
        <f t="shared" si="423"/>
        <v/>
      </c>
      <c r="HO246" s="358" t="str">
        <f t="shared" si="424"/>
        <v/>
      </c>
      <c r="HP246" s="331" t="str">
        <f t="shared" si="425"/>
        <v/>
      </c>
      <c r="HQ246" s="331" t="str">
        <f t="shared" si="426"/>
        <v/>
      </c>
      <c r="HR246" s="361" t="str">
        <f t="shared" si="427"/>
        <v/>
      </c>
      <c r="HS246" s="348" t="str">
        <f t="shared" si="428"/>
        <v/>
      </c>
      <c r="HT246" s="333" t="str">
        <f t="shared" si="429"/>
        <v/>
      </c>
      <c r="HU246" s="428" t="str">
        <f t="shared" si="430"/>
        <v/>
      </c>
      <c r="HV246" s="328" t="str">
        <f t="shared" si="431"/>
        <v/>
      </c>
      <c r="HW246" s="330" t="str">
        <f t="shared" si="432"/>
        <v/>
      </c>
      <c r="HX246" s="418" t="str">
        <f t="shared" si="433"/>
        <v/>
      </c>
      <c r="HY246" s="331" t="str">
        <f t="shared" si="434"/>
        <v/>
      </c>
      <c r="HZ246" s="331" t="str">
        <f t="shared" si="435"/>
        <v/>
      </c>
      <c r="IA246" s="331" t="str">
        <f t="shared" si="436"/>
        <v/>
      </c>
      <c r="IB246" s="331" t="str">
        <f t="shared" si="437"/>
        <v/>
      </c>
      <c r="IC246" s="333" t="str">
        <f t="shared" si="438"/>
        <v/>
      </c>
      <c r="ID246" s="419" t="str">
        <f t="shared" si="439"/>
        <v/>
      </c>
      <c r="IE246" s="331" t="str">
        <f t="shared" si="440"/>
        <v/>
      </c>
      <c r="IF246" s="331" t="str">
        <f t="shared" si="441"/>
        <v/>
      </c>
      <c r="IG246" s="331" t="str">
        <f t="shared" si="442"/>
        <v/>
      </c>
      <c r="IH246" s="331" t="str">
        <f t="shared" si="443"/>
        <v/>
      </c>
      <c r="II246" s="333" t="str">
        <f t="shared" si="444"/>
        <v/>
      </c>
      <c r="IJ246" s="419" t="str">
        <f t="shared" si="445"/>
        <v/>
      </c>
      <c r="IK246" s="331" t="str">
        <f t="shared" si="446"/>
        <v/>
      </c>
      <c r="IL246" s="331" t="str">
        <f t="shared" si="447"/>
        <v/>
      </c>
      <c r="IM246" s="331" t="str">
        <f t="shared" si="448"/>
        <v/>
      </c>
      <c r="IN246" s="331" t="str">
        <f t="shared" si="449"/>
        <v/>
      </c>
      <c r="IO246" s="333" t="str">
        <f t="shared" si="450"/>
        <v/>
      </c>
      <c r="IP246" s="433" t="str">
        <f t="shared" si="451"/>
        <v/>
      </c>
      <c r="IQ246" s="331" t="str">
        <f t="shared" si="452"/>
        <v/>
      </c>
      <c r="IR246" s="348" t="str">
        <f t="shared" si="453"/>
        <v/>
      </c>
      <c r="IS246" s="433" t="str">
        <f t="shared" si="454"/>
        <v/>
      </c>
      <c r="IT246" s="331" t="str">
        <f t="shared" si="455"/>
        <v/>
      </c>
      <c r="IU246" s="333" t="str">
        <f t="shared" si="456"/>
        <v/>
      </c>
      <c r="IV246" s="449" t="str">
        <f t="shared" si="457"/>
        <v/>
      </c>
      <c r="IW246" s="331" t="str">
        <f t="shared" si="458"/>
        <v/>
      </c>
      <c r="IX246" s="331" t="str">
        <f t="shared" si="459"/>
        <v/>
      </c>
      <c r="IY246" s="348" t="str">
        <f t="shared" si="460"/>
        <v/>
      </c>
      <c r="IZ246" s="365" t="str">
        <f t="shared" si="461"/>
        <v/>
      </c>
      <c r="JA246" s="340"/>
      <c r="JB246" s="100"/>
      <c r="JC246" s="370" t="str">
        <f t="shared" si="462"/>
        <v/>
      </c>
      <c r="JD246" s="101" t="str">
        <f t="shared" si="463"/>
        <v/>
      </c>
      <c r="JE246" s="367" t="str">
        <f t="shared" si="464"/>
        <v/>
      </c>
      <c r="JF246" s="368" t="str">
        <f t="shared" si="465"/>
        <v/>
      </c>
      <c r="JG246" s="368" t="str">
        <f t="shared" si="466"/>
        <v/>
      </c>
      <c r="JH246" s="368" t="str">
        <f t="shared" si="467"/>
        <v/>
      </c>
      <c r="JI246" s="368">
        <f t="shared" si="468"/>
        <v>0</v>
      </c>
      <c r="JJ246" s="369" t="str">
        <f t="shared" si="469"/>
        <v/>
      </c>
      <c r="JK246" s="367" t="str">
        <f t="shared" si="470"/>
        <v/>
      </c>
      <c r="JL246" s="369" t="str">
        <f t="shared" si="471"/>
        <v/>
      </c>
      <c r="JM246" s="368" t="str">
        <f t="shared" si="472"/>
        <v/>
      </c>
      <c r="JN246" s="368" t="str">
        <f t="shared" si="473"/>
        <v/>
      </c>
      <c r="JO246" s="368" t="str">
        <f t="shared" si="474"/>
        <v/>
      </c>
      <c r="JP246" s="371" t="str">
        <f t="shared" si="475"/>
        <v/>
      </c>
      <c r="JR246" s="115" t="str">
        <f t="shared" si="476"/>
        <v/>
      </c>
      <c r="JS246" s="28" t="str">
        <f t="shared" si="477"/>
        <v/>
      </c>
      <c r="JT246" s="28" t="str">
        <f t="shared" si="478"/>
        <v/>
      </c>
      <c r="JU246" s="28" t="str">
        <f t="shared" si="479"/>
        <v/>
      </c>
      <c r="JV246" s="28" t="str">
        <f t="shared" si="480"/>
        <v/>
      </c>
      <c r="JW246" s="251"/>
      <c r="JX246" s="122" t="str">
        <f t="shared" si="481"/>
        <v/>
      </c>
      <c r="JZ246" s="115" t="str">
        <f t="shared" si="482"/>
        <v/>
      </c>
      <c r="KA246" s="398" t="str">
        <f t="shared" si="483"/>
        <v/>
      </c>
      <c r="KB246" s="398" t="str">
        <f t="shared" si="484"/>
        <v/>
      </c>
      <c r="KC246" s="28" t="str">
        <f t="shared" si="485"/>
        <v/>
      </c>
      <c r="KD246" s="28" t="str">
        <f t="shared" si="486"/>
        <v/>
      </c>
      <c r="KE246" s="28" t="str">
        <f t="shared" si="487"/>
        <v/>
      </c>
      <c r="KF246" s="28" t="str">
        <f t="shared" si="488"/>
        <v/>
      </c>
      <c r="KG246" s="28" t="str">
        <f t="shared" si="489"/>
        <v/>
      </c>
      <c r="KH246" s="28" t="str">
        <f t="shared" si="490"/>
        <v/>
      </c>
      <c r="KI246" s="28" t="str">
        <f t="shared" si="491"/>
        <v/>
      </c>
      <c r="KJ246" s="28" t="str">
        <f t="shared" si="492"/>
        <v/>
      </c>
      <c r="KK246" s="122" t="str">
        <f t="shared" si="493"/>
        <v/>
      </c>
    </row>
    <row r="247" spans="2:297" s="26" customFormat="1" ht="26.25" customHeight="1" x14ac:dyDescent="0.2">
      <c r="B247" s="27">
        <f t="shared" si="372"/>
        <v>0</v>
      </c>
      <c r="C247" s="27">
        <f t="shared" si="373"/>
        <v>0</v>
      </c>
      <c r="D247" s="27">
        <f t="shared" si="374"/>
        <v>0</v>
      </c>
      <c r="E247" s="27">
        <f t="shared" si="375"/>
        <v>0</v>
      </c>
      <c r="F247" s="27">
        <f t="shared" si="376"/>
        <v>0</v>
      </c>
      <c r="G247" s="27">
        <f t="shared" si="377"/>
        <v>0</v>
      </c>
      <c r="H247" s="27">
        <f t="shared" si="378"/>
        <v>0</v>
      </c>
      <c r="I247" s="27">
        <f t="shared" si="379"/>
        <v>0</v>
      </c>
      <c r="J247" s="27"/>
      <c r="K247" s="27"/>
      <c r="L247" s="27"/>
      <c r="N247" s="131" t="str">
        <f t="shared" si="380"/>
        <v/>
      </c>
      <c r="O247" s="59"/>
      <c r="P247" s="59"/>
      <c r="Q247" s="241"/>
      <c r="R247" s="483"/>
      <c r="S247" s="243" t="str">
        <f>IFERROR(VLOOKUP($R247,整理番号!$B$4:$C$5,2,FALSE),"")</f>
        <v/>
      </c>
      <c r="T247" s="59"/>
      <c r="U247" s="250"/>
      <c r="V247" s="121"/>
      <c r="W247" s="218" t="str">
        <f t="shared" si="381"/>
        <v/>
      </c>
      <c r="X247" s="111"/>
      <c r="Y247" s="115"/>
      <c r="Z247" s="146" t="str">
        <f>IFERROR(VLOOKUP($Y247,整理番号!$B$8:$C$10,2,FALSE),"")</f>
        <v/>
      </c>
      <c r="AA247" s="251"/>
      <c r="AB247" s="28"/>
      <c r="AC247" s="62" t="str">
        <f>IFERROR(VLOOKUP($AB247,整理番号!$B$22:$C$23,2,FALSE),"")</f>
        <v/>
      </c>
      <c r="AD247" s="28"/>
      <c r="AE247" s="116" t="str">
        <f>IFERROR(VLOOKUP(AD247,整理番号!$B$14:$C$16,2,FALSE),"")</f>
        <v/>
      </c>
      <c r="AF247" s="115"/>
      <c r="AG247" s="30" t="str">
        <f>IFERROR(VLOOKUP(AF247,整理番号!$B$18:$C$19,2,FALSE),"")</f>
        <v/>
      </c>
      <c r="AH247" s="28"/>
      <c r="AI247" s="254"/>
      <c r="AJ247" s="254"/>
      <c r="AK247" s="122"/>
      <c r="AL247" s="141"/>
      <c r="AM247" s="28"/>
      <c r="AN247" s="141"/>
      <c r="AO247" s="115"/>
      <c r="AP247" s="116" t="str">
        <f>IFERROR(VLOOKUP(AO247,整理番号!$B$38:$C$43,2,FALSE),"")</f>
        <v/>
      </c>
      <c r="AQ247" s="104" t="str">
        <f t="shared" si="382"/>
        <v/>
      </c>
      <c r="AR247" s="27"/>
      <c r="AS247" s="28"/>
      <c r="AT247" s="27"/>
      <c r="AU247" s="27"/>
      <c r="AV247" s="122"/>
      <c r="AW247" s="115"/>
      <c r="AX247" s="31"/>
      <c r="AY247" s="64" t="str">
        <f t="shared" si="383"/>
        <v/>
      </c>
      <c r="AZ247" s="31"/>
      <c r="BA247" s="31"/>
      <c r="BB247" s="64">
        <f t="shared" si="384"/>
        <v>0</v>
      </c>
      <c r="BC247" s="64" t="str">
        <f t="shared" si="385"/>
        <v/>
      </c>
      <c r="BD247" s="64" t="str">
        <f t="shared" si="386"/>
        <v/>
      </c>
      <c r="BE247" s="33"/>
      <c r="BF247" s="34" t="str">
        <f t="shared" si="387"/>
        <v/>
      </c>
      <c r="BG247" s="125" t="str">
        <f t="shared" si="388"/>
        <v/>
      </c>
      <c r="BH247" s="262"/>
      <c r="BI247" s="263"/>
      <c r="BJ247" s="31"/>
      <c r="BK247" s="31"/>
      <c r="BL247" s="31"/>
      <c r="BM247" s="31"/>
      <c r="BN247" s="148"/>
      <c r="BO247" s="270"/>
      <c r="BP247" s="267"/>
      <c r="BQ247" s="262"/>
      <c r="BR247" s="263"/>
      <c r="BS247" s="31"/>
      <c r="BT247" s="31"/>
      <c r="BU247" s="31"/>
      <c r="BV247" s="31"/>
      <c r="BW247" s="148"/>
      <c r="BX247" s="270"/>
      <c r="BY247" s="267"/>
      <c r="BZ247" s="262"/>
      <c r="CA247" s="263"/>
      <c r="CB247" s="31"/>
      <c r="CC247" s="31"/>
      <c r="CD247" s="31"/>
      <c r="CE247" s="31"/>
      <c r="CF247" s="148"/>
      <c r="CG247" s="270"/>
      <c r="CH247" s="267"/>
      <c r="CI247" s="262"/>
      <c r="CJ247" s="263"/>
      <c r="CK247" s="323"/>
      <c r="CL247" s="323"/>
      <c r="CM247" s="323"/>
      <c r="CN247" s="323"/>
      <c r="CO247" s="35" t="s">
        <v>306</v>
      </c>
      <c r="CP247" s="342" t="str">
        <f t="shared" si="389"/>
        <v/>
      </c>
      <c r="CQ247" s="267"/>
      <c r="CR247" s="258"/>
      <c r="CS247" s="93"/>
      <c r="CT247" s="275"/>
      <c r="CU247" s="275"/>
      <c r="CV247" s="275"/>
      <c r="CW247" s="275"/>
      <c r="CX247" s="36" t="s">
        <v>307</v>
      </c>
      <c r="CY247" s="273"/>
      <c r="CZ247" s="258"/>
      <c r="DA247" s="263"/>
      <c r="DB247" s="296"/>
      <c r="DC247" s="296"/>
      <c r="DD247" s="296"/>
      <c r="DE247" s="296"/>
      <c r="DF247" s="36" t="s">
        <v>308</v>
      </c>
      <c r="DG247" s="344" t="str">
        <f t="shared" si="390"/>
        <v/>
      </c>
      <c r="DH247" s="273"/>
      <c r="DI247" s="258"/>
      <c r="DJ247" s="263"/>
      <c r="DK247" s="278"/>
      <c r="DL247" s="278"/>
      <c r="DM247" s="278"/>
      <c r="DN247" s="278"/>
      <c r="DO247" s="36" t="s">
        <v>309</v>
      </c>
      <c r="DP247" s="281"/>
      <c r="DQ247" s="284" t="str">
        <f t="shared" si="391"/>
        <v/>
      </c>
      <c r="DR247" s="273"/>
      <c r="DS247" s="43"/>
      <c r="DT247" s="93"/>
      <c r="DU247" s="37"/>
      <c r="DV247" s="37"/>
      <c r="DW247" s="37"/>
      <c r="DX247" s="37"/>
      <c r="DY247" s="46" t="s">
        <v>310</v>
      </c>
      <c r="DZ247" s="478"/>
      <c r="EA247" s="38"/>
      <c r="EB247" s="37"/>
      <c r="EC247" s="37"/>
      <c r="ED247" s="37"/>
      <c r="EE247" s="37"/>
      <c r="EF247" s="49" t="s">
        <v>307</v>
      </c>
      <c r="EG247" s="54"/>
      <c r="EH247" s="290"/>
      <c r="EI247" s="37"/>
      <c r="EJ247" s="37"/>
      <c r="EK247" s="37"/>
      <c r="EL247" s="37"/>
      <c r="EM247" s="52" t="s">
        <v>307</v>
      </c>
      <c r="EN247" s="57"/>
      <c r="EO247" s="290"/>
      <c r="EP247" s="37"/>
      <c r="EQ247" s="37"/>
      <c r="ER247" s="37"/>
      <c r="ES247" s="37"/>
      <c r="ET247" s="39" t="s">
        <v>307</v>
      </c>
      <c r="EU247" s="287"/>
      <c r="EV247" s="292"/>
      <c r="EW247" s="290"/>
      <c r="EX247" s="37"/>
      <c r="EY247" s="37"/>
      <c r="EZ247" s="37"/>
      <c r="FA247" s="37"/>
      <c r="FB247" s="39" t="s">
        <v>307</v>
      </c>
      <c r="FC247" s="287"/>
      <c r="FD247" s="292"/>
      <c r="FE247" s="290"/>
      <c r="FF247" s="296"/>
      <c r="FG247" s="296"/>
      <c r="FH247" s="296"/>
      <c r="FI247" s="296"/>
      <c r="FJ247" s="40" t="s">
        <v>311</v>
      </c>
      <c r="FK247" s="302" t="str">
        <f t="shared" si="392"/>
        <v/>
      </c>
      <c r="FL247" s="299"/>
      <c r="FM247" s="292"/>
      <c r="FN247" s="290"/>
      <c r="FO247" s="305"/>
      <c r="FP247" s="296"/>
      <c r="FQ247" s="296"/>
      <c r="FR247" s="296"/>
      <c r="FS247" s="40" t="s">
        <v>311</v>
      </c>
      <c r="FT247" s="352" t="str">
        <f t="shared" si="393"/>
        <v/>
      </c>
      <c r="FU247" s="267"/>
      <c r="FV247" s="292"/>
      <c r="FW247" s="290"/>
      <c r="FX247" s="326"/>
      <c r="FY247" s="326"/>
      <c r="FZ247" s="326"/>
      <c r="GA247" s="326"/>
      <c r="GB247" s="36" t="s">
        <v>312</v>
      </c>
      <c r="GC247" s="308" t="str">
        <f t="shared" si="394"/>
        <v/>
      </c>
      <c r="GD247" s="267"/>
      <c r="GE247" s="312" t="str">
        <f t="shared" si="395"/>
        <v/>
      </c>
      <c r="GF247" s="313"/>
      <c r="GG247" s="338"/>
      <c r="GH247" s="312" t="str">
        <f t="shared" si="396"/>
        <v/>
      </c>
      <c r="GI247" s="313"/>
      <c r="GJ247" s="338" t="s">
        <v>56</v>
      </c>
      <c r="GK247" s="475" t="str">
        <f t="shared" si="397"/>
        <v/>
      </c>
      <c r="GL247" s="313"/>
      <c r="GM247" s="313"/>
      <c r="GN247" s="338"/>
      <c r="GO247" s="429" t="str">
        <f t="shared" si="398"/>
        <v/>
      </c>
      <c r="GP247" s="430" t="str">
        <f t="shared" si="399"/>
        <v/>
      </c>
      <c r="GQ247" s="431" t="str">
        <f t="shared" si="400"/>
        <v/>
      </c>
      <c r="GR247" s="432" t="str">
        <f t="shared" si="401"/>
        <v/>
      </c>
      <c r="GS247" s="430" t="str">
        <f t="shared" si="402"/>
        <v/>
      </c>
      <c r="GT247" s="433" t="str">
        <f t="shared" si="403"/>
        <v/>
      </c>
      <c r="GU247" s="331" t="str">
        <f t="shared" si="404"/>
        <v/>
      </c>
      <c r="GV247" s="333" t="str">
        <f t="shared" si="405"/>
        <v/>
      </c>
      <c r="GW247" s="439" t="str">
        <f t="shared" si="406"/>
        <v/>
      </c>
      <c r="GX247" s="433" t="str">
        <f t="shared" si="407"/>
        <v/>
      </c>
      <c r="GY247" s="331" t="str">
        <f t="shared" si="408"/>
        <v/>
      </c>
      <c r="GZ247" s="331" t="str">
        <f t="shared" si="409"/>
        <v/>
      </c>
      <c r="HA247" s="328" t="str">
        <f t="shared" si="410"/>
        <v/>
      </c>
      <c r="HB247" s="331" t="str">
        <f t="shared" si="411"/>
        <v/>
      </c>
      <c r="HC247" s="331" t="str">
        <f t="shared" si="412"/>
        <v/>
      </c>
      <c r="HD247" s="333" t="str">
        <f t="shared" si="413"/>
        <v/>
      </c>
      <c r="HE247" s="332" t="str">
        <f t="shared" si="414"/>
        <v/>
      </c>
      <c r="HF247" s="331" t="str">
        <f t="shared" si="415"/>
        <v/>
      </c>
      <c r="HG247" s="333" t="str">
        <f t="shared" si="416"/>
        <v/>
      </c>
      <c r="HH247" s="419" t="str">
        <f t="shared" si="417"/>
        <v/>
      </c>
      <c r="HI247" s="358" t="str">
        <f t="shared" si="418"/>
        <v/>
      </c>
      <c r="HJ247" s="331" t="str">
        <f t="shared" si="419"/>
        <v/>
      </c>
      <c r="HK247" s="331" t="str">
        <f t="shared" si="420"/>
        <v/>
      </c>
      <c r="HL247" s="358" t="str">
        <f t="shared" si="421"/>
        <v/>
      </c>
      <c r="HM247" s="331" t="str">
        <f t="shared" si="422"/>
        <v/>
      </c>
      <c r="HN247" s="331" t="str">
        <f t="shared" si="423"/>
        <v/>
      </c>
      <c r="HO247" s="358" t="str">
        <f t="shared" si="424"/>
        <v/>
      </c>
      <c r="HP247" s="331" t="str">
        <f t="shared" si="425"/>
        <v/>
      </c>
      <c r="HQ247" s="331" t="str">
        <f t="shared" si="426"/>
        <v/>
      </c>
      <c r="HR247" s="361" t="str">
        <f t="shared" si="427"/>
        <v/>
      </c>
      <c r="HS247" s="348" t="str">
        <f t="shared" si="428"/>
        <v/>
      </c>
      <c r="HT247" s="333" t="str">
        <f t="shared" si="429"/>
        <v/>
      </c>
      <c r="HU247" s="428" t="str">
        <f t="shared" si="430"/>
        <v/>
      </c>
      <c r="HV247" s="328" t="str">
        <f t="shared" si="431"/>
        <v/>
      </c>
      <c r="HW247" s="330" t="str">
        <f t="shared" si="432"/>
        <v/>
      </c>
      <c r="HX247" s="418" t="str">
        <f t="shared" si="433"/>
        <v/>
      </c>
      <c r="HY247" s="331" t="str">
        <f t="shared" si="434"/>
        <v/>
      </c>
      <c r="HZ247" s="331" t="str">
        <f t="shared" si="435"/>
        <v/>
      </c>
      <c r="IA247" s="331" t="str">
        <f t="shared" si="436"/>
        <v/>
      </c>
      <c r="IB247" s="331" t="str">
        <f t="shared" si="437"/>
        <v/>
      </c>
      <c r="IC247" s="333" t="str">
        <f t="shared" si="438"/>
        <v/>
      </c>
      <c r="ID247" s="419" t="str">
        <f t="shared" si="439"/>
        <v/>
      </c>
      <c r="IE247" s="331" t="str">
        <f t="shared" si="440"/>
        <v/>
      </c>
      <c r="IF247" s="331" t="str">
        <f t="shared" si="441"/>
        <v/>
      </c>
      <c r="IG247" s="331" t="str">
        <f t="shared" si="442"/>
        <v/>
      </c>
      <c r="IH247" s="331" t="str">
        <f t="shared" si="443"/>
        <v/>
      </c>
      <c r="II247" s="333" t="str">
        <f t="shared" si="444"/>
        <v/>
      </c>
      <c r="IJ247" s="419" t="str">
        <f t="shared" si="445"/>
        <v/>
      </c>
      <c r="IK247" s="331" t="str">
        <f t="shared" si="446"/>
        <v/>
      </c>
      <c r="IL247" s="331" t="str">
        <f t="shared" si="447"/>
        <v/>
      </c>
      <c r="IM247" s="331" t="str">
        <f t="shared" si="448"/>
        <v/>
      </c>
      <c r="IN247" s="331" t="str">
        <f t="shared" si="449"/>
        <v/>
      </c>
      <c r="IO247" s="333" t="str">
        <f t="shared" si="450"/>
        <v/>
      </c>
      <c r="IP247" s="433" t="str">
        <f t="shared" si="451"/>
        <v/>
      </c>
      <c r="IQ247" s="331" t="str">
        <f t="shared" si="452"/>
        <v/>
      </c>
      <c r="IR247" s="348" t="str">
        <f t="shared" si="453"/>
        <v/>
      </c>
      <c r="IS247" s="433" t="str">
        <f t="shared" si="454"/>
        <v/>
      </c>
      <c r="IT247" s="331" t="str">
        <f t="shared" si="455"/>
        <v/>
      </c>
      <c r="IU247" s="333" t="str">
        <f t="shared" si="456"/>
        <v/>
      </c>
      <c r="IV247" s="449" t="str">
        <f t="shared" si="457"/>
        <v/>
      </c>
      <c r="IW247" s="331" t="str">
        <f t="shared" si="458"/>
        <v/>
      </c>
      <c r="IX247" s="331" t="str">
        <f t="shared" si="459"/>
        <v/>
      </c>
      <c r="IY247" s="348" t="str">
        <f t="shared" si="460"/>
        <v/>
      </c>
      <c r="IZ247" s="365" t="str">
        <f t="shared" si="461"/>
        <v/>
      </c>
      <c r="JA247" s="340"/>
      <c r="JB247" s="100"/>
      <c r="JC247" s="370" t="str">
        <f t="shared" si="462"/>
        <v/>
      </c>
      <c r="JD247" s="101" t="str">
        <f t="shared" si="463"/>
        <v/>
      </c>
      <c r="JE247" s="367" t="str">
        <f t="shared" si="464"/>
        <v/>
      </c>
      <c r="JF247" s="368" t="str">
        <f t="shared" si="465"/>
        <v/>
      </c>
      <c r="JG247" s="368" t="str">
        <f t="shared" si="466"/>
        <v/>
      </c>
      <c r="JH247" s="368" t="str">
        <f t="shared" si="467"/>
        <v/>
      </c>
      <c r="JI247" s="368">
        <f t="shared" si="468"/>
        <v>0</v>
      </c>
      <c r="JJ247" s="369" t="str">
        <f t="shared" si="469"/>
        <v/>
      </c>
      <c r="JK247" s="367" t="str">
        <f t="shared" si="470"/>
        <v/>
      </c>
      <c r="JL247" s="369" t="str">
        <f t="shared" si="471"/>
        <v/>
      </c>
      <c r="JM247" s="368" t="str">
        <f t="shared" si="472"/>
        <v/>
      </c>
      <c r="JN247" s="368" t="str">
        <f t="shared" si="473"/>
        <v/>
      </c>
      <c r="JO247" s="368" t="str">
        <f t="shared" si="474"/>
        <v/>
      </c>
      <c r="JP247" s="371" t="str">
        <f t="shared" si="475"/>
        <v/>
      </c>
      <c r="JR247" s="115" t="str">
        <f t="shared" si="476"/>
        <v/>
      </c>
      <c r="JS247" s="28" t="str">
        <f t="shared" si="477"/>
        <v/>
      </c>
      <c r="JT247" s="28" t="str">
        <f t="shared" si="478"/>
        <v/>
      </c>
      <c r="JU247" s="28" t="str">
        <f t="shared" si="479"/>
        <v/>
      </c>
      <c r="JV247" s="28" t="str">
        <f t="shared" si="480"/>
        <v/>
      </c>
      <c r="JW247" s="251"/>
      <c r="JX247" s="122" t="str">
        <f t="shared" si="481"/>
        <v/>
      </c>
      <c r="JZ247" s="115" t="str">
        <f t="shared" si="482"/>
        <v/>
      </c>
      <c r="KA247" s="398" t="str">
        <f t="shared" si="483"/>
        <v/>
      </c>
      <c r="KB247" s="398" t="str">
        <f t="shared" si="484"/>
        <v/>
      </c>
      <c r="KC247" s="28" t="str">
        <f t="shared" si="485"/>
        <v/>
      </c>
      <c r="KD247" s="28" t="str">
        <f t="shared" si="486"/>
        <v/>
      </c>
      <c r="KE247" s="28" t="str">
        <f t="shared" si="487"/>
        <v/>
      </c>
      <c r="KF247" s="28" t="str">
        <f t="shared" si="488"/>
        <v/>
      </c>
      <c r="KG247" s="28" t="str">
        <f t="shared" si="489"/>
        <v/>
      </c>
      <c r="KH247" s="28" t="str">
        <f t="shared" si="490"/>
        <v/>
      </c>
      <c r="KI247" s="28" t="str">
        <f t="shared" si="491"/>
        <v/>
      </c>
      <c r="KJ247" s="28" t="str">
        <f t="shared" si="492"/>
        <v/>
      </c>
      <c r="KK247" s="122" t="str">
        <f t="shared" si="493"/>
        <v/>
      </c>
    </row>
    <row r="248" spans="2:297" s="26" customFormat="1" ht="26.25" customHeight="1" x14ac:dyDescent="0.2">
      <c r="B248" s="27">
        <f t="shared" si="372"/>
        <v>0</v>
      </c>
      <c r="C248" s="27">
        <f t="shared" si="373"/>
        <v>0</v>
      </c>
      <c r="D248" s="27">
        <f t="shared" si="374"/>
        <v>0</v>
      </c>
      <c r="E248" s="27">
        <f t="shared" si="375"/>
        <v>0</v>
      </c>
      <c r="F248" s="27">
        <f t="shared" si="376"/>
        <v>0</v>
      </c>
      <c r="G248" s="27">
        <f t="shared" si="377"/>
        <v>0</v>
      </c>
      <c r="H248" s="27">
        <f t="shared" si="378"/>
        <v>0</v>
      </c>
      <c r="I248" s="27">
        <f t="shared" si="379"/>
        <v>0</v>
      </c>
      <c r="J248" s="27"/>
      <c r="K248" s="27"/>
      <c r="L248" s="27"/>
      <c r="N248" s="131" t="str">
        <f t="shared" si="380"/>
        <v/>
      </c>
      <c r="O248" s="59"/>
      <c r="P248" s="59"/>
      <c r="Q248" s="241"/>
      <c r="R248" s="483"/>
      <c r="S248" s="243" t="str">
        <f>IFERROR(VLOOKUP($R248,整理番号!$B$4:$C$5,2,FALSE),"")</f>
        <v/>
      </c>
      <c r="T248" s="59"/>
      <c r="U248" s="250"/>
      <c r="V248" s="121"/>
      <c r="W248" s="218" t="str">
        <f t="shared" si="381"/>
        <v/>
      </c>
      <c r="X248" s="111"/>
      <c r="Y248" s="115"/>
      <c r="Z248" s="146" t="str">
        <f>IFERROR(VLOOKUP($Y248,整理番号!$B$8:$C$10,2,FALSE),"")</f>
        <v/>
      </c>
      <c r="AA248" s="251"/>
      <c r="AB248" s="28"/>
      <c r="AC248" s="62" t="str">
        <f>IFERROR(VLOOKUP($AB248,整理番号!$B$22:$C$23,2,FALSE),"")</f>
        <v/>
      </c>
      <c r="AD248" s="28"/>
      <c r="AE248" s="116" t="str">
        <f>IFERROR(VLOOKUP(AD248,整理番号!$B$14:$C$16,2,FALSE),"")</f>
        <v/>
      </c>
      <c r="AF248" s="115"/>
      <c r="AG248" s="30" t="str">
        <f>IFERROR(VLOOKUP(AF248,整理番号!$B$18:$C$19,2,FALSE),"")</f>
        <v/>
      </c>
      <c r="AH248" s="28"/>
      <c r="AI248" s="254"/>
      <c r="AJ248" s="254"/>
      <c r="AK248" s="122"/>
      <c r="AL248" s="141"/>
      <c r="AM248" s="28"/>
      <c r="AN248" s="141"/>
      <c r="AO248" s="115"/>
      <c r="AP248" s="116" t="str">
        <f>IFERROR(VLOOKUP(AO248,整理番号!$B$38:$C$43,2,FALSE),"")</f>
        <v/>
      </c>
      <c r="AQ248" s="104" t="str">
        <f t="shared" si="382"/>
        <v/>
      </c>
      <c r="AR248" s="27"/>
      <c r="AS248" s="28"/>
      <c r="AT248" s="27"/>
      <c r="AU248" s="27"/>
      <c r="AV248" s="122"/>
      <c r="AW248" s="115"/>
      <c r="AX248" s="31"/>
      <c r="AY248" s="64" t="str">
        <f t="shared" si="383"/>
        <v/>
      </c>
      <c r="AZ248" s="31"/>
      <c r="BA248" s="31"/>
      <c r="BB248" s="64">
        <f t="shared" si="384"/>
        <v>0</v>
      </c>
      <c r="BC248" s="64" t="str">
        <f t="shared" si="385"/>
        <v/>
      </c>
      <c r="BD248" s="64" t="str">
        <f t="shared" si="386"/>
        <v/>
      </c>
      <c r="BE248" s="33"/>
      <c r="BF248" s="34" t="str">
        <f t="shared" si="387"/>
        <v/>
      </c>
      <c r="BG248" s="125" t="str">
        <f t="shared" si="388"/>
        <v/>
      </c>
      <c r="BH248" s="262"/>
      <c r="BI248" s="263"/>
      <c r="BJ248" s="31"/>
      <c r="BK248" s="31"/>
      <c r="BL248" s="31"/>
      <c r="BM248" s="31"/>
      <c r="BN248" s="148"/>
      <c r="BO248" s="270"/>
      <c r="BP248" s="267"/>
      <c r="BQ248" s="262"/>
      <c r="BR248" s="263"/>
      <c r="BS248" s="31"/>
      <c r="BT248" s="31"/>
      <c r="BU248" s="31"/>
      <c r="BV248" s="31"/>
      <c r="BW248" s="148"/>
      <c r="BX248" s="270"/>
      <c r="BY248" s="267"/>
      <c r="BZ248" s="262"/>
      <c r="CA248" s="263"/>
      <c r="CB248" s="31"/>
      <c r="CC248" s="31"/>
      <c r="CD248" s="31"/>
      <c r="CE248" s="31"/>
      <c r="CF248" s="148"/>
      <c r="CG248" s="270"/>
      <c r="CH248" s="267"/>
      <c r="CI248" s="262"/>
      <c r="CJ248" s="263"/>
      <c r="CK248" s="323"/>
      <c r="CL248" s="323"/>
      <c r="CM248" s="323"/>
      <c r="CN248" s="323"/>
      <c r="CO248" s="35" t="s">
        <v>306</v>
      </c>
      <c r="CP248" s="342" t="str">
        <f t="shared" si="389"/>
        <v/>
      </c>
      <c r="CQ248" s="267"/>
      <c r="CR248" s="258"/>
      <c r="CS248" s="93"/>
      <c r="CT248" s="275"/>
      <c r="CU248" s="275"/>
      <c r="CV248" s="275"/>
      <c r="CW248" s="275"/>
      <c r="CX248" s="36" t="s">
        <v>307</v>
      </c>
      <c r="CY248" s="273"/>
      <c r="CZ248" s="258"/>
      <c r="DA248" s="263"/>
      <c r="DB248" s="296"/>
      <c r="DC248" s="296"/>
      <c r="DD248" s="296"/>
      <c r="DE248" s="296"/>
      <c r="DF248" s="36" t="s">
        <v>308</v>
      </c>
      <c r="DG248" s="344" t="str">
        <f t="shared" si="390"/>
        <v/>
      </c>
      <c r="DH248" s="273"/>
      <c r="DI248" s="258"/>
      <c r="DJ248" s="263"/>
      <c r="DK248" s="278"/>
      <c r="DL248" s="278"/>
      <c r="DM248" s="278"/>
      <c r="DN248" s="278"/>
      <c r="DO248" s="36" t="s">
        <v>309</v>
      </c>
      <c r="DP248" s="281"/>
      <c r="DQ248" s="284" t="str">
        <f t="shared" si="391"/>
        <v/>
      </c>
      <c r="DR248" s="273"/>
      <c r="DS248" s="43"/>
      <c r="DT248" s="93"/>
      <c r="DU248" s="37"/>
      <c r="DV248" s="37"/>
      <c r="DW248" s="37"/>
      <c r="DX248" s="37"/>
      <c r="DY248" s="46" t="s">
        <v>310</v>
      </c>
      <c r="DZ248" s="478"/>
      <c r="EA248" s="38"/>
      <c r="EB248" s="37"/>
      <c r="EC248" s="37"/>
      <c r="ED248" s="37"/>
      <c r="EE248" s="37"/>
      <c r="EF248" s="49" t="s">
        <v>307</v>
      </c>
      <c r="EG248" s="54"/>
      <c r="EH248" s="290"/>
      <c r="EI248" s="37"/>
      <c r="EJ248" s="37"/>
      <c r="EK248" s="37"/>
      <c r="EL248" s="37"/>
      <c r="EM248" s="52" t="s">
        <v>307</v>
      </c>
      <c r="EN248" s="57"/>
      <c r="EO248" s="290"/>
      <c r="EP248" s="37"/>
      <c r="EQ248" s="37"/>
      <c r="ER248" s="37"/>
      <c r="ES248" s="37"/>
      <c r="ET248" s="39" t="s">
        <v>307</v>
      </c>
      <c r="EU248" s="287"/>
      <c r="EV248" s="292"/>
      <c r="EW248" s="290"/>
      <c r="EX248" s="37"/>
      <c r="EY248" s="37"/>
      <c r="EZ248" s="37"/>
      <c r="FA248" s="37"/>
      <c r="FB248" s="39" t="s">
        <v>307</v>
      </c>
      <c r="FC248" s="287"/>
      <c r="FD248" s="292"/>
      <c r="FE248" s="290"/>
      <c r="FF248" s="296"/>
      <c r="FG248" s="296"/>
      <c r="FH248" s="296"/>
      <c r="FI248" s="296"/>
      <c r="FJ248" s="40" t="s">
        <v>311</v>
      </c>
      <c r="FK248" s="302" t="str">
        <f t="shared" si="392"/>
        <v/>
      </c>
      <c r="FL248" s="299"/>
      <c r="FM248" s="292"/>
      <c r="FN248" s="290"/>
      <c r="FO248" s="305"/>
      <c r="FP248" s="296"/>
      <c r="FQ248" s="296"/>
      <c r="FR248" s="296"/>
      <c r="FS248" s="40" t="s">
        <v>311</v>
      </c>
      <c r="FT248" s="352" t="str">
        <f t="shared" si="393"/>
        <v/>
      </c>
      <c r="FU248" s="267"/>
      <c r="FV248" s="292"/>
      <c r="FW248" s="290"/>
      <c r="FX248" s="326"/>
      <c r="FY248" s="326"/>
      <c r="FZ248" s="326"/>
      <c r="GA248" s="326"/>
      <c r="GB248" s="36" t="s">
        <v>312</v>
      </c>
      <c r="GC248" s="308" t="str">
        <f t="shared" si="394"/>
        <v/>
      </c>
      <c r="GD248" s="267"/>
      <c r="GE248" s="312" t="str">
        <f t="shared" si="395"/>
        <v/>
      </c>
      <c r="GF248" s="313"/>
      <c r="GG248" s="338"/>
      <c r="GH248" s="312" t="str">
        <f t="shared" si="396"/>
        <v/>
      </c>
      <c r="GI248" s="313"/>
      <c r="GJ248" s="338" t="s">
        <v>56</v>
      </c>
      <c r="GK248" s="475" t="str">
        <f t="shared" si="397"/>
        <v/>
      </c>
      <c r="GL248" s="313"/>
      <c r="GM248" s="313"/>
      <c r="GN248" s="338"/>
      <c r="GO248" s="429" t="str">
        <f t="shared" si="398"/>
        <v/>
      </c>
      <c r="GP248" s="430" t="str">
        <f t="shared" si="399"/>
        <v/>
      </c>
      <c r="GQ248" s="431" t="str">
        <f t="shared" si="400"/>
        <v/>
      </c>
      <c r="GR248" s="432" t="str">
        <f t="shared" si="401"/>
        <v/>
      </c>
      <c r="GS248" s="430" t="str">
        <f t="shared" si="402"/>
        <v/>
      </c>
      <c r="GT248" s="433" t="str">
        <f t="shared" si="403"/>
        <v/>
      </c>
      <c r="GU248" s="331" t="str">
        <f t="shared" si="404"/>
        <v/>
      </c>
      <c r="GV248" s="333" t="str">
        <f t="shared" si="405"/>
        <v/>
      </c>
      <c r="GW248" s="439" t="str">
        <f t="shared" si="406"/>
        <v/>
      </c>
      <c r="GX248" s="433" t="str">
        <f t="shared" si="407"/>
        <v/>
      </c>
      <c r="GY248" s="331" t="str">
        <f t="shared" si="408"/>
        <v/>
      </c>
      <c r="GZ248" s="331" t="str">
        <f t="shared" si="409"/>
        <v/>
      </c>
      <c r="HA248" s="328" t="str">
        <f t="shared" si="410"/>
        <v/>
      </c>
      <c r="HB248" s="331" t="str">
        <f t="shared" si="411"/>
        <v/>
      </c>
      <c r="HC248" s="331" t="str">
        <f t="shared" si="412"/>
        <v/>
      </c>
      <c r="HD248" s="333" t="str">
        <f t="shared" si="413"/>
        <v/>
      </c>
      <c r="HE248" s="332" t="str">
        <f t="shared" si="414"/>
        <v/>
      </c>
      <c r="HF248" s="331" t="str">
        <f t="shared" si="415"/>
        <v/>
      </c>
      <c r="HG248" s="333" t="str">
        <f t="shared" si="416"/>
        <v/>
      </c>
      <c r="HH248" s="419" t="str">
        <f t="shared" si="417"/>
        <v/>
      </c>
      <c r="HI248" s="358" t="str">
        <f t="shared" si="418"/>
        <v/>
      </c>
      <c r="HJ248" s="331" t="str">
        <f t="shared" si="419"/>
        <v/>
      </c>
      <c r="HK248" s="331" t="str">
        <f t="shared" si="420"/>
        <v/>
      </c>
      <c r="HL248" s="358" t="str">
        <f t="shared" si="421"/>
        <v/>
      </c>
      <c r="HM248" s="331" t="str">
        <f t="shared" si="422"/>
        <v/>
      </c>
      <c r="HN248" s="331" t="str">
        <f t="shared" si="423"/>
        <v/>
      </c>
      <c r="HO248" s="358" t="str">
        <f t="shared" si="424"/>
        <v/>
      </c>
      <c r="HP248" s="331" t="str">
        <f t="shared" si="425"/>
        <v/>
      </c>
      <c r="HQ248" s="331" t="str">
        <f t="shared" si="426"/>
        <v/>
      </c>
      <c r="HR248" s="361" t="str">
        <f t="shared" si="427"/>
        <v/>
      </c>
      <c r="HS248" s="348" t="str">
        <f t="shared" si="428"/>
        <v/>
      </c>
      <c r="HT248" s="333" t="str">
        <f t="shared" si="429"/>
        <v/>
      </c>
      <c r="HU248" s="428" t="str">
        <f t="shared" si="430"/>
        <v/>
      </c>
      <c r="HV248" s="328" t="str">
        <f t="shared" si="431"/>
        <v/>
      </c>
      <c r="HW248" s="330" t="str">
        <f t="shared" si="432"/>
        <v/>
      </c>
      <c r="HX248" s="418" t="str">
        <f t="shared" si="433"/>
        <v/>
      </c>
      <c r="HY248" s="331" t="str">
        <f t="shared" si="434"/>
        <v/>
      </c>
      <c r="HZ248" s="331" t="str">
        <f t="shared" si="435"/>
        <v/>
      </c>
      <c r="IA248" s="331" t="str">
        <f t="shared" si="436"/>
        <v/>
      </c>
      <c r="IB248" s="331" t="str">
        <f t="shared" si="437"/>
        <v/>
      </c>
      <c r="IC248" s="333" t="str">
        <f t="shared" si="438"/>
        <v/>
      </c>
      <c r="ID248" s="419" t="str">
        <f t="shared" si="439"/>
        <v/>
      </c>
      <c r="IE248" s="331" t="str">
        <f t="shared" si="440"/>
        <v/>
      </c>
      <c r="IF248" s="331" t="str">
        <f t="shared" si="441"/>
        <v/>
      </c>
      <c r="IG248" s="331" t="str">
        <f t="shared" si="442"/>
        <v/>
      </c>
      <c r="IH248" s="331" t="str">
        <f t="shared" si="443"/>
        <v/>
      </c>
      <c r="II248" s="333" t="str">
        <f t="shared" si="444"/>
        <v/>
      </c>
      <c r="IJ248" s="419" t="str">
        <f t="shared" si="445"/>
        <v/>
      </c>
      <c r="IK248" s="331" t="str">
        <f t="shared" si="446"/>
        <v/>
      </c>
      <c r="IL248" s="331" t="str">
        <f t="shared" si="447"/>
        <v/>
      </c>
      <c r="IM248" s="331" t="str">
        <f t="shared" si="448"/>
        <v/>
      </c>
      <c r="IN248" s="331" t="str">
        <f t="shared" si="449"/>
        <v/>
      </c>
      <c r="IO248" s="333" t="str">
        <f t="shared" si="450"/>
        <v/>
      </c>
      <c r="IP248" s="433" t="str">
        <f t="shared" si="451"/>
        <v/>
      </c>
      <c r="IQ248" s="331" t="str">
        <f t="shared" si="452"/>
        <v/>
      </c>
      <c r="IR248" s="348" t="str">
        <f t="shared" si="453"/>
        <v/>
      </c>
      <c r="IS248" s="433" t="str">
        <f t="shared" si="454"/>
        <v/>
      </c>
      <c r="IT248" s="331" t="str">
        <f t="shared" si="455"/>
        <v/>
      </c>
      <c r="IU248" s="333" t="str">
        <f t="shared" si="456"/>
        <v/>
      </c>
      <c r="IV248" s="449" t="str">
        <f t="shared" si="457"/>
        <v/>
      </c>
      <c r="IW248" s="331" t="str">
        <f t="shared" si="458"/>
        <v/>
      </c>
      <c r="IX248" s="331" t="str">
        <f t="shared" si="459"/>
        <v/>
      </c>
      <c r="IY248" s="348" t="str">
        <f t="shared" si="460"/>
        <v/>
      </c>
      <c r="IZ248" s="365" t="str">
        <f t="shared" si="461"/>
        <v/>
      </c>
      <c r="JA248" s="340"/>
      <c r="JB248" s="100"/>
      <c r="JC248" s="370" t="str">
        <f t="shared" si="462"/>
        <v/>
      </c>
      <c r="JD248" s="101" t="str">
        <f t="shared" si="463"/>
        <v/>
      </c>
      <c r="JE248" s="367" t="str">
        <f t="shared" si="464"/>
        <v/>
      </c>
      <c r="JF248" s="368" t="str">
        <f t="shared" si="465"/>
        <v/>
      </c>
      <c r="JG248" s="368" t="str">
        <f t="shared" si="466"/>
        <v/>
      </c>
      <c r="JH248" s="368" t="str">
        <f t="shared" si="467"/>
        <v/>
      </c>
      <c r="JI248" s="368">
        <f t="shared" si="468"/>
        <v>0</v>
      </c>
      <c r="JJ248" s="369" t="str">
        <f t="shared" si="469"/>
        <v/>
      </c>
      <c r="JK248" s="367" t="str">
        <f t="shared" si="470"/>
        <v/>
      </c>
      <c r="JL248" s="369" t="str">
        <f t="shared" si="471"/>
        <v/>
      </c>
      <c r="JM248" s="368" t="str">
        <f t="shared" si="472"/>
        <v/>
      </c>
      <c r="JN248" s="368" t="str">
        <f t="shared" si="473"/>
        <v/>
      </c>
      <c r="JO248" s="368" t="str">
        <f t="shared" si="474"/>
        <v/>
      </c>
      <c r="JP248" s="371" t="str">
        <f t="shared" si="475"/>
        <v/>
      </c>
      <c r="JR248" s="115" t="str">
        <f t="shared" si="476"/>
        <v/>
      </c>
      <c r="JS248" s="28" t="str">
        <f t="shared" si="477"/>
        <v/>
      </c>
      <c r="JT248" s="28" t="str">
        <f t="shared" si="478"/>
        <v/>
      </c>
      <c r="JU248" s="28" t="str">
        <f t="shared" si="479"/>
        <v/>
      </c>
      <c r="JV248" s="28" t="str">
        <f t="shared" si="480"/>
        <v/>
      </c>
      <c r="JW248" s="251"/>
      <c r="JX248" s="122" t="str">
        <f t="shared" si="481"/>
        <v/>
      </c>
      <c r="JZ248" s="115" t="str">
        <f t="shared" si="482"/>
        <v/>
      </c>
      <c r="KA248" s="398" t="str">
        <f t="shared" si="483"/>
        <v/>
      </c>
      <c r="KB248" s="398" t="str">
        <f t="shared" si="484"/>
        <v/>
      </c>
      <c r="KC248" s="28" t="str">
        <f t="shared" si="485"/>
        <v/>
      </c>
      <c r="KD248" s="28" t="str">
        <f t="shared" si="486"/>
        <v/>
      </c>
      <c r="KE248" s="28" t="str">
        <f t="shared" si="487"/>
        <v/>
      </c>
      <c r="KF248" s="28" t="str">
        <f t="shared" si="488"/>
        <v/>
      </c>
      <c r="KG248" s="28" t="str">
        <f t="shared" si="489"/>
        <v/>
      </c>
      <c r="KH248" s="28" t="str">
        <f t="shared" si="490"/>
        <v/>
      </c>
      <c r="KI248" s="28" t="str">
        <f t="shared" si="491"/>
        <v/>
      </c>
      <c r="KJ248" s="28" t="str">
        <f t="shared" si="492"/>
        <v/>
      </c>
      <c r="KK248" s="122" t="str">
        <f t="shared" si="493"/>
        <v/>
      </c>
    </row>
    <row r="249" spans="2:297" s="26" customFormat="1" ht="26.25" customHeight="1" x14ac:dyDescent="0.2">
      <c r="B249" s="27">
        <f t="shared" si="372"/>
        <v>0</v>
      </c>
      <c r="C249" s="27">
        <f t="shared" si="373"/>
        <v>0</v>
      </c>
      <c r="D249" s="27">
        <f t="shared" si="374"/>
        <v>0</v>
      </c>
      <c r="E249" s="27">
        <f t="shared" si="375"/>
        <v>0</v>
      </c>
      <c r="F249" s="27">
        <f t="shared" si="376"/>
        <v>0</v>
      </c>
      <c r="G249" s="27">
        <f t="shared" si="377"/>
        <v>0</v>
      </c>
      <c r="H249" s="27">
        <f t="shared" si="378"/>
        <v>0</v>
      </c>
      <c r="I249" s="27">
        <f t="shared" si="379"/>
        <v>0</v>
      </c>
      <c r="J249" s="27"/>
      <c r="K249" s="27"/>
      <c r="L249" s="27"/>
      <c r="N249" s="131" t="str">
        <f t="shared" si="380"/>
        <v/>
      </c>
      <c r="O249" s="59"/>
      <c r="P249" s="59"/>
      <c r="Q249" s="241"/>
      <c r="R249" s="483"/>
      <c r="S249" s="243" t="str">
        <f>IFERROR(VLOOKUP($R249,整理番号!$B$4:$C$5,2,FALSE),"")</f>
        <v/>
      </c>
      <c r="T249" s="59"/>
      <c r="U249" s="250"/>
      <c r="V249" s="121"/>
      <c r="W249" s="218" t="str">
        <f t="shared" si="381"/>
        <v/>
      </c>
      <c r="X249" s="111"/>
      <c r="Y249" s="115"/>
      <c r="Z249" s="146" t="str">
        <f>IFERROR(VLOOKUP($Y249,整理番号!$B$8:$C$10,2,FALSE),"")</f>
        <v/>
      </c>
      <c r="AA249" s="251"/>
      <c r="AB249" s="28"/>
      <c r="AC249" s="62" t="str">
        <f>IFERROR(VLOOKUP($AB249,整理番号!$B$22:$C$23,2,FALSE),"")</f>
        <v/>
      </c>
      <c r="AD249" s="28"/>
      <c r="AE249" s="116" t="str">
        <f>IFERROR(VLOOKUP(AD249,整理番号!$B$14:$C$16,2,FALSE),"")</f>
        <v/>
      </c>
      <c r="AF249" s="115"/>
      <c r="AG249" s="30" t="str">
        <f>IFERROR(VLOOKUP(AF249,整理番号!$B$18:$C$19,2,FALSE),"")</f>
        <v/>
      </c>
      <c r="AH249" s="28"/>
      <c r="AI249" s="254"/>
      <c r="AJ249" s="254"/>
      <c r="AK249" s="122"/>
      <c r="AL249" s="141"/>
      <c r="AM249" s="28"/>
      <c r="AN249" s="141"/>
      <c r="AO249" s="115"/>
      <c r="AP249" s="116" t="str">
        <f>IFERROR(VLOOKUP(AO249,整理番号!$B$38:$C$43,2,FALSE),"")</f>
        <v/>
      </c>
      <c r="AQ249" s="104" t="str">
        <f t="shared" si="382"/>
        <v/>
      </c>
      <c r="AR249" s="27"/>
      <c r="AS249" s="28"/>
      <c r="AT249" s="27"/>
      <c r="AU249" s="27"/>
      <c r="AV249" s="122"/>
      <c r="AW249" s="115"/>
      <c r="AX249" s="31"/>
      <c r="AY249" s="64" t="str">
        <f t="shared" si="383"/>
        <v/>
      </c>
      <c r="AZ249" s="31"/>
      <c r="BA249" s="31"/>
      <c r="BB249" s="64">
        <f t="shared" si="384"/>
        <v>0</v>
      </c>
      <c r="BC249" s="64" t="str">
        <f t="shared" si="385"/>
        <v/>
      </c>
      <c r="BD249" s="64" t="str">
        <f t="shared" si="386"/>
        <v/>
      </c>
      <c r="BE249" s="33"/>
      <c r="BF249" s="34" t="str">
        <f t="shared" si="387"/>
        <v/>
      </c>
      <c r="BG249" s="125" t="str">
        <f t="shared" si="388"/>
        <v/>
      </c>
      <c r="BH249" s="262"/>
      <c r="BI249" s="263"/>
      <c r="BJ249" s="31"/>
      <c r="BK249" s="31"/>
      <c r="BL249" s="31"/>
      <c r="BM249" s="31"/>
      <c r="BN249" s="148"/>
      <c r="BO249" s="270"/>
      <c r="BP249" s="267"/>
      <c r="BQ249" s="262"/>
      <c r="BR249" s="263"/>
      <c r="BS249" s="31"/>
      <c r="BT249" s="31"/>
      <c r="BU249" s="31"/>
      <c r="BV249" s="31"/>
      <c r="BW249" s="148"/>
      <c r="BX249" s="270"/>
      <c r="BY249" s="267"/>
      <c r="BZ249" s="262"/>
      <c r="CA249" s="263"/>
      <c r="CB249" s="31"/>
      <c r="CC249" s="31"/>
      <c r="CD249" s="31"/>
      <c r="CE249" s="31"/>
      <c r="CF249" s="148"/>
      <c r="CG249" s="270"/>
      <c r="CH249" s="267"/>
      <c r="CI249" s="262"/>
      <c r="CJ249" s="263"/>
      <c r="CK249" s="323"/>
      <c r="CL249" s="323"/>
      <c r="CM249" s="323"/>
      <c r="CN249" s="323"/>
      <c r="CO249" s="35" t="s">
        <v>306</v>
      </c>
      <c r="CP249" s="342" t="str">
        <f t="shared" si="389"/>
        <v/>
      </c>
      <c r="CQ249" s="267"/>
      <c r="CR249" s="258"/>
      <c r="CS249" s="93"/>
      <c r="CT249" s="275"/>
      <c r="CU249" s="275"/>
      <c r="CV249" s="275"/>
      <c r="CW249" s="275"/>
      <c r="CX249" s="36" t="s">
        <v>307</v>
      </c>
      <c r="CY249" s="273"/>
      <c r="CZ249" s="258"/>
      <c r="DA249" s="263"/>
      <c r="DB249" s="296"/>
      <c r="DC249" s="296"/>
      <c r="DD249" s="296"/>
      <c r="DE249" s="296"/>
      <c r="DF249" s="36" t="s">
        <v>308</v>
      </c>
      <c r="DG249" s="344" t="str">
        <f t="shared" si="390"/>
        <v/>
      </c>
      <c r="DH249" s="273"/>
      <c r="DI249" s="258"/>
      <c r="DJ249" s="263"/>
      <c r="DK249" s="278"/>
      <c r="DL249" s="278"/>
      <c r="DM249" s="278"/>
      <c r="DN249" s="278"/>
      <c r="DO249" s="36" t="s">
        <v>309</v>
      </c>
      <c r="DP249" s="281"/>
      <c r="DQ249" s="284" t="str">
        <f t="shared" si="391"/>
        <v/>
      </c>
      <c r="DR249" s="273"/>
      <c r="DS249" s="43"/>
      <c r="DT249" s="93"/>
      <c r="DU249" s="37"/>
      <c r="DV249" s="37"/>
      <c r="DW249" s="37"/>
      <c r="DX249" s="37"/>
      <c r="DY249" s="46" t="s">
        <v>310</v>
      </c>
      <c r="DZ249" s="478"/>
      <c r="EA249" s="38"/>
      <c r="EB249" s="37"/>
      <c r="EC249" s="37"/>
      <c r="ED249" s="37"/>
      <c r="EE249" s="37"/>
      <c r="EF249" s="49" t="s">
        <v>307</v>
      </c>
      <c r="EG249" s="54"/>
      <c r="EH249" s="290"/>
      <c r="EI249" s="37"/>
      <c r="EJ249" s="37"/>
      <c r="EK249" s="37"/>
      <c r="EL249" s="37"/>
      <c r="EM249" s="52" t="s">
        <v>307</v>
      </c>
      <c r="EN249" s="57"/>
      <c r="EO249" s="290"/>
      <c r="EP249" s="37"/>
      <c r="EQ249" s="37"/>
      <c r="ER249" s="37"/>
      <c r="ES249" s="37"/>
      <c r="ET249" s="39" t="s">
        <v>307</v>
      </c>
      <c r="EU249" s="287"/>
      <c r="EV249" s="292"/>
      <c r="EW249" s="290"/>
      <c r="EX249" s="37"/>
      <c r="EY249" s="37"/>
      <c r="EZ249" s="37"/>
      <c r="FA249" s="37"/>
      <c r="FB249" s="39" t="s">
        <v>307</v>
      </c>
      <c r="FC249" s="287"/>
      <c r="FD249" s="292"/>
      <c r="FE249" s="290"/>
      <c r="FF249" s="296"/>
      <c r="FG249" s="296"/>
      <c r="FH249" s="296"/>
      <c r="FI249" s="296"/>
      <c r="FJ249" s="40" t="s">
        <v>311</v>
      </c>
      <c r="FK249" s="302" t="str">
        <f t="shared" si="392"/>
        <v/>
      </c>
      <c r="FL249" s="299"/>
      <c r="FM249" s="292"/>
      <c r="FN249" s="290"/>
      <c r="FO249" s="305"/>
      <c r="FP249" s="296"/>
      <c r="FQ249" s="296"/>
      <c r="FR249" s="296"/>
      <c r="FS249" s="40" t="s">
        <v>311</v>
      </c>
      <c r="FT249" s="352" t="str">
        <f t="shared" si="393"/>
        <v/>
      </c>
      <c r="FU249" s="267"/>
      <c r="FV249" s="292"/>
      <c r="FW249" s="290"/>
      <c r="FX249" s="326"/>
      <c r="FY249" s="326"/>
      <c r="FZ249" s="326"/>
      <c r="GA249" s="326"/>
      <c r="GB249" s="36" t="s">
        <v>312</v>
      </c>
      <c r="GC249" s="308" t="str">
        <f t="shared" si="394"/>
        <v/>
      </c>
      <c r="GD249" s="267"/>
      <c r="GE249" s="312" t="str">
        <f t="shared" si="395"/>
        <v/>
      </c>
      <c r="GF249" s="313"/>
      <c r="GG249" s="338"/>
      <c r="GH249" s="312" t="str">
        <f t="shared" si="396"/>
        <v/>
      </c>
      <c r="GI249" s="313"/>
      <c r="GJ249" s="338" t="s">
        <v>56</v>
      </c>
      <c r="GK249" s="475" t="str">
        <f t="shared" si="397"/>
        <v/>
      </c>
      <c r="GL249" s="313"/>
      <c r="GM249" s="313"/>
      <c r="GN249" s="338"/>
      <c r="GO249" s="429" t="str">
        <f t="shared" si="398"/>
        <v/>
      </c>
      <c r="GP249" s="430" t="str">
        <f t="shared" si="399"/>
        <v/>
      </c>
      <c r="GQ249" s="431" t="str">
        <f t="shared" si="400"/>
        <v/>
      </c>
      <c r="GR249" s="432" t="str">
        <f t="shared" si="401"/>
        <v/>
      </c>
      <c r="GS249" s="430" t="str">
        <f t="shared" si="402"/>
        <v/>
      </c>
      <c r="GT249" s="433" t="str">
        <f t="shared" si="403"/>
        <v/>
      </c>
      <c r="GU249" s="331" t="str">
        <f t="shared" si="404"/>
        <v/>
      </c>
      <c r="GV249" s="333" t="str">
        <f t="shared" si="405"/>
        <v/>
      </c>
      <c r="GW249" s="439" t="str">
        <f t="shared" si="406"/>
        <v/>
      </c>
      <c r="GX249" s="433" t="str">
        <f t="shared" si="407"/>
        <v/>
      </c>
      <c r="GY249" s="331" t="str">
        <f t="shared" si="408"/>
        <v/>
      </c>
      <c r="GZ249" s="331" t="str">
        <f t="shared" si="409"/>
        <v/>
      </c>
      <c r="HA249" s="328" t="str">
        <f t="shared" si="410"/>
        <v/>
      </c>
      <c r="HB249" s="331" t="str">
        <f t="shared" si="411"/>
        <v/>
      </c>
      <c r="HC249" s="331" t="str">
        <f t="shared" si="412"/>
        <v/>
      </c>
      <c r="HD249" s="333" t="str">
        <f t="shared" si="413"/>
        <v/>
      </c>
      <c r="HE249" s="332" t="str">
        <f t="shared" si="414"/>
        <v/>
      </c>
      <c r="HF249" s="331" t="str">
        <f t="shared" si="415"/>
        <v/>
      </c>
      <c r="HG249" s="333" t="str">
        <f t="shared" si="416"/>
        <v/>
      </c>
      <c r="HH249" s="419" t="str">
        <f t="shared" si="417"/>
        <v/>
      </c>
      <c r="HI249" s="358" t="str">
        <f t="shared" si="418"/>
        <v/>
      </c>
      <c r="HJ249" s="331" t="str">
        <f t="shared" si="419"/>
        <v/>
      </c>
      <c r="HK249" s="331" t="str">
        <f t="shared" si="420"/>
        <v/>
      </c>
      <c r="HL249" s="358" t="str">
        <f t="shared" si="421"/>
        <v/>
      </c>
      <c r="HM249" s="331" t="str">
        <f t="shared" si="422"/>
        <v/>
      </c>
      <c r="HN249" s="331" t="str">
        <f t="shared" si="423"/>
        <v/>
      </c>
      <c r="HO249" s="358" t="str">
        <f t="shared" si="424"/>
        <v/>
      </c>
      <c r="HP249" s="331" t="str">
        <f t="shared" si="425"/>
        <v/>
      </c>
      <c r="HQ249" s="331" t="str">
        <f t="shared" si="426"/>
        <v/>
      </c>
      <c r="HR249" s="361" t="str">
        <f t="shared" si="427"/>
        <v/>
      </c>
      <c r="HS249" s="348" t="str">
        <f t="shared" si="428"/>
        <v/>
      </c>
      <c r="HT249" s="333" t="str">
        <f t="shared" si="429"/>
        <v/>
      </c>
      <c r="HU249" s="428" t="str">
        <f t="shared" si="430"/>
        <v/>
      </c>
      <c r="HV249" s="328" t="str">
        <f t="shared" si="431"/>
        <v/>
      </c>
      <c r="HW249" s="330" t="str">
        <f t="shared" si="432"/>
        <v/>
      </c>
      <c r="HX249" s="418" t="str">
        <f t="shared" si="433"/>
        <v/>
      </c>
      <c r="HY249" s="331" t="str">
        <f t="shared" si="434"/>
        <v/>
      </c>
      <c r="HZ249" s="331" t="str">
        <f t="shared" si="435"/>
        <v/>
      </c>
      <c r="IA249" s="331" t="str">
        <f t="shared" si="436"/>
        <v/>
      </c>
      <c r="IB249" s="331" t="str">
        <f t="shared" si="437"/>
        <v/>
      </c>
      <c r="IC249" s="333" t="str">
        <f t="shared" si="438"/>
        <v/>
      </c>
      <c r="ID249" s="419" t="str">
        <f t="shared" si="439"/>
        <v/>
      </c>
      <c r="IE249" s="331" t="str">
        <f t="shared" si="440"/>
        <v/>
      </c>
      <c r="IF249" s="331" t="str">
        <f t="shared" si="441"/>
        <v/>
      </c>
      <c r="IG249" s="331" t="str">
        <f t="shared" si="442"/>
        <v/>
      </c>
      <c r="IH249" s="331" t="str">
        <f t="shared" si="443"/>
        <v/>
      </c>
      <c r="II249" s="333" t="str">
        <f t="shared" si="444"/>
        <v/>
      </c>
      <c r="IJ249" s="419" t="str">
        <f t="shared" si="445"/>
        <v/>
      </c>
      <c r="IK249" s="331" t="str">
        <f t="shared" si="446"/>
        <v/>
      </c>
      <c r="IL249" s="331" t="str">
        <f t="shared" si="447"/>
        <v/>
      </c>
      <c r="IM249" s="331" t="str">
        <f t="shared" si="448"/>
        <v/>
      </c>
      <c r="IN249" s="331" t="str">
        <f t="shared" si="449"/>
        <v/>
      </c>
      <c r="IO249" s="333" t="str">
        <f t="shared" si="450"/>
        <v/>
      </c>
      <c r="IP249" s="433" t="str">
        <f t="shared" si="451"/>
        <v/>
      </c>
      <c r="IQ249" s="331" t="str">
        <f t="shared" si="452"/>
        <v/>
      </c>
      <c r="IR249" s="348" t="str">
        <f t="shared" si="453"/>
        <v/>
      </c>
      <c r="IS249" s="433" t="str">
        <f t="shared" si="454"/>
        <v/>
      </c>
      <c r="IT249" s="331" t="str">
        <f t="shared" si="455"/>
        <v/>
      </c>
      <c r="IU249" s="333" t="str">
        <f t="shared" si="456"/>
        <v/>
      </c>
      <c r="IV249" s="449" t="str">
        <f t="shared" si="457"/>
        <v/>
      </c>
      <c r="IW249" s="331" t="str">
        <f t="shared" si="458"/>
        <v/>
      </c>
      <c r="IX249" s="331" t="str">
        <f t="shared" si="459"/>
        <v/>
      </c>
      <c r="IY249" s="348" t="str">
        <f t="shared" si="460"/>
        <v/>
      </c>
      <c r="IZ249" s="365" t="str">
        <f t="shared" si="461"/>
        <v/>
      </c>
      <c r="JA249" s="340"/>
      <c r="JB249" s="100"/>
      <c r="JC249" s="370" t="str">
        <f t="shared" si="462"/>
        <v/>
      </c>
      <c r="JD249" s="101" t="str">
        <f t="shared" si="463"/>
        <v/>
      </c>
      <c r="JE249" s="367" t="str">
        <f t="shared" si="464"/>
        <v/>
      </c>
      <c r="JF249" s="368" t="str">
        <f t="shared" si="465"/>
        <v/>
      </c>
      <c r="JG249" s="368" t="str">
        <f t="shared" si="466"/>
        <v/>
      </c>
      <c r="JH249" s="368" t="str">
        <f t="shared" si="467"/>
        <v/>
      </c>
      <c r="JI249" s="368">
        <f t="shared" si="468"/>
        <v>0</v>
      </c>
      <c r="JJ249" s="369" t="str">
        <f t="shared" si="469"/>
        <v/>
      </c>
      <c r="JK249" s="367" t="str">
        <f t="shared" si="470"/>
        <v/>
      </c>
      <c r="JL249" s="369" t="str">
        <f t="shared" si="471"/>
        <v/>
      </c>
      <c r="JM249" s="368" t="str">
        <f t="shared" si="472"/>
        <v/>
      </c>
      <c r="JN249" s="368" t="str">
        <f t="shared" si="473"/>
        <v/>
      </c>
      <c r="JO249" s="368" t="str">
        <f t="shared" si="474"/>
        <v/>
      </c>
      <c r="JP249" s="371" t="str">
        <f t="shared" si="475"/>
        <v/>
      </c>
      <c r="JR249" s="115" t="str">
        <f t="shared" si="476"/>
        <v/>
      </c>
      <c r="JS249" s="28" t="str">
        <f t="shared" si="477"/>
        <v/>
      </c>
      <c r="JT249" s="28" t="str">
        <f t="shared" si="478"/>
        <v/>
      </c>
      <c r="JU249" s="28" t="str">
        <f t="shared" si="479"/>
        <v/>
      </c>
      <c r="JV249" s="28" t="str">
        <f t="shared" si="480"/>
        <v/>
      </c>
      <c r="JW249" s="251"/>
      <c r="JX249" s="122" t="str">
        <f t="shared" si="481"/>
        <v/>
      </c>
      <c r="JZ249" s="115" t="str">
        <f t="shared" si="482"/>
        <v/>
      </c>
      <c r="KA249" s="398" t="str">
        <f t="shared" si="483"/>
        <v/>
      </c>
      <c r="KB249" s="398" t="str">
        <f t="shared" si="484"/>
        <v/>
      </c>
      <c r="KC249" s="28" t="str">
        <f t="shared" si="485"/>
        <v/>
      </c>
      <c r="KD249" s="28" t="str">
        <f t="shared" si="486"/>
        <v/>
      </c>
      <c r="KE249" s="28" t="str">
        <f t="shared" si="487"/>
        <v/>
      </c>
      <c r="KF249" s="28" t="str">
        <f t="shared" si="488"/>
        <v/>
      </c>
      <c r="KG249" s="28" t="str">
        <f t="shared" si="489"/>
        <v/>
      </c>
      <c r="KH249" s="28" t="str">
        <f t="shared" si="490"/>
        <v/>
      </c>
      <c r="KI249" s="28" t="str">
        <f t="shared" si="491"/>
        <v/>
      </c>
      <c r="KJ249" s="28" t="str">
        <f t="shared" si="492"/>
        <v/>
      </c>
      <c r="KK249" s="122" t="str">
        <f t="shared" si="493"/>
        <v/>
      </c>
    </row>
    <row r="250" spans="2:297" s="26" customFormat="1" ht="26.25" customHeight="1" x14ac:dyDescent="0.2">
      <c r="B250" s="27">
        <f t="shared" si="372"/>
        <v>0</v>
      </c>
      <c r="C250" s="27">
        <f t="shared" si="373"/>
        <v>0</v>
      </c>
      <c r="D250" s="27">
        <f t="shared" si="374"/>
        <v>0</v>
      </c>
      <c r="E250" s="27">
        <f t="shared" si="375"/>
        <v>0</v>
      </c>
      <c r="F250" s="27">
        <f t="shared" si="376"/>
        <v>0</v>
      </c>
      <c r="G250" s="27">
        <f t="shared" si="377"/>
        <v>0</v>
      </c>
      <c r="H250" s="27">
        <f t="shared" si="378"/>
        <v>0</v>
      </c>
      <c r="I250" s="27">
        <f t="shared" si="379"/>
        <v>0</v>
      </c>
      <c r="J250" s="27"/>
      <c r="K250" s="27"/>
      <c r="L250" s="27"/>
      <c r="N250" s="131" t="str">
        <f t="shared" si="380"/>
        <v/>
      </c>
      <c r="O250" s="29"/>
      <c r="P250" s="29"/>
      <c r="Q250" s="227"/>
      <c r="R250" s="244"/>
      <c r="S250" s="243" t="str">
        <f>IFERROR(VLOOKUP($R250,整理番号!$B$4:$C$5,2,FALSE),"")</f>
        <v/>
      </c>
      <c r="T250" s="29"/>
      <c r="U250" s="251"/>
      <c r="V250" s="122"/>
      <c r="W250" s="218" t="str">
        <f t="shared" si="381"/>
        <v/>
      </c>
      <c r="X250" s="247"/>
      <c r="Y250" s="115"/>
      <c r="Z250" s="146" t="str">
        <f>IFERROR(VLOOKUP($Y250,整理番号!$B$8:$C$10,2,FALSE),"")</f>
        <v/>
      </c>
      <c r="AA250" s="251"/>
      <c r="AB250" s="28"/>
      <c r="AC250" s="62" t="str">
        <f>IFERROR(VLOOKUP($AB250,整理番号!$B$22:$C$23,2,FALSE),"")</f>
        <v/>
      </c>
      <c r="AD250" s="28"/>
      <c r="AE250" s="116" t="str">
        <f>IFERROR(VLOOKUP(AD250,整理番号!$B$14:$C$16,2,FALSE),"")</f>
        <v/>
      </c>
      <c r="AF250" s="115"/>
      <c r="AG250" s="30" t="str">
        <f>IFERROR(VLOOKUP(AF250,整理番号!$B$18:$C$19,2,FALSE),"")</f>
        <v/>
      </c>
      <c r="AH250" s="28"/>
      <c r="AI250" s="254"/>
      <c r="AJ250" s="254"/>
      <c r="AK250" s="122"/>
      <c r="AL250" s="141"/>
      <c r="AM250" s="28"/>
      <c r="AN250" s="141"/>
      <c r="AO250" s="115"/>
      <c r="AP250" s="116" t="str">
        <f>IFERROR(VLOOKUP(AO250,整理番号!$B$38:$C$43,2,FALSE),"")</f>
        <v/>
      </c>
      <c r="AQ250" s="104" t="str">
        <f t="shared" si="382"/>
        <v/>
      </c>
      <c r="AR250" s="27"/>
      <c r="AS250" s="28"/>
      <c r="AT250" s="27"/>
      <c r="AU250" s="27"/>
      <c r="AV250" s="122"/>
      <c r="AW250" s="115"/>
      <c r="AX250" s="31"/>
      <c r="AY250" s="64" t="str">
        <f t="shared" si="383"/>
        <v/>
      </c>
      <c r="AZ250" s="31"/>
      <c r="BA250" s="31"/>
      <c r="BB250" s="64">
        <f t="shared" si="384"/>
        <v>0</v>
      </c>
      <c r="BC250" s="64" t="str">
        <f t="shared" si="385"/>
        <v/>
      </c>
      <c r="BD250" s="64" t="str">
        <f t="shared" si="386"/>
        <v/>
      </c>
      <c r="BE250" s="33"/>
      <c r="BF250" s="34" t="str">
        <f t="shared" si="387"/>
        <v/>
      </c>
      <c r="BG250" s="125" t="str">
        <f t="shared" si="388"/>
        <v/>
      </c>
      <c r="BH250" s="262"/>
      <c r="BI250" s="263"/>
      <c r="BJ250" s="31"/>
      <c r="BK250" s="31"/>
      <c r="BL250" s="31"/>
      <c r="BM250" s="31"/>
      <c r="BN250" s="148"/>
      <c r="BO250" s="270"/>
      <c r="BP250" s="267"/>
      <c r="BQ250" s="262"/>
      <c r="BR250" s="263"/>
      <c r="BS250" s="31"/>
      <c r="BT250" s="31"/>
      <c r="BU250" s="31"/>
      <c r="BV250" s="31"/>
      <c r="BW250" s="148"/>
      <c r="BX250" s="270"/>
      <c r="BY250" s="267"/>
      <c r="BZ250" s="262"/>
      <c r="CA250" s="263"/>
      <c r="CB250" s="31"/>
      <c r="CC250" s="31"/>
      <c r="CD250" s="31"/>
      <c r="CE250" s="31"/>
      <c r="CF250" s="148"/>
      <c r="CG250" s="270"/>
      <c r="CH250" s="267"/>
      <c r="CI250" s="262"/>
      <c r="CJ250" s="263"/>
      <c r="CK250" s="323"/>
      <c r="CL250" s="323"/>
      <c r="CM250" s="323"/>
      <c r="CN250" s="323"/>
      <c r="CO250" s="35" t="s">
        <v>306</v>
      </c>
      <c r="CP250" s="342" t="str">
        <f t="shared" si="389"/>
        <v/>
      </c>
      <c r="CQ250" s="267"/>
      <c r="CR250" s="258"/>
      <c r="CS250" s="93"/>
      <c r="CT250" s="275"/>
      <c r="CU250" s="275"/>
      <c r="CV250" s="275"/>
      <c r="CW250" s="275"/>
      <c r="CX250" s="36" t="s">
        <v>307</v>
      </c>
      <c r="CY250" s="273"/>
      <c r="CZ250" s="258"/>
      <c r="DA250" s="263"/>
      <c r="DB250" s="296"/>
      <c r="DC250" s="296"/>
      <c r="DD250" s="296"/>
      <c r="DE250" s="296"/>
      <c r="DF250" s="36" t="s">
        <v>308</v>
      </c>
      <c r="DG250" s="344" t="str">
        <f t="shared" si="390"/>
        <v/>
      </c>
      <c r="DH250" s="273"/>
      <c r="DI250" s="258"/>
      <c r="DJ250" s="263"/>
      <c r="DK250" s="278"/>
      <c r="DL250" s="278"/>
      <c r="DM250" s="278"/>
      <c r="DN250" s="278"/>
      <c r="DO250" s="36" t="s">
        <v>309</v>
      </c>
      <c r="DP250" s="281"/>
      <c r="DQ250" s="284" t="str">
        <f t="shared" si="391"/>
        <v/>
      </c>
      <c r="DR250" s="273"/>
      <c r="DS250" s="43"/>
      <c r="DT250" s="93"/>
      <c r="DU250" s="37"/>
      <c r="DV250" s="37"/>
      <c r="DW250" s="37"/>
      <c r="DX250" s="37"/>
      <c r="DY250" s="46" t="s">
        <v>310</v>
      </c>
      <c r="DZ250" s="478"/>
      <c r="EA250" s="38"/>
      <c r="EB250" s="37"/>
      <c r="EC250" s="37"/>
      <c r="ED250" s="37"/>
      <c r="EE250" s="37"/>
      <c r="EF250" s="49" t="s">
        <v>307</v>
      </c>
      <c r="EG250" s="54"/>
      <c r="EH250" s="290"/>
      <c r="EI250" s="37"/>
      <c r="EJ250" s="37"/>
      <c r="EK250" s="37"/>
      <c r="EL250" s="37"/>
      <c r="EM250" s="52" t="s">
        <v>307</v>
      </c>
      <c r="EN250" s="57"/>
      <c r="EO250" s="290"/>
      <c r="EP250" s="37"/>
      <c r="EQ250" s="37"/>
      <c r="ER250" s="37"/>
      <c r="ES250" s="37"/>
      <c r="ET250" s="39" t="s">
        <v>307</v>
      </c>
      <c r="EU250" s="287"/>
      <c r="EV250" s="292"/>
      <c r="EW250" s="290"/>
      <c r="EX250" s="37"/>
      <c r="EY250" s="37"/>
      <c r="EZ250" s="37"/>
      <c r="FA250" s="37"/>
      <c r="FB250" s="39" t="s">
        <v>307</v>
      </c>
      <c r="FC250" s="287"/>
      <c r="FD250" s="292"/>
      <c r="FE250" s="290"/>
      <c r="FF250" s="296"/>
      <c r="FG250" s="296"/>
      <c r="FH250" s="296"/>
      <c r="FI250" s="296"/>
      <c r="FJ250" s="40" t="s">
        <v>311</v>
      </c>
      <c r="FK250" s="302" t="str">
        <f t="shared" si="392"/>
        <v/>
      </c>
      <c r="FL250" s="299"/>
      <c r="FM250" s="292"/>
      <c r="FN250" s="290"/>
      <c r="FO250" s="305"/>
      <c r="FP250" s="296"/>
      <c r="FQ250" s="296"/>
      <c r="FR250" s="296"/>
      <c r="FS250" s="40" t="s">
        <v>311</v>
      </c>
      <c r="FT250" s="352" t="str">
        <f t="shared" si="393"/>
        <v/>
      </c>
      <c r="FU250" s="267"/>
      <c r="FV250" s="292"/>
      <c r="FW250" s="290"/>
      <c r="FX250" s="326"/>
      <c r="FY250" s="326"/>
      <c r="FZ250" s="326"/>
      <c r="GA250" s="326"/>
      <c r="GB250" s="36" t="s">
        <v>312</v>
      </c>
      <c r="GC250" s="308" t="str">
        <f t="shared" si="394"/>
        <v/>
      </c>
      <c r="GD250" s="267"/>
      <c r="GE250" s="312" t="str">
        <f t="shared" si="395"/>
        <v/>
      </c>
      <c r="GF250" s="313"/>
      <c r="GG250" s="338"/>
      <c r="GH250" s="312" t="str">
        <f t="shared" si="396"/>
        <v/>
      </c>
      <c r="GI250" s="313"/>
      <c r="GJ250" s="338" t="s">
        <v>56</v>
      </c>
      <c r="GK250" s="475" t="str">
        <f t="shared" si="397"/>
        <v/>
      </c>
      <c r="GL250" s="313"/>
      <c r="GM250" s="313"/>
      <c r="GN250" s="338"/>
      <c r="GO250" s="429" t="str">
        <f t="shared" si="398"/>
        <v/>
      </c>
      <c r="GP250" s="430" t="str">
        <f t="shared" si="399"/>
        <v/>
      </c>
      <c r="GQ250" s="431" t="str">
        <f t="shared" si="400"/>
        <v/>
      </c>
      <c r="GR250" s="432" t="str">
        <f t="shared" si="401"/>
        <v/>
      </c>
      <c r="GS250" s="430" t="str">
        <f t="shared" si="402"/>
        <v/>
      </c>
      <c r="GT250" s="433" t="str">
        <f t="shared" si="403"/>
        <v/>
      </c>
      <c r="GU250" s="331" t="str">
        <f t="shared" si="404"/>
        <v/>
      </c>
      <c r="GV250" s="333" t="str">
        <f t="shared" si="405"/>
        <v/>
      </c>
      <c r="GW250" s="439" t="str">
        <f t="shared" si="406"/>
        <v/>
      </c>
      <c r="GX250" s="433" t="str">
        <f t="shared" si="407"/>
        <v/>
      </c>
      <c r="GY250" s="331" t="str">
        <f t="shared" si="408"/>
        <v/>
      </c>
      <c r="GZ250" s="331" t="str">
        <f t="shared" si="409"/>
        <v/>
      </c>
      <c r="HA250" s="328" t="str">
        <f t="shared" si="410"/>
        <v/>
      </c>
      <c r="HB250" s="331" t="str">
        <f t="shared" si="411"/>
        <v/>
      </c>
      <c r="HC250" s="331" t="str">
        <f t="shared" si="412"/>
        <v/>
      </c>
      <c r="HD250" s="333" t="str">
        <f t="shared" si="413"/>
        <v/>
      </c>
      <c r="HE250" s="332" t="str">
        <f t="shared" si="414"/>
        <v/>
      </c>
      <c r="HF250" s="331" t="str">
        <f t="shared" si="415"/>
        <v/>
      </c>
      <c r="HG250" s="333" t="str">
        <f t="shared" si="416"/>
        <v/>
      </c>
      <c r="HH250" s="419" t="str">
        <f t="shared" si="417"/>
        <v/>
      </c>
      <c r="HI250" s="358" t="str">
        <f t="shared" si="418"/>
        <v/>
      </c>
      <c r="HJ250" s="331" t="str">
        <f t="shared" si="419"/>
        <v/>
      </c>
      <c r="HK250" s="331" t="str">
        <f t="shared" si="420"/>
        <v/>
      </c>
      <c r="HL250" s="358" t="str">
        <f t="shared" si="421"/>
        <v/>
      </c>
      <c r="HM250" s="331" t="str">
        <f t="shared" si="422"/>
        <v/>
      </c>
      <c r="HN250" s="331" t="str">
        <f t="shared" si="423"/>
        <v/>
      </c>
      <c r="HO250" s="358" t="str">
        <f t="shared" si="424"/>
        <v/>
      </c>
      <c r="HP250" s="331" t="str">
        <f t="shared" si="425"/>
        <v/>
      </c>
      <c r="HQ250" s="331" t="str">
        <f t="shared" si="426"/>
        <v/>
      </c>
      <c r="HR250" s="361" t="str">
        <f t="shared" si="427"/>
        <v/>
      </c>
      <c r="HS250" s="348" t="str">
        <f t="shared" si="428"/>
        <v/>
      </c>
      <c r="HT250" s="333" t="str">
        <f t="shared" si="429"/>
        <v/>
      </c>
      <c r="HU250" s="428" t="str">
        <f t="shared" si="430"/>
        <v/>
      </c>
      <c r="HV250" s="328" t="str">
        <f t="shared" si="431"/>
        <v/>
      </c>
      <c r="HW250" s="330" t="str">
        <f t="shared" si="432"/>
        <v/>
      </c>
      <c r="HX250" s="418" t="str">
        <f t="shared" si="433"/>
        <v/>
      </c>
      <c r="HY250" s="331" t="str">
        <f t="shared" si="434"/>
        <v/>
      </c>
      <c r="HZ250" s="331" t="str">
        <f t="shared" si="435"/>
        <v/>
      </c>
      <c r="IA250" s="331" t="str">
        <f t="shared" si="436"/>
        <v/>
      </c>
      <c r="IB250" s="331" t="str">
        <f t="shared" si="437"/>
        <v/>
      </c>
      <c r="IC250" s="333" t="str">
        <f t="shared" si="438"/>
        <v/>
      </c>
      <c r="ID250" s="419" t="str">
        <f t="shared" si="439"/>
        <v/>
      </c>
      <c r="IE250" s="331" t="str">
        <f t="shared" si="440"/>
        <v/>
      </c>
      <c r="IF250" s="331" t="str">
        <f t="shared" si="441"/>
        <v/>
      </c>
      <c r="IG250" s="331" t="str">
        <f t="shared" si="442"/>
        <v/>
      </c>
      <c r="IH250" s="331" t="str">
        <f t="shared" si="443"/>
        <v/>
      </c>
      <c r="II250" s="333" t="str">
        <f t="shared" si="444"/>
        <v/>
      </c>
      <c r="IJ250" s="419" t="str">
        <f t="shared" si="445"/>
        <v/>
      </c>
      <c r="IK250" s="331" t="str">
        <f t="shared" si="446"/>
        <v/>
      </c>
      <c r="IL250" s="331" t="str">
        <f t="shared" si="447"/>
        <v/>
      </c>
      <c r="IM250" s="331" t="str">
        <f t="shared" si="448"/>
        <v/>
      </c>
      <c r="IN250" s="331" t="str">
        <f t="shared" si="449"/>
        <v/>
      </c>
      <c r="IO250" s="333" t="str">
        <f t="shared" si="450"/>
        <v/>
      </c>
      <c r="IP250" s="433" t="str">
        <f t="shared" si="451"/>
        <v/>
      </c>
      <c r="IQ250" s="331" t="str">
        <f t="shared" si="452"/>
        <v/>
      </c>
      <c r="IR250" s="348" t="str">
        <f t="shared" si="453"/>
        <v/>
      </c>
      <c r="IS250" s="433" t="str">
        <f t="shared" si="454"/>
        <v/>
      </c>
      <c r="IT250" s="331" t="str">
        <f t="shared" si="455"/>
        <v/>
      </c>
      <c r="IU250" s="333" t="str">
        <f t="shared" si="456"/>
        <v/>
      </c>
      <c r="IV250" s="449" t="str">
        <f t="shared" si="457"/>
        <v/>
      </c>
      <c r="IW250" s="331" t="str">
        <f t="shared" si="458"/>
        <v/>
      </c>
      <c r="IX250" s="331" t="str">
        <f t="shared" si="459"/>
        <v/>
      </c>
      <c r="IY250" s="348" t="str">
        <f t="shared" si="460"/>
        <v/>
      </c>
      <c r="IZ250" s="365" t="str">
        <f t="shared" si="461"/>
        <v/>
      </c>
      <c r="JA250" s="340"/>
      <c r="JB250" s="100"/>
      <c r="JC250" s="370" t="str">
        <f t="shared" si="462"/>
        <v/>
      </c>
      <c r="JD250" s="101" t="str">
        <f t="shared" si="463"/>
        <v/>
      </c>
      <c r="JE250" s="367" t="str">
        <f t="shared" si="464"/>
        <v/>
      </c>
      <c r="JF250" s="368" t="str">
        <f t="shared" si="465"/>
        <v/>
      </c>
      <c r="JG250" s="368" t="str">
        <f t="shared" si="466"/>
        <v/>
      </c>
      <c r="JH250" s="368" t="str">
        <f t="shared" si="467"/>
        <v/>
      </c>
      <c r="JI250" s="368">
        <f t="shared" si="468"/>
        <v>0</v>
      </c>
      <c r="JJ250" s="369" t="str">
        <f t="shared" si="469"/>
        <v/>
      </c>
      <c r="JK250" s="367" t="str">
        <f t="shared" si="470"/>
        <v/>
      </c>
      <c r="JL250" s="369" t="str">
        <f t="shared" si="471"/>
        <v/>
      </c>
      <c r="JM250" s="368" t="str">
        <f t="shared" si="472"/>
        <v/>
      </c>
      <c r="JN250" s="368" t="str">
        <f t="shared" si="473"/>
        <v/>
      </c>
      <c r="JO250" s="368" t="str">
        <f t="shared" si="474"/>
        <v/>
      </c>
      <c r="JP250" s="371" t="str">
        <f t="shared" si="475"/>
        <v/>
      </c>
      <c r="JR250" s="115" t="str">
        <f t="shared" si="476"/>
        <v/>
      </c>
      <c r="JS250" s="28" t="str">
        <f t="shared" si="477"/>
        <v/>
      </c>
      <c r="JT250" s="28" t="str">
        <f t="shared" si="478"/>
        <v/>
      </c>
      <c r="JU250" s="28" t="str">
        <f t="shared" si="479"/>
        <v/>
      </c>
      <c r="JV250" s="28" t="str">
        <f t="shared" si="480"/>
        <v/>
      </c>
      <c r="JW250" s="251"/>
      <c r="JX250" s="122" t="str">
        <f t="shared" si="481"/>
        <v/>
      </c>
      <c r="JZ250" s="115" t="str">
        <f t="shared" si="482"/>
        <v/>
      </c>
      <c r="KA250" s="398" t="str">
        <f t="shared" si="483"/>
        <v/>
      </c>
      <c r="KB250" s="398" t="str">
        <f t="shared" si="484"/>
        <v/>
      </c>
      <c r="KC250" s="28" t="str">
        <f t="shared" si="485"/>
        <v/>
      </c>
      <c r="KD250" s="28" t="str">
        <f t="shared" si="486"/>
        <v/>
      </c>
      <c r="KE250" s="28" t="str">
        <f t="shared" si="487"/>
        <v/>
      </c>
      <c r="KF250" s="28" t="str">
        <f t="shared" si="488"/>
        <v/>
      </c>
      <c r="KG250" s="28" t="str">
        <f t="shared" si="489"/>
        <v/>
      </c>
      <c r="KH250" s="28" t="str">
        <f t="shared" si="490"/>
        <v/>
      </c>
      <c r="KI250" s="28" t="str">
        <f t="shared" si="491"/>
        <v/>
      </c>
      <c r="KJ250" s="28" t="str">
        <f t="shared" si="492"/>
        <v/>
      </c>
      <c r="KK250" s="122" t="str">
        <f t="shared" si="493"/>
        <v/>
      </c>
    </row>
    <row r="251" spans="2:297" s="26" customFormat="1" ht="26.25" customHeight="1" x14ac:dyDescent="0.2">
      <c r="B251" s="27">
        <f t="shared" si="372"/>
        <v>0</v>
      </c>
      <c r="C251" s="27">
        <f t="shared" si="373"/>
        <v>0</v>
      </c>
      <c r="D251" s="27">
        <f t="shared" si="374"/>
        <v>0</v>
      </c>
      <c r="E251" s="27">
        <f t="shared" si="375"/>
        <v>0</v>
      </c>
      <c r="F251" s="27">
        <f t="shared" si="376"/>
        <v>0</v>
      </c>
      <c r="G251" s="27">
        <f t="shared" si="377"/>
        <v>0</v>
      </c>
      <c r="H251" s="27">
        <f t="shared" si="378"/>
        <v>0</v>
      </c>
      <c r="I251" s="27">
        <f t="shared" si="379"/>
        <v>0</v>
      </c>
      <c r="J251" s="27"/>
      <c r="K251" s="27"/>
      <c r="L251" s="27"/>
      <c r="N251" s="131" t="str">
        <f t="shared" si="380"/>
        <v/>
      </c>
      <c r="O251" s="29"/>
      <c r="P251" s="29"/>
      <c r="Q251" s="227"/>
      <c r="R251" s="244"/>
      <c r="S251" s="243" t="str">
        <f>IFERROR(VLOOKUP($R251,整理番号!$B$4:$C$5,2,FALSE),"")</f>
        <v/>
      </c>
      <c r="T251" s="29"/>
      <c r="U251" s="251"/>
      <c r="V251" s="122"/>
      <c r="W251" s="218" t="str">
        <f t="shared" si="381"/>
        <v/>
      </c>
      <c r="X251" s="247"/>
      <c r="Y251" s="115"/>
      <c r="Z251" s="146" t="str">
        <f>IFERROR(VLOOKUP($Y251,整理番号!$B$8:$C$10,2,FALSE),"")</f>
        <v/>
      </c>
      <c r="AA251" s="251"/>
      <c r="AB251" s="28"/>
      <c r="AC251" s="62" t="str">
        <f>IFERROR(VLOOKUP($AB251,整理番号!$B$22:$C$23,2,FALSE),"")</f>
        <v/>
      </c>
      <c r="AD251" s="28"/>
      <c r="AE251" s="116" t="str">
        <f>IFERROR(VLOOKUP(AD251,整理番号!$B$14:$C$16,2,FALSE),"")</f>
        <v/>
      </c>
      <c r="AF251" s="115"/>
      <c r="AG251" s="30" t="str">
        <f>IFERROR(VLOOKUP(AF251,整理番号!$B$18:$C$19,2,FALSE),"")</f>
        <v/>
      </c>
      <c r="AH251" s="28"/>
      <c r="AI251" s="254"/>
      <c r="AJ251" s="254"/>
      <c r="AK251" s="122"/>
      <c r="AL251" s="141"/>
      <c r="AM251" s="28"/>
      <c r="AN251" s="141"/>
      <c r="AO251" s="115"/>
      <c r="AP251" s="116" t="str">
        <f>IFERROR(VLOOKUP(AO251,整理番号!$B$38:$C$43,2,FALSE),"")</f>
        <v/>
      </c>
      <c r="AQ251" s="104" t="str">
        <f t="shared" si="382"/>
        <v/>
      </c>
      <c r="AR251" s="27"/>
      <c r="AS251" s="28"/>
      <c r="AT251" s="27"/>
      <c r="AU251" s="27"/>
      <c r="AV251" s="122"/>
      <c r="AW251" s="115"/>
      <c r="AX251" s="31"/>
      <c r="AY251" s="64" t="str">
        <f t="shared" si="383"/>
        <v/>
      </c>
      <c r="AZ251" s="31"/>
      <c r="BA251" s="31"/>
      <c r="BB251" s="64">
        <f t="shared" si="384"/>
        <v>0</v>
      </c>
      <c r="BC251" s="64" t="str">
        <f t="shared" si="385"/>
        <v/>
      </c>
      <c r="BD251" s="64" t="str">
        <f t="shared" si="386"/>
        <v/>
      </c>
      <c r="BE251" s="33"/>
      <c r="BF251" s="34" t="str">
        <f t="shared" si="387"/>
        <v/>
      </c>
      <c r="BG251" s="125" t="str">
        <f t="shared" si="388"/>
        <v/>
      </c>
      <c r="BH251" s="262"/>
      <c r="BI251" s="263"/>
      <c r="BJ251" s="31"/>
      <c r="BK251" s="31"/>
      <c r="BL251" s="31"/>
      <c r="BM251" s="31"/>
      <c r="BN251" s="148"/>
      <c r="BO251" s="270"/>
      <c r="BP251" s="267"/>
      <c r="BQ251" s="262"/>
      <c r="BR251" s="263"/>
      <c r="BS251" s="31"/>
      <c r="BT251" s="31"/>
      <c r="BU251" s="31"/>
      <c r="BV251" s="31"/>
      <c r="BW251" s="148"/>
      <c r="BX251" s="270"/>
      <c r="BY251" s="267"/>
      <c r="BZ251" s="262"/>
      <c r="CA251" s="263"/>
      <c r="CB251" s="31"/>
      <c r="CC251" s="31"/>
      <c r="CD251" s="31"/>
      <c r="CE251" s="31"/>
      <c r="CF251" s="148"/>
      <c r="CG251" s="270"/>
      <c r="CH251" s="267"/>
      <c r="CI251" s="262"/>
      <c r="CJ251" s="263"/>
      <c r="CK251" s="323"/>
      <c r="CL251" s="323"/>
      <c r="CM251" s="323"/>
      <c r="CN251" s="323"/>
      <c r="CO251" s="35" t="s">
        <v>306</v>
      </c>
      <c r="CP251" s="342" t="str">
        <f t="shared" si="389"/>
        <v/>
      </c>
      <c r="CQ251" s="267"/>
      <c r="CR251" s="258"/>
      <c r="CS251" s="93"/>
      <c r="CT251" s="275"/>
      <c r="CU251" s="275"/>
      <c r="CV251" s="275"/>
      <c r="CW251" s="275"/>
      <c r="CX251" s="36" t="s">
        <v>307</v>
      </c>
      <c r="CY251" s="273"/>
      <c r="CZ251" s="258"/>
      <c r="DA251" s="263"/>
      <c r="DB251" s="296"/>
      <c r="DC251" s="296"/>
      <c r="DD251" s="296"/>
      <c r="DE251" s="296"/>
      <c r="DF251" s="36" t="s">
        <v>308</v>
      </c>
      <c r="DG251" s="344" t="str">
        <f t="shared" si="390"/>
        <v/>
      </c>
      <c r="DH251" s="273"/>
      <c r="DI251" s="258"/>
      <c r="DJ251" s="263"/>
      <c r="DK251" s="278"/>
      <c r="DL251" s="278"/>
      <c r="DM251" s="278"/>
      <c r="DN251" s="278"/>
      <c r="DO251" s="36" t="s">
        <v>309</v>
      </c>
      <c r="DP251" s="281"/>
      <c r="DQ251" s="284" t="str">
        <f t="shared" si="391"/>
        <v/>
      </c>
      <c r="DR251" s="273"/>
      <c r="DS251" s="43"/>
      <c r="DT251" s="93"/>
      <c r="DU251" s="37"/>
      <c r="DV251" s="37"/>
      <c r="DW251" s="37"/>
      <c r="DX251" s="37"/>
      <c r="DY251" s="46" t="s">
        <v>310</v>
      </c>
      <c r="DZ251" s="478"/>
      <c r="EA251" s="38"/>
      <c r="EB251" s="37"/>
      <c r="EC251" s="37"/>
      <c r="ED251" s="37"/>
      <c r="EE251" s="37"/>
      <c r="EF251" s="49" t="s">
        <v>307</v>
      </c>
      <c r="EG251" s="54"/>
      <c r="EH251" s="290"/>
      <c r="EI251" s="37"/>
      <c r="EJ251" s="37"/>
      <c r="EK251" s="37"/>
      <c r="EL251" s="37"/>
      <c r="EM251" s="52" t="s">
        <v>307</v>
      </c>
      <c r="EN251" s="57"/>
      <c r="EO251" s="290"/>
      <c r="EP251" s="37"/>
      <c r="EQ251" s="37"/>
      <c r="ER251" s="37"/>
      <c r="ES251" s="37"/>
      <c r="ET251" s="39" t="s">
        <v>307</v>
      </c>
      <c r="EU251" s="287"/>
      <c r="EV251" s="292"/>
      <c r="EW251" s="290"/>
      <c r="EX251" s="37"/>
      <c r="EY251" s="37"/>
      <c r="EZ251" s="37"/>
      <c r="FA251" s="37"/>
      <c r="FB251" s="39" t="s">
        <v>307</v>
      </c>
      <c r="FC251" s="287"/>
      <c r="FD251" s="292"/>
      <c r="FE251" s="290"/>
      <c r="FF251" s="296"/>
      <c r="FG251" s="296"/>
      <c r="FH251" s="296"/>
      <c r="FI251" s="296"/>
      <c r="FJ251" s="40" t="s">
        <v>311</v>
      </c>
      <c r="FK251" s="302" t="str">
        <f t="shared" si="392"/>
        <v/>
      </c>
      <c r="FL251" s="299"/>
      <c r="FM251" s="292"/>
      <c r="FN251" s="290"/>
      <c r="FO251" s="305"/>
      <c r="FP251" s="296"/>
      <c r="FQ251" s="296"/>
      <c r="FR251" s="296"/>
      <c r="FS251" s="40" t="s">
        <v>311</v>
      </c>
      <c r="FT251" s="352" t="str">
        <f t="shared" si="393"/>
        <v/>
      </c>
      <c r="FU251" s="267"/>
      <c r="FV251" s="292"/>
      <c r="FW251" s="290"/>
      <c r="FX251" s="326"/>
      <c r="FY251" s="326"/>
      <c r="FZ251" s="326"/>
      <c r="GA251" s="326"/>
      <c r="GB251" s="36" t="s">
        <v>312</v>
      </c>
      <c r="GC251" s="308" t="str">
        <f t="shared" si="394"/>
        <v/>
      </c>
      <c r="GD251" s="267"/>
      <c r="GE251" s="312" t="str">
        <f t="shared" si="395"/>
        <v/>
      </c>
      <c r="GF251" s="313"/>
      <c r="GG251" s="338"/>
      <c r="GH251" s="312" t="str">
        <f t="shared" si="396"/>
        <v/>
      </c>
      <c r="GI251" s="313"/>
      <c r="GJ251" s="338" t="s">
        <v>56</v>
      </c>
      <c r="GK251" s="475" t="str">
        <f t="shared" si="397"/>
        <v/>
      </c>
      <c r="GL251" s="313"/>
      <c r="GM251" s="313"/>
      <c r="GN251" s="338"/>
      <c r="GO251" s="429" t="str">
        <f t="shared" si="398"/>
        <v/>
      </c>
      <c r="GP251" s="430" t="str">
        <f t="shared" si="399"/>
        <v/>
      </c>
      <c r="GQ251" s="431" t="str">
        <f t="shared" si="400"/>
        <v/>
      </c>
      <c r="GR251" s="432" t="str">
        <f t="shared" si="401"/>
        <v/>
      </c>
      <c r="GS251" s="430" t="str">
        <f t="shared" si="402"/>
        <v/>
      </c>
      <c r="GT251" s="433" t="str">
        <f t="shared" si="403"/>
        <v/>
      </c>
      <c r="GU251" s="331" t="str">
        <f t="shared" si="404"/>
        <v/>
      </c>
      <c r="GV251" s="333" t="str">
        <f t="shared" si="405"/>
        <v/>
      </c>
      <c r="GW251" s="439" t="str">
        <f t="shared" si="406"/>
        <v/>
      </c>
      <c r="GX251" s="433" t="str">
        <f t="shared" si="407"/>
        <v/>
      </c>
      <c r="GY251" s="331" t="str">
        <f t="shared" si="408"/>
        <v/>
      </c>
      <c r="GZ251" s="331" t="str">
        <f t="shared" si="409"/>
        <v/>
      </c>
      <c r="HA251" s="328" t="str">
        <f t="shared" si="410"/>
        <v/>
      </c>
      <c r="HB251" s="331" t="str">
        <f t="shared" si="411"/>
        <v/>
      </c>
      <c r="HC251" s="331" t="str">
        <f t="shared" si="412"/>
        <v/>
      </c>
      <c r="HD251" s="333" t="str">
        <f t="shared" si="413"/>
        <v/>
      </c>
      <c r="HE251" s="332" t="str">
        <f t="shared" si="414"/>
        <v/>
      </c>
      <c r="HF251" s="331" t="str">
        <f t="shared" si="415"/>
        <v/>
      </c>
      <c r="HG251" s="333" t="str">
        <f t="shared" si="416"/>
        <v/>
      </c>
      <c r="HH251" s="419" t="str">
        <f t="shared" si="417"/>
        <v/>
      </c>
      <c r="HI251" s="358" t="str">
        <f t="shared" si="418"/>
        <v/>
      </c>
      <c r="HJ251" s="331" t="str">
        <f t="shared" si="419"/>
        <v/>
      </c>
      <c r="HK251" s="331" t="str">
        <f t="shared" si="420"/>
        <v/>
      </c>
      <c r="HL251" s="358" t="str">
        <f t="shared" si="421"/>
        <v/>
      </c>
      <c r="HM251" s="331" t="str">
        <f t="shared" si="422"/>
        <v/>
      </c>
      <c r="HN251" s="331" t="str">
        <f t="shared" si="423"/>
        <v/>
      </c>
      <c r="HO251" s="358" t="str">
        <f t="shared" si="424"/>
        <v/>
      </c>
      <c r="HP251" s="331" t="str">
        <f t="shared" si="425"/>
        <v/>
      </c>
      <c r="HQ251" s="331" t="str">
        <f t="shared" si="426"/>
        <v/>
      </c>
      <c r="HR251" s="361" t="str">
        <f t="shared" si="427"/>
        <v/>
      </c>
      <c r="HS251" s="348" t="str">
        <f t="shared" si="428"/>
        <v/>
      </c>
      <c r="HT251" s="333" t="str">
        <f t="shared" si="429"/>
        <v/>
      </c>
      <c r="HU251" s="428" t="str">
        <f t="shared" si="430"/>
        <v/>
      </c>
      <c r="HV251" s="328" t="str">
        <f t="shared" si="431"/>
        <v/>
      </c>
      <c r="HW251" s="330" t="str">
        <f t="shared" si="432"/>
        <v/>
      </c>
      <c r="HX251" s="418" t="str">
        <f t="shared" si="433"/>
        <v/>
      </c>
      <c r="HY251" s="331" t="str">
        <f t="shared" si="434"/>
        <v/>
      </c>
      <c r="HZ251" s="331" t="str">
        <f t="shared" si="435"/>
        <v/>
      </c>
      <c r="IA251" s="331" t="str">
        <f t="shared" si="436"/>
        <v/>
      </c>
      <c r="IB251" s="331" t="str">
        <f t="shared" si="437"/>
        <v/>
      </c>
      <c r="IC251" s="333" t="str">
        <f t="shared" si="438"/>
        <v/>
      </c>
      <c r="ID251" s="419" t="str">
        <f t="shared" si="439"/>
        <v/>
      </c>
      <c r="IE251" s="331" t="str">
        <f t="shared" si="440"/>
        <v/>
      </c>
      <c r="IF251" s="331" t="str">
        <f t="shared" si="441"/>
        <v/>
      </c>
      <c r="IG251" s="331" t="str">
        <f t="shared" si="442"/>
        <v/>
      </c>
      <c r="IH251" s="331" t="str">
        <f t="shared" si="443"/>
        <v/>
      </c>
      <c r="II251" s="333" t="str">
        <f t="shared" si="444"/>
        <v/>
      </c>
      <c r="IJ251" s="419" t="str">
        <f t="shared" si="445"/>
        <v/>
      </c>
      <c r="IK251" s="331" t="str">
        <f t="shared" si="446"/>
        <v/>
      </c>
      <c r="IL251" s="331" t="str">
        <f t="shared" si="447"/>
        <v/>
      </c>
      <c r="IM251" s="331" t="str">
        <f t="shared" si="448"/>
        <v/>
      </c>
      <c r="IN251" s="331" t="str">
        <f t="shared" si="449"/>
        <v/>
      </c>
      <c r="IO251" s="333" t="str">
        <f t="shared" si="450"/>
        <v/>
      </c>
      <c r="IP251" s="433" t="str">
        <f t="shared" si="451"/>
        <v/>
      </c>
      <c r="IQ251" s="331" t="str">
        <f t="shared" si="452"/>
        <v/>
      </c>
      <c r="IR251" s="348" t="str">
        <f t="shared" si="453"/>
        <v/>
      </c>
      <c r="IS251" s="433" t="str">
        <f t="shared" si="454"/>
        <v/>
      </c>
      <c r="IT251" s="331" t="str">
        <f t="shared" si="455"/>
        <v/>
      </c>
      <c r="IU251" s="333" t="str">
        <f t="shared" si="456"/>
        <v/>
      </c>
      <c r="IV251" s="449" t="str">
        <f t="shared" si="457"/>
        <v/>
      </c>
      <c r="IW251" s="331" t="str">
        <f t="shared" si="458"/>
        <v/>
      </c>
      <c r="IX251" s="331" t="str">
        <f t="shared" si="459"/>
        <v/>
      </c>
      <c r="IY251" s="348" t="str">
        <f t="shared" si="460"/>
        <v/>
      </c>
      <c r="IZ251" s="365" t="str">
        <f t="shared" si="461"/>
        <v/>
      </c>
      <c r="JA251" s="340"/>
      <c r="JB251" s="100"/>
      <c r="JC251" s="370" t="str">
        <f t="shared" si="462"/>
        <v/>
      </c>
      <c r="JD251" s="101" t="str">
        <f t="shared" si="463"/>
        <v/>
      </c>
      <c r="JE251" s="367" t="str">
        <f t="shared" si="464"/>
        <v/>
      </c>
      <c r="JF251" s="368" t="str">
        <f t="shared" si="465"/>
        <v/>
      </c>
      <c r="JG251" s="368" t="str">
        <f t="shared" si="466"/>
        <v/>
      </c>
      <c r="JH251" s="368" t="str">
        <f t="shared" si="467"/>
        <v/>
      </c>
      <c r="JI251" s="368">
        <f t="shared" si="468"/>
        <v>0</v>
      </c>
      <c r="JJ251" s="369" t="str">
        <f t="shared" si="469"/>
        <v/>
      </c>
      <c r="JK251" s="367" t="str">
        <f t="shared" si="470"/>
        <v/>
      </c>
      <c r="JL251" s="369" t="str">
        <f t="shared" si="471"/>
        <v/>
      </c>
      <c r="JM251" s="368" t="str">
        <f t="shared" si="472"/>
        <v/>
      </c>
      <c r="JN251" s="368" t="str">
        <f t="shared" si="473"/>
        <v/>
      </c>
      <c r="JO251" s="368" t="str">
        <f t="shared" si="474"/>
        <v/>
      </c>
      <c r="JP251" s="371" t="str">
        <f t="shared" si="475"/>
        <v/>
      </c>
      <c r="JR251" s="115" t="str">
        <f t="shared" si="476"/>
        <v/>
      </c>
      <c r="JS251" s="28" t="str">
        <f t="shared" si="477"/>
        <v/>
      </c>
      <c r="JT251" s="28" t="str">
        <f t="shared" si="478"/>
        <v/>
      </c>
      <c r="JU251" s="28" t="str">
        <f t="shared" si="479"/>
        <v/>
      </c>
      <c r="JV251" s="28" t="str">
        <f t="shared" si="480"/>
        <v/>
      </c>
      <c r="JW251" s="251"/>
      <c r="JX251" s="122" t="str">
        <f t="shared" si="481"/>
        <v/>
      </c>
      <c r="JZ251" s="115" t="str">
        <f t="shared" si="482"/>
        <v/>
      </c>
      <c r="KA251" s="398" t="str">
        <f t="shared" si="483"/>
        <v/>
      </c>
      <c r="KB251" s="398" t="str">
        <f t="shared" si="484"/>
        <v/>
      </c>
      <c r="KC251" s="28" t="str">
        <f t="shared" si="485"/>
        <v/>
      </c>
      <c r="KD251" s="28" t="str">
        <f t="shared" si="486"/>
        <v/>
      </c>
      <c r="KE251" s="28" t="str">
        <f t="shared" si="487"/>
        <v/>
      </c>
      <c r="KF251" s="28" t="str">
        <f t="shared" si="488"/>
        <v/>
      </c>
      <c r="KG251" s="28" t="str">
        <f t="shared" si="489"/>
        <v/>
      </c>
      <c r="KH251" s="28" t="str">
        <f t="shared" si="490"/>
        <v/>
      </c>
      <c r="KI251" s="28" t="str">
        <f t="shared" si="491"/>
        <v/>
      </c>
      <c r="KJ251" s="28" t="str">
        <f t="shared" si="492"/>
        <v/>
      </c>
      <c r="KK251" s="122" t="str">
        <f t="shared" si="493"/>
        <v/>
      </c>
    </row>
    <row r="252" spans="2:297" s="26" customFormat="1" ht="26.25" customHeight="1" x14ac:dyDescent="0.2">
      <c r="B252" s="27">
        <f t="shared" si="372"/>
        <v>0</v>
      </c>
      <c r="C252" s="27">
        <f t="shared" si="373"/>
        <v>0</v>
      </c>
      <c r="D252" s="27">
        <f t="shared" si="374"/>
        <v>0</v>
      </c>
      <c r="E252" s="27">
        <f t="shared" si="375"/>
        <v>0</v>
      </c>
      <c r="F252" s="27">
        <f t="shared" si="376"/>
        <v>0</v>
      </c>
      <c r="G252" s="27">
        <f t="shared" si="377"/>
        <v>0</v>
      </c>
      <c r="H252" s="27">
        <f t="shared" si="378"/>
        <v>0</v>
      </c>
      <c r="I252" s="27">
        <f t="shared" si="379"/>
        <v>0</v>
      </c>
      <c r="J252" s="27"/>
      <c r="K252" s="27"/>
      <c r="L252" s="27"/>
      <c r="N252" s="131" t="str">
        <f t="shared" si="380"/>
        <v/>
      </c>
      <c r="O252" s="29"/>
      <c r="P252" s="29"/>
      <c r="Q252" s="227"/>
      <c r="R252" s="244"/>
      <c r="S252" s="245" t="str">
        <f>IFERROR(VLOOKUP($R252,整理番号!$B$4:$C$5,2,FALSE),"")</f>
        <v/>
      </c>
      <c r="T252" s="29"/>
      <c r="U252" s="251"/>
      <c r="V252" s="122"/>
      <c r="W252" s="218" t="str">
        <f t="shared" si="381"/>
        <v/>
      </c>
      <c r="X252" s="247"/>
      <c r="Y252" s="115"/>
      <c r="Z252" s="146" t="str">
        <f>IFERROR(VLOOKUP($Y252,整理番号!$B$8:$C$10,2,FALSE),"")</f>
        <v/>
      </c>
      <c r="AA252" s="251"/>
      <c r="AB252" s="28"/>
      <c r="AC252" s="62" t="str">
        <f>IFERROR(VLOOKUP($AB252,整理番号!$B$22:$C$23,2,FALSE),"")</f>
        <v/>
      </c>
      <c r="AD252" s="28"/>
      <c r="AE252" s="116" t="str">
        <f>IFERROR(VLOOKUP(AD252,整理番号!$B$14:$C$16,2,FALSE),"")</f>
        <v/>
      </c>
      <c r="AF252" s="115"/>
      <c r="AG252" s="30" t="str">
        <f>IFERROR(VLOOKUP(AF252,整理番号!$B$18:$C$19,2,FALSE),"")</f>
        <v/>
      </c>
      <c r="AH252" s="28"/>
      <c r="AI252" s="254"/>
      <c r="AJ252" s="254"/>
      <c r="AK252" s="122"/>
      <c r="AL252" s="141"/>
      <c r="AM252" s="28"/>
      <c r="AN252" s="141"/>
      <c r="AO252" s="115"/>
      <c r="AP252" s="116" t="str">
        <f>IFERROR(VLOOKUP(AO252,整理番号!$B$38:$C$43,2,FALSE),"")</f>
        <v/>
      </c>
      <c r="AQ252" s="105" t="str">
        <f t="shared" si="382"/>
        <v/>
      </c>
      <c r="AR252" s="27"/>
      <c r="AS252" s="28"/>
      <c r="AT252" s="27"/>
      <c r="AU252" s="27"/>
      <c r="AV252" s="122"/>
      <c r="AW252" s="115"/>
      <c r="AX252" s="31"/>
      <c r="AY252" s="32" t="str">
        <f t="shared" si="383"/>
        <v/>
      </c>
      <c r="AZ252" s="31"/>
      <c r="BA252" s="31"/>
      <c r="BB252" s="64">
        <f t="shared" si="384"/>
        <v>0</v>
      </c>
      <c r="BC252" s="32" t="str">
        <f t="shared" si="385"/>
        <v/>
      </c>
      <c r="BD252" s="32" t="str">
        <f t="shared" si="386"/>
        <v/>
      </c>
      <c r="BE252" s="33"/>
      <c r="BF252" s="34" t="str">
        <f t="shared" si="387"/>
        <v/>
      </c>
      <c r="BG252" s="125" t="str">
        <f t="shared" si="388"/>
        <v/>
      </c>
      <c r="BH252" s="262"/>
      <c r="BI252" s="263"/>
      <c r="BJ252" s="31"/>
      <c r="BK252" s="31"/>
      <c r="BL252" s="31"/>
      <c r="BM252" s="31"/>
      <c r="BN252" s="148"/>
      <c r="BO252" s="270"/>
      <c r="BP252" s="267"/>
      <c r="BQ252" s="262"/>
      <c r="BR252" s="263"/>
      <c r="BS252" s="31"/>
      <c r="BT252" s="31"/>
      <c r="BU252" s="31"/>
      <c r="BV252" s="31"/>
      <c r="BW252" s="148"/>
      <c r="BX252" s="270"/>
      <c r="BY252" s="267"/>
      <c r="BZ252" s="262"/>
      <c r="CA252" s="263"/>
      <c r="CB252" s="31"/>
      <c r="CC252" s="31"/>
      <c r="CD252" s="31"/>
      <c r="CE252" s="31"/>
      <c r="CF252" s="148"/>
      <c r="CG252" s="270"/>
      <c r="CH252" s="267"/>
      <c r="CI252" s="262"/>
      <c r="CJ252" s="263"/>
      <c r="CK252" s="323"/>
      <c r="CL252" s="323"/>
      <c r="CM252" s="323"/>
      <c r="CN252" s="323"/>
      <c r="CO252" s="35" t="s">
        <v>306</v>
      </c>
      <c r="CP252" s="342" t="str">
        <f t="shared" si="389"/>
        <v/>
      </c>
      <c r="CQ252" s="267"/>
      <c r="CR252" s="258"/>
      <c r="CS252" s="93"/>
      <c r="CT252" s="275"/>
      <c r="CU252" s="275"/>
      <c r="CV252" s="275"/>
      <c r="CW252" s="275"/>
      <c r="CX252" s="36" t="s">
        <v>307</v>
      </c>
      <c r="CY252" s="273"/>
      <c r="CZ252" s="258"/>
      <c r="DA252" s="263"/>
      <c r="DB252" s="296"/>
      <c r="DC252" s="296"/>
      <c r="DD252" s="296"/>
      <c r="DE252" s="296"/>
      <c r="DF252" s="36" t="s">
        <v>308</v>
      </c>
      <c r="DG252" s="344" t="str">
        <f t="shared" si="390"/>
        <v/>
      </c>
      <c r="DH252" s="273"/>
      <c r="DI252" s="258"/>
      <c r="DJ252" s="263"/>
      <c r="DK252" s="278"/>
      <c r="DL252" s="278"/>
      <c r="DM252" s="278"/>
      <c r="DN252" s="278"/>
      <c r="DO252" s="36" t="s">
        <v>309</v>
      </c>
      <c r="DP252" s="281"/>
      <c r="DQ252" s="284" t="str">
        <f t="shared" si="391"/>
        <v/>
      </c>
      <c r="DR252" s="273"/>
      <c r="DS252" s="43"/>
      <c r="DT252" s="93"/>
      <c r="DU252" s="37"/>
      <c r="DV252" s="37"/>
      <c r="DW252" s="37"/>
      <c r="DX252" s="37"/>
      <c r="DY252" s="46" t="s">
        <v>310</v>
      </c>
      <c r="DZ252" s="478"/>
      <c r="EA252" s="38"/>
      <c r="EB252" s="37"/>
      <c r="EC252" s="37"/>
      <c r="ED252" s="37"/>
      <c r="EE252" s="37"/>
      <c r="EF252" s="49" t="s">
        <v>307</v>
      </c>
      <c r="EG252" s="54"/>
      <c r="EH252" s="290"/>
      <c r="EI252" s="37"/>
      <c r="EJ252" s="37"/>
      <c r="EK252" s="37"/>
      <c r="EL252" s="37"/>
      <c r="EM252" s="52" t="s">
        <v>307</v>
      </c>
      <c r="EN252" s="57"/>
      <c r="EO252" s="290"/>
      <c r="EP252" s="37"/>
      <c r="EQ252" s="37"/>
      <c r="ER252" s="37"/>
      <c r="ES252" s="37"/>
      <c r="ET252" s="39" t="s">
        <v>307</v>
      </c>
      <c r="EU252" s="287"/>
      <c r="EV252" s="292"/>
      <c r="EW252" s="290"/>
      <c r="EX252" s="37"/>
      <c r="EY252" s="37"/>
      <c r="EZ252" s="37"/>
      <c r="FA252" s="37"/>
      <c r="FB252" s="39" t="s">
        <v>307</v>
      </c>
      <c r="FC252" s="287"/>
      <c r="FD252" s="292"/>
      <c r="FE252" s="290"/>
      <c r="FF252" s="296"/>
      <c r="FG252" s="296"/>
      <c r="FH252" s="296"/>
      <c r="FI252" s="296"/>
      <c r="FJ252" s="40" t="s">
        <v>311</v>
      </c>
      <c r="FK252" s="302" t="str">
        <f t="shared" si="392"/>
        <v/>
      </c>
      <c r="FL252" s="299"/>
      <c r="FM252" s="292"/>
      <c r="FN252" s="290"/>
      <c r="FO252" s="305"/>
      <c r="FP252" s="296"/>
      <c r="FQ252" s="296"/>
      <c r="FR252" s="296"/>
      <c r="FS252" s="40" t="s">
        <v>311</v>
      </c>
      <c r="FT252" s="352" t="str">
        <f t="shared" si="393"/>
        <v/>
      </c>
      <c r="FU252" s="267"/>
      <c r="FV252" s="292"/>
      <c r="FW252" s="290"/>
      <c r="FX252" s="326"/>
      <c r="FY252" s="326"/>
      <c r="FZ252" s="326"/>
      <c r="GA252" s="326"/>
      <c r="GB252" s="36" t="s">
        <v>312</v>
      </c>
      <c r="GC252" s="308" t="str">
        <f t="shared" si="394"/>
        <v/>
      </c>
      <c r="GD252" s="267"/>
      <c r="GE252" s="312" t="str">
        <f t="shared" si="395"/>
        <v/>
      </c>
      <c r="GF252" s="313"/>
      <c r="GG252" s="338"/>
      <c r="GH252" s="312" t="str">
        <f t="shared" si="396"/>
        <v/>
      </c>
      <c r="GI252" s="313"/>
      <c r="GJ252" s="338" t="s">
        <v>56</v>
      </c>
      <c r="GK252" s="475" t="str">
        <f t="shared" si="397"/>
        <v/>
      </c>
      <c r="GL252" s="313"/>
      <c r="GM252" s="313"/>
      <c r="GN252" s="338"/>
      <c r="GO252" s="429" t="str">
        <f t="shared" si="398"/>
        <v/>
      </c>
      <c r="GP252" s="430" t="str">
        <f t="shared" si="399"/>
        <v/>
      </c>
      <c r="GQ252" s="431" t="str">
        <f t="shared" si="400"/>
        <v/>
      </c>
      <c r="GR252" s="432" t="str">
        <f t="shared" si="401"/>
        <v/>
      </c>
      <c r="GS252" s="430" t="str">
        <f t="shared" si="402"/>
        <v/>
      </c>
      <c r="GT252" s="433" t="str">
        <f t="shared" si="403"/>
        <v/>
      </c>
      <c r="GU252" s="331" t="str">
        <f t="shared" si="404"/>
        <v/>
      </c>
      <c r="GV252" s="333" t="str">
        <f t="shared" si="405"/>
        <v/>
      </c>
      <c r="GW252" s="439" t="str">
        <f t="shared" si="406"/>
        <v/>
      </c>
      <c r="GX252" s="433" t="str">
        <f t="shared" si="407"/>
        <v/>
      </c>
      <c r="GY252" s="331" t="str">
        <f t="shared" si="408"/>
        <v/>
      </c>
      <c r="GZ252" s="331" t="str">
        <f t="shared" si="409"/>
        <v/>
      </c>
      <c r="HA252" s="328" t="str">
        <f t="shared" si="410"/>
        <v/>
      </c>
      <c r="HB252" s="331" t="str">
        <f t="shared" si="411"/>
        <v/>
      </c>
      <c r="HC252" s="331" t="str">
        <f t="shared" si="412"/>
        <v/>
      </c>
      <c r="HD252" s="333" t="str">
        <f t="shared" si="413"/>
        <v/>
      </c>
      <c r="HE252" s="332" t="str">
        <f t="shared" si="414"/>
        <v/>
      </c>
      <c r="HF252" s="331" t="str">
        <f t="shared" si="415"/>
        <v/>
      </c>
      <c r="HG252" s="333" t="str">
        <f t="shared" si="416"/>
        <v/>
      </c>
      <c r="HH252" s="419" t="str">
        <f t="shared" si="417"/>
        <v/>
      </c>
      <c r="HI252" s="358" t="str">
        <f t="shared" si="418"/>
        <v/>
      </c>
      <c r="HJ252" s="331" t="str">
        <f t="shared" si="419"/>
        <v/>
      </c>
      <c r="HK252" s="331" t="str">
        <f t="shared" si="420"/>
        <v/>
      </c>
      <c r="HL252" s="358" t="str">
        <f t="shared" si="421"/>
        <v/>
      </c>
      <c r="HM252" s="331" t="str">
        <f t="shared" si="422"/>
        <v/>
      </c>
      <c r="HN252" s="331" t="str">
        <f t="shared" si="423"/>
        <v/>
      </c>
      <c r="HO252" s="358" t="str">
        <f t="shared" si="424"/>
        <v/>
      </c>
      <c r="HP252" s="331" t="str">
        <f t="shared" si="425"/>
        <v/>
      </c>
      <c r="HQ252" s="331" t="str">
        <f t="shared" si="426"/>
        <v/>
      </c>
      <c r="HR252" s="361" t="str">
        <f t="shared" si="427"/>
        <v/>
      </c>
      <c r="HS252" s="348" t="str">
        <f t="shared" si="428"/>
        <v/>
      </c>
      <c r="HT252" s="333" t="str">
        <f t="shared" si="429"/>
        <v/>
      </c>
      <c r="HU252" s="428" t="str">
        <f t="shared" si="430"/>
        <v/>
      </c>
      <c r="HV252" s="328" t="str">
        <f t="shared" si="431"/>
        <v/>
      </c>
      <c r="HW252" s="330" t="str">
        <f t="shared" si="432"/>
        <v/>
      </c>
      <c r="HX252" s="418" t="str">
        <f t="shared" si="433"/>
        <v/>
      </c>
      <c r="HY252" s="331" t="str">
        <f t="shared" si="434"/>
        <v/>
      </c>
      <c r="HZ252" s="331" t="str">
        <f t="shared" si="435"/>
        <v/>
      </c>
      <c r="IA252" s="331" t="str">
        <f t="shared" si="436"/>
        <v/>
      </c>
      <c r="IB252" s="331" t="str">
        <f t="shared" si="437"/>
        <v/>
      </c>
      <c r="IC252" s="333" t="str">
        <f t="shared" si="438"/>
        <v/>
      </c>
      <c r="ID252" s="419" t="str">
        <f t="shared" si="439"/>
        <v/>
      </c>
      <c r="IE252" s="331" t="str">
        <f t="shared" si="440"/>
        <v/>
      </c>
      <c r="IF252" s="331" t="str">
        <f t="shared" si="441"/>
        <v/>
      </c>
      <c r="IG252" s="331" t="str">
        <f t="shared" si="442"/>
        <v/>
      </c>
      <c r="IH252" s="331" t="str">
        <f t="shared" si="443"/>
        <v/>
      </c>
      <c r="II252" s="333" t="str">
        <f t="shared" si="444"/>
        <v/>
      </c>
      <c r="IJ252" s="419" t="str">
        <f t="shared" si="445"/>
        <v/>
      </c>
      <c r="IK252" s="331" t="str">
        <f t="shared" si="446"/>
        <v/>
      </c>
      <c r="IL252" s="331" t="str">
        <f t="shared" si="447"/>
        <v/>
      </c>
      <c r="IM252" s="331" t="str">
        <f t="shared" si="448"/>
        <v/>
      </c>
      <c r="IN252" s="331" t="str">
        <f t="shared" si="449"/>
        <v/>
      </c>
      <c r="IO252" s="333" t="str">
        <f t="shared" si="450"/>
        <v/>
      </c>
      <c r="IP252" s="433" t="str">
        <f t="shared" si="451"/>
        <v/>
      </c>
      <c r="IQ252" s="331" t="str">
        <f t="shared" si="452"/>
        <v/>
      </c>
      <c r="IR252" s="348" t="str">
        <f t="shared" si="453"/>
        <v/>
      </c>
      <c r="IS252" s="433" t="str">
        <f t="shared" si="454"/>
        <v/>
      </c>
      <c r="IT252" s="331" t="str">
        <f t="shared" si="455"/>
        <v/>
      </c>
      <c r="IU252" s="333" t="str">
        <f t="shared" si="456"/>
        <v/>
      </c>
      <c r="IV252" s="449" t="str">
        <f t="shared" si="457"/>
        <v/>
      </c>
      <c r="IW252" s="331" t="str">
        <f t="shared" si="458"/>
        <v/>
      </c>
      <c r="IX252" s="331" t="str">
        <f t="shared" si="459"/>
        <v/>
      </c>
      <c r="IY252" s="348" t="str">
        <f t="shared" si="460"/>
        <v/>
      </c>
      <c r="IZ252" s="365" t="str">
        <f t="shared" si="461"/>
        <v/>
      </c>
      <c r="JA252" s="340"/>
      <c r="JB252" s="100"/>
      <c r="JC252" s="370" t="str">
        <f t="shared" si="462"/>
        <v/>
      </c>
      <c r="JD252" s="101" t="str">
        <f t="shared" si="463"/>
        <v/>
      </c>
      <c r="JE252" s="367" t="str">
        <f t="shared" si="464"/>
        <v/>
      </c>
      <c r="JF252" s="368" t="str">
        <f t="shared" si="465"/>
        <v/>
      </c>
      <c r="JG252" s="368" t="str">
        <f t="shared" si="466"/>
        <v/>
      </c>
      <c r="JH252" s="368" t="str">
        <f t="shared" si="467"/>
        <v/>
      </c>
      <c r="JI252" s="368">
        <f t="shared" si="468"/>
        <v>0</v>
      </c>
      <c r="JJ252" s="369" t="str">
        <f t="shared" si="469"/>
        <v/>
      </c>
      <c r="JK252" s="367" t="str">
        <f t="shared" si="470"/>
        <v/>
      </c>
      <c r="JL252" s="369" t="str">
        <f t="shared" si="471"/>
        <v/>
      </c>
      <c r="JM252" s="368" t="str">
        <f t="shared" si="472"/>
        <v/>
      </c>
      <c r="JN252" s="368" t="str">
        <f t="shared" si="473"/>
        <v/>
      </c>
      <c r="JO252" s="368" t="str">
        <f t="shared" si="474"/>
        <v/>
      </c>
      <c r="JP252" s="371" t="str">
        <f t="shared" si="475"/>
        <v/>
      </c>
      <c r="JR252" s="115" t="str">
        <f t="shared" si="476"/>
        <v/>
      </c>
      <c r="JS252" s="28" t="str">
        <f t="shared" si="477"/>
        <v/>
      </c>
      <c r="JT252" s="28" t="str">
        <f t="shared" si="478"/>
        <v/>
      </c>
      <c r="JU252" s="28" t="str">
        <f t="shared" si="479"/>
        <v/>
      </c>
      <c r="JV252" s="28" t="str">
        <f t="shared" si="480"/>
        <v/>
      </c>
      <c r="JW252" s="251"/>
      <c r="JX252" s="122" t="str">
        <f t="shared" si="481"/>
        <v/>
      </c>
      <c r="JZ252" s="115" t="str">
        <f t="shared" si="482"/>
        <v/>
      </c>
      <c r="KA252" s="398" t="str">
        <f t="shared" si="483"/>
        <v/>
      </c>
      <c r="KB252" s="398" t="str">
        <f t="shared" si="484"/>
        <v/>
      </c>
      <c r="KC252" s="28" t="str">
        <f t="shared" si="485"/>
        <v/>
      </c>
      <c r="KD252" s="28" t="str">
        <f t="shared" si="486"/>
        <v/>
      </c>
      <c r="KE252" s="28" t="str">
        <f t="shared" si="487"/>
        <v/>
      </c>
      <c r="KF252" s="28" t="str">
        <f t="shared" si="488"/>
        <v/>
      </c>
      <c r="KG252" s="28" t="str">
        <f t="shared" si="489"/>
        <v/>
      </c>
      <c r="KH252" s="28" t="str">
        <f t="shared" si="490"/>
        <v/>
      </c>
      <c r="KI252" s="28" t="str">
        <f t="shared" si="491"/>
        <v/>
      </c>
      <c r="KJ252" s="28" t="str">
        <f t="shared" si="492"/>
        <v/>
      </c>
      <c r="KK252" s="122" t="str">
        <f t="shared" si="493"/>
        <v/>
      </c>
    </row>
    <row r="253" spans="2:297" s="26" customFormat="1" ht="26.25" customHeight="1" x14ac:dyDescent="0.2">
      <c r="B253" s="27">
        <f t="shared" si="372"/>
        <v>0</v>
      </c>
      <c r="C253" s="27">
        <f t="shared" si="373"/>
        <v>0</v>
      </c>
      <c r="D253" s="27">
        <f t="shared" si="374"/>
        <v>0</v>
      </c>
      <c r="E253" s="27">
        <f t="shared" si="375"/>
        <v>0</v>
      </c>
      <c r="F253" s="27">
        <f t="shared" si="376"/>
        <v>0</v>
      </c>
      <c r="G253" s="27">
        <f t="shared" si="377"/>
        <v>0</v>
      </c>
      <c r="H253" s="27">
        <f t="shared" si="378"/>
        <v>0</v>
      </c>
      <c r="I253" s="27">
        <f t="shared" si="379"/>
        <v>0</v>
      </c>
      <c r="J253" s="27"/>
      <c r="K253" s="27"/>
      <c r="L253" s="27"/>
      <c r="N253" s="131" t="str">
        <f t="shared" si="380"/>
        <v/>
      </c>
      <c r="O253" s="29"/>
      <c r="P253" s="29"/>
      <c r="Q253" s="227"/>
      <c r="R253" s="244"/>
      <c r="S253" s="245" t="str">
        <f>IFERROR(VLOOKUP($R253,整理番号!$B$4:$C$5,2,FALSE),"")</f>
        <v/>
      </c>
      <c r="T253" s="29"/>
      <c r="U253" s="251"/>
      <c r="V253" s="122"/>
      <c r="W253" s="218" t="str">
        <f t="shared" si="381"/>
        <v/>
      </c>
      <c r="X253" s="247"/>
      <c r="Y253" s="115"/>
      <c r="Z253" s="146" t="str">
        <f>IFERROR(VLOOKUP($Y253,整理番号!$B$8:$C$10,2,FALSE),"")</f>
        <v/>
      </c>
      <c r="AA253" s="251"/>
      <c r="AB253" s="28"/>
      <c r="AC253" s="62" t="str">
        <f>IFERROR(VLOOKUP($AB253,整理番号!$B$22:$C$23,2,FALSE),"")</f>
        <v/>
      </c>
      <c r="AD253" s="28"/>
      <c r="AE253" s="116" t="str">
        <f>IFERROR(VLOOKUP(AD253,整理番号!$B$14:$C$16,2,FALSE),"")</f>
        <v/>
      </c>
      <c r="AF253" s="115"/>
      <c r="AG253" s="30" t="str">
        <f>IFERROR(VLOOKUP(AF253,整理番号!$B$18:$C$19,2,FALSE),"")</f>
        <v/>
      </c>
      <c r="AH253" s="28"/>
      <c r="AI253" s="254"/>
      <c r="AJ253" s="254"/>
      <c r="AK253" s="122"/>
      <c r="AL253" s="141"/>
      <c r="AM253" s="28"/>
      <c r="AN253" s="141"/>
      <c r="AO253" s="115"/>
      <c r="AP253" s="116" t="str">
        <f>IFERROR(VLOOKUP(AO253,整理番号!$B$38:$C$43,2,FALSE),"")</f>
        <v/>
      </c>
      <c r="AQ253" s="105" t="str">
        <f t="shared" si="382"/>
        <v/>
      </c>
      <c r="AR253" s="27"/>
      <c r="AS253" s="28"/>
      <c r="AT253" s="27"/>
      <c r="AU253" s="27"/>
      <c r="AV253" s="122"/>
      <c r="AW253" s="115"/>
      <c r="AX253" s="31"/>
      <c r="AY253" s="32" t="str">
        <f t="shared" si="383"/>
        <v/>
      </c>
      <c r="AZ253" s="31"/>
      <c r="BA253" s="31"/>
      <c r="BB253" s="64">
        <f t="shared" si="384"/>
        <v>0</v>
      </c>
      <c r="BC253" s="32" t="str">
        <f t="shared" si="385"/>
        <v/>
      </c>
      <c r="BD253" s="32" t="str">
        <f t="shared" si="386"/>
        <v/>
      </c>
      <c r="BE253" s="33"/>
      <c r="BF253" s="34" t="str">
        <f t="shared" si="387"/>
        <v/>
      </c>
      <c r="BG253" s="125" t="str">
        <f t="shared" si="388"/>
        <v/>
      </c>
      <c r="BH253" s="262"/>
      <c r="BI253" s="263"/>
      <c r="BJ253" s="31"/>
      <c r="BK253" s="31"/>
      <c r="BL253" s="31"/>
      <c r="BM253" s="31"/>
      <c r="BN253" s="148"/>
      <c r="BO253" s="270"/>
      <c r="BP253" s="267"/>
      <c r="BQ253" s="262"/>
      <c r="BR253" s="263"/>
      <c r="BS253" s="31"/>
      <c r="BT253" s="31"/>
      <c r="BU253" s="31"/>
      <c r="BV253" s="31"/>
      <c r="BW253" s="148"/>
      <c r="BX253" s="270"/>
      <c r="BY253" s="267"/>
      <c r="BZ253" s="262"/>
      <c r="CA253" s="263"/>
      <c r="CB253" s="31"/>
      <c r="CC253" s="31"/>
      <c r="CD253" s="31"/>
      <c r="CE253" s="31"/>
      <c r="CF253" s="148"/>
      <c r="CG253" s="270"/>
      <c r="CH253" s="267"/>
      <c r="CI253" s="262"/>
      <c r="CJ253" s="263"/>
      <c r="CK253" s="323"/>
      <c r="CL253" s="323"/>
      <c r="CM253" s="323"/>
      <c r="CN253" s="323"/>
      <c r="CO253" s="35" t="s">
        <v>306</v>
      </c>
      <c r="CP253" s="342" t="str">
        <f t="shared" si="389"/>
        <v/>
      </c>
      <c r="CQ253" s="267"/>
      <c r="CR253" s="258"/>
      <c r="CS253" s="93"/>
      <c r="CT253" s="275"/>
      <c r="CU253" s="275"/>
      <c r="CV253" s="275"/>
      <c r="CW253" s="275"/>
      <c r="CX253" s="36" t="s">
        <v>307</v>
      </c>
      <c r="CY253" s="273"/>
      <c r="CZ253" s="258"/>
      <c r="DA253" s="263"/>
      <c r="DB253" s="296"/>
      <c r="DC253" s="296"/>
      <c r="DD253" s="296"/>
      <c r="DE253" s="296"/>
      <c r="DF253" s="36" t="s">
        <v>308</v>
      </c>
      <c r="DG253" s="344" t="str">
        <f t="shared" si="390"/>
        <v/>
      </c>
      <c r="DH253" s="273"/>
      <c r="DI253" s="258"/>
      <c r="DJ253" s="263"/>
      <c r="DK253" s="278"/>
      <c r="DL253" s="278"/>
      <c r="DM253" s="278"/>
      <c r="DN253" s="278"/>
      <c r="DO253" s="36" t="s">
        <v>309</v>
      </c>
      <c r="DP253" s="281"/>
      <c r="DQ253" s="284" t="str">
        <f t="shared" si="391"/>
        <v/>
      </c>
      <c r="DR253" s="273"/>
      <c r="DS253" s="43"/>
      <c r="DT253" s="93"/>
      <c r="DU253" s="37"/>
      <c r="DV253" s="37"/>
      <c r="DW253" s="37"/>
      <c r="DX253" s="37"/>
      <c r="DY253" s="46" t="s">
        <v>310</v>
      </c>
      <c r="DZ253" s="478"/>
      <c r="EA253" s="38"/>
      <c r="EB253" s="37"/>
      <c r="EC253" s="37"/>
      <c r="ED253" s="37"/>
      <c r="EE253" s="37"/>
      <c r="EF253" s="49" t="s">
        <v>307</v>
      </c>
      <c r="EG253" s="54"/>
      <c r="EH253" s="290"/>
      <c r="EI253" s="37"/>
      <c r="EJ253" s="37"/>
      <c r="EK253" s="37"/>
      <c r="EL253" s="37"/>
      <c r="EM253" s="52" t="s">
        <v>307</v>
      </c>
      <c r="EN253" s="57"/>
      <c r="EO253" s="290"/>
      <c r="EP253" s="37"/>
      <c r="EQ253" s="37"/>
      <c r="ER253" s="37"/>
      <c r="ES253" s="37"/>
      <c r="ET253" s="39" t="s">
        <v>307</v>
      </c>
      <c r="EU253" s="287"/>
      <c r="EV253" s="292"/>
      <c r="EW253" s="290"/>
      <c r="EX253" s="37"/>
      <c r="EY253" s="37"/>
      <c r="EZ253" s="37"/>
      <c r="FA253" s="37"/>
      <c r="FB253" s="39" t="s">
        <v>307</v>
      </c>
      <c r="FC253" s="287"/>
      <c r="FD253" s="292"/>
      <c r="FE253" s="290"/>
      <c r="FF253" s="296"/>
      <c r="FG253" s="296"/>
      <c r="FH253" s="296"/>
      <c r="FI253" s="296"/>
      <c r="FJ253" s="40" t="s">
        <v>311</v>
      </c>
      <c r="FK253" s="302" t="str">
        <f t="shared" si="392"/>
        <v/>
      </c>
      <c r="FL253" s="299"/>
      <c r="FM253" s="292"/>
      <c r="FN253" s="290"/>
      <c r="FO253" s="305"/>
      <c r="FP253" s="296"/>
      <c r="FQ253" s="296"/>
      <c r="FR253" s="296"/>
      <c r="FS253" s="40" t="s">
        <v>311</v>
      </c>
      <c r="FT253" s="352" t="str">
        <f t="shared" si="393"/>
        <v/>
      </c>
      <c r="FU253" s="267"/>
      <c r="FV253" s="292"/>
      <c r="FW253" s="290"/>
      <c r="FX253" s="326"/>
      <c r="FY253" s="326"/>
      <c r="FZ253" s="326"/>
      <c r="GA253" s="326"/>
      <c r="GB253" s="36" t="s">
        <v>312</v>
      </c>
      <c r="GC253" s="308" t="str">
        <f t="shared" si="394"/>
        <v/>
      </c>
      <c r="GD253" s="267"/>
      <c r="GE253" s="312" t="str">
        <f t="shared" si="395"/>
        <v/>
      </c>
      <c r="GF253" s="313"/>
      <c r="GG253" s="338"/>
      <c r="GH253" s="312" t="str">
        <f t="shared" si="396"/>
        <v/>
      </c>
      <c r="GI253" s="313"/>
      <c r="GJ253" s="338" t="s">
        <v>56</v>
      </c>
      <c r="GK253" s="475" t="str">
        <f t="shared" si="397"/>
        <v/>
      </c>
      <c r="GL253" s="313"/>
      <c r="GM253" s="313"/>
      <c r="GN253" s="338"/>
      <c r="GO253" s="429" t="str">
        <f t="shared" si="398"/>
        <v/>
      </c>
      <c r="GP253" s="430" t="str">
        <f t="shared" si="399"/>
        <v/>
      </c>
      <c r="GQ253" s="431" t="str">
        <f t="shared" si="400"/>
        <v/>
      </c>
      <c r="GR253" s="432" t="str">
        <f t="shared" si="401"/>
        <v/>
      </c>
      <c r="GS253" s="430" t="str">
        <f t="shared" si="402"/>
        <v/>
      </c>
      <c r="GT253" s="433" t="str">
        <f t="shared" si="403"/>
        <v/>
      </c>
      <c r="GU253" s="331" t="str">
        <f t="shared" si="404"/>
        <v/>
      </c>
      <c r="GV253" s="333" t="str">
        <f t="shared" si="405"/>
        <v/>
      </c>
      <c r="GW253" s="439" t="str">
        <f t="shared" si="406"/>
        <v/>
      </c>
      <c r="GX253" s="433" t="str">
        <f t="shared" si="407"/>
        <v/>
      </c>
      <c r="GY253" s="331" t="str">
        <f t="shared" si="408"/>
        <v/>
      </c>
      <c r="GZ253" s="331" t="str">
        <f t="shared" si="409"/>
        <v/>
      </c>
      <c r="HA253" s="328" t="str">
        <f t="shared" si="410"/>
        <v/>
      </c>
      <c r="HB253" s="331" t="str">
        <f t="shared" si="411"/>
        <v/>
      </c>
      <c r="HC253" s="331" t="str">
        <f t="shared" si="412"/>
        <v/>
      </c>
      <c r="HD253" s="333" t="str">
        <f t="shared" si="413"/>
        <v/>
      </c>
      <c r="HE253" s="332" t="str">
        <f t="shared" si="414"/>
        <v/>
      </c>
      <c r="HF253" s="331" t="str">
        <f t="shared" si="415"/>
        <v/>
      </c>
      <c r="HG253" s="333" t="str">
        <f t="shared" si="416"/>
        <v/>
      </c>
      <c r="HH253" s="419" t="str">
        <f t="shared" si="417"/>
        <v/>
      </c>
      <c r="HI253" s="358" t="str">
        <f t="shared" si="418"/>
        <v/>
      </c>
      <c r="HJ253" s="331" t="str">
        <f t="shared" si="419"/>
        <v/>
      </c>
      <c r="HK253" s="331" t="str">
        <f t="shared" si="420"/>
        <v/>
      </c>
      <c r="HL253" s="358" t="str">
        <f t="shared" si="421"/>
        <v/>
      </c>
      <c r="HM253" s="331" t="str">
        <f t="shared" si="422"/>
        <v/>
      </c>
      <c r="HN253" s="331" t="str">
        <f t="shared" si="423"/>
        <v/>
      </c>
      <c r="HO253" s="358" t="str">
        <f t="shared" si="424"/>
        <v/>
      </c>
      <c r="HP253" s="331" t="str">
        <f t="shared" si="425"/>
        <v/>
      </c>
      <c r="HQ253" s="331" t="str">
        <f t="shared" si="426"/>
        <v/>
      </c>
      <c r="HR253" s="361" t="str">
        <f t="shared" si="427"/>
        <v/>
      </c>
      <c r="HS253" s="348" t="str">
        <f t="shared" si="428"/>
        <v/>
      </c>
      <c r="HT253" s="333" t="str">
        <f t="shared" si="429"/>
        <v/>
      </c>
      <c r="HU253" s="428" t="str">
        <f t="shared" si="430"/>
        <v/>
      </c>
      <c r="HV253" s="328" t="str">
        <f t="shared" si="431"/>
        <v/>
      </c>
      <c r="HW253" s="330" t="str">
        <f t="shared" si="432"/>
        <v/>
      </c>
      <c r="HX253" s="418" t="str">
        <f t="shared" si="433"/>
        <v/>
      </c>
      <c r="HY253" s="331" t="str">
        <f t="shared" si="434"/>
        <v/>
      </c>
      <c r="HZ253" s="331" t="str">
        <f t="shared" si="435"/>
        <v/>
      </c>
      <c r="IA253" s="331" t="str">
        <f t="shared" si="436"/>
        <v/>
      </c>
      <c r="IB253" s="331" t="str">
        <f t="shared" si="437"/>
        <v/>
      </c>
      <c r="IC253" s="333" t="str">
        <f t="shared" si="438"/>
        <v/>
      </c>
      <c r="ID253" s="419" t="str">
        <f t="shared" si="439"/>
        <v/>
      </c>
      <c r="IE253" s="331" t="str">
        <f t="shared" si="440"/>
        <v/>
      </c>
      <c r="IF253" s="331" t="str">
        <f t="shared" si="441"/>
        <v/>
      </c>
      <c r="IG253" s="331" t="str">
        <f t="shared" si="442"/>
        <v/>
      </c>
      <c r="IH253" s="331" t="str">
        <f t="shared" si="443"/>
        <v/>
      </c>
      <c r="II253" s="333" t="str">
        <f t="shared" si="444"/>
        <v/>
      </c>
      <c r="IJ253" s="419" t="str">
        <f t="shared" si="445"/>
        <v/>
      </c>
      <c r="IK253" s="331" t="str">
        <f t="shared" si="446"/>
        <v/>
      </c>
      <c r="IL253" s="331" t="str">
        <f t="shared" si="447"/>
        <v/>
      </c>
      <c r="IM253" s="331" t="str">
        <f t="shared" si="448"/>
        <v/>
      </c>
      <c r="IN253" s="331" t="str">
        <f t="shared" si="449"/>
        <v/>
      </c>
      <c r="IO253" s="333" t="str">
        <f t="shared" si="450"/>
        <v/>
      </c>
      <c r="IP253" s="433" t="str">
        <f t="shared" si="451"/>
        <v/>
      </c>
      <c r="IQ253" s="331" t="str">
        <f t="shared" si="452"/>
        <v/>
      </c>
      <c r="IR253" s="348" t="str">
        <f t="shared" si="453"/>
        <v/>
      </c>
      <c r="IS253" s="433" t="str">
        <f t="shared" si="454"/>
        <v/>
      </c>
      <c r="IT253" s="331" t="str">
        <f t="shared" si="455"/>
        <v/>
      </c>
      <c r="IU253" s="333" t="str">
        <f t="shared" si="456"/>
        <v/>
      </c>
      <c r="IV253" s="449" t="str">
        <f t="shared" si="457"/>
        <v/>
      </c>
      <c r="IW253" s="331" t="str">
        <f t="shared" si="458"/>
        <v/>
      </c>
      <c r="IX253" s="331" t="str">
        <f t="shared" si="459"/>
        <v/>
      </c>
      <c r="IY253" s="348" t="str">
        <f t="shared" si="460"/>
        <v/>
      </c>
      <c r="IZ253" s="365" t="str">
        <f t="shared" si="461"/>
        <v/>
      </c>
      <c r="JA253" s="340"/>
      <c r="JB253" s="100"/>
      <c r="JC253" s="370" t="str">
        <f t="shared" si="462"/>
        <v/>
      </c>
      <c r="JD253" s="101" t="str">
        <f t="shared" si="463"/>
        <v/>
      </c>
      <c r="JE253" s="367" t="str">
        <f t="shared" si="464"/>
        <v/>
      </c>
      <c r="JF253" s="368" t="str">
        <f t="shared" si="465"/>
        <v/>
      </c>
      <c r="JG253" s="368" t="str">
        <f t="shared" si="466"/>
        <v/>
      </c>
      <c r="JH253" s="368" t="str">
        <f t="shared" si="467"/>
        <v/>
      </c>
      <c r="JI253" s="368">
        <f t="shared" si="468"/>
        <v>0</v>
      </c>
      <c r="JJ253" s="369" t="str">
        <f t="shared" si="469"/>
        <v/>
      </c>
      <c r="JK253" s="367" t="str">
        <f t="shared" si="470"/>
        <v/>
      </c>
      <c r="JL253" s="369" t="str">
        <f t="shared" si="471"/>
        <v/>
      </c>
      <c r="JM253" s="368" t="str">
        <f t="shared" si="472"/>
        <v/>
      </c>
      <c r="JN253" s="368" t="str">
        <f t="shared" si="473"/>
        <v/>
      </c>
      <c r="JO253" s="368" t="str">
        <f t="shared" si="474"/>
        <v/>
      </c>
      <c r="JP253" s="371" t="str">
        <f t="shared" si="475"/>
        <v/>
      </c>
      <c r="JR253" s="115" t="str">
        <f t="shared" si="476"/>
        <v/>
      </c>
      <c r="JS253" s="28" t="str">
        <f t="shared" si="477"/>
        <v/>
      </c>
      <c r="JT253" s="28" t="str">
        <f t="shared" si="478"/>
        <v/>
      </c>
      <c r="JU253" s="28" t="str">
        <f t="shared" si="479"/>
        <v/>
      </c>
      <c r="JV253" s="28" t="str">
        <f t="shared" si="480"/>
        <v/>
      </c>
      <c r="JW253" s="251"/>
      <c r="JX253" s="122" t="str">
        <f t="shared" si="481"/>
        <v/>
      </c>
      <c r="JZ253" s="115" t="str">
        <f t="shared" si="482"/>
        <v/>
      </c>
      <c r="KA253" s="398" t="str">
        <f t="shared" si="483"/>
        <v/>
      </c>
      <c r="KB253" s="398" t="str">
        <f t="shared" si="484"/>
        <v/>
      </c>
      <c r="KC253" s="28" t="str">
        <f t="shared" si="485"/>
        <v/>
      </c>
      <c r="KD253" s="28" t="str">
        <f t="shared" si="486"/>
        <v/>
      </c>
      <c r="KE253" s="28" t="str">
        <f t="shared" si="487"/>
        <v/>
      </c>
      <c r="KF253" s="28" t="str">
        <f t="shared" si="488"/>
        <v/>
      </c>
      <c r="KG253" s="28" t="str">
        <f t="shared" si="489"/>
        <v/>
      </c>
      <c r="KH253" s="28" t="str">
        <f t="shared" si="490"/>
        <v/>
      </c>
      <c r="KI253" s="28" t="str">
        <f t="shared" si="491"/>
        <v/>
      </c>
      <c r="KJ253" s="28" t="str">
        <f t="shared" si="492"/>
        <v/>
      </c>
      <c r="KK253" s="122" t="str">
        <f t="shared" si="493"/>
        <v/>
      </c>
    </row>
    <row r="254" spans="2:297" s="26" customFormat="1" ht="26.25" customHeight="1" x14ac:dyDescent="0.2">
      <c r="B254" s="27">
        <f t="shared" si="372"/>
        <v>0</v>
      </c>
      <c r="C254" s="27">
        <f t="shared" si="373"/>
        <v>0</v>
      </c>
      <c r="D254" s="27">
        <f t="shared" si="374"/>
        <v>0</v>
      </c>
      <c r="E254" s="27">
        <f t="shared" si="375"/>
        <v>0</v>
      </c>
      <c r="F254" s="27">
        <f t="shared" si="376"/>
        <v>0</v>
      </c>
      <c r="G254" s="27">
        <f t="shared" si="377"/>
        <v>0</v>
      </c>
      <c r="H254" s="27">
        <f t="shared" si="378"/>
        <v>0</v>
      </c>
      <c r="I254" s="27">
        <f t="shared" si="379"/>
        <v>0</v>
      </c>
      <c r="J254" s="27"/>
      <c r="K254" s="27"/>
      <c r="L254" s="27"/>
      <c r="N254" s="131" t="str">
        <f t="shared" si="380"/>
        <v/>
      </c>
      <c r="O254" s="29"/>
      <c r="P254" s="29"/>
      <c r="Q254" s="227"/>
      <c r="R254" s="244"/>
      <c r="S254" s="245" t="str">
        <f>IFERROR(VLOOKUP($R254,整理番号!$B$4:$C$5,2,FALSE),"")</f>
        <v/>
      </c>
      <c r="T254" s="29"/>
      <c r="U254" s="251"/>
      <c r="V254" s="122"/>
      <c r="W254" s="218" t="str">
        <f t="shared" si="381"/>
        <v/>
      </c>
      <c r="X254" s="247"/>
      <c r="Y254" s="115"/>
      <c r="Z254" s="146" t="str">
        <f>IFERROR(VLOOKUP($Y254,整理番号!$B$8:$C$10,2,FALSE),"")</f>
        <v/>
      </c>
      <c r="AA254" s="251"/>
      <c r="AB254" s="28"/>
      <c r="AC254" s="62" t="str">
        <f>IFERROR(VLOOKUP($AB254,整理番号!$B$22:$C$23,2,FALSE),"")</f>
        <v/>
      </c>
      <c r="AD254" s="28"/>
      <c r="AE254" s="116" t="str">
        <f>IFERROR(VLOOKUP(AD254,整理番号!$B$14:$C$16,2,FALSE),"")</f>
        <v/>
      </c>
      <c r="AF254" s="115"/>
      <c r="AG254" s="30" t="str">
        <f>IFERROR(VLOOKUP(AF254,整理番号!$B$18:$C$19,2,FALSE),"")</f>
        <v/>
      </c>
      <c r="AH254" s="28"/>
      <c r="AI254" s="254"/>
      <c r="AJ254" s="254"/>
      <c r="AK254" s="122"/>
      <c r="AL254" s="141"/>
      <c r="AM254" s="28"/>
      <c r="AN254" s="141"/>
      <c r="AO254" s="115"/>
      <c r="AP254" s="116" t="str">
        <f>IFERROR(VLOOKUP(AO254,整理番号!$B$38:$C$43,2,FALSE),"")</f>
        <v/>
      </c>
      <c r="AQ254" s="105" t="str">
        <f t="shared" si="382"/>
        <v/>
      </c>
      <c r="AR254" s="27"/>
      <c r="AS254" s="28"/>
      <c r="AT254" s="27"/>
      <c r="AU254" s="27"/>
      <c r="AV254" s="122"/>
      <c r="AW254" s="115"/>
      <c r="AX254" s="31"/>
      <c r="AY254" s="32" t="str">
        <f t="shared" si="383"/>
        <v/>
      </c>
      <c r="AZ254" s="31"/>
      <c r="BA254" s="31"/>
      <c r="BB254" s="64">
        <f t="shared" si="384"/>
        <v>0</v>
      </c>
      <c r="BC254" s="32" t="str">
        <f t="shared" si="385"/>
        <v/>
      </c>
      <c r="BD254" s="32" t="str">
        <f t="shared" si="386"/>
        <v/>
      </c>
      <c r="BE254" s="33"/>
      <c r="BF254" s="34" t="str">
        <f t="shared" si="387"/>
        <v/>
      </c>
      <c r="BG254" s="125" t="str">
        <f t="shared" si="388"/>
        <v/>
      </c>
      <c r="BH254" s="262"/>
      <c r="BI254" s="263"/>
      <c r="BJ254" s="31"/>
      <c r="BK254" s="31"/>
      <c r="BL254" s="31"/>
      <c r="BM254" s="31"/>
      <c r="BN254" s="148"/>
      <c r="BO254" s="270"/>
      <c r="BP254" s="267"/>
      <c r="BQ254" s="262"/>
      <c r="BR254" s="263"/>
      <c r="BS254" s="31"/>
      <c r="BT254" s="31"/>
      <c r="BU254" s="31"/>
      <c r="BV254" s="31"/>
      <c r="BW254" s="148"/>
      <c r="BX254" s="270"/>
      <c r="BY254" s="267"/>
      <c r="BZ254" s="262"/>
      <c r="CA254" s="263"/>
      <c r="CB254" s="31"/>
      <c r="CC254" s="31"/>
      <c r="CD254" s="31"/>
      <c r="CE254" s="31"/>
      <c r="CF254" s="148"/>
      <c r="CG254" s="270"/>
      <c r="CH254" s="267"/>
      <c r="CI254" s="262"/>
      <c r="CJ254" s="263"/>
      <c r="CK254" s="323"/>
      <c r="CL254" s="323"/>
      <c r="CM254" s="323"/>
      <c r="CN254" s="323"/>
      <c r="CO254" s="35" t="s">
        <v>306</v>
      </c>
      <c r="CP254" s="342" t="str">
        <f t="shared" si="389"/>
        <v/>
      </c>
      <c r="CQ254" s="267"/>
      <c r="CR254" s="258"/>
      <c r="CS254" s="93"/>
      <c r="CT254" s="275"/>
      <c r="CU254" s="275"/>
      <c r="CV254" s="275"/>
      <c r="CW254" s="275"/>
      <c r="CX254" s="36" t="s">
        <v>307</v>
      </c>
      <c r="CY254" s="273"/>
      <c r="CZ254" s="258"/>
      <c r="DA254" s="263"/>
      <c r="DB254" s="296"/>
      <c r="DC254" s="296"/>
      <c r="DD254" s="296"/>
      <c r="DE254" s="296"/>
      <c r="DF254" s="36" t="s">
        <v>308</v>
      </c>
      <c r="DG254" s="344" t="str">
        <f t="shared" si="390"/>
        <v/>
      </c>
      <c r="DH254" s="273"/>
      <c r="DI254" s="258"/>
      <c r="DJ254" s="263"/>
      <c r="DK254" s="278"/>
      <c r="DL254" s="278"/>
      <c r="DM254" s="278"/>
      <c r="DN254" s="278"/>
      <c r="DO254" s="36" t="s">
        <v>309</v>
      </c>
      <c r="DP254" s="281"/>
      <c r="DQ254" s="284" t="str">
        <f t="shared" si="391"/>
        <v/>
      </c>
      <c r="DR254" s="273"/>
      <c r="DS254" s="43"/>
      <c r="DT254" s="93"/>
      <c r="DU254" s="37"/>
      <c r="DV254" s="37"/>
      <c r="DW254" s="37"/>
      <c r="DX254" s="37"/>
      <c r="DY254" s="46" t="s">
        <v>310</v>
      </c>
      <c r="DZ254" s="480"/>
      <c r="EA254" s="481"/>
      <c r="EB254" s="37"/>
      <c r="EC254" s="37"/>
      <c r="ED254" s="37"/>
      <c r="EE254" s="37"/>
      <c r="EF254" s="49" t="s">
        <v>307</v>
      </c>
      <c r="EG254" s="480"/>
      <c r="EH254" s="481"/>
      <c r="EI254" s="37"/>
      <c r="EJ254" s="37"/>
      <c r="EK254" s="37"/>
      <c r="EL254" s="37"/>
      <c r="EM254" s="52" t="s">
        <v>307</v>
      </c>
      <c r="EN254" s="57"/>
      <c r="EO254" s="290"/>
      <c r="EP254" s="37"/>
      <c r="EQ254" s="37"/>
      <c r="ER254" s="37"/>
      <c r="ES254" s="37"/>
      <c r="ET254" s="39" t="s">
        <v>307</v>
      </c>
      <c r="EU254" s="287"/>
      <c r="EV254" s="292"/>
      <c r="EW254" s="290"/>
      <c r="EX254" s="37"/>
      <c r="EY254" s="37"/>
      <c r="EZ254" s="37"/>
      <c r="FA254" s="37"/>
      <c r="FB254" s="39" t="s">
        <v>307</v>
      </c>
      <c r="FC254" s="287"/>
      <c r="FD254" s="292"/>
      <c r="FE254" s="290"/>
      <c r="FF254" s="296"/>
      <c r="FG254" s="296"/>
      <c r="FH254" s="296"/>
      <c r="FI254" s="296"/>
      <c r="FJ254" s="40" t="s">
        <v>311</v>
      </c>
      <c r="FK254" s="302" t="str">
        <f t="shared" si="392"/>
        <v/>
      </c>
      <c r="FL254" s="299"/>
      <c r="FM254" s="292"/>
      <c r="FN254" s="290"/>
      <c r="FO254" s="305"/>
      <c r="FP254" s="296"/>
      <c r="FQ254" s="296"/>
      <c r="FR254" s="296"/>
      <c r="FS254" s="40" t="s">
        <v>311</v>
      </c>
      <c r="FT254" s="352" t="str">
        <f t="shared" si="393"/>
        <v/>
      </c>
      <c r="FU254" s="267"/>
      <c r="FV254" s="292"/>
      <c r="FW254" s="290"/>
      <c r="FX254" s="326"/>
      <c r="FY254" s="326"/>
      <c r="FZ254" s="326"/>
      <c r="GA254" s="326"/>
      <c r="GB254" s="36" t="s">
        <v>312</v>
      </c>
      <c r="GC254" s="308" t="str">
        <f t="shared" si="394"/>
        <v/>
      </c>
      <c r="GD254" s="267"/>
      <c r="GE254" s="312" t="str">
        <f t="shared" si="395"/>
        <v/>
      </c>
      <c r="GF254" s="313"/>
      <c r="GG254" s="338"/>
      <c r="GH254" s="312" t="str">
        <f t="shared" si="396"/>
        <v/>
      </c>
      <c r="GI254" s="313"/>
      <c r="GJ254" s="338" t="s">
        <v>56</v>
      </c>
      <c r="GK254" s="475" t="str">
        <f t="shared" si="397"/>
        <v/>
      </c>
      <c r="GL254" s="313"/>
      <c r="GM254" s="313"/>
      <c r="GN254" s="338"/>
      <c r="GO254" s="429" t="str">
        <f t="shared" si="398"/>
        <v/>
      </c>
      <c r="GP254" s="430" t="str">
        <f t="shared" si="399"/>
        <v/>
      </c>
      <c r="GQ254" s="431" t="str">
        <f t="shared" si="400"/>
        <v/>
      </c>
      <c r="GR254" s="432" t="str">
        <f t="shared" si="401"/>
        <v/>
      </c>
      <c r="GS254" s="430" t="str">
        <f t="shared" si="402"/>
        <v/>
      </c>
      <c r="GT254" s="433" t="str">
        <f t="shared" si="403"/>
        <v/>
      </c>
      <c r="GU254" s="331" t="str">
        <f t="shared" si="404"/>
        <v/>
      </c>
      <c r="GV254" s="333" t="str">
        <f t="shared" si="405"/>
        <v/>
      </c>
      <c r="GW254" s="439" t="str">
        <f t="shared" si="406"/>
        <v/>
      </c>
      <c r="GX254" s="433" t="str">
        <f t="shared" si="407"/>
        <v/>
      </c>
      <c r="GY254" s="331" t="str">
        <f t="shared" si="408"/>
        <v/>
      </c>
      <c r="GZ254" s="331" t="str">
        <f t="shared" si="409"/>
        <v/>
      </c>
      <c r="HA254" s="328" t="str">
        <f t="shared" si="410"/>
        <v/>
      </c>
      <c r="HB254" s="331" t="str">
        <f t="shared" si="411"/>
        <v/>
      </c>
      <c r="HC254" s="331" t="str">
        <f t="shared" si="412"/>
        <v/>
      </c>
      <c r="HD254" s="333" t="str">
        <f t="shared" si="413"/>
        <v/>
      </c>
      <c r="HE254" s="332" t="str">
        <f t="shared" si="414"/>
        <v/>
      </c>
      <c r="HF254" s="331" t="str">
        <f t="shared" si="415"/>
        <v/>
      </c>
      <c r="HG254" s="333" t="str">
        <f t="shared" si="416"/>
        <v/>
      </c>
      <c r="HH254" s="419" t="str">
        <f t="shared" si="417"/>
        <v/>
      </c>
      <c r="HI254" s="358" t="str">
        <f t="shared" si="418"/>
        <v/>
      </c>
      <c r="HJ254" s="331" t="str">
        <f t="shared" si="419"/>
        <v/>
      </c>
      <c r="HK254" s="331" t="str">
        <f t="shared" si="420"/>
        <v/>
      </c>
      <c r="HL254" s="358" t="str">
        <f t="shared" si="421"/>
        <v/>
      </c>
      <c r="HM254" s="331" t="str">
        <f t="shared" si="422"/>
        <v/>
      </c>
      <c r="HN254" s="331" t="str">
        <f t="shared" si="423"/>
        <v/>
      </c>
      <c r="HO254" s="358" t="str">
        <f t="shared" si="424"/>
        <v/>
      </c>
      <c r="HP254" s="331" t="str">
        <f t="shared" si="425"/>
        <v/>
      </c>
      <c r="HQ254" s="331" t="str">
        <f t="shared" si="426"/>
        <v/>
      </c>
      <c r="HR254" s="361" t="str">
        <f t="shared" si="427"/>
        <v/>
      </c>
      <c r="HS254" s="348" t="str">
        <f t="shared" si="428"/>
        <v/>
      </c>
      <c r="HT254" s="333" t="str">
        <f t="shared" si="429"/>
        <v/>
      </c>
      <c r="HU254" s="428" t="str">
        <f t="shared" si="430"/>
        <v/>
      </c>
      <c r="HV254" s="328" t="str">
        <f t="shared" si="431"/>
        <v/>
      </c>
      <c r="HW254" s="330" t="str">
        <f t="shared" si="432"/>
        <v/>
      </c>
      <c r="HX254" s="418" t="str">
        <f t="shared" si="433"/>
        <v/>
      </c>
      <c r="HY254" s="331" t="str">
        <f t="shared" si="434"/>
        <v/>
      </c>
      <c r="HZ254" s="331" t="str">
        <f t="shared" si="435"/>
        <v/>
      </c>
      <c r="IA254" s="331" t="str">
        <f t="shared" si="436"/>
        <v/>
      </c>
      <c r="IB254" s="331" t="str">
        <f t="shared" si="437"/>
        <v/>
      </c>
      <c r="IC254" s="333" t="str">
        <f t="shared" si="438"/>
        <v/>
      </c>
      <c r="ID254" s="419" t="str">
        <f t="shared" si="439"/>
        <v/>
      </c>
      <c r="IE254" s="331" t="str">
        <f t="shared" si="440"/>
        <v/>
      </c>
      <c r="IF254" s="331" t="str">
        <f t="shared" si="441"/>
        <v/>
      </c>
      <c r="IG254" s="331" t="str">
        <f t="shared" si="442"/>
        <v/>
      </c>
      <c r="IH254" s="331" t="str">
        <f t="shared" si="443"/>
        <v/>
      </c>
      <c r="II254" s="333" t="str">
        <f t="shared" si="444"/>
        <v/>
      </c>
      <c r="IJ254" s="419" t="str">
        <f t="shared" si="445"/>
        <v/>
      </c>
      <c r="IK254" s="331" t="str">
        <f t="shared" si="446"/>
        <v/>
      </c>
      <c r="IL254" s="331" t="str">
        <f t="shared" si="447"/>
        <v/>
      </c>
      <c r="IM254" s="331" t="str">
        <f t="shared" si="448"/>
        <v/>
      </c>
      <c r="IN254" s="331" t="str">
        <f t="shared" si="449"/>
        <v/>
      </c>
      <c r="IO254" s="333" t="str">
        <f t="shared" si="450"/>
        <v/>
      </c>
      <c r="IP254" s="433" t="str">
        <f t="shared" si="451"/>
        <v/>
      </c>
      <c r="IQ254" s="331" t="str">
        <f t="shared" si="452"/>
        <v/>
      </c>
      <c r="IR254" s="348" t="str">
        <f t="shared" si="453"/>
        <v/>
      </c>
      <c r="IS254" s="433" t="str">
        <f t="shared" si="454"/>
        <v/>
      </c>
      <c r="IT254" s="331" t="str">
        <f t="shared" si="455"/>
        <v/>
      </c>
      <c r="IU254" s="333" t="str">
        <f t="shared" si="456"/>
        <v/>
      </c>
      <c r="IV254" s="449" t="str">
        <f t="shared" si="457"/>
        <v/>
      </c>
      <c r="IW254" s="331" t="str">
        <f t="shared" si="458"/>
        <v/>
      </c>
      <c r="IX254" s="331" t="str">
        <f t="shared" si="459"/>
        <v/>
      </c>
      <c r="IY254" s="348" t="str">
        <f t="shared" si="460"/>
        <v/>
      </c>
      <c r="IZ254" s="365" t="str">
        <f t="shared" si="461"/>
        <v/>
      </c>
      <c r="JA254" s="340"/>
      <c r="JB254" s="100"/>
      <c r="JC254" s="370" t="str">
        <f t="shared" si="462"/>
        <v/>
      </c>
      <c r="JD254" s="101" t="str">
        <f t="shared" si="463"/>
        <v/>
      </c>
      <c r="JE254" s="367" t="str">
        <f t="shared" si="464"/>
        <v/>
      </c>
      <c r="JF254" s="368" t="str">
        <f t="shared" si="465"/>
        <v/>
      </c>
      <c r="JG254" s="368" t="str">
        <f t="shared" si="466"/>
        <v/>
      </c>
      <c r="JH254" s="368" t="str">
        <f t="shared" si="467"/>
        <v/>
      </c>
      <c r="JI254" s="368">
        <f t="shared" si="468"/>
        <v>0</v>
      </c>
      <c r="JJ254" s="369" t="str">
        <f t="shared" si="469"/>
        <v/>
      </c>
      <c r="JK254" s="367" t="str">
        <f t="shared" si="470"/>
        <v/>
      </c>
      <c r="JL254" s="369" t="str">
        <f t="shared" si="471"/>
        <v/>
      </c>
      <c r="JM254" s="368" t="str">
        <f t="shared" si="472"/>
        <v/>
      </c>
      <c r="JN254" s="368" t="str">
        <f t="shared" si="473"/>
        <v/>
      </c>
      <c r="JO254" s="368" t="str">
        <f t="shared" si="474"/>
        <v/>
      </c>
      <c r="JP254" s="371" t="str">
        <f t="shared" si="475"/>
        <v/>
      </c>
      <c r="JR254" s="115" t="str">
        <f t="shared" si="476"/>
        <v/>
      </c>
      <c r="JS254" s="28" t="str">
        <f t="shared" si="477"/>
        <v/>
      </c>
      <c r="JT254" s="28" t="str">
        <f t="shared" si="478"/>
        <v/>
      </c>
      <c r="JU254" s="28" t="str">
        <f t="shared" si="479"/>
        <v/>
      </c>
      <c r="JV254" s="28" t="str">
        <f t="shared" si="480"/>
        <v/>
      </c>
      <c r="JW254" s="251"/>
      <c r="JX254" s="122" t="str">
        <f t="shared" si="481"/>
        <v/>
      </c>
      <c r="JZ254" s="115" t="str">
        <f t="shared" si="482"/>
        <v/>
      </c>
      <c r="KA254" s="398" t="str">
        <f t="shared" si="483"/>
        <v/>
      </c>
      <c r="KB254" s="398" t="str">
        <f t="shared" si="484"/>
        <v/>
      </c>
      <c r="KC254" s="28" t="str">
        <f t="shared" si="485"/>
        <v/>
      </c>
      <c r="KD254" s="28" t="str">
        <f t="shared" si="486"/>
        <v/>
      </c>
      <c r="KE254" s="28" t="str">
        <f t="shared" si="487"/>
        <v/>
      </c>
      <c r="KF254" s="28" t="str">
        <f t="shared" si="488"/>
        <v/>
      </c>
      <c r="KG254" s="28" t="str">
        <f t="shared" si="489"/>
        <v/>
      </c>
      <c r="KH254" s="28" t="str">
        <f t="shared" si="490"/>
        <v/>
      </c>
      <c r="KI254" s="28" t="str">
        <f t="shared" si="491"/>
        <v/>
      </c>
      <c r="KJ254" s="28" t="str">
        <f t="shared" si="492"/>
        <v/>
      </c>
      <c r="KK254" s="122" t="str">
        <f t="shared" si="493"/>
        <v/>
      </c>
    </row>
    <row r="255" spans="2:297" s="26" customFormat="1" ht="26.25" customHeight="1" thickBot="1" x14ac:dyDescent="0.25">
      <c r="B255" s="27">
        <f t="shared" si="372"/>
        <v>0</v>
      </c>
      <c r="C255" s="27">
        <f t="shared" si="373"/>
        <v>0</v>
      </c>
      <c r="D255" s="27">
        <f t="shared" si="374"/>
        <v>0</v>
      </c>
      <c r="E255" s="27">
        <f t="shared" si="375"/>
        <v>0</v>
      </c>
      <c r="F255" s="27">
        <f t="shared" si="376"/>
        <v>0</v>
      </c>
      <c r="G255" s="27">
        <f t="shared" si="377"/>
        <v>0</v>
      </c>
      <c r="H255" s="27">
        <f t="shared" si="378"/>
        <v>0</v>
      </c>
      <c r="I255" s="27">
        <f t="shared" si="379"/>
        <v>0</v>
      </c>
      <c r="J255" s="27"/>
      <c r="K255" s="27"/>
      <c r="L255" s="27"/>
      <c r="N255" s="132" t="str">
        <f t="shared" si="380"/>
        <v/>
      </c>
      <c r="O255" s="133"/>
      <c r="P255" s="133"/>
      <c r="Q255" s="228"/>
      <c r="R255" s="477"/>
      <c r="S255" s="246" t="str">
        <f>IFERROR(VLOOKUP($R255,整理番号!$B$4:$C$5,2,FALSE),"")</f>
        <v/>
      </c>
      <c r="T255" s="133"/>
      <c r="U255" s="252"/>
      <c r="V255" s="123"/>
      <c r="W255" s="219" t="str">
        <f t="shared" si="381"/>
        <v/>
      </c>
      <c r="X255" s="248"/>
      <c r="Y255" s="117"/>
      <c r="Z255" s="249" t="str">
        <f>IFERROR(VLOOKUP($Y255,整理番号!$B$8:$C$10,2,FALSE),"")</f>
        <v/>
      </c>
      <c r="AA255" s="252"/>
      <c r="AB255" s="108"/>
      <c r="AC255" s="230" t="str">
        <f>IFERROR(VLOOKUP($AB255,整理番号!$B$22:$C$23,2,FALSE),"")</f>
        <v/>
      </c>
      <c r="AD255" s="108"/>
      <c r="AE255" s="118" t="str">
        <f>IFERROR(VLOOKUP(AD255,整理番号!$B$14:$C$16,2,FALSE),"")</f>
        <v/>
      </c>
      <c r="AF255" s="117"/>
      <c r="AG255" s="109" t="str">
        <f>IFERROR(VLOOKUP(AF255,整理番号!$B$18:$C$19,2,FALSE),"")</f>
        <v/>
      </c>
      <c r="AH255" s="108"/>
      <c r="AI255" s="255"/>
      <c r="AJ255" s="255"/>
      <c r="AK255" s="123"/>
      <c r="AL255" s="142"/>
      <c r="AM255" s="108"/>
      <c r="AN255" s="142"/>
      <c r="AO255" s="117"/>
      <c r="AP255" s="118" t="str">
        <f>IFERROR(VLOOKUP(AO255,整理番号!$B$38:$C$43,2,FALSE),"")</f>
        <v/>
      </c>
      <c r="AQ255" s="106" t="str">
        <f t="shared" si="382"/>
        <v/>
      </c>
      <c r="AR255" s="107"/>
      <c r="AS255" s="108"/>
      <c r="AT255" s="107"/>
      <c r="AU255" s="107"/>
      <c r="AV255" s="123"/>
      <c r="AW255" s="117"/>
      <c r="AX255" s="41"/>
      <c r="AY255" s="126" t="str">
        <f t="shared" si="383"/>
        <v/>
      </c>
      <c r="AZ255" s="41"/>
      <c r="BA255" s="41"/>
      <c r="BB255" s="256">
        <f t="shared" si="384"/>
        <v>0</v>
      </c>
      <c r="BC255" s="126" t="str">
        <f t="shared" si="385"/>
        <v/>
      </c>
      <c r="BD255" s="126" t="str">
        <f t="shared" si="386"/>
        <v/>
      </c>
      <c r="BE255" s="127"/>
      <c r="BF255" s="128" t="str">
        <f t="shared" si="387"/>
        <v/>
      </c>
      <c r="BG255" s="129" t="str">
        <f t="shared" si="388"/>
        <v/>
      </c>
      <c r="BH255" s="264"/>
      <c r="BI255" s="265"/>
      <c r="BJ255" s="41"/>
      <c r="BK255" s="41"/>
      <c r="BL255" s="41"/>
      <c r="BM255" s="41"/>
      <c r="BN255" s="149"/>
      <c r="BO255" s="271"/>
      <c r="BP255" s="268"/>
      <c r="BQ255" s="264"/>
      <c r="BR255" s="265"/>
      <c r="BS255" s="41"/>
      <c r="BT255" s="41"/>
      <c r="BU255" s="41"/>
      <c r="BV255" s="41"/>
      <c r="BW255" s="149"/>
      <c r="BX255" s="271"/>
      <c r="BY255" s="268"/>
      <c r="BZ255" s="264"/>
      <c r="CA255" s="265"/>
      <c r="CB255" s="41"/>
      <c r="CC255" s="41"/>
      <c r="CD255" s="41"/>
      <c r="CE255" s="41"/>
      <c r="CF255" s="149"/>
      <c r="CG255" s="271"/>
      <c r="CH255" s="268"/>
      <c r="CI255" s="264"/>
      <c r="CJ255" s="265"/>
      <c r="CK255" s="324"/>
      <c r="CL255" s="324"/>
      <c r="CM255" s="324"/>
      <c r="CN255" s="324"/>
      <c r="CO255" s="42" t="s">
        <v>306</v>
      </c>
      <c r="CP255" s="343" t="str">
        <f t="shared" si="389"/>
        <v/>
      </c>
      <c r="CQ255" s="268"/>
      <c r="CR255" s="259"/>
      <c r="CS255" s="94"/>
      <c r="CT255" s="276"/>
      <c r="CU255" s="276"/>
      <c r="CV255" s="276"/>
      <c r="CW255" s="276"/>
      <c r="CX255" s="45" t="s">
        <v>307</v>
      </c>
      <c r="CY255" s="274"/>
      <c r="CZ255" s="259"/>
      <c r="DA255" s="265"/>
      <c r="DB255" s="297"/>
      <c r="DC255" s="297"/>
      <c r="DD255" s="297"/>
      <c r="DE255" s="297"/>
      <c r="DF255" s="45" t="s">
        <v>308</v>
      </c>
      <c r="DG255" s="345" t="str">
        <f t="shared" si="390"/>
        <v/>
      </c>
      <c r="DH255" s="274"/>
      <c r="DI255" s="259"/>
      <c r="DJ255" s="265"/>
      <c r="DK255" s="279"/>
      <c r="DL255" s="279"/>
      <c r="DM255" s="279"/>
      <c r="DN255" s="279"/>
      <c r="DO255" s="45" t="s">
        <v>309</v>
      </c>
      <c r="DP255" s="282"/>
      <c r="DQ255" s="285" t="str">
        <f t="shared" si="391"/>
        <v/>
      </c>
      <c r="DR255" s="274"/>
      <c r="DS255" s="44"/>
      <c r="DT255" s="94"/>
      <c r="DU255" s="47"/>
      <c r="DV255" s="47"/>
      <c r="DW255" s="47"/>
      <c r="DX255" s="47"/>
      <c r="DY255" s="48" t="s">
        <v>310</v>
      </c>
      <c r="DZ255" s="479"/>
      <c r="EA255" s="50"/>
      <c r="EB255" s="47"/>
      <c r="EC255" s="47"/>
      <c r="ED255" s="47"/>
      <c r="EE255" s="47"/>
      <c r="EF255" s="51" t="s">
        <v>307</v>
      </c>
      <c r="EG255" s="55"/>
      <c r="EH255" s="291"/>
      <c r="EI255" s="47"/>
      <c r="EJ255" s="47"/>
      <c r="EK255" s="47"/>
      <c r="EL255" s="47"/>
      <c r="EM255" s="53" t="s">
        <v>307</v>
      </c>
      <c r="EN255" s="58"/>
      <c r="EO255" s="291"/>
      <c r="EP255" s="47"/>
      <c r="EQ255" s="47"/>
      <c r="ER255" s="47"/>
      <c r="ES255" s="47"/>
      <c r="ET255" s="56" t="s">
        <v>307</v>
      </c>
      <c r="EU255" s="288"/>
      <c r="EV255" s="293"/>
      <c r="EW255" s="291"/>
      <c r="EX255" s="47"/>
      <c r="EY255" s="47"/>
      <c r="EZ255" s="47"/>
      <c r="FA255" s="47"/>
      <c r="FB255" s="56" t="s">
        <v>307</v>
      </c>
      <c r="FC255" s="288"/>
      <c r="FD255" s="293"/>
      <c r="FE255" s="291"/>
      <c r="FF255" s="297"/>
      <c r="FG255" s="297"/>
      <c r="FH255" s="297"/>
      <c r="FI255" s="297"/>
      <c r="FJ255" s="96" t="s">
        <v>311</v>
      </c>
      <c r="FK255" s="303" t="str">
        <f t="shared" si="392"/>
        <v/>
      </c>
      <c r="FL255" s="300"/>
      <c r="FM255" s="293"/>
      <c r="FN255" s="291"/>
      <c r="FO255" s="306"/>
      <c r="FP255" s="297"/>
      <c r="FQ255" s="297"/>
      <c r="FR255" s="297"/>
      <c r="FS255" s="96" t="s">
        <v>311</v>
      </c>
      <c r="FT255" s="353" t="str">
        <f t="shared" si="393"/>
        <v/>
      </c>
      <c r="FU255" s="268"/>
      <c r="FV255" s="293"/>
      <c r="FW255" s="291"/>
      <c r="FX255" s="327"/>
      <c r="FY255" s="327"/>
      <c r="FZ255" s="327"/>
      <c r="GA255" s="327"/>
      <c r="GB255" s="45" t="s">
        <v>312</v>
      </c>
      <c r="GC255" s="309" t="str">
        <f t="shared" si="394"/>
        <v/>
      </c>
      <c r="GD255" s="268"/>
      <c r="GE255" s="314" t="str">
        <f t="shared" si="395"/>
        <v/>
      </c>
      <c r="GF255" s="315"/>
      <c r="GG255" s="339"/>
      <c r="GH255" s="314" t="str">
        <f t="shared" si="396"/>
        <v/>
      </c>
      <c r="GI255" s="315"/>
      <c r="GJ255" s="339" t="s">
        <v>56</v>
      </c>
      <c r="GK255" s="476" t="str">
        <f t="shared" si="397"/>
        <v/>
      </c>
      <c r="GL255" s="315"/>
      <c r="GM255" s="315"/>
      <c r="GN255" s="339"/>
      <c r="GO255" s="434" t="str">
        <f t="shared" si="398"/>
        <v/>
      </c>
      <c r="GP255" s="435" t="str">
        <f t="shared" si="399"/>
        <v/>
      </c>
      <c r="GQ255" s="436" t="str">
        <f t="shared" si="400"/>
        <v/>
      </c>
      <c r="GR255" s="437" t="str">
        <f t="shared" si="401"/>
        <v/>
      </c>
      <c r="GS255" s="435" t="str">
        <f t="shared" si="402"/>
        <v/>
      </c>
      <c r="GT255" s="438" t="str">
        <f t="shared" si="403"/>
        <v/>
      </c>
      <c r="GU255" s="334" t="str">
        <f t="shared" si="404"/>
        <v/>
      </c>
      <c r="GV255" s="336" t="str">
        <f t="shared" si="405"/>
        <v/>
      </c>
      <c r="GW255" s="440" t="str">
        <f t="shared" si="406"/>
        <v/>
      </c>
      <c r="GX255" s="438" t="str">
        <f t="shared" si="407"/>
        <v/>
      </c>
      <c r="GY255" s="334" t="str">
        <f t="shared" si="408"/>
        <v/>
      </c>
      <c r="GZ255" s="334" t="str">
        <f t="shared" si="409"/>
        <v/>
      </c>
      <c r="HA255" s="346" t="str">
        <f t="shared" si="410"/>
        <v/>
      </c>
      <c r="HB255" s="334" t="str">
        <f t="shared" si="411"/>
        <v/>
      </c>
      <c r="HC255" s="334" t="str">
        <f t="shared" si="412"/>
        <v/>
      </c>
      <c r="HD255" s="336" t="str">
        <f t="shared" si="413"/>
        <v/>
      </c>
      <c r="HE255" s="335" t="str">
        <f t="shared" si="414"/>
        <v/>
      </c>
      <c r="HF255" s="334" t="str">
        <f t="shared" si="415"/>
        <v/>
      </c>
      <c r="HG255" s="336" t="str">
        <f t="shared" si="416"/>
        <v/>
      </c>
      <c r="HH255" s="420" t="str">
        <f t="shared" si="417"/>
        <v/>
      </c>
      <c r="HI255" s="359" t="str">
        <f t="shared" si="418"/>
        <v/>
      </c>
      <c r="HJ255" s="334" t="str">
        <f t="shared" si="419"/>
        <v/>
      </c>
      <c r="HK255" s="334" t="str">
        <f t="shared" si="420"/>
        <v/>
      </c>
      <c r="HL255" s="359" t="str">
        <f t="shared" si="421"/>
        <v/>
      </c>
      <c r="HM255" s="334" t="str">
        <f t="shared" si="422"/>
        <v/>
      </c>
      <c r="HN255" s="334" t="str">
        <f t="shared" si="423"/>
        <v/>
      </c>
      <c r="HO255" s="359" t="str">
        <f t="shared" si="424"/>
        <v/>
      </c>
      <c r="HP255" s="334" t="str">
        <f t="shared" si="425"/>
        <v/>
      </c>
      <c r="HQ255" s="334" t="str">
        <f t="shared" si="426"/>
        <v/>
      </c>
      <c r="HR255" s="362" t="str">
        <f t="shared" si="427"/>
        <v/>
      </c>
      <c r="HS255" s="349" t="str">
        <f t="shared" si="428"/>
        <v/>
      </c>
      <c r="HT255" s="336" t="str">
        <f t="shared" si="429"/>
        <v/>
      </c>
      <c r="HU255" s="443" t="str">
        <f t="shared" si="430"/>
        <v/>
      </c>
      <c r="HV255" s="346" t="str">
        <f t="shared" si="431"/>
        <v/>
      </c>
      <c r="HW255" s="444" t="str">
        <f t="shared" si="432"/>
        <v/>
      </c>
      <c r="HX255" s="445" t="str">
        <f t="shared" si="433"/>
        <v/>
      </c>
      <c r="HY255" s="334" t="str">
        <f t="shared" si="434"/>
        <v/>
      </c>
      <c r="HZ255" s="334" t="str">
        <f t="shared" si="435"/>
        <v/>
      </c>
      <c r="IA255" s="334" t="str">
        <f t="shared" si="436"/>
        <v/>
      </c>
      <c r="IB255" s="334" t="str">
        <f t="shared" si="437"/>
        <v/>
      </c>
      <c r="IC255" s="336" t="str">
        <f t="shared" si="438"/>
        <v/>
      </c>
      <c r="ID255" s="420" t="str">
        <f t="shared" si="439"/>
        <v/>
      </c>
      <c r="IE255" s="334" t="str">
        <f t="shared" si="440"/>
        <v/>
      </c>
      <c r="IF255" s="334" t="str">
        <f t="shared" si="441"/>
        <v/>
      </c>
      <c r="IG255" s="334" t="str">
        <f t="shared" si="442"/>
        <v/>
      </c>
      <c r="IH255" s="334" t="str">
        <f t="shared" si="443"/>
        <v/>
      </c>
      <c r="II255" s="336" t="str">
        <f t="shared" si="444"/>
        <v/>
      </c>
      <c r="IJ255" s="420" t="str">
        <f t="shared" si="445"/>
        <v/>
      </c>
      <c r="IK255" s="334" t="str">
        <f t="shared" si="446"/>
        <v/>
      </c>
      <c r="IL255" s="334" t="str">
        <f t="shared" si="447"/>
        <v/>
      </c>
      <c r="IM255" s="334" t="str">
        <f t="shared" si="448"/>
        <v/>
      </c>
      <c r="IN255" s="334" t="str">
        <f t="shared" si="449"/>
        <v/>
      </c>
      <c r="IO255" s="336" t="str">
        <f t="shared" si="450"/>
        <v/>
      </c>
      <c r="IP255" s="438" t="str">
        <f t="shared" si="451"/>
        <v/>
      </c>
      <c r="IQ255" s="334" t="str">
        <f t="shared" si="452"/>
        <v/>
      </c>
      <c r="IR255" s="349" t="str">
        <f t="shared" si="453"/>
        <v/>
      </c>
      <c r="IS255" s="438" t="str">
        <f t="shared" si="454"/>
        <v/>
      </c>
      <c r="IT255" s="334" t="str">
        <f t="shared" si="455"/>
        <v/>
      </c>
      <c r="IU255" s="336" t="str">
        <f t="shared" si="456"/>
        <v/>
      </c>
      <c r="IV255" s="450" t="str">
        <f t="shared" si="457"/>
        <v/>
      </c>
      <c r="IW255" s="334" t="str">
        <f t="shared" si="458"/>
        <v/>
      </c>
      <c r="IX255" s="334" t="str">
        <f t="shared" si="459"/>
        <v/>
      </c>
      <c r="IY255" s="349" t="str">
        <f t="shared" si="460"/>
        <v/>
      </c>
      <c r="IZ255" s="366" t="str">
        <f t="shared" si="461"/>
        <v/>
      </c>
      <c r="JA255" s="340"/>
      <c r="JB255" s="100"/>
      <c r="JC255" s="372" t="str">
        <f t="shared" si="462"/>
        <v/>
      </c>
      <c r="JD255" s="373" t="str">
        <f t="shared" si="463"/>
        <v/>
      </c>
      <c r="JE255" s="374" t="str">
        <f t="shared" si="464"/>
        <v/>
      </c>
      <c r="JF255" s="375" t="str">
        <f t="shared" si="465"/>
        <v/>
      </c>
      <c r="JG255" s="375" t="str">
        <f t="shared" si="466"/>
        <v/>
      </c>
      <c r="JH255" s="375" t="str">
        <f t="shared" si="467"/>
        <v/>
      </c>
      <c r="JI255" s="375">
        <f t="shared" si="468"/>
        <v>0</v>
      </c>
      <c r="JJ255" s="376" t="str">
        <f t="shared" si="469"/>
        <v/>
      </c>
      <c r="JK255" s="374" t="str">
        <f t="shared" si="470"/>
        <v/>
      </c>
      <c r="JL255" s="376" t="str">
        <f t="shared" si="471"/>
        <v/>
      </c>
      <c r="JM255" s="375" t="str">
        <f t="shared" si="472"/>
        <v/>
      </c>
      <c r="JN255" s="375" t="str">
        <f t="shared" si="473"/>
        <v/>
      </c>
      <c r="JO255" s="375" t="str">
        <f t="shared" si="474"/>
        <v/>
      </c>
      <c r="JP255" s="377" t="str">
        <f t="shared" si="475"/>
        <v/>
      </c>
      <c r="JR255" s="117" t="str">
        <f t="shared" si="476"/>
        <v/>
      </c>
      <c r="JS255" s="108" t="str">
        <f t="shared" si="477"/>
        <v/>
      </c>
      <c r="JT255" s="108" t="str">
        <f t="shared" si="478"/>
        <v/>
      </c>
      <c r="JU255" s="108" t="str">
        <f t="shared" si="479"/>
        <v/>
      </c>
      <c r="JV255" s="108" t="str">
        <f t="shared" si="480"/>
        <v/>
      </c>
      <c r="JW255" s="252"/>
      <c r="JX255" s="123" t="str">
        <f t="shared" si="481"/>
        <v/>
      </c>
      <c r="JZ255" s="117" t="str">
        <f t="shared" si="482"/>
        <v/>
      </c>
      <c r="KA255" s="399" t="str">
        <f t="shared" si="483"/>
        <v/>
      </c>
      <c r="KB255" s="399" t="str">
        <f t="shared" si="484"/>
        <v/>
      </c>
      <c r="KC255" s="108" t="str">
        <f t="shared" si="485"/>
        <v/>
      </c>
      <c r="KD255" s="108" t="str">
        <f t="shared" si="486"/>
        <v/>
      </c>
      <c r="KE255" s="108" t="str">
        <f t="shared" si="487"/>
        <v/>
      </c>
      <c r="KF255" s="108" t="str">
        <f t="shared" si="488"/>
        <v/>
      </c>
      <c r="KG255" s="108" t="str">
        <f t="shared" si="489"/>
        <v/>
      </c>
      <c r="KH255" s="108" t="str">
        <f t="shared" si="490"/>
        <v/>
      </c>
      <c r="KI255" s="108" t="str">
        <f t="shared" si="491"/>
        <v/>
      </c>
      <c r="KJ255" s="108" t="str">
        <f t="shared" si="492"/>
        <v/>
      </c>
      <c r="KK255" s="123" t="str">
        <f t="shared" si="493"/>
        <v/>
      </c>
    </row>
  </sheetData>
  <dataConsolidate/>
  <mergeCells count="369">
    <mergeCell ref="KJ11:KJ15"/>
    <mergeCell ref="KK11:KK15"/>
    <mergeCell ref="KC9:KG9"/>
    <mergeCell ref="KH9:KK9"/>
    <mergeCell ref="JZ11:JZ15"/>
    <mergeCell ref="KC11:KC15"/>
    <mergeCell ref="KD11:KD15"/>
    <mergeCell ref="KE11:KE15"/>
    <mergeCell ref="KF11:KF15"/>
    <mergeCell ref="KG11:KG15"/>
    <mergeCell ref="KH11:KH15"/>
    <mergeCell ref="KI11:KI15"/>
    <mergeCell ref="JZ9:KB9"/>
    <mergeCell ref="KA11:KA15"/>
    <mergeCell ref="KB11:KB15"/>
    <mergeCell ref="GP10:IO10"/>
    <mergeCell ref="GP11:GR11"/>
    <mergeCell ref="GS11:HT11"/>
    <mergeCell ref="IP10:IY11"/>
    <mergeCell ref="JT10:JT15"/>
    <mergeCell ref="JT9:JV9"/>
    <mergeCell ref="JU10:JU15"/>
    <mergeCell ref="JV10:JV15"/>
    <mergeCell ref="IS12:IU12"/>
    <mergeCell ref="IV12:IY12"/>
    <mergeCell ref="IU13:IU15"/>
    <mergeCell ref="IV13:IV15"/>
    <mergeCell ref="IW13:IW15"/>
    <mergeCell ref="IX13:IX15"/>
    <mergeCell ref="HB13:HB15"/>
    <mergeCell ref="HC13:HC15"/>
    <mergeCell ref="HD13:HD15"/>
    <mergeCell ref="JJ9:JJ15"/>
    <mergeCell ref="JK9:JK15"/>
    <mergeCell ref="JL9:JL15"/>
    <mergeCell ref="JM9:JN12"/>
    <mergeCell ref="JM13:JM15"/>
    <mergeCell ref="JN13:JN15"/>
    <mergeCell ref="HQ14:HQ15"/>
    <mergeCell ref="N9:N15"/>
    <mergeCell ref="O9:O15"/>
    <mergeCell ref="P9:P15"/>
    <mergeCell ref="Q9:Q15"/>
    <mergeCell ref="W9:AK9"/>
    <mergeCell ref="Y13:Y15"/>
    <mergeCell ref="Z13:Z15"/>
    <mergeCell ref="AA13:AA15"/>
    <mergeCell ref="AB13:AB15"/>
    <mergeCell ref="R9:V9"/>
    <mergeCell ref="V10:V15"/>
    <mergeCell ref="AW10:AW15"/>
    <mergeCell ref="AX10:AX15"/>
    <mergeCell ref="AY10:BB11"/>
    <mergeCell ref="BC10:BD11"/>
    <mergeCell ref="HU11:IO11"/>
    <mergeCell ref="R10:R15"/>
    <mergeCell ref="S10:S15"/>
    <mergeCell ref="T10:T15"/>
    <mergeCell ref="U10:U15"/>
    <mergeCell ref="W10:W15"/>
    <mergeCell ref="X10:X15"/>
    <mergeCell ref="Y10:AE11"/>
    <mergeCell ref="AF10:AK11"/>
    <mergeCell ref="AL9:AN11"/>
    <mergeCell ref="AO9:AP11"/>
    <mergeCell ref="AQ9:AV9"/>
    <mergeCell ref="AW9:BG9"/>
    <mergeCell ref="GE9:GN9"/>
    <mergeCell ref="GO9:IY9"/>
    <mergeCell ref="AQ10:AQ15"/>
    <mergeCell ref="AR10:AR15"/>
    <mergeCell ref="AS10:AU10"/>
    <mergeCell ref="AV10:AV15"/>
    <mergeCell ref="GP13:GP15"/>
    <mergeCell ref="EW10:GD10"/>
    <mergeCell ref="GE10:GG10"/>
    <mergeCell ref="GH10:GJ10"/>
    <mergeCell ref="GK10:GN10"/>
    <mergeCell ref="GO10:GO11"/>
    <mergeCell ref="FD11:FL11"/>
    <mergeCell ref="FM11:FU11"/>
    <mergeCell ref="FV11:GD11"/>
    <mergeCell ref="GE11:GG12"/>
    <mergeCell ref="GO12:GO15"/>
    <mergeCell ref="GA13:GA15"/>
    <mergeCell ref="GB13:GB15"/>
    <mergeCell ref="GC13:GC15"/>
    <mergeCell ref="GE13:GE15"/>
    <mergeCell ref="FE13:FE15"/>
    <mergeCell ref="FF13:FF15"/>
    <mergeCell ref="FN13:FN15"/>
    <mergeCell ref="FO13:FO15"/>
    <mergeCell ref="FP13:FP15"/>
    <mergeCell ref="FQ13:FQ15"/>
    <mergeCell ref="FR13:FR15"/>
    <mergeCell ref="FS13:FS15"/>
    <mergeCell ref="FH13:FH15"/>
    <mergeCell ref="FI13:FI15"/>
    <mergeCell ref="CI11:CQ11"/>
    <mergeCell ref="CR11:CY11"/>
    <mergeCell ref="CZ11:DH11"/>
    <mergeCell ref="DI11:DR11"/>
    <mergeCell ref="DS11:EU11"/>
    <mergeCell ref="EW11:FC11"/>
    <mergeCell ref="Y12:AA12"/>
    <mergeCell ref="AB12:AC12"/>
    <mergeCell ref="AD12:AE12"/>
    <mergeCell ref="AF12:AG12"/>
    <mergeCell ref="AH12:AJ12"/>
    <mergeCell ref="AK12:AK15"/>
    <mergeCell ref="AL12:AL15"/>
    <mergeCell ref="AM12:AM15"/>
    <mergeCell ref="AN12:AN15"/>
    <mergeCell ref="AO12:AP15"/>
    <mergeCell ref="AY12:AY15"/>
    <mergeCell ref="AZ12:AZ15"/>
    <mergeCell ref="BA12:BA15"/>
    <mergeCell ref="BO12:BO15"/>
    <mergeCell ref="BP12:BP15"/>
    <mergeCell ref="CI12:CP12"/>
    <mergeCell ref="CQ12:CQ15"/>
    <mergeCell ref="CR12:CX12"/>
    <mergeCell ref="DA13:DA15"/>
    <mergeCell ref="GH11:GJ12"/>
    <mergeCell ref="GK11:GN12"/>
    <mergeCell ref="BE10:BG11"/>
    <mergeCell ref="BH10:CH10"/>
    <mergeCell ref="BZ11:CH11"/>
    <mergeCell ref="BB12:BB15"/>
    <mergeCell ref="BC12:BC15"/>
    <mergeCell ref="BD12:BD15"/>
    <mergeCell ref="BE12:BE15"/>
    <mergeCell ref="BF12:BF15"/>
    <mergeCell ref="BG12:BG15"/>
    <mergeCell ref="BH12:BH15"/>
    <mergeCell ref="BI12:BI15"/>
    <mergeCell ref="BJ12:BJ15"/>
    <mergeCell ref="BQ12:BQ15"/>
    <mergeCell ref="BR12:BR15"/>
    <mergeCell ref="BS12:BS15"/>
    <mergeCell ref="BT12:BT15"/>
    <mergeCell ref="BU12:BU15"/>
    <mergeCell ref="BV12:BV15"/>
    <mergeCell ref="BK12:BK15"/>
    <mergeCell ref="BL12:BL15"/>
    <mergeCell ref="BM12:BM15"/>
    <mergeCell ref="EC13:EC15"/>
    <mergeCell ref="CY12:CY15"/>
    <mergeCell ref="CZ12:DG12"/>
    <mergeCell ref="DH12:DH15"/>
    <mergeCell ref="CM13:CM15"/>
    <mergeCell ref="CN13:CN15"/>
    <mergeCell ref="CO13:CO15"/>
    <mergeCell ref="CP13:CP15"/>
    <mergeCell ref="DI12:DQ12"/>
    <mergeCell ref="DR12:DR15"/>
    <mergeCell ref="CR13:CR15"/>
    <mergeCell ref="CS13:CS15"/>
    <mergeCell ref="CT13:CT15"/>
    <mergeCell ref="CU13:CU15"/>
    <mergeCell ref="CV13:CV15"/>
    <mergeCell ref="CW13:CW15"/>
    <mergeCell ref="DE13:DE15"/>
    <mergeCell ref="DF13:DF15"/>
    <mergeCell ref="DG13:DG15"/>
    <mergeCell ref="DI13:DI15"/>
    <mergeCell ref="DJ13:DJ15"/>
    <mergeCell ref="DK13:DK15"/>
    <mergeCell ref="CX13:CX15"/>
    <mergeCell ref="CZ13:CZ15"/>
    <mergeCell ref="EI13:EI15"/>
    <mergeCell ref="EJ13:EJ15"/>
    <mergeCell ref="EK13:EK15"/>
    <mergeCell ref="EL13:EL15"/>
    <mergeCell ref="EM13:EM15"/>
    <mergeCell ref="EN13:EN15"/>
    <mergeCell ref="AC13:AC15"/>
    <mergeCell ref="AD13:AD15"/>
    <mergeCell ref="AE13:AE15"/>
    <mergeCell ref="AF13:AF15"/>
    <mergeCell ref="AG13:AG15"/>
    <mergeCell ref="AH13:AH15"/>
    <mergeCell ref="CA12:CA15"/>
    <mergeCell ref="CB12:CB15"/>
    <mergeCell ref="BN12:BN15"/>
    <mergeCell ref="AS11:AS15"/>
    <mergeCell ref="AT11:AT15"/>
    <mergeCell ref="AU11:AU15"/>
    <mergeCell ref="BH11:BP11"/>
    <mergeCell ref="BQ11:BY11"/>
    <mergeCell ref="DB13:DB15"/>
    <mergeCell ref="DC13:DC15"/>
    <mergeCell ref="DD13:DD15"/>
    <mergeCell ref="DW13:DW15"/>
    <mergeCell ref="DS12:DY12"/>
    <mergeCell ref="DZ12:EF12"/>
    <mergeCell ref="EG12:EM12"/>
    <mergeCell ref="EN12:ET12"/>
    <mergeCell ref="DL13:DL15"/>
    <mergeCell ref="DM13:DM15"/>
    <mergeCell ref="DN13:DN15"/>
    <mergeCell ref="DO13:DO15"/>
    <mergeCell ref="AI13:AI15"/>
    <mergeCell ref="AJ13:AJ15"/>
    <mergeCell ref="CI13:CI15"/>
    <mergeCell ref="CJ13:CJ15"/>
    <mergeCell ref="CK13:CK15"/>
    <mergeCell ref="CL13:CL15"/>
    <mergeCell ref="CC12:CC15"/>
    <mergeCell ref="CD12:CD15"/>
    <mergeCell ref="CE12:CE15"/>
    <mergeCell ref="CF12:CF15"/>
    <mergeCell ref="CG12:CG15"/>
    <mergeCell ref="CH12:CH15"/>
    <mergeCell ref="BW12:BW15"/>
    <mergeCell ref="BX12:BX15"/>
    <mergeCell ref="BY12:BY15"/>
    <mergeCell ref="BZ12:BZ15"/>
    <mergeCell ref="DX13:DX15"/>
    <mergeCell ref="DY13:DY15"/>
    <mergeCell ref="DZ13:DZ15"/>
    <mergeCell ref="EA13:EA15"/>
    <mergeCell ref="EB13:EB15"/>
    <mergeCell ref="DP13:DP15"/>
    <mergeCell ref="DQ13:DQ15"/>
    <mergeCell ref="DS13:DS15"/>
    <mergeCell ref="DT13:DT15"/>
    <mergeCell ref="DU13:DU15"/>
    <mergeCell ref="DV13:DV15"/>
    <mergeCell ref="ED13:ED15"/>
    <mergeCell ref="EE13:EE15"/>
    <mergeCell ref="EF13:EF15"/>
    <mergeCell ref="EG13:EG15"/>
    <mergeCell ref="EH13:EH15"/>
    <mergeCell ref="EZ13:EZ15"/>
    <mergeCell ref="FA13:FA15"/>
    <mergeCell ref="FB13:FB15"/>
    <mergeCell ref="FD13:FD15"/>
    <mergeCell ref="EO13:EO15"/>
    <mergeCell ref="EP13:EP15"/>
    <mergeCell ref="EQ13:EQ15"/>
    <mergeCell ref="ER13:ER15"/>
    <mergeCell ref="ES13:ES15"/>
    <mergeCell ref="ET13:ET15"/>
    <mergeCell ref="EU12:EU15"/>
    <mergeCell ref="EV12:FB12"/>
    <mergeCell ref="FC12:FC15"/>
    <mergeCell ref="FD12:FK12"/>
    <mergeCell ref="EV13:EV15"/>
    <mergeCell ref="EW13:EW15"/>
    <mergeCell ref="EX13:EX15"/>
    <mergeCell ref="EY13:EY15"/>
    <mergeCell ref="FG13:FG15"/>
    <mergeCell ref="FJ13:FJ15"/>
    <mergeCell ref="FK13:FK15"/>
    <mergeCell ref="FM13:FM15"/>
    <mergeCell ref="FL12:FL15"/>
    <mergeCell ref="FM12:FT12"/>
    <mergeCell ref="GH13:GH15"/>
    <mergeCell ref="GI13:GI15"/>
    <mergeCell ref="GJ13:GJ15"/>
    <mergeCell ref="GK13:GK15"/>
    <mergeCell ref="FT13:FT15"/>
    <mergeCell ref="FV13:FV15"/>
    <mergeCell ref="FW13:FW15"/>
    <mergeCell ref="FX13:FX15"/>
    <mergeCell ref="FY13:FY15"/>
    <mergeCell ref="FZ13:FZ15"/>
    <mergeCell ref="FU12:FU15"/>
    <mergeCell ref="FV12:GC12"/>
    <mergeCell ref="GD12:GD15"/>
    <mergeCell ref="B14:B15"/>
    <mergeCell ref="C14:C15"/>
    <mergeCell ref="D14:D15"/>
    <mergeCell ref="E14:E15"/>
    <mergeCell ref="F14:F15"/>
    <mergeCell ref="G14:G15"/>
    <mergeCell ref="H14:H15"/>
    <mergeCell ref="I14:I15"/>
    <mergeCell ref="J14:J15"/>
    <mergeCell ref="K14:K15"/>
    <mergeCell ref="L14:L15"/>
    <mergeCell ref="HI14:HI15"/>
    <mergeCell ref="HL14:HL15"/>
    <mergeCell ref="IY13:IY15"/>
    <mergeCell ref="IO13:IO15"/>
    <mergeCell ref="IP13:IP15"/>
    <mergeCell ref="IQ13:IQ15"/>
    <mergeCell ref="IR13:IR15"/>
    <mergeCell ref="IS13:IS15"/>
    <mergeCell ref="IT13:IT15"/>
    <mergeCell ref="IF13:IF15"/>
    <mergeCell ref="IG13:IG15"/>
    <mergeCell ref="IH13:IH15"/>
    <mergeCell ref="II13:II15"/>
    <mergeCell ref="IK13:IK15"/>
    <mergeCell ref="IN13:IN15"/>
    <mergeCell ref="HY13:HY15"/>
    <mergeCell ref="HZ13:HZ15"/>
    <mergeCell ref="IA13:IA15"/>
    <mergeCell ref="IB13:IB15"/>
    <mergeCell ref="IC13:IC15"/>
    <mergeCell ref="IE13:IE15"/>
    <mergeCell ref="HU13:HU15"/>
    <mergeCell ref="IL13:IL15"/>
    <mergeCell ref="IM13:IM15"/>
    <mergeCell ref="IP12:IR12"/>
    <mergeCell ref="HI13:HK13"/>
    <mergeCell ref="HK14:HK15"/>
    <mergeCell ref="HJ14:HJ15"/>
    <mergeCell ref="HL13:HN13"/>
    <mergeCell ref="HN14:HN15"/>
    <mergeCell ref="HM14:HM15"/>
    <mergeCell ref="HO13:HQ13"/>
    <mergeCell ref="HO14:HO15"/>
    <mergeCell ref="HP14:HP15"/>
    <mergeCell ref="HR13:HT13"/>
    <mergeCell ref="HX13:HX15"/>
    <mergeCell ref="HX12:IC12"/>
    <mergeCell ref="ID12:II12"/>
    <mergeCell ref="ID13:ID15"/>
    <mergeCell ref="IJ12:IO12"/>
    <mergeCell ref="IJ13:IJ15"/>
    <mergeCell ref="GL13:GL15"/>
    <mergeCell ref="GM13:GM15"/>
    <mergeCell ref="GN13:GN15"/>
    <mergeCell ref="GS13:GS15"/>
    <mergeCell ref="GT13:GT15"/>
    <mergeCell ref="GF13:GF15"/>
    <mergeCell ref="GG13:GG15"/>
    <mergeCell ref="HE12:HG12"/>
    <mergeCell ref="HE13:HE15"/>
    <mergeCell ref="HF13:HF15"/>
    <mergeCell ref="HG13:HG15"/>
    <mergeCell ref="GT12:GV12"/>
    <mergeCell ref="GU13:GU15"/>
    <mergeCell ref="GV13:GV15"/>
    <mergeCell ref="GX12:HD12"/>
    <mergeCell ref="GX13:GX15"/>
    <mergeCell ref="GQ13:GQ15"/>
    <mergeCell ref="GR13:GR15"/>
    <mergeCell ref="GW13:GW15"/>
    <mergeCell ref="GY13:GY15"/>
    <mergeCell ref="GZ13:GZ15"/>
    <mergeCell ref="HA13:HA15"/>
    <mergeCell ref="JX9:JX15"/>
    <mergeCell ref="JW9:JW15"/>
    <mergeCell ref="HR14:HR15"/>
    <mergeCell ref="HS14:HS15"/>
    <mergeCell ref="JS10:JS15"/>
    <mergeCell ref="HU12:HW12"/>
    <mergeCell ref="HV13:HV15"/>
    <mergeCell ref="HW13:HW15"/>
    <mergeCell ref="IZ9:IZ15"/>
    <mergeCell ref="JE9:JE15"/>
    <mergeCell ref="JF9:JF15"/>
    <mergeCell ref="JH9:JH15"/>
    <mergeCell ref="JI9:JI15"/>
    <mergeCell ref="JO9:JP12"/>
    <mergeCell ref="JO13:JO15"/>
    <mergeCell ref="JP13:JP15"/>
    <mergeCell ref="JR9:JS9"/>
    <mergeCell ref="JR10:JR15"/>
    <mergeCell ref="JG9:JG15"/>
    <mergeCell ref="JC9:JC15"/>
    <mergeCell ref="JD9:JD15"/>
    <mergeCell ref="HH12:HT12"/>
    <mergeCell ref="HH13:HH15"/>
    <mergeCell ref="HT14:HT15"/>
  </mergeCells>
  <phoneticPr fontId="10"/>
  <conditionalFormatting sqref="U17:U255">
    <cfRule type="expression" dxfId="21" priority="24">
      <formula>$R17&lt;&gt;1</formula>
    </cfRule>
  </conditionalFormatting>
  <conditionalFormatting sqref="AA17:AA255">
    <cfRule type="expression" dxfId="20" priority="23">
      <formula>$Y17&lt;&gt;3</formula>
    </cfRule>
  </conditionalFormatting>
  <conditionalFormatting sqref="AH17:AK255 BH17:IZ255">
    <cfRule type="expression" dxfId="19" priority="17">
      <formula>$I17&lt;&gt;1</formula>
    </cfRule>
  </conditionalFormatting>
  <conditionalFormatting sqref="AL17:AN255">
    <cfRule type="expression" dxfId="18" priority="15">
      <formula>$X17=""</formula>
    </cfRule>
  </conditionalFormatting>
  <conditionalFormatting sqref="AS17:AU255">
    <cfRule type="expression" dxfId="17" priority="16">
      <formula>$AO17&lt;&gt;5</formula>
    </cfRule>
  </conditionalFormatting>
  <conditionalFormatting sqref="AT17:AT255">
    <cfRule type="cellIs" dxfId="16" priority="20" operator="equal">
      <formula>0</formula>
    </cfRule>
    <cfRule type="cellIs" dxfId="15" priority="21" operator="greaterThan">
      <formula>20</formula>
    </cfRule>
    <cfRule type="cellIs" dxfId="14" priority="22" operator="lessThan">
      <formula>5</formula>
    </cfRule>
  </conditionalFormatting>
  <conditionalFormatting sqref="AU17:AU255">
    <cfRule type="expression" dxfId="13" priority="19">
      <formula>$AS17&lt;&gt;"中古"</formula>
    </cfRule>
  </conditionalFormatting>
  <conditionalFormatting sqref="BH17:BP255">
    <cfRule type="expression" dxfId="12" priority="14">
      <formula>OR($BQ17=1,$BZ17=1)</formula>
    </cfRule>
  </conditionalFormatting>
  <conditionalFormatting sqref="BQ17:BY255">
    <cfRule type="expression" dxfId="11" priority="13">
      <formula>OR($BH17=1,$BZ17=1)</formula>
    </cfRule>
  </conditionalFormatting>
  <conditionalFormatting sqref="BZ17:CH255">
    <cfRule type="expression" dxfId="10" priority="12">
      <formula>OR($BQ17=1,$BH17=1)</formula>
    </cfRule>
  </conditionalFormatting>
  <conditionalFormatting sqref="GF17:GF255">
    <cfRule type="expression" dxfId="9" priority="11">
      <formula>$GG17=1</formula>
    </cfRule>
  </conditionalFormatting>
  <conditionalFormatting sqref="GG17:GG255">
    <cfRule type="expression" dxfId="8" priority="10">
      <formula>$GF17=1</formula>
    </cfRule>
  </conditionalFormatting>
  <conditionalFormatting sqref="GI17:GI255">
    <cfRule type="expression" dxfId="7" priority="9">
      <formula>$GJ17=1</formula>
    </cfRule>
  </conditionalFormatting>
  <conditionalFormatting sqref="GJ17:GJ255">
    <cfRule type="expression" dxfId="6" priority="8">
      <formula>$GI17=1</formula>
    </cfRule>
  </conditionalFormatting>
  <conditionalFormatting sqref="GL17:GL255">
    <cfRule type="expression" dxfId="5" priority="7">
      <formula>OR($GM17=1,$GN17=1)</formula>
    </cfRule>
  </conditionalFormatting>
  <conditionalFormatting sqref="GM17:GM255">
    <cfRule type="expression" dxfId="4" priority="6">
      <formula>OR($GL17=1,$GN17=1)</formula>
    </cfRule>
  </conditionalFormatting>
  <conditionalFormatting sqref="GN17:GN255">
    <cfRule type="expression" dxfId="3" priority="5">
      <formula>OR($GM17=1,$GL17=1)</formula>
    </cfRule>
  </conditionalFormatting>
  <conditionalFormatting sqref="JC17:JP255">
    <cfRule type="expression" dxfId="2" priority="3">
      <formula>$AX17=""</formula>
    </cfRule>
  </conditionalFormatting>
  <conditionalFormatting sqref="JR17:JS255">
    <cfRule type="expression" dxfId="1" priority="2">
      <formula>$AO17&lt;&gt;5</formula>
    </cfRule>
  </conditionalFormatting>
  <conditionalFormatting sqref="JT17:JV255 JX17:JX255 JZ17:KK255">
    <cfRule type="expression" dxfId="0" priority="1">
      <formula>$I17&lt;&gt;1</formula>
    </cfRule>
  </conditionalFormatting>
  <dataValidations count="11">
    <dataValidation type="list" allowBlank="1" showInputMessage="1" showErrorMessage="1" sqref="FN17:FN255 DA17:DA255 AH17:AH255 DJ17:DJ255 CS17:CS255 DT17:DT255 FW17:FW255 EA17:EA255 EO17:EO255 EW17:EW255 FE17:FE255 CJ17:CJ255 EH17:EH255 BI17:BI255 BR17:BR255 CA17:CA255" xr:uid="{84757DF1-5850-4B6A-A731-825DCED72ED6}">
      <formula1>"　,5,6"</formula1>
    </dataValidation>
    <dataValidation type="list" allowBlank="1" showInputMessage="1" showErrorMessage="1" sqref="DU17:DX255 BJ17:BM255 EB17:EE255 EP17:ES255 EX17:FA255 BS17:BV255 CB17:CE255 EI17:EL255 CT17:CW255" xr:uid="{CB6AB058-FEF0-4EA2-A0F1-A2D871F0C810}">
      <formula1>"　,0,1"</formula1>
    </dataValidation>
    <dataValidation type="list" allowBlank="1" showInputMessage="1" showErrorMessage="1" sqref="BQ17:BQ255 DZ17:DZ255 BZ17:BZ255 AK17:AN255 DS17:DS255 BH17:BH255 CZ17:CZ255 CR17:CR255 FV17:FV255 CI17:CI255 U17:U255 GF17:GG255 GI17:GJ255 GM17:GN255 FD17:FD255 EN17:EN255 EV17:EV255 EG17:EG255 FM17:FM255" xr:uid="{3F4F8480-4684-4838-8181-C2F21ED8E31A}">
      <formula1>"　,1"</formula1>
    </dataValidation>
    <dataValidation type="list" allowBlank="1" showInputMessage="1" showErrorMessage="1" sqref="AS17:AS255" xr:uid="{97391FA1-2F41-4562-B8EB-EF40936ACE15}">
      <formula1>"　,新品,中古"</formula1>
    </dataValidation>
    <dataValidation type="list" allowBlank="1" showInputMessage="1" showErrorMessage="1" sqref="BE17:BE255" xr:uid="{CD6605E0-8D7D-4D55-9720-74ACF23AA6D7}">
      <formula1>"　,全額控除,80%控除,控除不可,非課税"</formula1>
    </dataValidation>
    <dataValidation type="list" allowBlank="1" showInputMessage="1" showErrorMessage="1" sqref="AO17:AO255" xr:uid="{046AF060-079C-40C3-8C89-4FCE492B276F}">
      <formula1>"　,1,2,3,4,5"</formula1>
    </dataValidation>
    <dataValidation type="list" allowBlank="1" showInputMessage="1" showErrorMessage="1" sqref="AV17:AV255" xr:uid="{CE6F23CF-90B3-4D6E-9324-7FDC3C17C083}">
      <formula1>"　,7,8,9"</formula1>
    </dataValidation>
    <dataValidation type="list" allowBlank="1" showInputMessage="1" showErrorMessage="1" sqref="AD17:AD255 Y17:Y255 AW17:AW255" xr:uid="{2529C1F9-31F8-495A-B05D-A4B38EC74342}">
      <formula1>"　,1,2,3"</formula1>
    </dataValidation>
    <dataValidation type="list" allowBlank="1" showInputMessage="1" showErrorMessage="1" sqref="AB17:AB255 DI17:DI255 R17:R255 AF17:AF255" xr:uid="{3D548D19-FB2A-41C7-A8CB-0F431C23D488}">
      <formula1>"　,1,2"</formula1>
    </dataValidation>
    <dataValidation type="list" allowBlank="1" showInputMessage="1" showErrorMessage="1" sqref="V17:V255" xr:uid="{84EC1C87-9931-43B9-B069-11A702E881CF}">
      <formula1>"　,都市的地域,平地農業地域,中間農業地域,山間農業地域"</formula1>
    </dataValidation>
    <dataValidation showInputMessage="1" showErrorMessage="1" sqref="GO17:IZ255" xr:uid="{76C34E88-5E29-4E50-AFFB-E7C7FBC43B49}"/>
  </dataValidations>
  <pageMargins left="0.59055118110236227" right="0.19685039370078741" top="0.59055118110236227" bottom="0.19685039370078741" header="0.31496062992125984" footer="0.31496062992125984"/>
  <pageSetup paperSize="8" fitToWidth="0" fitToHeight="0" pageOrder="overThenDown"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38A-353A-423C-913B-1CF43F11A04F}">
  <dimension ref="B1:Q43"/>
  <sheetViews>
    <sheetView topLeftCell="A24" workbookViewId="0">
      <selection activeCell="B28" sqref="B28:E35"/>
    </sheetView>
  </sheetViews>
  <sheetFormatPr defaultColWidth="9" defaultRowHeight="18" x14ac:dyDescent="0.2"/>
  <cols>
    <col min="1" max="1" width="9" style="1"/>
    <col min="2" max="2" width="5" style="2" customWidth="1"/>
    <col min="3" max="3" width="43.453125" style="1" customWidth="1"/>
    <col min="4" max="4" width="42" style="1" customWidth="1"/>
    <col min="5" max="5" width="11.453125" style="1" customWidth="1"/>
    <col min="6" max="6" width="9" style="1"/>
    <col min="7" max="7" width="9" style="1" customWidth="1"/>
    <col min="8" max="16384" width="9" style="1"/>
  </cols>
  <sheetData>
    <row r="1" spans="2:3" x14ac:dyDescent="0.2">
      <c r="B1" s="2" t="s">
        <v>315</v>
      </c>
    </row>
    <row r="3" spans="2:3" x14ac:dyDescent="0.2">
      <c r="B3" s="862" t="s">
        <v>316</v>
      </c>
      <c r="C3" s="862"/>
    </row>
    <row r="4" spans="2:3" x14ac:dyDescent="0.2">
      <c r="B4" s="4">
        <v>1</v>
      </c>
      <c r="C4" s="3" t="s">
        <v>317</v>
      </c>
    </row>
    <row r="5" spans="2:3" x14ac:dyDescent="0.2">
      <c r="B5" s="4">
        <v>2</v>
      </c>
      <c r="C5" s="3" t="s">
        <v>318</v>
      </c>
    </row>
    <row r="7" spans="2:3" x14ac:dyDescent="0.2">
      <c r="B7" s="862" t="s">
        <v>319</v>
      </c>
      <c r="C7" s="862"/>
    </row>
    <row r="8" spans="2:3" x14ac:dyDescent="0.2">
      <c r="B8" s="4">
        <v>1</v>
      </c>
      <c r="C8" s="3" t="s">
        <v>320</v>
      </c>
    </row>
    <row r="9" spans="2:3" x14ac:dyDescent="0.2">
      <c r="B9" s="4">
        <v>2</v>
      </c>
      <c r="C9" s="3" t="s">
        <v>321</v>
      </c>
    </row>
    <row r="10" spans="2:3" x14ac:dyDescent="0.2">
      <c r="B10" s="4">
        <v>3</v>
      </c>
      <c r="C10" s="3" t="s">
        <v>322</v>
      </c>
    </row>
    <row r="13" spans="2:3" x14ac:dyDescent="0.2">
      <c r="B13" s="862" t="s">
        <v>323</v>
      </c>
      <c r="C13" s="862"/>
    </row>
    <row r="14" spans="2:3" x14ac:dyDescent="0.2">
      <c r="B14" s="4">
        <v>1</v>
      </c>
      <c r="C14" s="3" t="s">
        <v>324</v>
      </c>
    </row>
    <row r="15" spans="2:3" x14ac:dyDescent="0.2">
      <c r="B15" s="4">
        <v>2</v>
      </c>
      <c r="C15" s="3" t="s">
        <v>325</v>
      </c>
    </row>
    <row r="16" spans="2:3" x14ac:dyDescent="0.2">
      <c r="B16" s="4">
        <v>3</v>
      </c>
      <c r="C16" s="3" t="s">
        <v>326</v>
      </c>
    </row>
    <row r="17" spans="2:17" x14ac:dyDescent="0.2">
      <c r="B17" s="862" t="s">
        <v>327</v>
      </c>
      <c r="C17" s="862"/>
    </row>
    <row r="18" spans="2:17" x14ac:dyDescent="0.2">
      <c r="B18" s="4">
        <v>1</v>
      </c>
      <c r="C18" s="3" t="s">
        <v>328</v>
      </c>
    </row>
    <row r="19" spans="2:17" x14ac:dyDescent="0.2">
      <c r="B19" s="4">
        <v>2</v>
      </c>
      <c r="C19" s="3" t="s">
        <v>310</v>
      </c>
    </row>
    <row r="21" spans="2:17" x14ac:dyDescent="0.2">
      <c r="B21" s="862" t="s">
        <v>329</v>
      </c>
      <c r="C21" s="862"/>
    </row>
    <row r="22" spans="2:17" x14ac:dyDescent="0.2">
      <c r="B22" s="4">
        <v>1</v>
      </c>
      <c r="C22" s="3" t="s">
        <v>330</v>
      </c>
    </row>
    <row r="23" spans="2:17" x14ac:dyDescent="0.2">
      <c r="B23" s="4">
        <v>2</v>
      </c>
      <c r="C23" s="3" t="s">
        <v>331</v>
      </c>
    </row>
    <row r="26" spans="2:17" x14ac:dyDescent="0.2">
      <c r="P26" s="2"/>
    </row>
    <row r="27" spans="2:17" x14ac:dyDescent="0.2">
      <c r="P27" s="861" t="s">
        <v>332</v>
      </c>
      <c r="Q27" s="861"/>
    </row>
    <row r="28" spans="2:17" x14ac:dyDescent="0.2">
      <c r="B28" s="863"/>
      <c r="C28" s="863"/>
      <c r="D28" s="863"/>
      <c r="E28" s="863"/>
      <c r="P28" s="4">
        <v>1</v>
      </c>
      <c r="Q28" s="3" t="s">
        <v>333</v>
      </c>
    </row>
    <row r="29" spans="2:17" x14ac:dyDescent="0.2">
      <c r="B29" s="484"/>
      <c r="C29" s="485"/>
      <c r="D29" s="486"/>
      <c r="E29" s="863"/>
      <c r="P29" s="4">
        <v>2</v>
      </c>
      <c r="Q29" s="3" t="s">
        <v>334</v>
      </c>
    </row>
    <row r="30" spans="2:17" x14ac:dyDescent="0.2">
      <c r="B30" s="484"/>
      <c r="C30" s="485"/>
      <c r="D30" s="486"/>
      <c r="E30" s="863"/>
    </row>
    <row r="31" spans="2:17" x14ac:dyDescent="0.2">
      <c r="B31" s="484"/>
      <c r="C31" s="485"/>
      <c r="D31" s="486"/>
      <c r="E31" s="863"/>
    </row>
    <row r="32" spans="2:17" x14ac:dyDescent="0.2">
      <c r="B32" s="484"/>
      <c r="C32" s="485"/>
      <c r="D32" s="486"/>
      <c r="E32" s="863"/>
    </row>
    <row r="33" spans="2:5" x14ac:dyDescent="0.2">
      <c r="B33" s="484"/>
      <c r="C33" s="485"/>
      <c r="D33" s="486"/>
      <c r="E33" s="484"/>
    </row>
    <row r="34" spans="2:5" x14ac:dyDescent="0.2">
      <c r="B34" s="484"/>
      <c r="C34" s="485"/>
      <c r="D34" s="486"/>
      <c r="E34" s="863"/>
    </row>
    <row r="35" spans="2:5" x14ac:dyDescent="0.2">
      <c r="B35" s="484"/>
      <c r="C35" s="485"/>
      <c r="D35" s="486"/>
      <c r="E35" s="863"/>
    </row>
    <row r="37" spans="2:5" x14ac:dyDescent="0.2">
      <c r="B37" s="861" t="s">
        <v>80</v>
      </c>
      <c r="C37" s="861"/>
    </row>
    <row r="38" spans="2:5" x14ac:dyDescent="0.2">
      <c r="B38" s="4">
        <v>1</v>
      </c>
      <c r="C38" s="3" t="s">
        <v>314</v>
      </c>
    </row>
    <row r="39" spans="2:5" x14ac:dyDescent="0.2">
      <c r="B39" s="4">
        <v>2</v>
      </c>
      <c r="C39" s="3" t="s">
        <v>313</v>
      </c>
    </row>
    <row r="40" spans="2:5" x14ac:dyDescent="0.2">
      <c r="B40" s="4">
        <v>3</v>
      </c>
      <c r="C40" s="3" t="s">
        <v>335</v>
      </c>
    </row>
    <row r="41" spans="2:5" x14ac:dyDescent="0.2">
      <c r="B41" s="4">
        <v>4</v>
      </c>
      <c r="C41" s="3" t="s">
        <v>305</v>
      </c>
    </row>
    <row r="42" spans="2:5" x14ac:dyDescent="0.2">
      <c r="B42" s="4">
        <v>5</v>
      </c>
      <c r="C42" s="3" t="s">
        <v>336</v>
      </c>
    </row>
    <row r="43" spans="2:5" x14ac:dyDescent="0.2">
      <c r="B43" s="4">
        <v>6</v>
      </c>
      <c r="C43" s="3" t="s">
        <v>337</v>
      </c>
    </row>
  </sheetData>
  <mergeCells count="11">
    <mergeCell ref="P27:Q27"/>
    <mergeCell ref="B3:C3"/>
    <mergeCell ref="B37:C37"/>
    <mergeCell ref="E29:E30"/>
    <mergeCell ref="E31:E32"/>
    <mergeCell ref="E34:E35"/>
    <mergeCell ref="B28:E28"/>
    <mergeCell ref="B7:C7"/>
    <mergeCell ref="B13:C13"/>
    <mergeCell ref="B17:C17"/>
    <mergeCell ref="B21:C21"/>
  </mergeCells>
  <phoneticPr fontId="1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75381e-47f3-4029-92d3-b462c0f60b45">
      <Terms xmlns="http://schemas.microsoft.com/office/infopath/2007/PartnerControls"/>
    </lcf76f155ced4ddcb4097134ff3c332f>
    <TaxCatchAll xmlns="ed9888db-c08f-4880-8c8f-9300fabbe8b3" xsi:nil="true"/>
    <_x4f5c__x6210__x65e5__x6642_ xmlns="2e75381e-47f3-4029-92d3-b462c0f60b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EEDD9B2185211419F95487CFF619F86" ma:contentTypeVersion="14" ma:contentTypeDescription="新しいドキュメントを作成します。" ma:contentTypeScope="" ma:versionID="4a23c6659ba970a73c1f2be397c5437d">
  <xsd:schema xmlns:xsd="http://www.w3.org/2001/XMLSchema" xmlns:xs="http://www.w3.org/2001/XMLSchema" xmlns:p="http://schemas.microsoft.com/office/2006/metadata/properties" xmlns:ns2="2e75381e-47f3-4029-92d3-b462c0f60b45" xmlns:ns3="ed9888db-c08f-4880-8c8f-9300fabbe8b3" targetNamespace="http://schemas.microsoft.com/office/2006/metadata/properties" ma:root="true" ma:fieldsID="be6c8beb65cf3c2460f6747892fefb3d" ns2:_="" ns3:_="">
    <xsd:import namespace="2e75381e-47f3-4029-92d3-b462c0f60b45"/>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381e-47f3-4029-92d3-b462c0f60b4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1746A-37AB-4C19-8AC6-85E299EC42D5}">
  <ds:schemaRefs>
    <ds:schemaRef ds:uri="http://schemas.microsoft.com/office/2006/metadata/properties"/>
    <ds:schemaRef ds:uri="http://schemas.microsoft.com/office/infopath/2007/PartnerControls"/>
    <ds:schemaRef ds:uri="2e75381e-47f3-4029-92d3-b462c0f60b45"/>
    <ds:schemaRef ds:uri="ed9888db-c08f-4880-8c8f-9300fabbe8b3"/>
  </ds:schemaRefs>
</ds:datastoreItem>
</file>

<file path=customXml/itemProps2.xml><?xml version="1.0" encoding="utf-8"?>
<ds:datastoreItem xmlns:ds="http://schemas.openxmlformats.org/officeDocument/2006/customXml" ds:itemID="{12E9992E-858D-49B1-8303-A417E2F8AC1E}">
  <ds:schemaRefs>
    <ds:schemaRef ds:uri="http://schemas.microsoft.com/sharepoint/v3/contenttype/forms"/>
  </ds:schemaRefs>
</ds:datastoreItem>
</file>

<file path=customXml/itemProps3.xml><?xml version="1.0" encoding="utf-8"?>
<ds:datastoreItem xmlns:ds="http://schemas.openxmlformats.org/officeDocument/2006/customXml" ds:itemID="{4F4DF8AE-20F6-48CE-9617-FE6B1906F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5381e-47f3-4029-92d3-b462c0f60b45"/>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総括表</vt:lpstr>
      <vt:lpstr>個別表</vt:lpstr>
      <vt:lpstr>整理番号</vt:lpstr>
      <vt:lpstr>個別表!Print_Area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2025-01-30T07:02:08Z</dcterms:created>
  <dcterms:modified xsi:type="dcterms:W3CDTF">2025-02-04T05:28:42Z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0x010100FEEDD9B2185211419F95487CFF619F86</vt:lpwstr>
  </property>
</Properties>
</file>