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mhlwlan-my.sharepoint.com/personal/mmzcd_lansys_mhlw_go_jp/Documents/PassageDrive/PCfolder/Desktop/最新版/"/>
    </mc:Choice>
  </mc:AlternateContent>
  <xr:revisionPtr revIDLastSave="164" documentId="8_{7D6551F9-85B8-4ABB-ABFE-10D0C7B417CA}" xr6:coauthVersionLast="47" xr6:coauthVersionMax="47" xr10:uidLastSave="{E26E3C66-9C58-49CF-B8AD-5CEF16CA810A}"/>
  <workbookProtection workbookAlgorithmName="SHA-512" workbookHashValue="IyKhaI03qC8Om7gKtaPneQf9Fj98I7XwldcZu2ZSI4/Rwm0ubRwVx0uZYB8h17CcWzAYpRTIw28gabfOO1TcVQ==" workbookSaltValue="QSi9lb06m8RSNJ59vKqAgg==" workbookSpinCount="100000" lockStructure="1"/>
  <bookViews>
    <workbookView xWindow="-28920" yWindow="-120" windowWidth="29040" windowHeight="15840" tabRatio="810" xr2:uid="{00000000-000D-0000-FFFF-FFFF00000000}"/>
  </bookViews>
  <sheets>
    <sheet name="様式２" sheetId="45" r:id="rId1"/>
    <sheet name="科目（診療所）" sheetId="35" r:id="rId2"/>
    <sheet name="科目（職種）" sheetId="36" r:id="rId3"/>
    <sheet name="経営情報等CSV" sheetId="54" state="hidden" r:id="rId4"/>
    <sheet name="様式２リスト" sheetId="60" state="hidden" r:id="rId5"/>
  </sheets>
  <definedNames>
    <definedName name="_xlnm._FilterDatabase" localSheetId="4" hidden="1">様式２リスト!$A$1:$E$1897</definedName>
    <definedName name="_xlnm.Print_Area" localSheetId="2">'科目（職種）'!$A$1:$F$35</definedName>
    <definedName name="_xlnm.Print_Area" localSheetId="1">'科目（診療所）'!$A$1:$E$51</definedName>
    <definedName name="_xlnm.Print_Area" localSheetId="0">様式２!$A$3:$P$77,様式２!$A$83:$P$150,様式２!$A$1:$P$1</definedName>
    <definedName name="_xlnm.Print_Area" localSheetId="4">様式２リスト!$A$1:$C$1897</definedName>
    <definedName name="_xlnm.Print_Titles" localSheetId="2">'科目（職種）'!$2:$2</definedName>
    <definedName name="_xlnm.Print_Titles" localSheetId="1">'科目（診療所）'!$2:$2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0" i="45" l="1"/>
  <c r="S19" i="45" l="1"/>
  <c r="S49" i="45"/>
  <c r="S33" i="45"/>
  <c r="S36" i="45"/>
  <c r="P110" i="45"/>
  <c r="O110" i="45"/>
  <c r="N110" i="45"/>
  <c r="M110" i="45"/>
  <c r="K110" i="45"/>
  <c r="J110" i="45"/>
  <c r="I110" i="45"/>
  <c r="H110" i="45"/>
  <c r="G110" i="45"/>
  <c r="F110" i="45"/>
  <c r="Q1" i="45"/>
  <c r="P129" i="45"/>
  <c r="O129" i="45"/>
  <c r="N129" i="45"/>
  <c r="M129" i="45"/>
  <c r="K129" i="45"/>
  <c r="J129" i="45"/>
  <c r="I129" i="45"/>
  <c r="H129" i="45"/>
  <c r="G129" i="45"/>
  <c r="F129" i="45"/>
  <c r="P121" i="45"/>
  <c r="O121" i="45"/>
  <c r="N121" i="45"/>
  <c r="M121" i="45"/>
  <c r="K121" i="45"/>
  <c r="J121" i="45"/>
  <c r="I121" i="45"/>
  <c r="H121" i="45"/>
  <c r="G121" i="45"/>
  <c r="F121" i="45"/>
  <c r="P114" i="45"/>
  <c r="O114" i="45"/>
  <c r="N114" i="45"/>
  <c r="M114" i="45"/>
  <c r="K114" i="45"/>
  <c r="J114" i="45"/>
  <c r="I114" i="45"/>
  <c r="H114" i="45"/>
  <c r="G114" i="45"/>
  <c r="F114" i="45"/>
  <c r="P105" i="45"/>
  <c r="O105" i="45"/>
  <c r="N105" i="45"/>
  <c r="M105" i="45"/>
  <c r="K105" i="45"/>
  <c r="J105" i="45"/>
  <c r="I105" i="45"/>
  <c r="H105" i="45"/>
  <c r="G105" i="45"/>
  <c r="F105" i="45"/>
  <c r="P128" i="45"/>
  <c r="P122" i="45"/>
  <c r="P118" i="45"/>
  <c r="P116" i="45"/>
  <c r="P115" i="45"/>
  <c r="P113" i="45"/>
  <c r="P112" i="45"/>
  <c r="P111" i="45"/>
  <c r="P109" i="45"/>
  <c r="P108" i="45"/>
  <c r="P107" i="45"/>
  <c r="P104" i="45"/>
  <c r="P103" i="45"/>
  <c r="P102" i="45"/>
  <c r="K128" i="45"/>
  <c r="I128" i="45"/>
  <c r="K122" i="45"/>
  <c r="I122" i="45"/>
  <c r="K118" i="45"/>
  <c r="I118" i="45"/>
  <c r="K116" i="45"/>
  <c r="I116" i="45"/>
  <c r="K115" i="45"/>
  <c r="I115" i="45"/>
  <c r="K113" i="45"/>
  <c r="I113" i="45"/>
  <c r="K112" i="45"/>
  <c r="I112" i="45"/>
  <c r="K111" i="45"/>
  <c r="I111" i="45"/>
  <c r="K109" i="45"/>
  <c r="I109" i="45"/>
  <c r="K108" i="45"/>
  <c r="I108" i="45"/>
  <c r="K107" i="45"/>
  <c r="I107" i="45"/>
  <c r="K104" i="45"/>
  <c r="I104" i="45"/>
  <c r="K103" i="45"/>
  <c r="I103" i="45"/>
  <c r="K102" i="45"/>
  <c r="I102" i="45"/>
  <c r="D2" i="54" l="1"/>
  <c r="S32" i="45"/>
  <c r="S18" i="45"/>
  <c r="OJ2" i="54"/>
  <c r="QD2" i="54"/>
  <c r="QC2" i="54"/>
  <c r="QB2" i="54"/>
  <c r="QA2" i="54"/>
  <c r="PZ2" i="54"/>
  <c r="PY2" i="54"/>
  <c r="PX2" i="54"/>
  <c r="PW2" i="54"/>
  <c r="PV2" i="54"/>
  <c r="PU2" i="54"/>
  <c r="PT2" i="54"/>
  <c r="PS2" i="54"/>
  <c r="PR2" i="54"/>
  <c r="PQ2" i="54"/>
  <c r="PP2" i="54"/>
  <c r="PO2" i="54"/>
  <c r="PN2" i="54"/>
  <c r="PM2" i="54"/>
  <c r="PL2" i="54"/>
  <c r="PK2" i="54"/>
  <c r="PJ2" i="54"/>
  <c r="PI2" i="54"/>
  <c r="PH2" i="54"/>
  <c r="PG2" i="54"/>
  <c r="PF2" i="54"/>
  <c r="PE2" i="54"/>
  <c r="PD2" i="54"/>
  <c r="PC2" i="54"/>
  <c r="PB2" i="54"/>
  <c r="PA2" i="54"/>
  <c r="OZ2" i="54"/>
  <c r="OY2" i="54"/>
  <c r="OX2" i="54"/>
  <c r="OW2" i="54"/>
  <c r="OV2" i="54"/>
  <c r="OU2" i="54"/>
  <c r="OT2" i="54"/>
  <c r="OS2" i="54"/>
  <c r="OR2" i="54"/>
  <c r="OQ2" i="54"/>
  <c r="OP2" i="54"/>
  <c r="OO2" i="54"/>
  <c r="ON2" i="54"/>
  <c r="OM2" i="54"/>
  <c r="OE2" i="54"/>
  <c r="OD2" i="54"/>
  <c r="OC2" i="54"/>
  <c r="OA2" i="54"/>
  <c r="NY2" i="54"/>
  <c r="NX2" i="54"/>
  <c r="NW2" i="54"/>
  <c r="NV2" i="54"/>
  <c r="NU2" i="54"/>
  <c r="NT2" i="54"/>
  <c r="NS2" i="54"/>
  <c r="NR2" i="54"/>
  <c r="NQ2" i="54"/>
  <c r="NP2" i="54"/>
  <c r="NO2" i="54"/>
  <c r="NN2" i="54"/>
  <c r="NM2" i="54"/>
  <c r="NL2" i="54"/>
  <c r="NK2" i="54"/>
  <c r="NJ2" i="54"/>
  <c r="NI2" i="54"/>
  <c r="NH2" i="54"/>
  <c r="NG2" i="54"/>
  <c r="NF2" i="54"/>
  <c r="NE2" i="54"/>
  <c r="ND2" i="54"/>
  <c r="NC2" i="54"/>
  <c r="NB2" i="54"/>
  <c r="NA2" i="54"/>
  <c r="MZ2" i="54"/>
  <c r="MY2" i="54"/>
  <c r="MX2" i="54"/>
  <c r="MW2" i="54"/>
  <c r="MV2" i="54"/>
  <c r="MU2" i="54"/>
  <c r="MT2" i="54"/>
  <c r="MS2" i="54"/>
  <c r="MR2" i="54"/>
  <c r="MQ2" i="54"/>
  <c r="MP2" i="54"/>
  <c r="MO2" i="54"/>
  <c r="MN2" i="54"/>
  <c r="MM2" i="54"/>
  <c r="ML2" i="54"/>
  <c r="MK2" i="54"/>
  <c r="MJ2" i="54"/>
  <c r="MI2" i="54"/>
  <c r="MH2" i="54"/>
  <c r="MG2" i="54"/>
  <c r="MF2" i="54"/>
  <c r="ME2" i="54"/>
  <c r="MD2" i="54"/>
  <c r="MC2" i="54"/>
  <c r="MB2" i="54"/>
  <c r="MA2" i="54"/>
  <c r="LZ2" i="54"/>
  <c r="LY2" i="54"/>
  <c r="LW2" i="54"/>
  <c r="LV2" i="54"/>
  <c r="LU2" i="54"/>
  <c r="LS2" i="54"/>
  <c r="LQ2" i="54"/>
  <c r="LP2" i="54"/>
  <c r="LO2" i="54"/>
  <c r="LM2" i="54"/>
  <c r="LL2" i="54"/>
  <c r="LK2" i="54"/>
  <c r="LD2" i="54"/>
  <c r="LC2" i="54"/>
  <c r="LB2" i="54"/>
  <c r="LA2" i="54"/>
  <c r="KZ2" i="54"/>
  <c r="KY2" i="54"/>
  <c r="KX2" i="54"/>
  <c r="KW2" i="54"/>
  <c r="KV2" i="54"/>
  <c r="KU2" i="54"/>
  <c r="KT2" i="54"/>
  <c r="KS2" i="54"/>
  <c r="KR2" i="54"/>
  <c r="KQ2" i="54"/>
  <c r="KP2" i="54"/>
  <c r="KO2" i="54"/>
  <c r="KN2" i="54"/>
  <c r="KM2" i="54"/>
  <c r="KL2" i="54"/>
  <c r="KK2" i="54"/>
  <c r="KI2" i="54"/>
  <c r="KH2" i="54"/>
  <c r="KG2" i="54"/>
  <c r="KE2" i="54"/>
  <c r="KC2" i="54"/>
  <c r="KB2" i="54"/>
  <c r="KA2" i="54"/>
  <c r="JZ2" i="54"/>
  <c r="JY2" i="54"/>
  <c r="JX2" i="54"/>
  <c r="JW2" i="54"/>
  <c r="JV2" i="54"/>
  <c r="JU2" i="54"/>
  <c r="JT2" i="54"/>
  <c r="JS2" i="54"/>
  <c r="JR2" i="54"/>
  <c r="JQ2" i="54"/>
  <c r="JO2" i="54"/>
  <c r="JN2" i="54"/>
  <c r="JM2" i="54"/>
  <c r="JK2" i="54"/>
  <c r="JI2" i="54"/>
  <c r="JH2" i="54"/>
  <c r="JG2" i="54"/>
  <c r="JE2" i="54"/>
  <c r="JD2" i="54"/>
  <c r="JC2" i="54"/>
  <c r="JA2" i="54"/>
  <c r="IY2" i="54"/>
  <c r="IX2" i="54"/>
  <c r="IW2" i="54"/>
  <c r="IQ2" i="54"/>
  <c r="IO2" i="54"/>
  <c r="IN2" i="54"/>
  <c r="IM2" i="54"/>
  <c r="IK2" i="54"/>
  <c r="IJ2" i="54"/>
  <c r="II2" i="54"/>
  <c r="IG2" i="54"/>
  <c r="IE2" i="54"/>
  <c r="ID2" i="54"/>
  <c r="IC2" i="54"/>
  <c r="IA2" i="54"/>
  <c r="HZ2" i="54"/>
  <c r="HY2" i="54"/>
  <c r="HW2" i="54"/>
  <c r="HU2" i="54"/>
  <c r="HT2" i="54"/>
  <c r="HS2" i="54"/>
  <c r="HQ2" i="54"/>
  <c r="HP2" i="54"/>
  <c r="HO2" i="54"/>
  <c r="HM2" i="54"/>
  <c r="HK2" i="54"/>
  <c r="HJ2" i="54"/>
  <c r="HI2" i="54"/>
  <c r="GW2" i="54"/>
  <c r="GV2" i="54"/>
  <c r="GU2" i="54"/>
  <c r="GS2" i="54"/>
  <c r="GQ2" i="54"/>
  <c r="GP2" i="54"/>
  <c r="GO2" i="54"/>
  <c r="GM2" i="54"/>
  <c r="GL2" i="54"/>
  <c r="GK2" i="54"/>
  <c r="GI2" i="54"/>
  <c r="GG2" i="54"/>
  <c r="GF2" i="54"/>
  <c r="GE2" i="54"/>
  <c r="GC2" i="54"/>
  <c r="GB2" i="54"/>
  <c r="GA2" i="54"/>
  <c r="FY2" i="54"/>
  <c r="FW2" i="54"/>
  <c r="FV2" i="54"/>
  <c r="FU2" i="54"/>
  <c r="FT2" i="54"/>
  <c r="FS2" i="54"/>
  <c r="FR2" i="54"/>
  <c r="FQ2" i="54"/>
  <c r="FP2" i="54"/>
  <c r="FO2" i="54"/>
  <c r="FN2" i="54"/>
  <c r="FM2" i="54"/>
  <c r="FL2" i="54"/>
  <c r="FK2" i="54"/>
  <c r="FI2" i="54"/>
  <c r="FH2" i="54"/>
  <c r="FG2" i="54"/>
  <c r="EY2" i="54"/>
  <c r="EX2" i="54"/>
  <c r="EW2" i="54"/>
  <c r="EU2" i="54"/>
  <c r="ES2" i="54"/>
  <c r="ER2" i="54"/>
  <c r="EQ2" i="54"/>
  <c r="EO2" i="54"/>
  <c r="EN2" i="54"/>
  <c r="EM2" i="54"/>
  <c r="EK2" i="54"/>
  <c r="EI2" i="54"/>
  <c r="EH2" i="54"/>
  <c r="EG2" i="54"/>
  <c r="EE2" i="54"/>
  <c r="ED2" i="54"/>
  <c r="EC2" i="54"/>
  <c r="EA2" i="54"/>
  <c r="DY2" i="54"/>
  <c r="DX2" i="54"/>
  <c r="DW2" i="54"/>
  <c r="OL2" i="54" l="1"/>
  <c r="OK2" i="54"/>
  <c r="OI2" i="54"/>
  <c r="OH2" i="54"/>
  <c r="OG2" i="54"/>
  <c r="OF2" i="54"/>
  <c r="OB2" i="54"/>
  <c r="NZ2" i="54"/>
  <c r="LT2" i="54"/>
  <c r="LR2" i="54"/>
  <c r="LJ2" i="54"/>
  <c r="LI2" i="54"/>
  <c r="LH2" i="54"/>
  <c r="LG2" i="54"/>
  <c r="LE2" i="54"/>
  <c r="KJ2" i="54"/>
  <c r="KF2" i="54"/>
  <c r="JP2" i="54"/>
  <c r="JL2" i="54"/>
  <c r="JJ2" i="54"/>
  <c r="IZ2" i="54"/>
  <c r="IS2" i="54"/>
  <c r="GY2" i="54"/>
  <c r="IL2" i="54"/>
  <c r="IH2" i="54"/>
  <c r="IF2" i="54"/>
  <c r="IB2" i="54"/>
  <c r="HX2" i="54"/>
  <c r="HV2" i="54"/>
  <c r="HR2" i="54"/>
  <c r="HE2" i="54"/>
  <c r="GX2" i="54"/>
  <c r="GT2" i="54"/>
  <c r="GR2" i="54"/>
  <c r="GN2" i="54"/>
  <c r="GJ2" i="54"/>
  <c r="GH2" i="54"/>
  <c r="GD2" i="54"/>
  <c r="FZ2" i="54"/>
  <c r="FJ2" i="54"/>
  <c r="FE2" i="54"/>
  <c r="FC2" i="54"/>
  <c r="FB2" i="54"/>
  <c r="FA2" i="54"/>
  <c r="EZ2" i="54"/>
  <c r="EV2" i="54"/>
  <c r="ET2" i="54"/>
  <c r="EP2" i="54"/>
  <c r="EL2" i="54"/>
  <c r="EJ2" i="54"/>
  <c r="EF2" i="54"/>
  <c r="EB2" i="54"/>
  <c r="DV2" i="54"/>
  <c r="DT2" i="54"/>
  <c r="DU2" i="54"/>
  <c r="M45" i="45"/>
  <c r="HC2" i="54" l="1"/>
  <c r="HA2" i="54"/>
  <c r="GZ2" i="54"/>
  <c r="LF2" i="54"/>
  <c r="HF2" i="54"/>
  <c r="IT2" i="54"/>
  <c r="HG2" i="54"/>
  <c r="IU2" i="54"/>
  <c r="DZ2" i="54"/>
  <c r="LN2" i="54"/>
  <c r="LX2" i="54"/>
  <c r="FD2" i="54"/>
  <c r="FX2" i="54"/>
  <c r="IP2" i="54"/>
  <c r="KD2" i="54"/>
  <c r="FF2" i="54"/>
  <c r="HL2" i="54"/>
  <c r="HN2" i="54"/>
  <c r="IR2" i="54"/>
  <c r="JB2" i="54"/>
  <c r="IV2" i="54"/>
  <c r="JF2" i="54"/>
  <c r="V2" i="54"/>
  <c r="U2" i="54"/>
  <c r="T2" i="54"/>
  <c r="S2" i="54"/>
  <c r="R2" i="54"/>
  <c r="Q2" i="54"/>
  <c r="P2" i="54"/>
  <c r="O2" i="54"/>
  <c r="N2" i="54"/>
  <c r="M2" i="54"/>
  <c r="L2" i="54"/>
  <c r="K2" i="54"/>
  <c r="J2" i="54"/>
  <c r="I2" i="54"/>
  <c r="H2" i="54"/>
  <c r="G2" i="54"/>
  <c r="F2" i="54"/>
  <c r="E2" i="54"/>
  <c r="C2" i="54"/>
  <c r="B2" i="54"/>
  <c r="HD2" i="54" l="1"/>
  <c r="HH2" i="54"/>
  <c r="L72" i="45"/>
  <c r="HB2" i="54" l="1"/>
  <c r="DS2" i="54"/>
  <c r="BT2" i="54"/>
  <c r="I2" i="60" l="1"/>
  <c r="H3" i="60"/>
  <c r="H4" i="60"/>
  <c r="H5" i="60"/>
  <c r="H6" i="60"/>
  <c r="H7" i="60"/>
  <c r="H8" i="60"/>
  <c r="H9" i="60"/>
  <c r="H10" i="60"/>
  <c r="H11" i="60"/>
  <c r="H12" i="60"/>
  <c r="H13" i="60"/>
  <c r="H14" i="60"/>
  <c r="H15" i="60"/>
  <c r="H16" i="60"/>
  <c r="H17" i="60"/>
  <c r="H18" i="60"/>
  <c r="H19" i="60"/>
  <c r="H20" i="60"/>
  <c r="H21" i="60"/>
  <c r="H22" i="60"/>
  <c r="H23" i="60"/>
  <c r="H24" i="60"/>
  <c r="H25" i="60"/>
  <c r="H26" i="60"/>
  <c r="H27" i="60"/>
  <c r="H28" i="60"/>
  <c r="H29" i="60"/>
  <c r="H30" i="60"/>
  <c r="H31" i="60"/>
  <c r="H32" i="60"/>
  <c r="H33" i="60"/>
  <c r="H34" i="60"/>
  <c r="H35" i="60"/>
  <c r="H36" i="60"/>
  <c r="H37" i="60"/>
  <c r="H38" i="60"/>
  <c r="H39" i="60"/>
  <c r="H40" i="60"/>
  <c r="H41" i="60"/>
  <c r="H42" i="60"/>
  <c r="H43" i="60"/>
  <c r="H44" i="60"/>
  <c r="H45" i="60"/>
  <c r="H46" i="60"/>
  <c r="H47" i="60"/>
  <c r="H48" i="60"/>
  <c r="H49" i="60"/>
  <c r="H50" i="60"/>
  <c r="H51" i="60"/>
  <c r="H52" i="60"/>
  <c r="H53" i="60"/>
  <c r="H54" i="60"/>
  <c r="H55" i="60"/>
  <c r="H56" i="60"/>
  <c r="H57" i="60"/>
  <c r="H58" i="60"/>
  <c r="H59" i="60"/>
  <c r="H60" i="60"/>
  <c r="H61" i="60"/>
  <c r="H62" i="60"/>
  <c r="H63" i="60"/>
  <c r="H64" i="60"/>
  <c r="H65" i="60"/>
  <c r="H66" i="60"/>
  <c r="H67" i="60"/>
  <c r="H68" i="60"/>
  <c r="H69" i="60"/>
  <c r="H70" i="60"/>
  <c r="H71" i="60"/>
  <c r="H72" i="60"/>
  <c r="H73" i="60"/>
  <c r="H74" i="60"/>
  <c r="H75" i="60"/>
  <c r="H76" i="60"/>
  <c r="H77" i="60"/>
  <c r="H78" i="60"/>
  <c r="H79" i="60"/>
  <c r="H80" i="60"/>
  <c r="H81" i="60"/>
  <c r="H82" i="60"/>
  <c r="H83" i="60"/>
  <c r="H84" i="60"/>
  <c r="H85" i="60"/>
  <c r="H86" i="60"/>
  <c r="H87" i="60"/>
  <c r="H88" i="60"/>
  <c r="H89" i="60"/>
  <c r="H90" i="60"/>
  <c r="H91" i="60"/>
  <c r="H92" i="60"/>
  <c r="H93" i="60"/>
  <c r="H94" i="60"/>
  <c r="H95" i="60"/>
  <c r="H96" i="60"/>
  <c r="H97" i="60"/>
  <c r="H98" i="60"/>
  <c r="H99" i="60"/>
  <c r="H100" i="60"/>
  <c r="H101" i="60"/>
  <c r="H102" i="60"/>
  <c r="H103" i="60"/>
  <c r="H104" i="60"/>
  <c r="H105" i="60"/>
  <c r="H106" i="60"/>
  <c r="H107" i="60"/>
  <c r="H108" i="60"/>
  <c r="H109" i="60"/>
  <c r="H110" i="60"/>
  <c r="H111" i="60"/>
  <c r="H112" i="60"/>
  <c r="H113" i="60"/>
  <c r="H114" i="60"/>
  <c r="H115" i="60"/>
  <c r="H116" i="60"/>
  <c r="H117" i="60"/>
  <c r="H118" i="60"/>
  <c r="H119" i="60"/>
  <c r="H120" i="60"/>
  <c r="H121" i="60"/>
  <c r="H122" i="60"/>
  <c r="H123" i="60"/>
  <c r="H124" i="60"/>
  <c r="H125" i="60"/>
  <c r="H126" i="60"/>
  <c r="H127" i="60"/>
  <c r="H128" i="60"/>
  <c r="H129" i="60"/>
  <c r="H130" i="60"/>
  <c r="H131" i="60"/>
  <c r="H132" i="60"/>
  <c r="H133" i="60"/>
  <c r="H134" i="60"/>
  <c r="H135" i="60"/>
  <c r="H136" i="60"/>
  <c r="H137" i="60"/>
  <c r="H138" i="60"/>
  <c r="H139" i="60"/>
  <c r="H140" i="60"/>
  <c r="H141" i="60"/>
  <c r="H142" i="60"/>
  <c r="H143" i="60"/>
  <c r="H144" i="60"/>
  <c r="H145" i="60"/>
  <c r="H146" i="60"/>
  <c r="H147" i="60"/>
  <c r="H148" i="60"/>
  <c r="H149" i="60"/>
  <c r="H150" i="60"/>
  <c r="H151" i="60"/>
  <c r="H152" i="60"/>
  <c r="H153" i="60"/>
  <c r="H154" i="60"/>
  <c r="H155" i="60"/>
  <c r="H156" i="60"/>
  <c r="H157" i="60"/>
  <c r="H158" i="60"/>
  <c r="H159" i="60"/>
  <c r="H160" i="60"/>
  <c r="H161" i="60"/>
  <c r="H162" i="60"/>
  <c r="H163" i="60"/>
  <c r="H164" i="60"/>
  <c r="H165" i="60"/>
  <c r="H166" i="60"/>
  <c r="H167" i="60"/>
  <c r="H168" i="60"/>
  <c r="H169" i="60"/>
  <c r="H170" i="60"/>
  <c r="H171" i="60"/>
  <c r="H172" i="60"/>
  <c r="H173" i="60"/>
  <c r="H174" i="60"/>
  <c r="H175" i="60"/>
  <c r="H176" i="60"/>
  <c r="H177" i="60"/>
  <c r="H178" i="60"/>
  <c r="H179" i="60"/>
  <c r="H180" i="60"/>
  <c r="H181" i="60"/>
  <c r="H182" i="60"/>
  <c r="H183" i="60"/>
  <c r="H184" i="60"/>
  <c r="H185" i="60"/>
  <c r="H186" i="60"/>
  <c r="H187" i="60"/>
  <c r="H188" i="60"/>
  <c r="H189" i="60"/>
  <c r="H2" i="60"/>
  <c r="D1897" i="60"/>
  <c r="A1897" i="60"/>
  <c r="D1896" i="60"/>
  <c r="A1896" i="60"/>
  <c r="D1895" i="60"/>
  <c r="A1895" i="60"/>
  <c r="D1894" i="60"/>
  <c r="A1894" i="60"/>
  <c r="D1893" i="60"/>
  <c r="A1893" i="60"/>
  <c r="D1892" i="60"/>
  <c r="A1892" i="60"/>
  <c r="D1891" i="60"/>
  <c r="A1891" i="60"/>
  <c r="D1890" i="60"/>
  <c r="A1890" i="60"/>
  <c r="D1889" i="60"/>
  <c r="A1889" i="60"/>
  <c r="D1888" i="60"/>
  <c r="A1888" i="60"/>
  <c r="D1887" i="60"/>
  <c r="A1887" i="60"/>
  <c r="D1886" i="60"/>
  <c r="A1886" i="60"/>
  <c r="D1885" i="60"/>
  <c r="A1885" i="60"/>
  <c r="D1884" i="60"/>
  <c r="A1884" i="60"/>
  <c r="D1883" i="60"/>
  <c r="A1883" i="60"/>
  <c r="D1882" i="60"/>
  <c r="A1882" i="60"/>
  <c r="D1881" i="60"/>
  <c r="A1881" i="60"/>
  <c r="D1880" i="60"/>
  <c r="A1880" i="60"/>
  <c r="D1879" i="60"/>
  <c r="A1879" i="60"/>
  <c r="D1878" i="60"/>
  <c r="A1878" i="60"/>
  <c r="D1877" i="60"/>
  <c r="A1877" i="60"/>
  <c r="D1876" i="60"/>
  <c r="A1876" i="60"/>
  <c r="D1875" i="60"/>
  <c r="A1875" i="60"/>
  <c r="D1874" i="60"/>
  <c r="A1874" i="60"/>
  <c r="D1873" i="60"/>
  <c r="A1873" i="60"/>
  <c r="D1872" i="60"/>
  <c r="A1872" i="60"/>
  <c r="D1871" i="60"/>
  <c r="A1871" i="60"/>
  <c r="D1870" i="60"/>
  <c r="A1870" i="60"/>
  <c r="D1869" i="60"/>
  <c r="A1869" i="60"/>
  <c r="D1868" i="60"/>
  <c r="A1868" i="60"/>
  <c r="D1867" i="60"/>
  <c r="A1867" i="60"/>
  <c r="D1866" i="60"/>
  <c r="A1866" i="60"/>
  <c r="D1865" i="60"/>
  <c r="A1865" i="60"/>
  <c r="D1864" i="60"/>
  <c r="A1864" i="60"/>
  <c r="D1863" i="60"/>
  <c r="A1863" i="60"/>
  <c r="D1862" i="60"/>
  <c r="A1862" i="60"/>
  <c r="D1861" i="60"/>
  <c r="A1861" i="60"/>
  <c r="D1860" i="60"/>
  <c r="A1860" i="60"/>
  <c r="D1859" i="60"/>
  <c r="A1859" i="60"/>
  <c r="D1858" i="60"/>
  <c r="A1858" i="60"/>
  <c r="D1857" i="60"/>
  <c r="A1857" i="60"/>
  <c r="D1856" i="60"/>
  <c r="A1856" i="60"/>
  <c r="D1855" i="60"/>
  <c r="A1855" i="60"/>
  <c r="D1854" i="60"/>
  <c r="A1854" i="60"/>
  <c r="D1853" i="60"/>
  <c r="A1853" i="60"/>
  <c r="D1852" i="60"/>
  <c r="A1852" i="60"/>
  <c r="D1851" i="60"/>
  <c r="A1851" i="60"/>
  <c r="D1850" i="60"/>
  <c r="A1850" i="60"/>
  <c r="D1849" i="60"/>
  <c r="A1849" i="60"/>
  <c r="D1848" i="60"/>
  <c r="A1848" i="60"/>
  <c r="D1847" i="60"/>
  <c r="A1847" i="60"/>
  <c r="D1846" i="60"/>
  <c r="A1846" i="60"/>
  <c r="D1845" i="60"/>
  <c r="A1845" i="60"/>
  <c r="D1844" i="60"/>
  <c r="A1844" i="60"/>
  <c r="D1843" i="60"/>
  <c r="A1843" i="60"/>
  <c r="D1842" i="60"/>
  <c r="A1842" i="60"/>
  <c r="D1841" i="60"/>
  <c r="A1841" i="60"/>
  <c r="D1840" i="60"/>
  <c r="A1840" i="60"/>
  <c r="D1839" i="60"/>
  <c r="A1839" i="60"/>
  <c r="D1838" i="60"/>
  <c r="A1838" i="60"/>
  <c r="D1837" i="60"/>
  <c r="A1837" i="60"/>
  <c r="D1836" i="60"/>
  <c r="A1836" i="60"/>
  <c r="D1835" i="60"/>
  <c r="A1835" i="60"/>
  <c r="D1834" i="60"/>
  <c r="A1834" i="60"/>
  <c r="D1833" i="60"/>
  <c r="A1833" i="60"/>
  <c r="D1832" i="60"/>
  <c r="A1832" i="60"/>
  <c r="D1831" i="60"/>
  <c r="A1831" i="60"/>
  <c r="D1830" i="60"/>
  <c r="A1830" i="60"/>
  <c r="D1829" i="60"/>
  <c r="A1829" i="60"/>
  <c r="D1828" i="60"/>
  <c r="A1828" i="60"/>
  <c r="D1827" i="60"/>
  <c r="A1827" i="60"/>
  <c r="D1826" i="60"/>
  <c r="A1826" i="60"/>
  <c r="D1825" i="60"/>
  <c r="A1825" i="60"/>
  <c r="D1824" i="60"/>
  <c r="A1824" i="60"/>
  <c r="D1823" i="60"/>
  <c r="A1823" i="60"/>
  <c r="D1822" i="60"/>
  <c r="A1822" i="60"/>
  <c r="D1821" i="60"/>
  <c r="A1821" i="60"/>
  <c r="D1820" i="60"/>
  <c r="A1820" i="60"/>
  <c r="D1819" i="60"/>
  <c r="A1819" i="60"/>
  <c r="D1818" i="60"/>
  <c r="A1818" i="60"/>
  <c r="D1817" i="60"/>
  <c r="A1817" i="60"/>
  <c r="D1816" i="60"/>
  <c r="A1816" i="60"/>
  <c r="D1815" i="60"/>
  <c r="A1815" i="60"/>
  <c r="D1814" i="60"/>
  <c r="A1814" i="60"/>
  <c r="D1813" i="60"/>
  <c r="A1813" i="60"/>
  <c r="D1812" i="60"/>
  <c r="A1812" i="60"/>
  <c r="D1811" i="60"/>
  <c r="A1811" i="60"/>
  <c r="D1810" i="60"/>
  <c r="A1810" i="60"/>
  <c r="D1809" i="60"/>
  <c r="A1809" i="60"/>
  <c r="D1808" i="60"/>
  <c r="A1808" i="60"/>
  <c r="D1807" i="60"/>
  <c r="A1807" i="60"/>
  <c r="D1806" i="60"/>
  <c r="A1806" i="60"/>
  <c r="D1805" i="60"/>
  <c r="A1805" i="60"/>
  <c r="D1804" i="60"/>
  <c r="A1804" i="60"/>
  <c r="D1803" i="60"/>
  <c r="A1803" i="60"/>
  <c r="D1802" i="60"/>
  <c r="A1802" i="60"/>
  <c r="D1801" i="60"/>
  <c r="A1801" i="60"/>
  <c r="D1800" i="60"/>
  <c r="A1800" i="60"/>
  <c r="D1799" i="60"/>
  <c r="A1799" i="60"/>
  <c r="D1798" i="60"/>
  <c r="A1798" i="60"/>
  <c r="D1797" i="60"/>
  <c r="A1797" i="60"/>
  <c r="D1796" i="60"/>
  <c r="A1796" i="60"/>
  <c r="D1795" i="60"/>
  <c r="A1795" i="60"/>
  <c r="D1794" i="60"/>
  <c r="A1794" i="60"/>
  <c r="D1793" i="60"/>
  <c r="A1793" i="60"/>
  <c r="D1792" i="60"/>
  <c r="A1792" i="60"/>
  <c r="D1791" i="60"/>
  <c r="A1791" i="60"/>
  <c r="D1790" i="60"/>
  <c r="A1790" i="60"/>
  <c r="D1789" i="60"/>
  <c r="A1789" i="60"/>
  <c r="D1788" i="60"/>
  <c r="A1788" i="60"/>
  <c r="D1787" i="60"/>
  <c r="A1787" i="60"/>
  <c r="D1786" i="60"/>
  <c r="A1786" i="60"/>
  <c r="D1785" i="60"/>
  <c r="A1785" i="60"/>
  <c r="D1784" i="60"/>
  <c r="A1784" i="60"/>
  <c r="D1783" i="60"/>
  <c r="A1783" i="60"/>
  <c r="D1782" i="60"/>
  <c r="A1782" i="60"/>
  <c r="D1781" i="60"/>
  <c r="A1781" i="60"/>
  <c r="D1780" i="60"/>
  <c r="A1780" i="60"/>
  <c r="D1779" i="60"/>
  <c r="A1779" i="60"/>
  <c r="D1778" i="60"/>
  <c r="A1778" i="60"/>
  <c r="D1777" i="60"/>
  <c r="A1777" i="60"/>
  <c r="D1776" i="60"/>
  <c r="A1776" i="60"/>
  <c r="D1775" i="60"/>
  <c r="A1775" i="60"/>
  <c r="D1774" i="60"/>
  <c r="A1774" i="60"/>
  <c r="D1773" i="60"/>
  <c r="A1773" i="60"/>
  <c r="D1772" i="60"/>
  <c r="A1772" i="60"/>
  <c r="D1771" i="60"/>
  <c r="A1771" i="60"/>
  <c r="D1770" i="60"/>
  <c r="A1770" i="60"/>
  <c r="D1769" i="60"/>
  <c r="A1769" i="60"/>
  <c r="D1768" i="60"/>
  <c r="A1768" i="60"/>
  <c r="D1767" i="60"/>
  <c r="A1767" i="60"/>
  <c r="D1766" i="60"/>
  <c r="A1766" i="60"/>
  <c r="D1765" i="60"/>
  <c r="A1765" i="60"/>
  <c r="D1764" i="60"/>
  <c r="A1764" i="60"/>
  <c r="D1763" i="60"/>
  <c r="A1763" i="60"/>
  <c r="D1762" i="60"/>
  <c r="A1762" i="60"/>
  <c r="D1761" i="60"/>
  <c r="A1761" i="60"/>
  <c r="D1760" i="60"/>
  <c r="A1760" i="60"/>
  <c r="D1759" i="60"/>
  <c r="A1759" i="60"/>
  <c r="D1758" i="60"/>
  <c r="A1758" i="60"/>
  <c r="D1757" i="60"/>
  <c r="A1757" i="60"/>
  <c r="D1756" i="60"/>
  <c r="A1756" i="60"/>
  <c r="D1755" i="60"/>
  <c r="A1755" i="60"/>
  <c r="D1754" i="60"/>
  <c r="A1754" i="60"/>
  <c r="D1753" i="60"/>
  <c r="A1753" i="60"/>
  <c r="D1752" i="60"/>
  <c r="A1752" i="60"/>
  <c r="D1751" i="60"/>
  <c r="A1751" i="60"/>
  <c r="D1750" i="60"/>
  <c r="A1750" i="60"/>
  <c r="D1749" i="60"/>
  <c r="A1749" i="60"/>
  <c r="D1748" i="60"/>
  <c r="A1748" i="60"/>
  <c r="D1747" i="60"/>
  <c r="A1747" i="60"/>
  <c r="D1746" i="60"/>
  <c r="A1746" i="60"/>
  <c r="D1745" i="60"/>
  <c r="A1745" i="60"/>
  <c r="D1744" i="60"/>
  <c r="A1744" i="60"/>
  <c r="D1743" i="60"/>
  <c r="A1743" i="60"/>
  <c r="D1742" i="60"/>
  <c r="A1742" i="60"/>
  <c r="D1741" i="60"/>
  <c r="A1741" i="60"/>
  <c r="D1740" i="60"/>
  <c r="A1740" i="60"/>
  <c r="D1739" i="60"/>
  <c r="A1739" i="60"/>
  <c r="D1738" i="60"/>
  <c r="A1738" i="60"/>
  <c r="D1737" i="60"/>
  <c r="A1737" i="60"/>
  <c r="D1736" i="60"/>
  <c r="A1736" i="60"/>
  <c r="D1735" i="60"/>
  <c r="A1735" i="60"/>
  <c r="D1734" i="60"/>
  <c r="A1734" i="60"/>
  <c r="D1733" i="60"/>
  <c r="A1733" i="60"/>
  <c r="D1732" i="60"/>
  <c r="A1732" i="60"/>
  <c r="D1731" i="60"/>
  <c r="A1731" i="60"/>
  <c r="D1730" i="60"/>
  <c r="A1730" i="60"/>
  <c r="D1729" i="60"/>
  <c r="A1729" i="60"/>
  <c r="D1728" i="60"/>
  <c r="A1728" i="60"/>
  <c r="D1727" i="60"/>
  <c r="A1727" i="60"/>
  <c r="D1726" i="60"/>
  <c r="A1726" i="60"/>
  <c r="D1725" i="60"/>
  <c r="A1725" i="60"/>
  <c r="D1724" i="60"/>
  <c r="A1724" i="60"/>
  <c r="D1723" i="60"/>
  <c r="A1723" i="60"/>
  <c r="D1722" i="60"/>
  <c r="A1722" i="60"/>
  <c r="D1721" i="60"/>
  <c r="A1721" i="60"/>
  <c r="D1720" i="60"/>
  <c r="A1720" i="60"/>
  <c r="D1719" i="60"/>
  <c r="A1719" i="60"/>
  <c r="D1718" i="60"/>
  <c r="A1718" i="60"/>
  <c r="D1717" i="60"/>
  <c r="A1717" i="60"/>
  <c r="D1716" i="60"/>
  <c r="A1716" i="60"/>
  <c r="D1715" i="60"/>
  <c r="A1715" i="60"/>
  <c r="D1714" i="60"/>
  <c r="A1714" i="60"/>
  <c r="D1713" i="60"/>
  <c r="A1713" i="60"/>
  <c r="D1712" i="60"/>
  <c r="A1712" i="60"/>
  <c r="D1711" i="60"/>
  <c r="A1711" i="60"/>
  <c r="D1710" i="60"/>
  <c r="A1710" i="60"/>
  <c r="D1709" i="60"/>
  <c r="A1709" i="60"/>
  <c r="D1708" i="60"/>
  <c r="A1708" i="60"/>
  <c r="D1707" i="60"/>
  <c r="A1707" i="60"/>
  <c r="D1706" i="60"/>
  <c r="A1706" i="60"/>
  <c r="D1705" i="60"/>
  <c r="A1705" i="60"/>
  <c r="D1704" i="60"/>
  <c r="A1704" i="60"/>
  <c r="D1703" i="60"/>
  <c r="A1703" i="60"/>
  <c r="D1702" i="60"/>
  <c r="A1702" i="60"/>
  <c r="D1701" i="60"/>
  <c r="A1701" i="60"/>
  <c r="D1700" i="60"/>
  <c r="A1700" i="60"/>
  <c r="D1699" i="60"/>
  <c r="A1699" i="60"/>
  <c r="D1698" i="60"/>
  <c r="A1698" i="60"/>
  <c r="D1697" i="60"/>
  <c r="A1697" i="60"/>
  <c r="D1696" i="60"/>
  <c r="A1696" i="60"/>
  <c r="D1695" i="60"/>
  <c r="A1695" i="60"/>
  <c r="D1694" i="60"/>
  <c r="A1694" i="60"/>
  <c r="D1693" i="60"/>
  <c r="A1693" i="60"/>
  <c r="D1692" i="60"/>
  <c r="A1692" i="60"/>
  <c r="D1691" i="60"/>
  <c r="A1691" i="60"/>
  <c r="D1690" i="60"/>
  <c r="A1690" i="60"/>
  <c r="D1689" i="60"/>
  <c r="A1689" i="60"/>
  <c r="D1688" i="60"/>
  <c r="A1688" i="60"/>
  <c r="D1687" i="60"/>
  <c r="A1687" i="60"/>
  <c r="D1686" i="60"/>
  <c r="A1686" i="60"/>
  <c r="D1685" i="60"/>
  <c r="A1685" i="60"/>
  <c r="D1684" i="60"/>
  <c r="A1684" i="60"/>
  <c r="D1683" i="60"/>
  <c r="A1683" i="60"/>
  <c r="D1682" i="60"/>
  <c r="A1682" i="60"/>
  <c r="D1681" i="60"/>
  <c r="A1681" i="60"/>
  <c r="D1680" i="60"/>
  <c r="A1680" i="60"/>
  <c r="D1679" i="60"/>
  <c r="A1679" i="60"/>
  <c r="D1678" i="60"/>
  <c r="A1678" i="60"/>
  <c r="D1677" i="60"/>
  <c r="A1677" i="60"/>
  <c r="D1676" i="60"/>
  <c r="A1676" i="60"/>
  <c r="D1675" i="60"/>
  <c r="A1675" i="60"/>
  <c r="D1674" i="60"/>
  <c r="A1674" i="60"/>
  <c r="D1673" i="60"/>
  <c r="A1673" i="60"/>
  <c r="D1672" i="60"/>
  <c r="A1672" i="60"/>
  <c r="D1671" i="60"/>
  <c r="A1671" i="60"/>
  <c r="D1670" i="60"/>
  <c r="A1670" i="60"/>
  <c r="D1669" i="60"/>
  <c r="A1669" i="60"/>
  <c r="D1668" i="60"/>
  <c r="A1668" i="60"/>
  <c r="D1667" i="60"/>
  <c r="A1667" i="60"/>
  <c r="D1666" i="60"/>
  <c r="A1666" i="60"/>
  <c r="D1665" i="60"/>
  <c r="A1665" i="60"/>
  <c r="D1664" i="60"/>
  <c r="A1664" i="60"/>
  <c r="D1663" i="60"/>
  <c r="A1663" i="60"/>
  <c r="D1662" i="60"/>
  <c r="A1662" i="60"/>
  <c r="D1661" i="60"/>
  <c r="A1661" i="60"/>
  <c r="D1660" i="60"/>
  <c r="A1660" i="60"/>
  <c r="D1659" i="60"/>
  <c r="A1659" i="60"/>
  <c r="D1658" i="60"/>
  <c r="A1658" i="60"/>
  <c r="D1657" i="60"/>
  <c r="A1657" i="60"/>
  <c r="D1656" i="60"/>
  <c r="A1656" i="60"/>
  <c r="D1655" i="60"/>
  <c r="A1655" i="60"/>
  <c r="D1654" i="60"/>
  <c r="A1654" i="60"/>
  <c r="D1653" i="60"/>
  <c r="A1653" i="60"/>
  <c r="D1652" i="60"/>
  <c r="A1652" i="60"/>
  <c r="D1651" i="60"/>
  <c r="A1651" i="60"/>
  <c r="D1650" i="60"/>
  <c r="A1650" i="60"/>
  <c r="D1649" i="60"/>
  <c r="A1649" i="60"/>
  <c r="D1648" i="60"/>
  <c r="A1648" i="60"/>
  <c r="D1647" i="60"/>
  <c r="A1647" i="60"/>
  <c r="D1646" i="60"/>
  <c r="A1646" i="60"/>
  <c r="D1645" i="60"/>
  <c r="A1645" i="60"/>
  <c r="D1644" i="60"/>
  <c r="A1644" i="60"/>
  <c r="D1643" i="60"/>
  <c r="A1643" i="60"/>
  <c r="D1642" i="60"/>
  <c r="A1642" i="60"/>
  <c r="D1641" i="60"/>
  <c r="A1641" i="60"/>
  <c r="D1640" i="60"/>
  <c r="A1640" i="60"/>
  <c r="D1639" i="60"/>
  <c r="A1639" i="60"/>
  <c r="D1638" i="60"/>
  <c r="A1638" i="60"/>
  <c r="D1637" i="60"/>
  <c r="A1637" i="60"/>
  <c r="D1636" i="60"/>
  <c r="A1636" i="60"/>
  <c r="D1635" i="60"/>
  <c r="A1635" i="60"/>
  <c r="D1634" i="60"/>
  <c r="A1634" i="60"/>
  <c r="D1633" i="60"/>
  <c r="A1633" i="60"/>
  <c r="D1632" i="60"/>
  <c r="A1632" i="60"/>
  <c r="D1631" i="60"/>
  <c r="A1631" i="60"/>
  <c r="D1630" i="60"/>
  <c r="A1630" i="60"/>
  <c r="D1629" i="60"/>
  <c r="A1629" i="60"/>
  <c r="D1628" i="60"/>
  <c r="A1628" i="60"/>
  <c r="D1627" i="60"/>
  <c r="A1627" i="60"/>
  <c r="D1626" i="60"/>
  <c r="A1626" i="60"/>
  <c r="D1625" i="60"/>
  <c r="A1625" i="60"/>
  <c r="D1624" i="60"/>
  <c r="A1624" i="60"/>
  <c r="D1623" i="60"/>
  <c r="A1623" i="60"/>
  <c r="D1622" i="60"/>
  <c r="A1622" i="60"/>
  <c r="D1621" i="60"/>
  <c r="A1621" i="60"/>
  <c r="D1620" i="60"/>
  <c r="A1620" i="60"/>
  <c r="D1619" i="60"/>
  <c r="A1619" i="60"/>
  <c r="D1618" i="60"/>
  <c r="A1618" i="60"/>
  <c r="D1617" i="60"/>
  <c r="A1617" i="60"/>
  <c r="D1616" i="60"/>
  <c r="A1616" i="60"/>
  <c r="D1615" i="60"/>
  <c r="A1615" i="60"/>
  <c r="D1614" i="60"/>
  <c r="A1614" i="60"/>
  <c r="D1613" i="60"/>
  <c r="A1613" i="60"/>
  <c r="D1612" i="60"/>
  <c r="A1612" i="60"/>
  <c r="D1611" i="60"/>
  <c r="A1611" i="60"/>
  <c r="D1610" i="60"/>
  <c r="A1610" i="60"/>
  <c r="D1609" i="60"/>
  <c r="A1609" i="60"/>
  <c r="D1608" i="60"/>
  <c r="A1608" i="60"/>
  <c r="D1607" i="60"/>
  <c r="A1607" i="60"/>
  <c r="D1606" i="60"/>
  <c r="A1606" i="60"/>
  <c r="D1605" i="60"/>
  <c r="A1605" i="60"/>
  <c r="D1604" i="60"/>
  <c r="A1604" i="60"/>
  <c r="D1603" i="60"/>
  <c r="A1603" i="60"/>
  <c r="D1602" i="60"/>
  <c r="A1602" i="60"/>
  <c r="D1601" i="60"/>
  <c r="A1601" i="60"/>
  <c r="D1600" i="60"/>
  <c r="A1600" i="60"/>
  <c r="D1599" i="60"/>
  <c r="A1599" i="60"/>
  <c r="D1598" i="60"/>
  <c r="A1598" i="60"/>
  <c r="D1597" i="60"/>
  <c r="A1597" i="60"/>
  <c r="D1596" i="60"/>
  <c r="A1596" i="60"/>
  <c r="D1595" i="60"/>
  <c r="A1595" i="60"/>
  <c r="D1594" i="60"/>
  <c r="A1594" i="60"/>
  <c r="D1593" i="60"/>
  <c r="A1593" i="60"/>
  <c r="D1592" i="60"/>
  <c r="A1592" i="60"/>
  <c r="D1591" i="60"/>
  <c r="A1591" i="60"/>
  <c r="D1590" i="60"/>
  <c r="A1590" i="60"/>
  <c r="D1589" i="60"/>
  <c r="A1589" i="60"/>
  <c r="D1588" i="60"/>
  <c r="A1588" i="60"/>
  <c r="D1587" i="60"/>
  <c r="A1587" i="60"/>
  <c r="D1586" i="60"/>
  <c r="A1586" i="60"/>
  <c r="D1585" i="60"/>
  <c r="A1585" i="60"/>
  <c r="D1584" i="60"/>
  <c r="A1584" i="60"/>
  <c r="D1583" i="60"/>
  <c r="A1583" i="60"/>
  <c r="D1582" i="60"/>
  <c r="A1582" i="60"/>
  <c r="D1581" i="60"/>
  <c r="A1581" i="60"/>
  <c r="D1580" i="60"/>
  <c r="A1580" i="60"/>
  <c r="D1579" i="60"/>
  <c r="A1579" i="60"/>
  <c r="D1578" i="60"/>
  <c r="A1578" i="60"/>
  <c r="D1577" i="60"/>
  <c r="A1577" i="60"/>
  <c r="D1576" i="60"/>
  <c r="A1576" i="60"/>
  <c r="D1575" i="60"/>
  <c r="A1575" i="60"/>
  <c r="D1574" i="60"/>
  <c r="A1574" i="60"/>
  <c r="D1573" i="60"/>
  <c r="A1573" i="60"/>
  <c r="D1572" i="60"/>
  <c r="A1572" i="60"/>
  <c r="D1571" i="60"/>
  <c r="A1571" i="60"/>
  <c r="D1570" i="60"/>
  <c r="A1570" i="60"/>
  <c r="D1569" i="60"/>
  <c r="A1569" i="60"/>
  <c r="D1568" i="60"/>
  <c r="A1568" i="60"/>
  <c r="D1567" i="60"/>
  <c r="A1567" i="60"/>
  <c r="D1566" i="60"/>
  <c r="A1566" i="60"/>
  <c r="D1565" i="60"/>
  <c r="A1565" i="60"/>
  <c r="D1564" i="60"/>
  <c r="A1564" i="60"/>
  <c r="D1563" i="60"/>
  <c r="A1563" i="60"/>
  <c r="D1562" i="60"/>
  <c r="A1562" i="60"/>
  <c r="D1561" i="60"/>
  <c r="A1561" i="60"/>
  <c r="D1560" i="60"/>
  <c r="A1560" i="60"/>
  <c r="D1559" i="60"/>
  <c r="A1559" i="60"/>
  <c r="D1558" i="60"/>
  <c r="A1558" i="60"/>
  <c r="D1557" i="60"/>
  <c r="A1557" i="60"/>
  <c r="D1556" i="60"/>
  <c r="A1556" i="60"/>
  <c r="D1555" i="60"/>
  <c r="A1555" i="60"/>
  <c r="D1554" i="60"/>
  <c r="A1554" i="60"/>
  <c r="D1553" i="60"/>
  <c r="A1553" i="60"/>
  <c r="D1552" i="60"/>
  <c r="A1552" i="60"/>
  <c r="D1551" i="60"/>
  <c r="A1551" i="60"/>
  <c r="D1550" i="60"/>
  <c r="A1550" i="60"/>
  <c r="D1549" i="60"/>
  <c r="A1549" i="60"/>
  <c r="D1548" i="60"/>
  <c r="A1548" i="60"/>
  <c r="D1547" i="60"/>
  <c r="A1547" i="60"/>
  <c r="D1546" i="60"/>
  <c r="A1546" i="60"/>
  <c r="D1545" i="60"/>
  <c r="A1545" i="60"/>
  <c r="D1544" i="60"/>
  <c r="A1544" i="60"/>
  <c r="D1543" i="60"/>
  <c r="A1543" i="60"/>
  <c r="D1542" i="60"/>
  <c r="A1542" i="60"/>
  <c r="D1541" i="60"/>
  <c r="A1541" i="60"/>
  <c r="D1540" i="60"/>
  <c r="A1540" i="60"/>
  <c r="D1539" i="60"/>
  <c r="A1539" i="60"/>
  <c r="D1538" i="60"/>
  <c r="A1538" i="60"/>
  <c r="D1537" i="60"/>
  <c r="A1537" i="60"/>
  <c r="D1536" i="60"/>
  <c r="A1536" i="60"/>
  <c r="D1535" i="60"/>
  <c r="A1535" i="60"/>
  <c r="D1534" i="60"/>
  <c r="A1534" i="60"/>
  <c r="D1533" i="60"/>
  <c r="A1533" i="60"/>
  <c r="D1532" i="60"/>
  <c r="A1532" i="60"/>
  <c r="D1531" i="60"/>
  <c r="A1531" i="60"/>
  <c r="D1530" i="60"/>
  <c r="A1530" i="60"/>
  <c r="D1529" i="60"/>
  <c r="A1529" i="60"/>
  <c r="D1528" i="60"/>
  <c r="A1528" i="60"/>
  <c r="D1527" i="60"/>
  <c r="A1527" i="60"/>
  <c r="D1526" i="60"/>
  <c r="A1526" i="60"/>
  <c r="D1525" i="60"/>
  <c r="A1525" i="60"/>
  <c r="D1524" i="60"/>
  <c r="A1524" i="60"/>
  <c r="D1523" i="60"/>
  <c r="A1523" i="60"/>
  <c r="D1522" i="60"/>
  <c r="A1522" i="60"/>
  <c r="D1521" i="60"/>
  <c r="A1521" i="60"/>
  <c r="D1520" i="60"/>
  <c r="A1520" i="60"/>
  <c r="D1519" i="60"/>
  <c r="A1519" i="60"/>
  <c r="D1518" i="60"/>
  <c r="A1518" i="60"/>
  <c r="D1517" i="60"/>
  <c r="A1517" i="60"/>
  <c r="D1516" i="60"/>
  <c r="A1516" i="60"/>
  <c r="D1515" i="60"/>
  <c r="A1515" i="60"/>
  <c r="D1514" i="60"/>
  <c r="A1514" i="60"/>
  <c r="D1513" i="60"/>
  <c r="A1513" i="60"/>
  <c r="D1512" i="60"/>
  <c r="A1512" i="60"/>
  <c r="D1511" i="60"/>
  <c r="A1511" i="60"/>
  <c r="D1510" i="60"/>
  <c r="A1510" i="60"/>
  <c r="D1509" i="60"/>
  <c r="A1509" i="60"/>
  <c r="D1508" i="60"/>
  <c r="A1508" i="60"/>
  <c r="D1507" i="60"/>
  <c r="A1507" i="60"/>
  <c r="D1506" i="60"/>
  <c r="A1506" i="60"/>
  <c r="D1505" i="60"/>
  <c r="A1505" i="60"/>
  <c r="D1504" i="60"/>
  <c r="A1504" i="60"/>
  <c r="D1503" i="60"/>
  <c r="A1503" i="60"/>
  <c r="D1502" i="60"/>
  <c r="A1502" i="60"/>
  <c r="D1501" i="60"/>
  <c r="A1501" i="60"/>
  <c r="D1500" i="60"/>
  <c r="A1500" i="60"/>
  <c r="D1499" i="60"/>
  <c r="A1499" i="60"/>
  <c r="D1498" i="60"/>
  <c r="A1498" i="60"/>
  <c r="D1497" i="60"/>
  <c r="A1497" i="60"/>
  <c r="D1496" i="60"/>
  <c r="A1496" i="60"/>
  <c r="D1495" i="60"/>
  <c r="A1495" i="60"/>
  <c r="D1494" i="60"/>
  <c r="A1494" i="60"/>
  <c r="D1493" i="60"/>
  <c r="A1493" i="60"/>
  <c r="D1492" i="60"/>
  <c r="A1492" i="60"/>
  <c r="D1491" i="60"/>
  <c r="A1491" i="60"/>
  <c r="D1490" i="60"/>
  <c r="A1490" i="60"/>
  <c r="D1489" i="60"/>
  <c r="A1489" i="60"/>
  <c r="D1488" i="60"/>
  <c r="A1488" i="60"/>
  <c r="D1487" i="60"/>
  <c r="A1487" i="60"/>
  <c r="D1486" i="60"/>
  <c r="A1486" i="60"/>
  <c r="D1485" i="60"/>
  <c r="A1485" i="60"/>
  <c r="D1484" i="60"/>
  <c r="A1484" i="60"/>
  <c r="D1483" i="60"/>
  <c r="A1483" i="60"/>
  <c r="D1482" i="60"/>
  <c r="A1482" i="60"/>
  <c r="D1481" i="60"/>
  <c r="A1481" i="60"/>
  <c r="D1480" i="60"/>
  <c r="A1480" i="60"/>
  <c r="D1479" i="60"/>
  <c r="A1479" i="60"/>
  <c r="D1478" i="60"/>
  <c r="A1478" i="60"/>
  <c r="D1477" i="60"/>
  <c r="A1477" i="60"/>
  <c r="D1476" i="60"/>
  <c r="A1476" i="60"/>
  <c r="D1475" i="60"/>
  <c r="A1475" i="60"/>
  <c r="D1474" i="60"/>
  <c r="A1474" i="60"/>
  <c r="D1473" i="60"/>
  <c r="A1473" i="60"/>
  <c r="D1472" i="60"/>
  <c r="A1472" i="60"/>
  <c r="D1471" i="60"/>
  <c r="A1471" i="60"/>
  <c r="D1470" i="60"/>
  <c r="A1470" i="60"/>
  <c r="D1469" i="60"/>
  <c r="A1469" i="60"/>
  <c r="D1468" i="60"/>
  <c r="A1468" i="60"/>
  <c r="D1467" i="60"/>
  <c r="A1467" i="60"/>
  <c r="D1466" i="60"/>
  <c r="A1466" i="60"/>
  <c r="D1465" i="60"/>
  <c r="A1465" i="60"/>
  <c r="D1464" i="60"/>
  <c r="A1464" i="60"/>
  <c r="D1463" i="60"/>
  <c r="A1463" i="60"/>
  <c r="D1462" i="60"/>
  <c r="A1462" i="60"/>
  <c r="D1461" i="60"/>
  <c r="A1461" i="60"/>
  <c r="D1460" i="60"/>
  <c r="A1460" i="60"/>
  <c r="D1459" i="60"/>
  <c r="A1459" i="60"/>
  <c r="D1458" i="60"/>
  <c r="A1458" i="60"/>
  <c r="D1457" i="60"/>
  <c r="A1457" i="60"/>
  <c r="D1456" i="60"/>
  <c r="A1456" i="60"/>
  <c r="D1455" i="60"/>
  <c r="A1455" i="60"/>
  <c r="D1454" i="60"/>
  <c r="A1454" i="60"/>
  <c r="D1453" i="60"/>
  <c r="A1453" i="60"/>
  <c r="D1452" i="60"/>
  <c r="A1452" i="60"/>
  <c r="D1451" i="60"/>
  <c r="A1451" i="60"/>
  <c r="D1450" i="60"/>
  <c r="A1450" i="60"/>
  <c r="D1449" i="60"/>
  <c r="A1449" i="60"/>
  <c r="D1448" i="60"/>
  <c r="A1448" i="60"/>
  <c r="D1447" i="60"/>
  <c r="A1447" i="60"/>
  <c r="D1446" i="60"/>
  <c r="A1446" i="60"/>
  <c r="D1445" i="60"/>
  <c r="A1445" i="60"/>
  <c r="D1444" i="60"/>
  <c r="A1444" i="60"/>
  <c r="D1443" i="60"/>
  <c r="A1443" i="60"/>
  <c r="D1442" i="60"/>
  <c r="A1442" i="60"/>
  <c r="D1441" i="60"/>
  <c r="A1441" i="60"/>
  <c r="D1440" i="60"/>
  <c r="A1440" i="60"/>
  <c r="D1439" i="60"/>
  <c r="A1439" i="60"/>
  <c r="D1438" i="60"/>
  <c r="A1438" i="60"/>
  <c r="D1437" i="60"/>
  <c r="A1437" i="60"/>
  <c r="D1436" i="60"/>
  <c r="A1436" i="60"/>
  <c r="D1435" i="60"/>
  <c r="A1435" i="60"/>
  <c r="D1434" i="60"/>
  <c r="A1434" i="60"/>
  <c r="D1433" i="60"/>
  <c r="A1433" i="60"/>
  <c r="D1432" i="60"/>
  <c r="A1432" i="60"/>
  <c r="D1431" i="60"/>
  <c r="A1431" i="60"/>
  <c r="D1430" i="60"/>
  <c r="A1430" i="60"/>
  <c r="D1429" i="60"/>
  <c r="A1429" i="60"/>
  <c r="D1428" i="60"/>
  <c r="A1428" i="60"/>
  <c r="D1427" i="60"/>
  <c r="A1427" i="60"/>
  <c r="D1426" i="60"/>
  <c r="A1426" i="60"/>
  <c r="D1425" i="60"/>
  <c r="A1425" i="60"/>
  <c r="D1424" i="60"/>
  <c r="A1424" i="60"/>
  <c r="D1423" i="60"/>
  <c r="A1423" i="60"/>
  <c r="D1422" i="60"/>
  <c r="A1422" i="60"/>
  <c r="D1421" i="60"/>
  <c r="A1421" i="60"/>
  <c r="D1420" i="60"/>
  <c r="A1420" i="60"/>
  <c r="D1419" i="60"/>
  <c r="A1419" i="60"/>
  <c r="D1418" i="60"/>
  <c r="A1418" i="60"/>
  <c r="D1417" i="60"/>
  <c r="A1417" i="60"/>
  <c r="D1416" i="60"/>
  <c r="A1416" i="60"/>
  <c r="D1415" i="60"/>
  <c r="A1415" i="60"/>
  <c r="D1414" i="60"/>
  <c r="A1414" i="60"/>
  <c r="D1413" i="60"/>
  <c r="A1413" i="60"/>
  <c r="D1412" i="60"/>
  <c r="A1412" i="60"/>
  <c r="D1411" i="60"/>
  <c r="A1411" i="60"/>
  <c r="D1410" i="60"/>
  <c r="A1410" i="60"/>
  <c r="D1409" i="60"/>
  <c r="A1409" i="60"/>
  <c r="D1408" i="60"/>
  <c r="A1408" i="60"/>
  <c r="D1407" i="60"/>
  <c r="A1407" i="60"/>
  <c r="D1406" i="60"/>
  <c r="A1406" i="60"/>
  <c r="D1405" i="60"/>
  <c r="A1405" i="60"/>
  <c r="D1404" i="60"/>
  <c r="A1404" i="60"/>
  <c r="D1403" i="60"/>
  <c r="A1403" i="60"/>
  <c r="D1402" i="60"/>
  <c r="A1402" i="60"/>
  <c r="D1401" i="60"/>
  <c r="A1401" i="60"/>
  <c r="D1400" i="60"/>
  <c r="A1400" i="60"/>
  <c r="D1399" i="60"/>
  <c r="A1399" i="60"/>
  <c r="D1398" i="60"/>
  <c r="A1398" i="60"/>
  <c r="D1397" i="60"/>
  <c r="A1397" i="60"/>
  <c r="D1396" i="60"/>
  <c r="A1396" i="60"/>
  <c r="D1395" i="60"/>
  <c r="A1395" i="60"/>
  <c r="D1394" i="60"/>
  <c r="A1394" i="60"/>
  <c r="D1393" i="60"/>
  <c r="A1393" i="60"/>
  <c r="D1392" i="60"/>
  <c r="A1392" i="60"/>
  <c r="D1391" i="60"/>
  <c r="A1391" i="60"/>
  <c r="D1390" i="60"/>
  <c r="A1390" i="60"/>
  <c r="D1389" i="60"/>
  <c r="A1389" i="60"/>
  <c r="D1388" i="60"/>
  <c r="A1388" i="60"/>
  <c r="D1387" i="60"/>
  <c r="A1387" i="60"/>
  <c r="D1386" i="60"/>
  <c r="A1386" i="60"/>
  <c r="D1385" i="60"/>
  <c r="A1385" i="60"/>
  <c r="D1384" i="60"/>
  <c r="A1384" i="60"/>
  <c r="D1383" i="60"/>
  <c r="A1383" i="60"/>
  <c r="D1382" i="60"/>
  <c r="A1382" i="60"/>
  <c r="D1381" i="60"/>
  <c r="A1381" i="60"/>
  <c r="D1380" i="60"/>
  <c r="A1380" i="60"/>
  <c r="D1379" i="60"/>
  <c r="A1379" i="60"/>
  <c r="D1378" i="60"/>
  <c r="A1378" i="60"/>
  <c r="D1377" i="60"/>
  <c r="A1377" i="60"/>
  <c r="D1376" i="60"/>
  <c r="A1376" i="60"/>
  <c r="D1375" i="60"/>
  <c r="A1375" i="60"/>
  <c r="D1374" i="60"/>
  <c r="A1374" i="60"/>
  <c r="D1373" i="60"/>
  <c r="A1373" i="60"/>
  <c r="D1372" i="60"/>
  <c r="A1372" i="60"/>
  <c r="D1371" i="60"/>
  <c r="A1371" i="60"/>
  <c r="D1370" i="60"/>
  <c r="A1370" i="60"/>
  <c r="D1369" i="60"/>
  <c r="A1369" i="60"/>
  <c r="D1368" i="60"/>
  <c r="A1368" i="60"/>
  <c r="D1367" i="60"/>
  <c r="A1367" i="60"/>
  <c r="D1366" i="60"/>
  <c r="A1366" i="60"/>
  <c r="D1365" i="60"/>
  <c r="A1365" i="60"/>
  <c r="D1364" i="60"/>
  <c r="A1364" i="60"/>
  <c r="D1363" i="60"/>
  <c r="A1363" i="60"/>
  <c r="D1362" i="60"/>
  <c r="A1362" i="60"/>
  <c r="D1361" i="60"/>
  <c r="A1361" i="60"/>
  <c r="D1360" i="60"/>
  <c r="A1360" i="60"/>
  <c r="D1359" i="60"/>
  <c r="A1359" i="60"/>
  <c r="D1358" i="60"/>
  <c r="A1358" i="60"/>
  <c r="D1357" i="60"/>
  <c r="A1357" i="60"/>
  <c r="D1356" i="60"/>
  <c r="A1356" i="60"/>
  <c r="D1355" i="60"/>
  <c r="A1355" i="60"/>
  <c r="D1354" i="60"/>
  <c r="A1354" i="60"/>
  <c r="D1353" i="60"/>
  <c r="A1353" i="60"/>
  <c r="D1352" i="60"/>
  <c r="A1352" i="60"/>
  <c r="D1351" i="60"/>
  <c r="A1351" i="60"/>
  <c r="D1350" i="60"/>
  <c r="A1350" i="60"/>
  <c r="D1349" i="60"/>
  <c r="A1349" i="60"/>
  <c r="D1348" i="60"/>
  <c r="A1348" i="60"/>
  <c r="D1347" i="60"/>
  <c r="A1347" i="60"/>
  <c r="D1346" i="60"/>
  <c r="A1346" i="60"/>
  <c r="D1345" i="60"/>
  <c r="A1345" i="60"/>
  <c r="D1344" i="60"/>
  <c r="A1344" i="60"/>
  <c r="D1343" i="60"/>
  <c r="A1343" i="60"/>
  <c r="D1342" i="60"/>
  <c r="A1342" i="60"/>
  <c r="D1341" i="60"/>
  <c r="A1341" i="60"/>
  <c r="D1340" i="60"/>
  <c r="A1340" i="60"/>
  <c r="D1339" i="60"/>
  <c r="A1339" i="60"/>
  <c r="D1338" i="60"/>
  <c r="A1338" i="60"/>
  <c r="D1337" i="60"/>
  <c r="A1337" i="60"/>
  <c r="D1336" i="60"/>
  <c r="A1336" i="60"/>
  <c r="D1335" i="60"/>
  <c r="A1335" i="60"/>
  <c r="D1334" i="60"/>
  <c r="A1334" i="60"/>
  <c r="D1333" i="60"/>
  <c r="A1333" i="60"/>
  <c r="D1332" i="60"/>
  <c r="A1332" i="60"/>
  <c r="D1331" i="60"/>
  <c r="A1331" i="60"/>
  <c r="D1330" i="60"/>
  <c r="A1330" i="60"/>
  <c r="D1329" i="60"/>
  <c r="A1329" i="60"/>
  <c r="D1328" i="60"/>
  <c r="A1328" i="60"/>
  <c r="D1327" i="60"/>
  <c r="A1327" i="60"/>
  <c r="D1326" i="60"/>
  <c r="A1326" i="60"/>
  <c r="D1325" i="60"/>
  <c r="A1325" i="60"/>
  <c r="D1324" i="60"/>
  <c r="A1324" i="60"/>
  <c r="D1323" i="60"/>
  <c r="A1323" i="60"/>
  <c r="D1322" i="60"/>
  <c r="A1322" i="60"/>
  <c r="D1321" i="60"/>
  <c r="A1321" i="60"/>
  <c r="D1320" i="60"/>
  <c r="A1320" i="60"/>
  <c r="D1319" i="60"/>
  <c r="A1319" i="60"/>
  <c r="D1318" i="60"/>
  <c r="A1318" i="60"/>
  <c r="D1317" i="60"/>
  <c r="A1317" i="60"/>
  <c r="D1316" i="60"/>
  <c r="A1316" i="60"/>
  <c r="D1315" i="60"/>
  <c r="A1315" i="60"/>
  <c r="D1314" i="60"/>
  <c r="A1314" i="60"/>
  <c r="D1313" i="60"/>
  <c r="A1313" i="60"/>
  <c r="D1312" i="60"/>
  <c r="A1312" i="60"/>
  <c r="D1311" i="60"/>
  <c r="A1311" i="60"/>
  <c r="D1310" i="60"/>
  <c r="A1310" i="60"/>
  <c r="D1309" i="60"/>
  <c r="A1309" i="60"/>
  <c r="D1308" i="60"/>
  <c r="A1308" i="60"/>
  <c r="D1307" i="60"/>
  <c r="A1307" i="60"/>
  <c r="D1306" i="60"/>
  <c r="A1306" i="60"/>
  <c r="D1305" i="60"/>
  <c r="A1305" i="60"/>
  <c r="D1304" i="60"/>
  <c r="A1304" i="60"/>
  <c r="D1303" i="60"/>
  <c r="A1303" i="60"/>
  <c r="D1302" i="60"/>
  <c r="A1302" i="60"/>
  <c r="D1301" i="60"/>
  <c r="A1301" i="60"/>
  <c r="D1300" i="60"/>
  <c r="A1300" i="60"/>
  <c r="D1299" i="60"/>
  <c r="A1299" i="60"/>
  <c r="D1298" i="60"/>
  <c r="A1298" i="60"/>
  <c r="D1297" i="60"/>
  <c r="A1297" i="60"/>
  <c r="D1296" i="60"/>
  <c r="A1296" i="60"/>
  <c r="D1295" i="60"/>
  <c r="A1295" i="60"/>
  <c r="D1294" i="60"/>
  <c r="A1294" i="60"/>
  <c r="D1293" i="60"/>
  <c r="A1293" i="60"/>
  <c r="D1292" i="60"/>
  <c r="A1292" i="60"/>
  <c r="D1291" i="60"/>
  <c r="A1291" i="60"/>
  <c r="D1290" i="60"/>
  <c r="A1290" i="60"/>
  <c r="D1289" i="60"/>
  <c r="A1289" i="60"/>
  <c r="D1288" i="60"/>
  <c r="A1288" i="60"/>
  <c r="D1287" i="60"/>
  <c r="A1287" i="60"/>
  <c r="D1286" i="60"/>
  <c r="A1286" i="60"/>
  <c r="D1285" i="60"/>
  <c r="A1285" i="60"/>
  <c r="D1284" i="60"/>
  <c r="A1284" i="60"/>
  <c r="D1283" i="60"/>
  <c r="A1283" i="60"/>
  <c r="D1282" i="60"/>
  <c r="A1282" i="60"/>
  <c r="D1281" i="60"/>
  <c r="A1281" i="60"/>
  <c r="D1280" i="60"/>
  <c r="A1280" i="60"/>
  <c r="D1279" i="60"/>
  <c r="A1279" i="60"/>
  <c r="D1278" i="60"/>
  <c r="A1278" i="60"/>
  <c r="D1277" i="60"/>
  <c r="A1277" i="60"/>
  <c r="D1276" i="60"/>
  <c r="A1276" i="60"/>
  <c r="D1275" i="60"/>
  <c r="A1275" i="60"/>
  <c r="D1274" i="60"/>
  <c r="A1274" i="60"/>
  <c r="D1273" i="60"/>
  <c r="A1273" i="60"/>
  <c r="D1272" i="60"/>
  <c r="A1272" i="60"/>
  <c r="D1271" i="60"/>
  <c r="A1271" i="60"/>
  <c r="D1270" i="60"/>
  <c r="A1270" i="60"/>
  <c r="D1269" i="60"/>
  <c r="A1269" i="60"/>
  <c r="D1268" i="60"/>
  <c r="A1268" i="60"/>
  <c r="D1267" i="60"/>
  <c r="A1267" i="60"/>
  <c r="D1266" i="60"/>
  <c r="A1266" i="60"/>
  <c r="D1265" i="60"/>
  <c r="A1265" i="60"/>
  <c r="D1264" i="60"/>
  <c r="A1264" i="60"/>
  <c r="D1263" i="60"/>
  <c r="A1263" i="60"/>
  <c r="D1262" i="60"/>
  <c r="A1262" i="60"/>
  <c r="D1261" i="60"/>
  <c r="A1261" i="60"/>
  <c r="D1260" i="60"/>
  <c r="A1260" i="60"/>
  <c r="D1259" i="60"/>
  <c r="A1259" i="60"/>
  <c r="D1258" i="60"/>
  <c r="A1258" i="60"/>
  <c r="D1257" i="60"/>
  <c r="A1257" i="60"/>
  <c r="D1256" i="60"/>
  <c r="A1256" i="60"/>
  <c r="D1255" i="60"/>
  <c r="A1255" i="60"/>
  <c r="D1254" i="60"/>
  <c r="A1254" i="60"/>
  <c r="D1253" i="60"/>
  <c r="A1253" i="60"/>
  <c r="D1252" i="60"/>
  <c r="A1252" i="60"/>
  <c r="D1251" i="60"/>
  <c r="A1251" i="60"/>
  <c r="D1250" i="60"/>
  <c r="A1250" i="60"/>
  <c r="D1249" i="60"/>
  <c r="A1249" i="60"/>
  <c r="D1248" i="60"/>
  <c r="A1248" i="60"/>
  <c r="D1247" i="60"/>
  <c r="A1247" i="60"/>
  <c r="D1246" i="60"/>
  <c r="A1246" i="60"/>
  <c r="D1245" i="60"/>
  <c r="A1245" i="60"/>
  <c r="D1244" i="60"/>
  <c r="A1244" i="60"/>
  <c r="D1243" i="60"/>
  <c r="A1243" i="60"/>
  <c r="D1242" i="60"/>
  <c r="A1242" i="60"/>
  <c r="D1241" i="60"/>
  <c r="A1241" i="60"/>
  <c r="D1240" i="60"/>
  <c r="A1240" i="60"/>
  <c r="D1239" i="60"/>
  <c r="A1239" i="60"/>
  <c r="D1238" i="60"/>
  <c r="A1238" i="60"/>
  <c r="D1237" i="60"/>
  <c r="A1237" i="60"/>
  <c r="D1236" i="60"/>
  <c r="A1236" i="60"/>
  <c r="D1235" i="60"/>
  <c r="A1235" i="60"/>
  <c r="D1234" i="60"/>
  <c r="A1234" i="60"/>
  <c r="D1233" i="60"/>
  <c r="A1233" i="60"/>
  <c r="D1232" i="60"/>
  <c r="A1232" i="60"/>
  <c r="D1231" i="60"/>
  <c r="A1231" i="60"/>
  <c r="D1230" i="60"/>
  <c r="A1230" i="60"/>
  <c r="D1229" i="60"/>
  <c r="A1229" i="60"/>
  <c r="D1228" i="60"/>
  <c r="A1228" i="60"/>
  <c r="D1227" i="60"/>
  <c r="A1227" i="60"/>
  <c r="D1226" i="60"/>
  <c r="A1226" i="60"/>
  <c r="D1225" i="60"/>
  <c r="A1225" i="60"/>
  <c r="D1224" i="60"/>
  <c r="A1224" i="60"/>
  <c r="D1223" i="60"/>
  <c r="A1223" i="60"/>
  <c r="D1222" i="60"/>
  <c r="A1222" i="60"/>
  <c r="D1221" i="60"/>
  <c r="A1221" i="60"/>
  <c r="D1220" i="60"/>
  <c r="A1220" i="60"/>
  <c r="D1219" i="60"/>
  <c r="A1219" i="60"/>
  <c r="D1218" i="60"/>
  <c r="A1218" i="60"/>
  <c r="D1217" i="60"/>
  <c r="A1217" i="60"/>
  <c r="D1216" i="60"/>
  <c r="A1216" i="60"/>
  <c r="D1215" i="60"/>
  <c r="A1215" i="60"/>
  <c r="D1214" i="60"/>
  <c r="A1214" i="60"/>
  <c r="D1213" i="60"/>
  <c r="A1213" i="60"/>
  <c r="D1212" i="60"/>
  <c r="A1212" i="60"/>
  <c r="D1211" i="60"/>
  <c r="A1211" i="60"/>
  <c r="D1210" i="60"/>
  <c r="A1210" i="60"/>
  <c r="D1209" i="60"/>
  <c r="A1209" i="60"/>
  <c r="D1208" i="60"/>
  <c r="A1208" i="60"/>
  <c r="D1207" i="60"/>
  <c r="A1207" i="60"/>
  <c r="D1206" i="60"/>
  <c r="A1206" i="60"/>
  <c r="D1205" i="60"/>
  <c r="A1205" i="60"/>
  <c r="D1204" i="60"/>
  <c r="A1204" i="60"/>
  <c r="D1203" i="60"/>
  <c r="A1203" i="60"/>
  <c r="D1202" i="60"/>
  <c r="A1202" i="60"/>
  <c r="D1201" i="60"/>
  <c r="A1201" i="60"/>
  <c r="D1200" i="60"/>
  <c r="A1200" i="60"/>
  <c r="D1199" i="60"/>
  <c r="A1199" i="60"/>
  <c r="D1198" i="60"/>
  <c r="A1198" i="60"/>
  <c r="D1197" i="60"/>
  <c r="A1197" i="60"/>
  <c r="D1196" i="60"/>
  <c r="A1196" i="60"/>
  <c r="D1195" i="60"/>
  <c r="A1195" i="60"/>
  <c r="D1194" i="60"/>
  <c r="A1194" i="60"/>
  <c r="D1193" i="60"/>
  <c r="A1193" i="60"/>
  <c r="D1192" i="60"/>
  <c r="A1192" i="60"/>
  <c r="D1191" i="60"/>
  <c r="A1191" i="60"/>
  <c r="D1190" i="60"/>
  <c r="A1190" i="60"/>
  <c r="D1189" i="60"/>
  <c r="A1189" i="60"/>
  <c r="D1188" i="60"/>
  <c r="A1188" i="60"/>
  <c r="D1187" i="60"/>
  <c r="A1187" i="60"/>
  <c r="D1186" i="60"/>
  <c r="A1186" i="60"/>
  <c r="D1185" i="60"/>
  <c r="A1185" i="60"/>
  <c r="D1184" i="60"/>
  <c r="A1184" i="60"/>
  <c r="D1183" i="60"/>
  <c r="A1183" i="60"/>
  <c r="D1182" i="60"/>
  <c r="A1182" i="60"/>
  <c r="D1181" i="60"/>
  <c r="A1181" i="60"/>
  <c r="D1180" i="60"/>
  <c r="A1180" i="60"/>
  <c r="D1179" i="60"/>
  <c r="A1179" i="60"/>
  <c r="D1178" i="60"/>
  <c r="A1178" i="60"/>
  <c r="D1177" i="60"/>
  <c r="A1177" i="60"/>
  <c r="D1176" i="60"/>
  <c r="A1176" i="60"/>
  <c r="D1175" i="60"/>
  <c r="A1175" i="60"/>
  <c r="D1174" i="60"/>
  <c r="A1174" i="60"/>
  <c r="D1173" i="60"/>
  <c r="A1173" i="60"/>
  <c r="D1172" i="60"/>
  <c r="A1172" i="60"/>
  <c r="D1171" i="60"/>
  <c r="A1171" i="60"/>
  <c r="D1170" i="60"/>
  <c r="A1170" i="60"/>
  <c r="D1169" i="60"/>
  <c r="A1169" i="60"/>
  <c r="D1168" i="60"/>
  <c r="A1168" i="60"/>
  <c r="D1167" i="60"/>
  <c r="A1167" i="60"/>
  <c r="D1166" i="60"/>
  <c r="A1166" i="60"/>
  <c r="D1165" i="60"/>
  <c r="A1165" i="60"/>
  <c r="D1164" i="60"/>
  <c r="A1164" i="60"/>
  <c r="D1163" i="60"/>
  <c r="A1163" i="60"/>
  <c r="D1162" i="60"/>
  <c r="A1162" i="60"/>
  <c r="D1161" i="60"/>
  <c r="A1161" i="60"/>
  <c r="D1160" i="60"/>
  <c r="A1160" i="60"/>
  <c r="D1159" i="60"/>
  <c r="A1159" i="60"/>
  <c r="D1158" i="60"/>
  <c r="A1158" i="60"/>
  <c r="D1157" i="60"/>
  <c r="A1157" i="60"/>
  <c r="D1156" i="60"/>
  <c r="A1156" i="60"/>
  <c r="D1155" i="60"/>
  <c r="A1155" i="60"/>
  <c r="D1154" i="60"/>
  <c r="A1154" i="60"/>
  <c r="D1153" i="60"/>
  <c r="A1153" i="60"/>
  <c r="D1152" i="60"/>
  <c r="A1152" i="60"/>
  <c r="D1151" i="60"/>
  <c r="A1151" i="60"/>
  <c r="D1150" i="60"/>
  <c r="A1150" i="60"/>
  <c r="D1149" i="60"/>
  <c r="A1149" i="60"/>
  <c r="D1148" i="60"/>
  <c r="A1148" i="60"/>
  <c r="D1147" i="60"/>
  <c r="A1147" i="60"/>
  <c r="D1146" i="60"/>
  <c r="A1146" i="60"/>
  <c r="D1145" i="60"/>
  <c r="A1145" i="60"/>
  <c r="D1144" i="60"/>
  <c r="A1144" i="60"/>
  <c r="D1143" i="60"/>
  <c r="A1143" i="60"/>
  <c r="D1142" i="60"/>
  <c r="A1142" i="60"/>
  <c r="D1141" i="60"/>
  <c r="A1141" i="60"/>
  <c r="D1140" i="60"/>
  <c r="A1140" i="60"/>
  <c r="D1139" i="60"/>
  <c r="A1139" i="60"/>
  <c r="D1138" i="60"/>
  <c r="A1138" i="60"/>
  <c r="D1137" i="60"/>
  <c r="A1137" i="60"/>
  <c r="D1136" i="60"/>
  <c r="A1136" i="60"/>
  <c r="D1135" i="60"/>
  <c r="A1135" i="60"/>
  <c r="D1134" i="60"/>
  <c r="A1134" i="60"/>
  <c r="D1133" i="60"/>
  <c r="A1133" i="60"/>
  <c r="D1132" i="60"/>
  <c r="A1132" i="60"/>
  <c r="D1131" i="60"/>
  <c r="A1131" i="60"/>
  <c r="D1130" i="60"/>
  <c r="A1130" i="60"/>
  <c r="D1129" i="60"/>
  <c r="A1129" i="60"/>
  <c r="D1128" i="60"/>
  <c r="A1128" i="60"/>
  <c r="D1127" i="60"/>
  <c r="A1127" i="60"/>
  <c r="D1126" i="60"/>
  <c r="A1126" i="60"/>
  <c r="D1125" i="60"/>
  <c r="A1125" i="60"/>
  <c r="D1124" i="60"/>
  <c r="A1124" i="60"/>
  <c r="D1123" i="60"/>
  <c r="A1123" i="60"/>
  <c r="D1122" i="60"/>
  <c r="A1122" i="60"/>
  <c r="D1121" i="60"/>
  <c r="A1121" i="60"/>
  <c r="D1120" i="60"/>
  <c r="A1120" i="60"/>
  <c r="D1119" i="60"/>
  <c r="A1119" i="60"/>
  <c r="D1118" i="60"/>
  <c r="A1118" i="60"/>
  <c r="D1117" i="60"/>
  <c r="A1117" i="60"/>
  <c r="D1116" i="60"/>
  <c r="A1116" i="60"/>
  <c r="D1115" i="60"/>
  <c r="A1115" i="60"/>
  <c r="D1114" i="60"/>
  <c r="A1114" i="60"/>
  <c r="D1113" i="60"/>
  <c r="A1113" i="60"/>
  <c r="D1112" i="60"/>
  <c r="A1112" i="60"/>
  <c r="D1111" i="60"/>
  <c r="A1111" i="60"/>
  <c r="D1110" i="60"/>
  <c r="A1110" i="60"/>
  <c r="D1109" i="60"/>
  <c r="A1109" i="60"/>
  <c r="D1108" i="60"/>
  <c r="A1108" i="60"/>
  <c r="D1107" i="60"/>
  <c r="A1107" i="60"/>
  <c r="D1106" i="60"/>
  <c r="A1106" i="60"/>
  <c r="D1105" i="60"/>
  <c r="A1105" i="60"/>
  <c r="D1104" i="60"/>
  <c r="A1104" i="60"/>
  <c r="D1103" i="60"/>
  <c r="A1103" i="60"/>
  <c r="D1102" i="60"/>
  <c r="A1102" i="60"/>
  <c r="D1101" i="60"/>
  <c r="A1101" i="60"/>
  <c r="D1100" i="60"/>
  <c r="A1100" i="60"/>
  <c r="D1099" i="60"/>
  <c r="A1099" i="60"/>
  <c r="D1098" i="60"/>
  <c r="A1098" i="60"/>
  <c r="D1097" i="60"/>
  <c r="A1097" i="60"/>
  <c r="D1096" i="60"/>
  <c r="A1096" i="60"/>
  <c r="D1095" i="60"/>
  <c r="A1095" i="60"/>
  <c r="D1094" i="60"/>
  <c r="A1094" i="60"/>
  <c r="D1093" i="60"/>
  <c r="A1093" i="60"/>
  <c r="D1092" i="60"/>
  <c r="A1092" i="60"/>
  <c r="D1091" i="60"/>
  <c r="A1091" i="60"/>
  <c r="D1090" i="60"/>
  <c r="A1090" i="60"/>
  <c r="D1089" i="60"/>
  <c r="A1089" i="60"/>
  <c r="D1088" i="60"/>
  <c r="A1088" i="60"/>
  <c r="D1087" i="60"/>
  <c r="A1087" i="60"/>
  <c r="D1086" i="60"/>
  <c r="A1086" i="60"/>
  <c r="D1085" i="60"/>
  <c r="A1085" i="60"/>
  <c r="D1084" i="60"/>
  <c r="A1084" i="60"/>
  <c r="D1083" i="60"/>
  <c r="A1083" i="60"/>
  <c r="D1082" i="60"/>
  <c r="A1082" i="60"/>
  <c r="D1081" i="60"/>
  <c r="A1081" i="60"/>
  <c r="D1080" i="60"/>
  <c r="A1080" i="60"/>
  <c r="D1079" i="60"/>
  <c r="A1079" i="60"/>
  <c r="D1078" i="60"/>
  <c r="A1078" i="60"/>
  <c r="D1077" i="60"/>
  <c r="A1077" i="60"/>
  <c r="D1076" i="60"/>
  <c r="A1076" i="60"/>
  <c r="D1075" i="60"/>
  <c r="A1075" i="60"/>
  <c r="D1074" i="60"/>
  <c r="A1074" i="60"/>
  <c r="D1073" i="60"/>
  <c r="A1073" i="60"/>
  <c r="D1072" i="60"/>
  <c r="A1072" i="60"/>
  <c r="D1071" i="60"/>
  <c r="A1071" i="60"/>
  <c r="D1070" i="60"/>
  <c r="A1070" i="60"/>
  <c r="D1069" i="60"/>
  <c r="A1069" i="60"/>
  <c r="D1068" i="60"/>
  <c r="A1068" i="60"/>
  <c r="D1067" i="60"/>
  <c r="A1067" i="60"/>
  <c r="D1066" i="60"/>
  <c r="A1066" i="60"/>
  <c r="D1065" i="60"/>
  <c r="A1065" i="60"/>
  <c r="D1064" i="60"/>
  <c r="A1064" i="60"/>
  <c r="D1063" i="60"/>
  <c r="A1063" i="60"/>
  <c r="D1062" i="60"/>
  <c r="A1062" i="60"/>
  <c r="D1061" i="60"/>
  <c r="A1061" i="60"/>
  <c r="D1060" i="60"/>
  <c r="A1060" i="60"/>
  <c r="D1059" i="60"/>
  <c r="A1059" i="60"/>
  <c r="D1058" i="60"/>
  <c r="A1058" i="60"/>
  <c r="D1057" i="60"/>
  <c r="A1057" i="60"/>
  <c r="D1056" i="60"/>
  <c r="A1056" i="60"/>
  <c r="D1055" i="60"/>
  <c r="A1055" i="60"/>
  <c r="D1054" i="60"/>
  <c r="A1054" i="60"/>
  <c r="D1053" i="60"/>
  <c r="A1053" i="60"/>
  <c r="D1052" i="60"/>
  <c r="A1052" i="60"/>
  <c r="D1051" i="60"/>
  <c r="A1051" i="60"/>
  <c r="D1050" i="60"/>
  <c r="A1050" i="60"/>
  <c r="D1049" i="60"/>
  <c r="A1049" i="60"/>
  <c r="D1048" i="60"/>
  <c r="A1048" i="60"/>
  <c r="D1047" i="60"/>
  <c r="A1047" i="60"/>
  <c r="D1046" i="60"/>
  <c r="A1046" i="60"/>
  <c r="D1045" i="60"/>
  <c r="A1045" i="60"/>
  <c r="D1044" i="60"/>
  <c r="A1044" i="60"/>
  <c r="D1043" i="60"/>
  <c r="A1043" i="60"/>
  <c r="D1042" i="60"/>
  <c r="A1042" i="60"/>
  <c r="D1041" i="60"/>
  <c r="A1041" i="60"/>
  <c r="D1040" i="60"/>
  <c r="A1040" i="60"/>
  <c r="D1039" i="60"/>
  <c r="A1039" i="60"/>
  <c r="D1038" i="60"/>
  <c r="A1038" i="60"/>
  <c r="D1037" i="60"/>
  <c r="A1037" i="60"/>
  <c r="D1036" i="60"/>
  <c r="A1036" i="60"/>
  <c r="D1035" i="60"/>
  <c r="A1035" i="60"/>
  <c r="D1034" i="60"/>
  <c r="A1034" i="60"/>
  <c r="D1033" i="60"/>
  <c r="A1033" i="60"/>
  <c r="D1032" i="60"/>
  <c r="A1032" i="60"/>
  <c r="D1031" i="60"/>
  <c r="A1031" i="60"/>
  <c r="D1030" i="60"/>
  <c r="A1030" i="60"/>
  <c r="D1029" i="60"/>
  <c r="A1029" i="60"/>
  <c r="D1028" i="60"/>
  <c r="A1028" i="60"/>
  <c r="D1027" i="60"/>
  <c r="A1027" i="60"/>
  <c r="D1026" i="60"/>
  <c r="A1026" i="60"/>
  <c r="D1025" i="60"/>
  <c r="A1025" i="60"/>
  <c r="D1024" i="60"/>
  <c r="A1024" i="60"/>
  <c r="D1023" i="60"/>
  <c r="A1023" i="60"/>
  <c r="D1022" i="60"/>
  <c r="A1022" i="60"/>
  <c r="D1021" i="60"/>
  <c r="A1021" i="60"/>
  <c r="D1020" i="60"/>
  <c r="A1020" i="60"/>
  <c r="D1019" i="60"/>
  <c r="A1019" i="60"/>
  <c r="D1018" i="60"/>
  <c r="A1018" i="60"/>
  <c r="D1017" i="60"/>
  <c r="A1017" i="60"/>
  <c r="D1016" i="60"/>
  <c r="A1016" i="60"/>
  <c r="D1015" i="60"/>
  <c r="A1015" i="60"/>
  <c r="D1014" i="60"/>
  <c r="A1014" i="60"/>
  <c r="D1013" i="60"/>
  <c r="A1013" i="60"/>
  <c r="D1012" i="60"/>
  <c r="A1012" i="60"/>
  <c r="D1011" i="60"/>
  <c r="A1011" i="60"/>
  <c r="D1010" i="60"/>
  <c r="A1010" i="60"/>
  <c r="D1009" i="60"/>
  <c r="A1009" i="60"/>
  <c r="D1008" i="60"/>
  <c r="A1008" i="60"/>
  <c r="D1007" i="60"/>
  <c r="A1007" i="60"/>
  <c r="D1006" i="60"/>
  <c r="A1006" i="60"/>
  <c r="D1005" i="60"/>
  <c r="A1005" i="60"/>
  <c r="D1004" i="60"/>
  <c r="A1004" i="60"/>
  <c r="D1003" i="60"/>
  <c r="A1003" i="60"/>
  <c r="D1002" i="60"/>
  <c r="A1002" i="60"/>
  <c r="D1001" i="60"/>
  <c r="A1001" i="60"/>
  <c r="D1000" i="60"/>
  <c r="A1000" i="60"/>
  <c r="D999" i="60"/>
  <c r="A999" i="60"/>
  <c r="D998" i="60"/>
  <c r="A998" i="60"/>
  <c r="D997" i="60"/>
  <c r="A997" i="60"/>
  <c r="D996" i="60"/>
  <c r="A996" i="60"/>
  <c r="D995" i="60"/>
  <c r="A995" i="60"/>
  <c r="D994" i="60"/>
  <c r="A994" i="60"/>
  <c r="D993" i="60"/>
  <c r="A993" i="60"/>
  <c r="D992" i="60"/>
  <c r="A992" i="60"/>
  <c r="D991" i="60"/>
  <c r="A991" i="60"/>
  <c r="D990" i="60"/>
  <c r="A990" i="60"/>
  <c r="D989" i="60"/>
  <c r="A989" i="60"/>
  <c r="D988" i="60"/>
  <c r="A988" i="60"/>
  <c r="D987" i="60"/>
  <c r="A987" i="60"/>
  <c r="D986" i="60"/>
  <c r="A986" i="60"/>
  <c r="D985" i="60"/>
  <c r="A985" i="60"/>
  <c r="D984" i="60"/>
  <c r="A984" i="60"/>
  <c r="D983" i="60"/>
  <c r="A983" i="60"/>
  <c r="D982" i="60"/>
  <c r="A982" i="60"/>
  <c r="D981" i="60"/>
  <c r="A981" i="60"/>
  <c r="D980" i="60"/>
  <c r="A980" i="60"/>
  <c r="D979" i="60"/>
  <c r="A979" i="60"/>
  <c r="D978" i="60"/>
  <c r="A978" i="60"/>
  <c r="D977" i="60"/>
  <c r="A977" i="60"/>
  <c r="D976" i="60"/>
  <c r="A976" i="60"/>
  <c r="D975" i="60"/>
  <c r="A975" i="60"/>
  <c r="D974" i="60"/>
  <c r="A974" i="60"/>
  <c r="D973" i="60"/>
  <c r="A973" i="60"/>
  <c r="D972" i="60"/>
  <c r="A972" i="60"/>
  <c r="D971" i="60"/>
  <c r="A971" i="60"/>
  <c r="D970" i="60"/>
  <c r="A970" i="60"/>
  <c r="D969" i="60"/>
  <c r="A969" i="60"/>
  <c r="D968" i="60"/>
  <c r="A968" i="60"/>
  <c r="D967" i="60"/>
  <c r="A967" i="60"/>
  <c r="D966" i="60"/>
  <c r="A966" i="60"/>
  <c r="D965" i="60"/>
  <c r="A965" i="60"/>
  <c r="D964" i="60"/>
  <c r="A964" i="60"/>
  <c r="D963" i="60"/>
  <c r="A963" i="60"/>
  <c r="D962" i="60"/>
  <c r="A962" i="60"/>
  <c r="D961" i="60"/>
  <c r="A961" i="60"/>
  <c r="D960" i="60"/>
  <c r="A960" i="60"/>
  <c r="D959" i="60"/>
  <c r="A959" i="60"/>
  <c r="D958" i="60"/>
  <c r="A958" i="60"/>
  <c r="D957" i="60"/>
  <c r="A957" i="60"/>
  <c r="D956" i="60"/>
  <c r="A956" i="60"/>
  <c r="D955" i="60"/>
  <c r="A955" i="60"/>
  <c r="D954" i="60"/>
  <c r="A954" i="60"/>
  <c r="D953" i="60"/>
  <c r="A953" i="60"/>
  <c r="D952" i="60"/>
  <c r="A952" i="60"/>
  <c r="D951" i="60"/>
  <c r="A951" i="60"/>
  <c r="D950" i="60"/>
  <c r="A950" i="60"/>
  <c r="D949" i="60"/>
  <c r="A949" i="60"/>
  <c r="D948" i="60"/>
  <c r="A948" i="60"/>
  <c r="D947" i="60"/>
  <c r="A947" i="60"/>
  <c r="D946" i="60"/>
  <c r="A946" i="60"/>
  <c r="D945" i="60"/>
  <c r="A945" i="60"/>
  <c r="D944" i="60"/>
  <c r="A944" i="60"/>
  <c r="D943" i="60"/>
  <c r="A943" i="60"/>
  <c r="D942" i="60"/>
  <c r="A942" i="60"/>
  <c r="D941" i="60"/>
  <c r="A941" i="60"/>
  <c r="D940" i="60"/>
  <c r="A940" i="60"/>
  <c r="D939" i="60"/>
  <c r="A939" i="60"/>
  <c r="D938" i="60"/>
  <c r="A938" i="60"/>
  <c r="D937" i="60"/>
  <c r="A937" i="60"/>
  <c r="D936" i="60"/>
  <c r="A936" i="60"/>
  <c r="D935" i="60"/>
  <c r="A935" i="60"/>
  <c r="D934" i="60"/>
  <c r="A934" i="60"/>
  <c r="D933" i="60"/>
  <c r="A933" i="60"/>
  <c r="D932" i="60"/>
  <c r="A932" i="60"/>
  <c r="D931" i="60"/>
  <c r="A931" i="60"/>
  <c r="D930" i="60"/>
  <c r="A930" i="60"/>
  <c r="D929" i="60"/>
  <c r="A929" i="60"/>
  <c r="D928" i="60"/>
  <c r="A928" i="60"/>
  <c r="D927" i="60"/>
  <c r="A927" i="60"/>
  <c r="D926" i="60"/>
  <c r="A926" i="60"/>
  <c r="D925" i="60"/>
  <c r="A925" i="60"/>
  <c r="D924" i="60"/>
  <c r="A924" i="60"/>
  <c r="D923" i="60"/>
  <c r="A923" i="60"/>
  <c r="D922" i="60"/>
  <c r="A922" i="60"/>
  <c r="D921" i="60"/>
  <c r="A921" i="60"/>
  <c r="D920" i="60"/>
  <c r="A920" i="60"/>
  <c r="D919" i="60"/>
  <c r="A919" i="60"/>
  <c r="D918" i="60"/>
  <c r="A918" i="60"/>
  <c r="D917" i="60"/>
  <c r="A917" i="60"/>
  <c r="D916" i="60"/>
  <c r="A916" i="60"/>
  <c r="D915" i="60"/>
  <c r="A915" i="60"/>
  <c r="D914" i="60"/>
  <c r="A914" i="60"/>
  <c r="D913" i="60"/>
  <c r="A913" i="60"/>
  <c r="D912" i="60"/>
  <c r="A912" i="60"/>
  <c r="D911" i="60"/>
  <c r="A911" i="60"/>
  <c r="D910" i="60"/>
  <c r="A910" i="60"/>
  <c r="D909" i="60"/>
  <c r="A909" i="60"/>
  <c r="D908" i="60"/>
  <c r="A908" i="60"/>
  <c r="D907" i="60"/>
  <c r="A907" i="60"/>
  <c r="D906" i="60"/>
  <c r="A906" i="60"/>
  <c r="D905" i="60"/>
  <c r="A905" i="60"/>
  <c r="D904" i="60"/>
  <c r="A904" i="60"/>
  <c r="D903" i="60"/>
  <c r="A903" i="60"/>
  <c r="D902" i="60"/>
  <c r="A902" i="60"/>
  <c r="D901" i="60"/>
  <c r="A901" i="60"/>
  <c r="D900" i="60"/>
  <c r="A900" i="60"/>
  <c r="D899" i="60"/>
  <c r="A899" i="60"/>
  <c r="D898" i="60"/>
  <c r="A898" i="60"/>
  <c r="D897" i="60"/>
  <c r="A897" i="60"/>
  <c r="D896" i="60"/>
  <c r="A896" i="60"/>
  <c r="D895" i="60"/>
  <c r="A895" i="60"/>
  <c r="D894" i="60"/>
  <c r="A894" i="60"/>
  <c r="D893" i="60"/>
  <c r="A893" i="60"/>
  <c r="D892" i="60"/>
  <c r="A892" i="60"/>
  <c r="D891" i="60"/>
  <c r="A891" i="60"/>
  <c r="D890" i="60"/>
  <c r="A890" i="60"/>
  <c r="D889" i="60"/>
  <c r="A889" i="60"/>
  <c r="D888" i="60"/>
  <c r="A888" i="60"/>
  <c r="D887" i="60"/>
  <c r="A887" i="60"/>
  <c r="D886" i="60"/>
  <c r="A886" i="60"/>
  <c r="D885" i="60"/>
  <c r="A885" i="60"/>
  <c r="D884" i="60"/>
  <c r="A884" i="60"/>
  <c r="D883" i="60"/>
  <c r="A883" i="60"/>
  <c r="D882" i="60"/>
  <c r="A882" i="60"/>
  <c r="D881" i="60"/>
  <c r="A881" i="60"/>
  <c r="D880" i="60"/>
  <c r="A880" i="60"/>
  <c r="D879" i="60"/>
  <c r="A879" i="60"/>
  <c r="D878" i="60"/>
  <c r="A878" i="60"/>
  <c r="D877" i="60"/>
  <c r="A877" i="60"/>
  <c r="D876" i="60"/>
  <c r="A876" i="60"/>
  <c r="D875" i="60"/>
  <c r="A875" i="60"/>
  <c r="D874" i="60"/>
  <c r="A874" i="60"/>
  <c r="D873" i="60"/>
  <c r="A873" i="60"/>
  <c r="D872" i="60"/>
  <c r="A872" i="60"/>
  <c r="D871" i="60"/>
  <c r="A871" i="60"/>
  <c r="D870" i="60"/>
  <c r="A870" i="60"/>
  <c r="D869" i="60"/>
  <c r="A869" i="60"/>
  <c r="D868" i="60"/>
  <c r="A868" i="60"/>
  <c r="D867" i="60"/>
  <c r="A867" i="60"/>
  <c r="D866" i="60"/>
  <c r="A866" i="60"/>
  <c r="D865" i="60"/>
  <c r="A865" i="60"/>
  <c r="D864" i="60"/>
  <c r="A864" i="60"/>
  <c r="D863" i="60"/>
  <c r="A863" i="60"/>
  <c r="D862" i="60"/>
  <c r="A862" i="60"/>
  <c r="D861" i="60"/>
  <c r="A861" i="60"/>
  <c r="D860" i="60"/>
  <c r="A860" i="60"/>
  <c r="D859" i="60"/>
  <c r="A859" i="60"/>
  <c r="D858" i="60"/>
  <c r="A858" i="60"/>
  <c r="D857" i="60"/>
  <c r="A857" i="60"/>
  <c r="D856" i="60"/>
  <c r="A856" i="60"/>
  <c r="D855" i="60"/>
  <c r="A855" i="60"/>
  <c r="D854" i="60"/>
  <c r="A854" i="60"/>
  <c r="D853" i="60"/>
  <c r="A853" i="60"/>
  <c r="D852" i="60"/>
  <c r="A852" i="60"/>
  <c r="D851" i="60"/>
  <c r="A851" i="60"/>
  <c r="D850" i="60"/>
  <c r="A850" i="60"/>
  <c r="D849" i="60"/>
  <c r="A849" i="60"/>
  <c r="D848" i="60"/>
  <c r="A848" i="60"/>
  <c r="D847" i="60"/>
  <c r="A847" i="60"/>
  <c r="D846" i="60"/>
  <c r="A846" i="60"/>
  <c r="D845" i="60"/>
  <c r="A845" i="60"/>
  <c r="D844" i="60"/>
  <c r="A844" i="60"/>
  <c r="D843" i="60"/>
  <c r="A843" i="60"/>
  <c r="D842" i="60"/>
  <c r="A842" i="60"/>
  <c r="D841" i="60"/>
  <c r="A841" i="60"/>
  <c r="D840" i="60"/>
  <c r="A840" i="60"/>
  <c r="D839" i="60"/>
  <c r="A839" i="60"/>
  <c r="D838" i="60"/>
  <c r="A838" i="60"/>
  <c r="D837" i="60"/>
  <c r="A837" i="60"/>
  <c r="D836" i="60"/>
  <c r="A836" i="60"/>
  <c r="D835" i="60"/>
  <c r="A835" i="60"/>
  <c r="D834" i="60"/>
  <c r="A834" i="60"/>
  <c r="D833" i="60"/>
  <c r="A833" i="60"/>
  <c r="D832" i="60"/>
  <c r="A832" i="60"/>
  <c r="D831" i="60"/>
  <c r="A831" i="60"/>
  <c r="D830" i="60"/>
  <c r="A830" i="60"/>
  <c r="D829" i="60"/>
  <c r="A829" i="60"/>
  <c r="D828" i="60"/>
  <c r="A828" i="60"/>
  <c r="D827" i="60"/>
  <c r="A827" i="60"/>
  <c r="D826" i="60"/>
  <c r="A826" i="60"/>
  <c r="D825" i="60"/>
  <c r="A825" i="60"/>
  <c r="D824" i="60"/>
  <c r="A824" i="60"/>
  <c r="D823" i="60"/>
  <c r="A823" i="60"/>
  <c r="D822" i="60"/>
  <c r="A822" i="60"/>
  <c r="D821" i="60"/>
  <c r="A821" i="60"/>
  <c r="D820" i="60"/>
  <c r="A820" i="60"/>
  <c r="D819" i="60"/>
  <c r="A819" i="60"/>
  <c r="D818" i="60"/>
  <c r="A818" i="60"/>
  <c r="D817" i="60"/>
  <c r="A817" i="60"/>
  <c r="D816" i="60"/>
  <c r="A816" i="60"/>
  <c r="D815" i="60"/>
  <c r="A815" i="60"/>
  <c r="D814" i="60"/>
  <c r="A814" i="60"/>
  <c r="D813" i="60"/>
  <c r="A813" i="60"/>
  <c r="D812" i="60"/>
  <c r="A812" i="60"/>
  <c r="D811" i="60"/>
  <c r="A811" i="60"/>
  <c r="D810" i="60"/>
  <c r="A810" i="60"/>
  <c r="D809" i="60"/>
  <c r="A809" i="60"/>
  <c r="D808" i="60"/>
  <c r="A808" i="60"/>
  <c r="D807" i="60"/>
  <c r="A807" i="60"/>
  <c r="D806" i="60"/>
  <c r="A806" i="60"/>
  <c r="D805" i="60"/>
  <c r="A805" i="60"/>
  <c r="D804" i="60"/>
  <c r="A804" i="60"/>
  <c r="D803" i="60"/>
  <c r="A803" i="60"/>
  <c r="D802" i="60"/>
  <c r="A802" i="60"/>
  <c r="D801" i="60"/>
  <c r="A801" i="60"/>
  <c r="D800" i="60"/>
  <c r="A800" i="60"/>
  <c r="D799" i="60"/>
  <c r="A799" i="60"/>
  <c r="D798" i="60"/>
  <c r="A798" i="60"/>
  <c r="D797" i="60"/>
  <c r="A797" i="60"/>
  <c r="D796" i="60"/>
  <c r="A796" i="60"/>
  <c r="D795" i="60"/>
  <c r="A795" i="60"/>
  <c r="D794" i="60"/>
  <c r="A794" i="60"/>
  <c r="D793" i="60"/>
  <c r="A793" i="60"/>
  <c r="D792" i="60"/>
  <c r="A792" i="60"/>
  <c r="D791" i="60"/>
  <c r="A791" i="60"/>
  <c r="D790" i="60"/>
  <c r="A790" i="60"/>
  <c r="D789" i="60"/>
  <c r="A789" i="60"/>
  <c r="D788" i="60"/>
  <c r="A788" i="60"/>
  <c r="D787" i="60"/>
  <c r="A787" i="60"/>
  <c r="D786" i="60"/>
  <c r="A786" i="60"/>
  <c r="D785" i="60"/>
  <c r="A785" i="60"/>
  <c r="D784" i="60"/>
  <c r="A784" i="60"/>
  <c r="D783" i="60"/>
  <c r="A783" i="60"/>
  <c r="D782" i="60"/>
  <c r="A782" i="60"/>
  <c r="D781" i="60"/>
  <c r="A781" i="60"/>
  <c r="D780" i="60"/>
  <c r="A780" i="60"/>
  <c r="D779" i="60"/>
  <c r="A779" i="60"/>
  <c r="D778" i="60"/>
  <c r="A778" i="60"/>
  <c r="D777" i="60"/>
  <c r="A777" i="60"/>
  <c r="D776" i="60"/>
  <c r="A776" i="60"/>
  <c r="D775" i="60"/>
  <c r="A775" i="60"/>
  <c r="D774" i="60"/>
  <c r="A774" i="60"/>
  <c r="D773" i="60"/>
  <c r="A773" i="60"/>
  <c r="D772" i="60"/>
  <c r="A772" i="60"/>
  <c r="D771" i="60"/>
  <c r="A771" i="60"/>
  <c r="D770" i="60"/>
  <c r="A770" i="60"/>
  <c r="D769" i="60"/>
  <c r="A769" i="60"/>
  <c r="D768" i="60"/>
  <c r="A768" i="60"/>
  <c r="D767" i="60"/>
  <c r="A767" i="60"/>
  <c r="D766" i="60"/>
  <c r="A766" i="60"/>
  <c r="D765" i="60"/>
  <c r="A765" i="60"/>
  <c r="D764" i="60"/>
  <c r="A764" i="60"/>
  <c r="D763" i="60"/>
  <c r="A763" i="60"/>
  <c r="D762" i="60"/>
  <c r="A762" i="60"/>
  <c r="D761" i="60"/>
  <c r="A761" i="60"/>
  <c r="D760" i="60"/>
  <c r="A760" i="60"/>
  <c r="D759" i="60"/>
  <c r="A759" i="60"/>
  <c r="D758" i="60"/>
  <c r="A758" i="60"/>
  <c r="D757" i="60"/>
  <c r="A757" i="60"/>
  <c r="D756" i="60"/>
  <c r="A756" i="60"/>
  <c r="D755" i="60"/>
  <c r="A755" i="60"/>
  <c r="D754" i="60"/>
  <c r="A754" i="60"/>
  <c r="D753" i="60"/>
  <c r="A753" i="60"/>
  <c r="D752" i="60"/>
  <c r="A752" i="60"/>
  <c r="D751" i="60"/>
  <c r="A751" i="60"/>
  <c r="D750" i="60"/>
  <c r="A750" i="60"/>
  <c r="D749" i="60"/>
  <c r="A749" i="60"/>
  <c r="D748" i="60"/>
  <c r="A748" i="60"/>
  <c r="D747" i="60"/>
  <c r="A747" i="60"/>
  <c r="D746" i="60"/>
  <c r="A746" i="60"/>
  <c r="D745" i="60"/>
  <c r="A745" i="60"/>
  <c r="D744" i="60"/>
  <c r="A744" i="60"/>
  <c r="D743" i="60"/>
  <c r="A743" i="60"/>
  <c r="D742" i="60"/>
  <c r="A742" i="60"/>
  <c r="D741" i="60"/>
  <c r="A741" i="60"/>
  <c r="D740" i="60"/>
  <c r="A740" i="60"/>
  <c r="D739" i="60"/>
  <c r="A739" i="60"/>
  <c r="D738" i="60"/>
  <c r="A738" i="60"/>
  <c r="D737" i="60"/>
  <c r="A737" i="60"/>
  <c r="D736" i="60"/>
  <c r="A736" i="60"/>
  <c r="D735" i="60"/>
  <c r="A735" i="60"/>
  <c r="D734" i="60"/>
  <c r="A734" i="60"/>
  <c r="D733" i="60"/>
  <c r="A733" i="60"/>
  <c r="D732" i="60"/>
  <c r="A732" i="60"/>
  <c r="D731" i="60"/>
  <c r="A731" i="60"/>
  <c r="D730" i="60"/>
  <c r="A730" i="60"/>
  <c r="D729" i="60"/>
  <c r="A729" i="60"/>
  <c r="D728" i="60"/>
  <c r="A728" i="60"/>
  <c r="D727" i="60"/>
  <c r="A727" i="60"/>
  <c r="D726" i="60"/>
  <c r="A726" i="60"/>
  <c r="D725" i="60"/>
  <c r="A725" i="60"/>
  <c r="D724" i="60"/>
  <c r="A724" i="60"/>
  <c r="D723" i="60"/>
  <c r="A723" i="60"/>
  <c r="D722" i="60"/>
  <c r="A722" i="60"/>
  <c r="D721" i="60"/>
  <c r="A721" i="60"/>
  <c r="D720" i="60"/>
  <c r="A720" i="60"/>
  <c r="D719" i="60"/>
  <c r="A719" i="60"/>
  <c r="D718" i="60"/>
  <c r="A718" i="60"/>
  <c r="D717" i="60"/>
  <c r="A717" i="60"/>
  <c r="D716" i="60"/>
  <c r="A716" i="60"/>
  <c r="D715" i="60"/>
  <c r="A715" i="60"/>
  <c r="D714" i="60"/>
  <c r="A714" i="60"/>
  <c r="D713" i="60"/>
  <c r="A713" i="60"/>
  <c r="D712" i="60"/>
  <c r="A712" i="60"/>
  <c r="D711" i="60"/>
  <c r="A711" i="60"/>
  <c r="D710" i="60"/>
  <c r="A710" i="60"/>
  <c r="D709" i="60"/>
  <c r="A709" i="60"/>
  <c r="D708" i="60"/>
  <c r="A708" i="60"/>
  <c r="D707" i="60"/>
  <c r="A707" i="60"/>
  <c r="D706" i="60"/>
  <c r="A706" i="60"/>
  <c r="D705" i="60"/>
  <c r="A705" i="60"/>
  <c r="D704" i="60"/>
  <c r="A704" i="60"/>
  <c r="D703" i="60"/>
  <c r="A703" i="60"/>
  <c r="D702" i="60"/>
  <c r="A702" i="60"/>
  <c r="D701" i="60"/>
  <c r="A701" i="60"/>
  <c r="D700" i="60"/>
  <c r="A700" i="60"/>
  <c r="D699" i="60"/>
  <c r="A699" i="60"/>
  <c r="D698" i="60"/>
  <c r="A698" i="60"/>
  <c r="D697" i="60"/>
  <c r="A697" i="60"/>
  <c r="D696" i="60"/>
  <c r="A696" i="60"/>
  <c r="D695" i="60"/>
  <c r="A695" i="60"/>
  <c r="D694" i="60"/>
  <c r="A694" i="60"/>
  <c r="D693" i="60"/>
  <c r="A693" i="60"/>
  <c r="D692" i="60"/>
  <c r="A692" i="60"/>
  <c r="D691" i="60"/>
  <c r="A691" i="60"/>
  <c r="D690" i="60"/>
  <c r="A690" i="60"/>
  <c r="D689" i="60"/>
  <c r="A689" i="60"/>
  <c r="D688" i="60"/>
  <c r="A688" i="60"/>
  <c r="D687" i="60"/>
  <c r="A687" i="60"/>
  <c r="D686" i="60"/>
  <c r="A686" i="60"/>
  <c r="D685" i="60"/>
  <c r="A685" i="60"/>
  <c r="D684" i="60"/>
  <c r="A684" i="60"/>
  <c r="D683" i="60"/>
  <c r="A683" i="60"/>
  <c r="D682" i="60"/>
  <c r="A682" i="60"/>
  <c r="D681" i="60"/>
  <c r="A681" i="60"/>
  <c r="D680" i="60"/>
  <c r="A680" i="60"/>
  <c r="D679" i="60"/>
  <c r="A679" i="60"/>
  <c r="D678" i="60"/>
  <c r="A678" i="60"/>
  <c r="D677" i="60"/>
  <c r="A677" i="60"/>
  <c r="D676" i="60"/>
  <c r="A676" i="60"/>
  <c r="D675" i="60"/>
  <c r="A675" i="60"/>
  <c r="D674" i="60"/>
  <c r="A674" i="60"/>
  <c r="D673" i="60"/>
  <c r="A673" i="60"/>
  <c r="D672" i="60"/>
  <c r="A672" i="60"/>
  <c r="D671" i="60"/>
  <c r="A671" i="60"/>
  <c r="D670" i="60"/>
  <c r="A670" i="60"/>
  <c r="D669" i="60"/>
  <c r="A669" i="60"/>
  <c r="D668" i="60"/>
  <c r="A668" i="60"/>
  <c r="D667" i="60"/>
  <c r="A667" i="60"/>
  <c r="D666" i="60"/>
  <c r="A666" i="60"/>
  <c r="D665" i="60"/>
  <c r="A665" i="60"/>
  <c r="D664" i="60"/>
  <c r="A664" i="60"/>
  <c r="D663" i="60"/>
  <c r="A663" i="60"/>
  <c r="D662" i="60"/>
  <c r="A662" i="60"/>
  <c r="D661" i="60"/>
  <c r="A661" i="60"/>
  <c r="D660" i="60"/>
  <c r="A660" i="60"/>
  <c r="D659" i="60"/>
  <c r="A659" i="60"/>
  <c r="D658" i="60"/>
  <c r="A658" i="60"/>
  <c r="D657" i="60"/>
  <c r="A657" i="60"/>
  <c r="D656" i="60"/>
  <c r="A656" i="60"/>
  <c r="D655" i="60"/>
  <c r="A655" i="60"/>
  <c r="D654" i="60"/>
  <c r="A654" i="60"/>
  <c r="D653" i="60"/>
  <c r="A653" i="60"/>
  <c r="D652" i="60"/>
  <c r="A652" i="60"/>
  <c r="D651" i="60"/>
  <c r="A651" i="60"/>
  <c r="D650" i="60"/>
  <c r="A650" i="60"/>
  <c r="D649" i="60"/>
  <c r="A649" i="60"/>
  <c r="D648" i="60"/>
  <c r="A648" i="60"/>
  <c r="D647" i="60"/>
  <c r="A647" i="60"/>
  <c r="D646" i="60"/>
  <c r="A646" i="60"/>
  <c r="D645" i="60"/>
  <c r="A645" i="60"/>
  <c r="D644" i="60"/>
  <c r="A644" i="60"/>
  <c r="D643" i="60"/>
  <c r="A643" i="60"/>
  <c r="D642" i="60"/>
  <c r="A642" i="60"/>
  <c r="D641" i="60"/>
  <c r="A641" i="60"/>
  <c r="D640" i="60"/>
  <c r="A640" i="60"/>
  <c r="D639" i="60"/>
  <c r="A639" i="60"/>
  <c r="D638" i="60"/>
  <c r="A638" i="60"/>
  <c r="D637" i="60"/>
  <c r="A637" i="60"/>
  <c r="D636" i="60"/>
  <c r="A636" i="60"/>
  <c r="D635" i="60"/>
  <c r="A635" i="60"/>
  <c r="D634" i="60"/>
  <c r="A634" i="60"/>
  <c r="D633" i="60"/>
  <c r="A633" i="60"/>
  <c r="D632" i="60"/>
  <c r="A632" i="60"/>
  <c r="D631" i="60"/>
  <c r="A631" i="60"/>
  <c r="D630" i="60"/>
  <c r="A630" i="60"/>
  <c r="D629" i="60"/>
  <c r="A629" i="60"/>
  <c r="D628" i="60"/>
  <c r="A628" i="60"/>
  <c r="D627" i="60"/>
  <c r="A627" i="60"/>
  <c r="D626" i="60"/>
  <c r="A626" i="60"/>
  <c r="D625" i="60"/>
  <c r="A625" i="60"/>
  <c r="D624" i="60"/>
  <c r="A624" i="60"/>
  <c r="D623" i="60"/>
  <c r="A623" i="60"/>
  <c r="D622" i="60"/>
  <c r="A622" i="60"/>
  <c r="D621" i="60"/>
  <c r="A621" i="60"/>
  <c r="D620" i="60"/>
  <c r="A620" i="60"/>
  <c r="D619" i="60"/>
  <c r="A619" i="60"/>
  <c r="D618" i="60"/>
  <c r="A618" i="60"/>
  <c r="D617" i="60"/>
  <c r="A617" i="60"/>
  <c r="D616" i="60"/>
  <c r="A616" i="60"/>
  <c r="D615" i="60"/>
  <c r="A615" i="60"/>
  <c r="D614" i="60"/>
  <c r="A614" i="60"/>
  <c r="D613" i="60"/>
  <c r="A613" i="60"/>
  <c r="D612" i="60"/>
  <c r="A612" i="60"/>
  <c r="D611" i="60"/>
  <c r="A611" i="60"/>
  <c r="D610" i="60"/>
  <c r="A610" i="60"/>
  <c r="D609" i="60"/>
  <c r="A609" i="60"/>
  <c r="D608" i="60"/>
  <c r="A608" i="60"/>
  <c r="D607" i="60"/>
  <c r="A607" i="60"/>
  <c r="D606" i="60"/>
  <c r="A606" i="60"/>
  <c r="D605" i="60"/>
  <c r="A605" i="60"/>
  <c r="D604" i="60"/>
  <c r="A604" i="60"/>
  <c r="D603" i="60"/>
  <c r="A603" i="60"/>
  <c r="D602" i="60"/>
  <c r="A602" i="60"/>
  <c r="D601" i="60"/>
  <c r="A601" i="60"/>
  <c r="D600" i="60"/>
  <c r="A600" i="60"/>
  <c r="D599" i="60"/>
  <c r="A599" i="60"/>
  <c r="D598" i="60"/>
  <c r="A598" i="60"/>
  <c r="D597" i="60"/>
  <c r="A597" i="60"/>
  <c r="D596" i="60"/>
  <c r="A596" i="60"/>
  <c r="D595" i="60"/>
  <c r="A595" i="60"/>
  <c r="D594" i="60"/>
  <c r="A594" i="60"/>
  <c r="D593" i="60"/>
  <c r="A593" i="60"/>
  <c r="D592" i="60"/>
  <c r="A592" i="60"/>
  <c r="D591" i="60"/>
  <c r="A591" i="60"/>
  <c r="D590" i="60"/>
  <c r="A590" i="60"/>
  <c r="D589" i="60"/>
  <c r="A589" i="60"/>
  <c r="D588" i="60"/>
  <c r="A588" i="60"/>
  <c r="D587" i="60"/>
  <c r="A587" i="60"/>
  <c r="D586" i="60"/>
  <c r="A586" i="60"/>
  <c r="D585" i="60"/>
  <c r="A585" i="60"/>
  <c r="D584" i="60"/>
  <c r="A584" i="60"/>
  <c r="D583" i="60"/>
  <c r="A583" i="60"/>
  <c r="D582" i="60"/>
  <c r="A582" i="60"/>
  <c r="D581" i="60"/>
  <c r="A581" i="60"/>
  <c r="D580" i="60"/>
  <c r="A580" i="60"/>
  <c r="D579" i="60"/>
  <c r="A579" i="60"/>
  <c r="D578" i="60"/>
  <c r="A578" i="60"/>
  <c r="D577" i="60"/>
  <c r="A577" i="60"/>
  <c r="D576" i="60"/>
  <c r="A576" i="60"/>
  <c r="D575" i="60"/>
  <c r="A575" i="60"/>
  <c r="D574" i="60"/>
  <c r="A574" i="60"/>
  <c r="D573" i="60"/>
  <c r="A573" i="60"/>
  <c r="D572" i="60"/>
  <c r="A572" i="60"/>
  <c r="D571" i="60"/>
  <c r="A571" i="60"/>
  <c r="D570" i="60"/>
  <c r="A570" i="60"/>
  <c r="D569" i="60"/>
  <c r="A569" i="60"/>
  <c r="D568" i="60"/>
  <c r="A568" i="60"/>
  <c r="D567" i="60"/>
  <c r="A567" i="60"/>
  <c r="D566" i="60"/>
  <c r="A566" i="60"/>
  <c r="D565" i="60"/>
  <c r="A565" i="60"/>
  <c r="D564" i="60"/>
  <c r="A564" i="60"/>
  <c r="D563" i="60"/>
  <c r="A563" i="60"/>
  <c r="D562" i="60"/>
  <c r="A562" i="60"/>
  <c r="D561" i="60"/>
  <c r="A561" i="60"/>
  <c r="D560" i="60"/>
  <c r="A560" i="60"/>
  <c r="D559" i="60"/>
  <c r="A559" i="60"/>
  <c r="D558" i="60"/>
  <c r="A558" i="60"/>
  <c r="D557" i="60"/>
  <c r="A557" i="60"/>
  <c r="D556" i="60"/>
  <c r="A556" i="60"/>
  <c r="D555" i="60"/>
  <c r="A555" i="60"/>
  <c r="D554" i="60"/>
  <c r="A554" i="60"/>
  <c r="D553" i="60"/>
  <c r="A553" i="60"/>
  <c r="D552" i="60"/>
  <c r="A552" i="60"/>
  <c r="D551" i="60"/>
  <c r="A551" i="60"/>
  <c r="D550" i="60"/>
  <c r="A550" i="60"/>
  <c r="D549" i="60"/>
  <c r="A549" i="60"/>
  <c r="D548" i="60"/>
  <c r="A548" i="60"/>
  <c r="D547" i="60"/>
  <c r="A547" i="60"/>
  <c r="D546" i="60"/>
  <c r="A546" i="60"/>
  <c r="D545" i="60"/>
  <c r="A545" i="60"/>
  <c r="D544" i="60"/>
  <c r="A544" i="60"/>
  <c r="D543" i="60"/>
  <c r="A543" i="60"/>
  <c r="D542" i="60"/>
  <c r="A542" i="60"/>
  <c r="D541" i="60"/>
  <c r="A541" i="60"/>
  <c r="D540" i="60"/>
  <c r="A540" i="60"/>
  <c r="D539" i="60"/>
  <c r="A539" i="60"/>
  <c r="D538" i="60"/>
  <c r="A538" i="60"/>
  <c r="D537" i="60"/>
  <c r="A537" i="60"/>
  <c r="D536" i="60"/>
  <c r="A536" i="60"/>
  <c r="D535" i="60"/>
  <c r="A535" i="60"/>
  <c r="D534" i="60"/>
  <c r="A534" i="60"/>
  <c r="D533" i="60"/>
  <c r="A533" i="60"/>
  <c r="D532" i="60"/>
  <c r="A532" i="60"/>
  <c r="D531" i="60"/>
  <c r="A531" i="60"/>
  <c r="D530" i="60"/>
  <c r="A530" i="60"/>
  <c r="D529" i="60"/>
  <c r="A529" i="60"/>
  <c r="D528" i="60"/>
  <c r="A528" i="60"/>
  <c r="D527" i="60"/>
  <c r="A527" i="60"/>
  <c r="D526" i="60"/>
  <c r="A526" i="60"/>
  <c r="D525" i="60"/>
  <c r="A525" i="60"/>
  <c r="D524" i="60"/>
  <c r="A524" i="60"/>
  <c r="D523" i="60"/>
  <c r="A523" i="60"/>
  <c r="D522" i="60"/>
  <c r="A522" i="60"/>
  <c r="D521" i="60"/>
  <c r="A521" i="60"/>
  <c r="D520" i="60"/>
  <c r="A520" i="60"/>
  <c r="D519" i="60"/>
  <c r="A519" i="60"/>
  <c r="D518" i="60"/>
  <c r="A518" i="60"/>
  <c r="D517" i="60"/>
  <c r="A517" i="60"/>
  <c r="D516" i="60"/>
  <c r="A516" i="60"/>
  <c r="D515" i="60"/>
  <c r="A515" i="60"/>
  <c r="D514" i="60"/>
  <c r="A514" i="60"/>
  <c r="D513" i="60"/>
  <c r="A513" i="60"/>
  <c r="D512" i="60"/>
  <c r="A512" i="60"/>
  <c r="D511" i="60"/>
  <c r="A511" i="60"/>
  <c r="D510" i="60"/>
  <c r="A510" i="60"/>
  <c r="D509" i="60"/>
  <c r="A509" i="60"/>
  <c r="D508" i="60"/>
  <c r="A508" i="60"/>
  <c r="D507" i="60"/>
  <c r="A507" i="60"/>
  <c r="D506" i="60"/>
  <c r="A506" i="60"/>
  <c r="D505" i="60"/>
  <c r="A505" i="60"/>
  <c r="D504" i="60"/>
  <c r="A504" i="60"/>
  <c r="D503" i="60"/>
  <c r="A503" i="60"/>
  <c r="D502" i="60"/>
  <c r="A502" i="60"/>
  <c r="D501" i="60"/>
  <c r="A501" i="60"/>
  <c r="D500" i="60"/>
  <c r="A500" i="60"/>
  <c r="D499" i="60"/>
  <c r="A499" i="60"/>
  <c r="D498" i="60"/>
  <c r="A498" i="60"/>
  <c r="D497" i="60"/>
  <c r="A497" i="60"/>
  <c r="D496" i="60"/>
  <c r="A496" i="60"/>
  <c r="D495" i="60"/>
  <c r="A495" i="60"/>
  <c r="D494" i="60"/>
  <c r="A494" i="60"/>
  <c r="D493" i="60"/>
  <c r="A493" i="60"/>
  <c r="D492" i="60"/>
  <c r="A492" i="60"/>
  <c r="D491" i="60"/>
  <c r="A491" i="60"/>
  <c r="D490" i="60"/>
  <c r="A490" i="60"/>
  <c r="D489" i="60"/>
  <c r="A489" i="60"/>
  <c r="D488" i="60"/>
  <c r="A488" i="60"/>
  <c r="D487" i="60"/>
  <c r="A487" i="60"/>
  <c r="D486" i="60"/>
  <c r="A486" i="60"/>
  <c r="D485" i="60"/>
  <c r="A485" i="60"/>
  <c r="D484" i="60"/>
  <c r="A484" i="60"/>
  <c r="D483" i="60"/>
  <c r="A483" i="60"/>
  <c r="D482" i="60"/>
  <c r="A482" i="60"/>
  <c r="D481" i="60"/>
  <c r="A481" i="60"/>
  <c r="D480" i="60"/>
  <c r="A480" i="60"/>
  <c r="D479" i="60"/>
  <c r="A479" i="60"/>
  <c r="D478" i="60"/>
  <c r="A478" i="60"/>
  <c r="D477" i="60"/>
  <c r="A477" i="60"/>
  <c r="D476" i="60"/>
  <c r="A476" i="60"/>
  <c r="D475" i="60"/>
  <c r="A475" i="60"/>
  <c r="D474" i="60"/>
  <c r="A474" i="60"/>
  <c r="D473" i="60"/>
  <c r="A473" i="60"/>
  <c r="D472" i="60"/>
  <c r="A472" i="60"/>
  <c r="D471" i="60"/>
  <c r="A471" i="60"/>
  <c r="D470" i="60"/>
  <c r="A470" i="60"/>
  <c r="D469" i="60"/>
  <c r="A469" i="60"/>
  <c r="D468" i="60"/>
  <c r="A468" i="60"/>
  <c r="D467" i="60"/>
  <c r="A467" i="60"/>
  <c r="D466" i="60"/>
  <c r="A466" i="60"/>
  <c r="D465" i="60"/>
  <c r="A465" i="60"/>
  <c r="D464" i="60"/>
  <c r="A464" i="60"/>
  <c r="D463" i="60"/>
  <c r="A463" i="60"/>
  <c r="D462" i="60"/>
  <c r="A462" i="60"/>
  <c r="D461" i="60"/>
  <c r="A461" i="60"/>
  <c r="D460" i="60"/>
  <c r="A460" i="60"/>
  <c r="D459" i="60"/>
  <c r="A459" i="60"/>
  <c r="D458" i="60"/>
  <c r="A458" i="60"/>
  <c r="D457" i="60"/>
  <c r="A457" i="60"/>
  <c r="D456" i="60"/>
  <c r="A456" i="60"/>
  <c r="D455" i="60"/>
  <c r="A455" i="60"/>
  <c r="D454" i="60"/>
  <c r="A454" i="60"/>
  <c r="D453" i="60"/>
  <c r="A453" i="60"/>
  <c r="D452" i="60"/>
  <c r="A452" i="60"/>
  <c r="D451" i="60"/>
  <c r="A451" i="60"/>
  <c r="D450" i="60"/>
  <c r="A450" i="60"/>
  <c r="D449" i="60"/>
  <c r="A449" i="60"/>
  <c r="D448" i="60"/>
  <c r="A448" i="60"/>
  <c r="D447" i="60"/>
  <c r="A447" i="60"/>
  <c r="D446" i="60"/>
  <c r="A446" i="60"/>
  <c r="D445" i="60"/>
  <c r="A445" i="60"/>
  <c r="D444" i="60"/>
  <c r="A444" i="60"/>
  <c r="D443" i="60"/>
  <c r="A443" i="60"/>
  <c r="D442" i="60"/>
  <c r="A442" i="60"/>
  <c r="D441" i="60"/>
  <c r="A441" i="60"/>
  <c r="D440" i="60"/>
  <c r="A440" i="60"/>
  <c r="D439" i="60"/>
  <c r="A439" i="60"/>
  <c r="D438" i="60"/>
  <c r="A438" i="60"/>
  <c r="D437" i="60"/>
  <c r="A437" i="60"/>
  <c r="D436" i="60"/>
  <c r="A436" i="60"/>
  <c r="D435" i="60"/>
  <c r="A435" i="60"/>
  <c r="D434" i="60"/>
  <c r="A434" i="60"/>
  <c r="D433" i="60"/>
  <c r="A433" i="60"/>
  <c r="D432" i="60"/>
  <c r="A432" i="60"/>
  <c r="D431" i="60"/>
  <c r="A431" i="60"/>
  <c r="D430" i="60"/>
  <c r="A430" i="60"/>
  <c r="D429" i="60"/>
  <c r="A429" i="60"/>
  <c r="D428" i="60"/>
  <c r="A428" i="60"/>
  <c r="D427" i="60"/>
  <c r="A427" i="60"/>
  <c r="D426" i="60"/>
  <c r="A426" i="60"/>
  <c r="D425" i="60"/>
  <c r="A425" i="60"/>
  <c r="D424" i="60"/>
  <c r="A424" i="60"/>
  <c r="D423" i="60"/>
  <c r="A423" i="60"/>
  <c r="D422" i="60"/>
  <c r="A422" i="60"/>
  <c r="D421" i="60"/>
  <c r="A421" i="60"/>
  <c r="D420" i="60"/>
  <c r="A420" i="60"/>
  <c r="D419" i="60"/>
  <c r="A419" i="60"/>
  <c r="D418" i="60"/>
  <c r="A418" i="60"/>
  <c r="D417" i="60"/>
  <c r="A417" i="60"/>
  <c r="D416" i="60"/>
  <c r="A416" i="60"/>
  <c r="D415" i="60"/>
  <c r="A415" i="60"/>
  <c r="D414" i="60"/>
  <c r="A414" i="60"/>
  <c r="D413" i="60"/>
  <c r="A413" i="60"/>
  <c r="D412" i="60"/>
  <c r="A412" i="60"/>
  <c r="D411" i="60"/>
  <c r="A411" i="60"/>
  <c r="D410" i="60"/>
  <c r="A410" i="60"/>
  <c r="D409" i="60"/>
  <c r="A409" i="60"/>
  <c r="D408" i="60"/>
  <c r="A408" i="60"/>
  <c r="D407" i="60"/>
  <c r="A407" i="60"/>
  <c r="D406" i="60"/>
  <c r="A406" i="60"/>
  <c r="D405" i="60"/>
  <c r="A405" i="60"/>
  <c r="D404" i="60"/>
  <c r="A404" i="60"/>
  <c r="D403" i="60"/>
  <c r="A403" i="60"/>
  <c r="D402" i="60"/>
  <c r="A402" i="60"/>
  <c r="D401" i="60"/>
  <c r="A401" i="60"/>
  <c r="D400" i="60"/>
  <c r="A400" i="60"/>
  <c r="D399" i="60"/>
  <c r="A399" i="60"/>
  <c r="D398" i="60"/>
  <c r="A398" i="60"/>
  <c r="D397" i="60"/>
  <c r="A397" i="60"/>
  <c r="D396" i="60"/>
  <c r="A396" i="60"/>
  <c r="D395" i="60"/>
  <c r="A395" i="60"/>
  <c r="D394" i="60"/>
  <c r="A394" i="60"/>
  <c r="D393" i="60"/>
  <c r="A393" i="60"/>
  <c r="D392" i="60"/>
  <c r="A392" i="60"/>
  <c r="D391" i="60"/>
  <c r="A391" i="60"/>
  <c r="D390" i="60"/>
  <c r="A390" i="60"/>
  <c r="D389" i="60"/>
  <c r="A389" i="60"/>
  <c r="D388" i="60"/>
  <c r="A388" i="60"/>
  <c r="D387" i="60"/>
  <c r="A387" i="60"/>
  <c r="D386" i="60"/>
  <c r="A386" i="60"/>
  <c r="D385" i="60"/>
  <c r="A385" i="60"/>
  <c r="D384" i="60"/>
  <c r="A384" i="60"/>
  <c r="D383" i="60"/>
  <c r="A383" i="60"/>
  <c r="D382" i="60"/>
  <c r="A382" i="60"/>
  <c r="D381" i="60"/>
  <c r="A381" i="60"/>
  <c r="D380" i="60"/>
  <c r="A380" i="60"/>
  <c r="D379" i="60"/>
  <c r="A379" i="60"/>
  <c r="D378" i="60"/>
  <c r="A378" i="60"/>
  <c r="D377" i="60"/>
  <c r="A377" i="60"/>
  <c r="D376" i="60"/>
  <c r="A376" i="60"/>
  <c r="D375" i="60"/>
  <c r="A375" i="60"/>
  <c r="D374" i="60"/>
  <c r="A374" i="60"/>
  <c r="D373" i="60"/>
  <c r="A373" i="60"/>
  <c r="D372" i="60"/>
  <c r="A372" i="60"/>
  <c r="D371" i="60"/>
  <c r="A371" i="60"/>
  <c r="D370" i="60"/>
  <c r="A370" i="60"/>
  <c r="D369" i="60"/>
  <c r="A369" i="60"/>
  <c r="D368" i="60"/>
  <c r="A368" i="60"/>
  <c r="D367" i="60"/>
  <c r="A367" i="60"/>
  <c r="D366" i="60"/>
  <c r="A366" i="60"/>
  <c r="D365" i="60"/>
  <c r="A365" i="60"/>
  <c r="D364" i="60"/>
  <c r="A364" i="60"/>
  <c r="D363" i="60"/>
  <c r="A363" i="60"/>
  <c r="D362" i="60"/>
  <c r="A362" i="60"/>
  <c r="D361" i="60"/>
  <c r="A361" i="60"/>
  <c r="D360" i="60"/>
  <c r="A360" i="60"/>
  <c r="D359" i="60"/>
  <c r="A359" i="60"/>
  <c r="D358" i="60"/>
  <c r="A358" i="60"/>
  <c r="D357" i="60"/>
  <c r="A357" i="60"/>
  <c r="D356" i="60"/>
  <c r="A356" i="60"/>
  <c r="D355" i="60"/>
  <c r="A355" i="60"/>
  <c r="D354" i="60"/>
  <c r="A354" i="60"/>
  <c r="D353" i="60"/>
  <c r="A353" i="60"/>
  <c r="D352" i="60"/>
  <c r="A352" i="60"/>
  <c r="D351" i="60"/>
  <c r="A351" i="60"/>
  <c r="D350" i="60"/>
  <c r="A350" i="60"/>
  <c r="D349" i="60"/>
  <c r="A349" i="60"/>
  <c r="D348" i="60"/>
  <c r="A348" i="60"/>
  <c r="D347" i="60"/>
  <c r="A347" i="60"/>
  <c r="D346" i="60"/>
  <c r="A346" i="60"/>
  <c r="D345" i="60"/>
  <c r="A345" i="60"/>
  <c r="D344" i="60"/>
  <c r="A344" i="60"/>
  <c r="D343" i="60"/>
  <c r="A343" i="60"/>
  <c r="D342" i="60"/>
  <c r="A342" i="60"/>
  <c r="D341" i="60"/>
  <c r="A341" i="60"/>
  <c r="D340" i="60"/>
  <c r="A340" i="60"/>
  <c r="D339" i="60"/>
  <c r="A339" i="60"/>
  <c r="D338" i="60"/>
  <c r="A338" i="60"/>
  <c r="D337" i="60"/>
  <c r="A337" i="60"/>
  <c r="D336" i="60"/>
  <c r="A336" i="60"/>
  <c r="D335" i="60"/>
  <c r="A335" i="60"/>
  <c r="D334" i="60"/>
  <c r="A334" i="60"/>
  <c r="D333" i="60"/>
  <c r="A333" i="60"/>
  <c r="D332" i="60"/>
  <c r="A332" i="60"/>
  <c r="D331" i="60"/>
  <c r="A331" i="60"/>
  <c r="D330" i="60"/>
  <c r="A330" i="60"/>
  <c r="D329" i="60"/>
  <c r="A329" i="60"/>
  <c r="D328" i="60"/>
  <c r="A328" i="60"/>
  <c r="D327" i="60"/>
  <c r="A327" i="60"/>
  <c r="D326" i="60"/>
  <c r="A326" i="60"/>
  <c r="D325" i="60"/>
  <c r="A325" i="60"/>
  <c r="D324" i="60"/>
  <c r="A324" i="60"/>
  <c r="D323" i="60"/>
  <c r="A323" i="60"/>
  <c r="D322" i="60"/>
  <c r="A322" i="60"/>
  <c r="D321" i="60"/>
  <c r="A321" i="60"/>
  <c r="D320" i="60"/>
  <c r="A320" i="60"/>
  <c r="D319" i="60"/>
  <c r="A319" i="60"/>
  <c r="D318" i="60"/>
  <c r="A318" i="60"/>
  <c r="D317" i="60"/>
  <c r="A317" i="60"/>
  <c r="D316" i="60"/>
  <c r="A316" i="60"/>
  <c r="D315" i="60"/>
  <c r="A315" i="60"/>
  <c r="D314" i="60"/>
  <c r="A314" i="60"/>
  <c r="D313" i="60"/>
  <c r="A313" i="60"/>
  <c r="D312" i="60"/>
  <c r="A312" i="60"/>
  <c r="D311" i="60"/>
  <c r="A311" i="60"/>
  <c r="D310" i="60"/>
  <c r="A310" i="60"/>
  <c r="D309" i="60"/>
  <c r="A309" i="60"/>
  <c r="D308" i="60"/>
  <c r="A308" i="60"/>
  <c r="D307" i="60"/>
  <c r="A307" i="60"/>
  <c r="D306" i="60"/>
  <c r="A306" i="60"/>
  <c r="D305" i="60"/>
  <c r="A305" i="60"/>
  <c r="D304" i="60"/>
  <c r="A304" i="60"/>
  <c r="D303" i="60"/>
  <c r="A303" i="60"/>
  <c r="D302" i="60"/>
  <c r="A302" i="60"/>
  <c r="D301" i="60"/>
  <c r="A301" i="60"/>
  <c r="D300" i="60"/>
  <c r="A300" i="60"/>
  <c r="D299" i="60"/>
  <c r="A299" i="60"/>
  <c r="D298" i="60"/>
  <c r="A298" i="60"/>
  <c r="D297" i="60"/>
  <c r="A297" i="60"/>
  <c r="D296" i="60"/>
  <c r="A296" i="60"/>
  <c r="D295" i="60"/>
  <c r="A295" i="60"/>
  <c r="D294" i="60"/>
  <c r="A294" i="60"/>
  <c r="D293" i="60"/>
  <c r="A293" i="60"/>
  <c r="D292" i="60"/>
  <c r="A292" i="60"/>
  <c r="D291" i="60"/>
  <c r="A291" i="60"/>
  <c r="D290" i="60"/>
  <c r="A290" i="60"/>
  <c r="D289" i="60"/>
  <c r="A289" i="60"/>
  <c r="D288" i="60"/>
  <c r="A288" i="60"/>
  <c r="D287" i="60"/>
  <c r="A287" i="60"/>
  <c r="D286" i="60"/>
  <c r="A286" i="60"/>
  <c r="D285" i="60"/>
  <c r="A285" i="60"/>
  <c r="D284" i="60"/>
  <c r="A284" i="60"/>
  <c r="D283" i="60"/>
  <c r="A283" i="60"/>
  <c r="D282" i="60"/>
  <c r="A282" i="60"/>
  <c r="D281" i="60"/>
  <c r="A281" i="60"/>
  <c r="D280" i="60"/>
  <c r="A280" i="60"/>
  <c r="D279" i="60"/>
  <c r="A279" i="60"/>
  <c r="D278" i="60"/>
  <c r="A278" i="60"/>
  <c r="D277" i="60"/>
  <c r="A277" i="60"/>
  <c r="D276" i="60"/>
  <c r="A276" i="60"/>
  <c r="D275" i="60"/>
  <c r="A275" i="60"/>
  <c r="D274" i="60"/>
  <c r="A274" i="60"/>
  <c r="D273" i="60"/>
  <c r="A273" i="60"/>
  <c r="D272" i="60"/>
  <c r="A272" i="60"/>
  <c r="D271" i="60"/>
  <c r="A271" i="60"/>
  <c r="D270" i="60"/>
  <c r="A270" i="60"/>
  <c r="D269" i="60"/>
  <c r="A269" i="60"/>
  <c r="D268" i="60"/>
  <c r="A268" i="60"/>
  <c r="D267" i="60"/>
  <c r="A267" i="60"/>
  <c r="D266" i="60"/>
  <c r="A266" i="60"/>
  <c r="D265" i="60"/>
  <c r="A265" i="60"/>
  <c r="D264" i="60"/>
  <c r="A264" i="60"/>
  <c r="D263" i="60"/>
  <c r="A263" i="60"/>
  <c r="D262" i="60"/>
  <c r="A262" i="60"/>
  <c r="D261" i="60"/>
  <c r="A261" i="60"/>
  <c r="D260" i="60"/>
  <c r="A260" i="60"/>
  <c r="D259" i="60"/>
  <c r="A259" i="60"/>
  <c r="D258" i="60"/>
  <c r="A258" i="60"/>
  <c r="D257" i="60"/>
  <c r="A257" i="60"/>
  <c r="D256" i="60"/>
  <c r="A256" i="60"/>
  <c r="D255" i="60"/>
  <c r="A255" i="60"/>
  <c r="D254" i="60"/>
  <c r="A254" i="60"/>
  <c r="D253" i="60"/>
  <c r="A253" i="60"/>
  <c r="D252" i="60"/>
  <c r="A252" i="60"/>
  <c r="D251" i="60"/>
  <c r="A251" i="60"/>
  <c r="D250" i="60"/>
  <c r="A250" i="60"/>
  <c r="D249" i="60"/>
  <c r="A249" i="60"/>
  <c r="D248" i="60"/>
  <c r="A248" i="60"/>
  <c r="D247" i="60"/>
  <c r="A247" i="60"/>
  <c r="D246" i="60"/>
  <c r="A246" i="60"/>
  <c r="D245" i="60"/>
  <c r="A245" i="60"/>
  <c r="D244" i="60"/>
  <c r="A244" i="60"/>
  <c r="D243" i="60"/>
  <c r="A243" i="60"/>
  <c r="D242" i="60"/>
  <c r="A242" i="60"/>
  <c r="D241" i="60"/>
  <c r="A241" i="60"/>
  <c r="D240" i="60"/>
  <c r="A240" i="60"/>
  <c r="D239" i="60"/>
  <c r="A239" i="60"/>
  <c r="D238" i="60"/>
  <c r="A238" i="60"/>
  <c r="D237" i="60"/>
  <c r="A237" i="60"/>
  <c r="D236" i="60"/>
  <c r="A236" i="60"/>
  <c r="D235" i="60"/>
  <c r="A235" i="60"/>
  <c r="D234" i="60"/>
  <c r="A234" i="60"/>
  <c r="D233" i="60"/>
  <c r="A233" i="60"/>
  <c r="D232" i="60"/>
  <c r="A232" i="60"/>
  <c r="D231" i="60"/>
  <c r="A231" i="60"/>
  <c r="D230" i="60"/>
  <c r="A230" i="60"/>
  <c r="D229" i="60"/>
  <c r="A229" i="60"/>
  <c r="D228" i="60"/>
  <c r="A228" i="60"/>
  <c r="D227" i="60"/>
  <c r="A227" i="60"/>
  <c r="D226" i="60"/>
  <c r="A226" i="60"/>
  <c r="D225" i="60"/>
  <c r="A225" i="60"/>
  <c r="D224" i="60"/>
  <c r="A224" i="60"/>
  <c r="D223" i="60"/>
  <c r="A223" i="60"/>
  <c r="D222" i="60"/>
  <c r="A222" i="60"/>
  <c r="D221" i="60"/>
  <c r="A221" i="60"/>
  <c r="D220" i="60"/>
  <c r="A220" i="60"/>
  <c r="D219" i="60"/>
  <c r="A219" i="60"/>
  <c r="D218" i="60"/>
  <c r="A218" i="60"/>
  <c r="D217" i="60"/>
  <c r="A217" i="60"/>
  <c r="D216" i="60"/>
  <c r="A216" i="60"/>
  <c r="D215" i="60"/>
  <c r="A215" i="60"/>
  <c r="D214" i="60"/>
  <c r="A214" i="60"/>
  <c r="D213" i="60"/>
  <c r="A213" i="60"/>
  <c r="D212" i="60"/>
  <c r="A212" i="60"/>
  <c r="D211" i="60"/>
  <c r="A211" i="60"/>
  <c r="D210" i="60"/>
  <c r="A210" i="60"/>
  <c r="D209" i="60"/>
  <c r="A209" i="60"/>
  <c r="D208" i="60"/>
  <c r="A208" i="60"/>
  <c r="D207" i="60"/>
  <c r="A207" i="60"/>
  <c r="D206" i="60"/>
  <c r="A206" i="60"/>
  <c r="D205" i="60"/>
  <c r="A205" i="60"/>
  <c r="D204" i="60"/>
  <c r="A204" i="60"/>
  <c r="D203" i="60"/>
  <c r="A203" i="60"/>
  <c r="D202" i="60"/>
  <c r="A202" i="60"/>
  <c r="D201" i="60"/>
  <c r="A201" i="60"/>
  <c r="D200" i="60"/>
  <c r="A200" i="60"/>
  <c r="D199" i="60"/>
  <c r="A199" i="60"/>
  <c r="D198" i="60"/>
  <c r="A198" i="60"/>
  <c r="D197" i="60"/>
  <c r="A197" i="60"/>
  <c r="D196" i="60"/>
  <c r="A196" i="60"/>
  <c r="D195" i="60"/>
  <c r="A195" i="60"/>
  <c r="D194" i="60"/>
  <c r="A194" i="60"/>
  <c r="D193" i="60"/>
  <c r="A193" i="60"/>
  <c r="D192" i="60"/>
  <c r="A192" i="60"/>
  <c r="D191" i="60"/>
  <c r="A191" i="60"/>
  <c r="D190" i="60"/>
  <c r="A190" i="60"/>
  <c r="D189" i="60"/>
  <c r="A189" i="60"/>
  <c r="D188" i="60"/>
  <c r="A188" i="60"/>
  <c r="D187" i="60"/>
  <c r="A187" i="60"/>
  <c r="D186" i="60"/>
  <c r="A186" i="60"/>
  <c r="D185" i="60"/>
  <c r="A185" i="60"/>
  <c r="D184" i="60"/>
  <c r="A184" i="60"/>
  <c r="D183" i="60"/>
  <c r="A183" i="60"/>
  <c r="D182" i="60"/>
  <c r="A182" i="60"/>
  <c r="D181" i="60"/>
  <c r="A181" i="60"/>
  <c r="D180" i="60"/>
  <c r="A180" i="60"/>
  <c r="D179" i="60"/>
  <c r="A179" i="60"/>
  <c r="D178" i="60"/>
  <c r="A178" i="60"/>
  <c r="D177" i="60"/>
  <c r="A177" i="60"/>
  <c r="D176" i="60"/>
  <c r="A176" i="60"/>
  <c r="D175" i="60"/>
  <c r="A175" i="60"/>
  <c r="D174" i="60"/>
  <c r="A174" i="60"/>
  <c r="D173" i="60"/>
  <c r="A173" i="60"/>
  <c r="D172" i="60"/>
  <c r="A172" i="60"/>
  <c r="D171" i="60"/>
  <c r="A171" i="60"/>
  <c r="D170" i="60"/>
  <c r="A170" i="60"/>
  <c r="D169" i="60"/>
  <c r="A169" i="60"/>
  <c r="D168" i="60"/>
  <c r="A168" i="60"/>
  <c r="D167" i="60"/>
  <c r="A167" i="60"/>
  <c r="D166" i="60"/>
  <c r="A166" i="60"/>
  <c r="D165" i="60"/>
  <c r="A165" i="60"/>
  <c r="D164" i="60"/>
  <c r="A164" i="60"/>
  <c r="D163" i="60"/>
  <c r="A163" i="60"/>
  <c r="D162" i="60"/>
  <c r="A162" i="60"/>
  <c r="D161" i="60"/>
  <c r="A161" i="60"/>
  <c r="D160" i="60"/>
  <c r="A160" i="60"/>
  <c r="D159" i="60"/>
  <c r="A159" i="60"/>
  <c r="D158" i="60"/>
  <c r="A158" i="60"/>
  <c r="D157" i="60"/>
  <c r="A157" i="60"/>
  <c r="D156" i="60"/>
  <c r="A156" i="60"/>
  <c r="D155" i="60"/>
  <c r="A155" i="60"/>
  <c r="D154" i="60"/>
  <c r="A154" i="60"/>
  <c r="D153" i="60"/>
  <c r="A153" i="60"/>
  <c r="D152" i="60"/>
  <c r="A152" i="60"/>
  <c r="D151" i="60"/>
  <c r="A151" i="60"/>
  <c r="D150" i="60"/>
  <c r="A150" i="60"/>
  <c r="D149" i="60"/>
  <c r="A149" i="60"/>
  <c r="D148" i="60"/>
  <c r="A148" i="60"/>
  <c r="D147" i="60"/>
  <c r="A147" i="60"/>
  <c r="D146" i="60"/>
  <c r="A146" i="60"/>
  <c r="D145" i="60"/>
  <c r="A145" i="60"/>
  <c r="D144" i="60"/>
  <c r="A144" i="60"/>
  <c r="D143" i="60"/>
  <c r="A143" i="60"/>
  <c r="D142" i="60"/>
  <c r="A142" i="60"/>
  <c r="D141" i="60"/>
  <c r="A141" i="60"/>
  <c r="D140" i="60"/>
  <c r="A140" i="60"/>
  <c r="D139" i="60"/>
  <c r="A139" i="60"/>
  <c r="D138" i="60"/>
  <c r="A138" i="60"/>
  <c r="D137" i="60"/>
  <c r="A137" i="60"/>
  <c r="D136" i="60"/>
  <c r="A136" i="60"/>
  <c r="D135" i="60"/>
  <c r="A135" i="60"/>
  <c r="D134" i="60"/>
  <c r="A134" i="60"/>
  <c r="D133" i="60"/>
  <c r="A133" i="60"/>
  <c r="D132" i="60"/>
  <c r="A132" i="60"/>
  <c r="D131" i="60"/>
  <c r="A131" i="60"/>
  <c r="D130" i="60"/>
  <c r="A130" i="60"/>
  <c r="D129" i="60"/>
  <c r="A129" i="60"/>
  <c r="D128" i="60"/>
  <c r="A128" i="60"/>
  <c r="D127" i="60"/>
  <c r="A127" i="60"/>
  <c r="D126" i="60"/>
  <c r="A126" i="60"/>
  <c r="D125" i="60"/>
  <c r="A125" i="60"/>
  <c r="D124" i="60"/>
  <c r="A124" i="60"/>
  <c r="D123" i="60"/>
  <c r="A123" i="60"/>
  <c r="D122" i="60"/>
  <c r="A122" i="60"/>
  <c r="D121" i="60"/>
  <c r="A121" i="60"/>
  <c r="D120" i="60"/>
  <c r="A120" i="60"/>
  <c r="D119" i="60"/>
  <c r="A119" i="60"/>
  <c r="D118" i="60"/>
  <c r="A118" i="60"/>
  <c r="D117" i="60"/>
  <c r="A117" i="60"/>
  <c r="D116" i="60"/>
  <c r="A116" i="60"/>
  <c r="D115" i="60"/>
  <c r="A115" i="60"/>
  <c r="D114" i="60"/>
  <c r="A114" i="60"/>
  <c r="D113" i="60"/>
  <c r="A113" i="60"/>
  <c r="D112" i="60"/>
  <c r="A112" i="60"/>
  <c r="D111" i="60"/>
  <c r="A111" i="60"/>
  <c r="D110" i="60"/>
  <c r="A110" i="60"/>
  <c r="D109" i="60"/>
  <c r="A109" i="60"/>
  <c r="D108" i="60"/>
  <c r="A108" i="60"/>
  <c r="D107" i="60"/>
  <c r="A107" i="60"/>
  <c r="D106" i="60"/>
  <c r="A106" i="60"/>
  <c r="D105" i="60"/>
  <c r="A105" i="60"/>
  <c r="D104" i="60"/>
  <c r="A104" i="60"/>
  <c r="D103" i="60"/>
  <c r="A103" i="60"/>
  <c r="D102" i="60"/>
  <c r="A102" i="60"/>
  <c r="D101" i="60"/>
  <c r="A101" i="60"/>
  <c r="D100" i="60"/>
  <c r="A100" i="60"/>
  <c r="D99" i="60"/>
  <c r="A99" i="60"/>
  <c r="D98" i="60"/>
  <c r="A98" i="60"/>
  <c r="D97" i="60"/>
  <c r="A97" i="60"/>
  <c r="D96" i="60"/>
  <c r="A96" i="60"/>
  <c r="D95" i="60"/>
  <c r="A95" i="60"/>
  <c r="D94" i="60"/>
  <c r="A94" i="60"/>
  <c r="D93" i="60"/>
  <c r="A93" i="60"/>
  <c r="D92" i="60"/>
  <c r="A92" i="60"/>
  <c r="D91" i="60"/>
  <c r="A91" i="60"/>
  <c r="D90" i="60"/>
  <c r="A90" i="60"/>
  <c r="D89" i="60"/>
  <c r="A89" i="60"/>
  <c r="D88" i="60"/>
  <c r="A88" i="60"/>
  <c r="D87" i="60"/>
  <c r="A87" i="60"/>
  <c r="D86" i="60"/>
  <c r="A86" i="60"/>
  <c r="D85" i="60"/>
  <c r="A85" i="60"/>
  <c r="D84" i="60"/>
  <c r="A84" i="60"/>
  <c r="D83" i="60"/>
  <c r="A83" i="60"/>
  <c r="D82" i="60"/>
  <c r="A82" i="60"/>
  <c r="D81" i="60"/>
  <c r="A81" i="60"/>
  <c r="D80" i="60"/>
  <c r="A80" i="60"/>
  <c r="D79" i="60"/>
  <c r="A79" i="60"/>
  <c r="D78" i="60"/>
  <c r="A78" i="60"/>
  <c r="D77" i="60"/>
  <c r="A77" i="60"/>
  <c r="D76" i="60"/>
  <c r="A76" i="60"/>
  <c r="D75" i="60"/>
  <c r="A75" i="60"/>
  <c r="D74" i="60"/>
  <c r="A74" i="60"/>
  <c r="D73" i="60"/>
  <c r="A73" i="60"/>
  <c r="D72" i="60"/>
  <c r="A72" i="60"/>
  <c r="D71" i="60"/>
  <c r="A71" i="60"/>
  <c r="D70" i="60"/>
  <c r="A70" i="60"/>
  <c r="D69" i="60"/>
  <c r="A69" i="60"/>
  <c r="D68" i="60"/>
  <c r="A68" i="60"/>
  <c r="D67" i="60"/>
  <c r="A67" i="60"/>
  <c r="D66" i="60"/>
  <c r="A66" i="60"/>
  <c r="D65" i="60"/>
  <c r="A65" i="60"/>
  <c r="D64" i="60"/>
  <c r="A64" i="60"/>
  <c r="D63" i="60"/>
  <c r="A63" i="60"/>
  <c r="D62" i="60"/>
  <c r="A62" i="60"/>
  <c r="D61" i="60"/>
  <c r="A61" i="60"/>
  <c r="D60" i="60"/>
  <c r="A60" i="60"/>
  <c r="D59" i="60"/>
  <c r="A59" i="60"/>
  <c r="D58" i="60"/>
  <c r="A58" i="60"/>
  <c r="D57" i="60"/>
  <c r="A57" i="60"/>
  <c r="D56" i="60"/>
  <c r="A56" i="60"/>
  <c r="D55" i="60"/>
  <c r="A55" i="60"/>
  <c r="D54" i="60"/>
  <c r="A54" i="60"/>
  <c r="D53" i="60"/>
  <c r="A53" i="60"/>
  <c r="D52" i="60"/>
  <c r="A52" i="60"/>
  <c r="D51" i="60"/>
  <c r="A51" i="60"/>
  <c r="D50" i="60"/>
  <c r="A50" i="60"/>
  <c r="D49" i="60"/>
  <c r="A49" i="60"/>
  <c r="D48" i="60"/>
  <c r="A48" i="60"/>
  <c r="D47" i="60"/>
  <c r="A47" i="60"/>
  <c r="D46" i="60"/>
  <c r="A46" i="60"/>
  <c r="D45" i="60"/>
  <c r="A45" i="60"/>
  <c r="D44" i="60"/>
  <c r="A44" i="60"/>
  <c r="D43" i="60"/>
  <c r="A43" i="60"/>
  <c r="D42" i="60"/>
  <c r="A42" i="60"/>
  <c r="D41" i="60"/>
  <c r="A41" i="60"/>
  <c r="D40" i="60"/>
  <c r="A40" i="60"/>
  <c r="D39" i="60"/>
  <c r="A39" i="60"/>
  <c r="D38" i="60"/>
  <c r="A38" i="60"/>
  <c r="D37" i="60"/>
  <c r="A37" i="60"/>
  <c r="D36" i="60"/>
  <c r="A36" i="60"/>
  <c r="D35" i="60"/>
  <c r="A35" i="60"/>
  <c r="D34" i="60"/>
  <c r="A34" i="60"/>
  <c r="D33" i="60"/>
  <c r="A33" i="60"/>
  <c r="D32" i="60"/>
  <c r="A32" i="60"/>
  <c r="D31" i="60"/>
  <c r="A31" i="60"/>
  <c r="D30" i="60"/>
  <c r="A30" i="60"/>
  <c r="D29" i="60"/>
  <c r="A29" i="60"/>
  <c r="D28" i="60"/>
  <c r="A28" i="60"/>
  <c r="D27" i="60"/>
  <c r="A27" i="60"/>
  <c r="D26" i="60"/>
  <c r="A26" i="60"/>
  <c r="D25" i="60"/>
  <c r="A25" i="60"/>
  <c r="D24" i="60"/>
  <c r="A24" i="60"/>
  <c r="D23" i="60"/>
  <c r="A23" i="60"/>
  <c r="D22" i="60"/>
  <c r="A22" i="60"/>
  <c r="D21" i="60"/>
  <c r="A21" i="60"/>
  <c r="D20" i="60"/>
  <c r="A20" i="60"/>
  <c r="D19" i="60"/>
  <c r="A19" i="60"/>
  <c r="D18" i="60"/>
  <c r="A18" i="60"/>
  <c r="D17" i="60"/>
  <c r="A17" i="60"/>
  <c r="D16" i="60"/>
  <c r="A16" i="60"/>
  <c r="D15" i="60"/>
  <c r="A15" i="60"/>
  <c r="D14" i="60"/>
  <c r="A14" i="60"/>
  <c r="D13" i="60"/>
  <c r="A13" i="60"/>
  <c r="D12" i="60"/>
  <c r="A12" i="60"/>
  <c r="D11" i="60"/>
  <c r="A11" i="60"/>
  <c r="D10" i="60"/>
  <c r="A10" i="60"/>
  <c r="D9" i="60"/>
  <c r="A9" i="60"/>
  <c r="D8" i="60"/>
  <c r="A8" i="60"/>
  <c r="D7" i="60"/>
  <c r="A7" i="60"/>
  <c r="D6" i="60"/>
  <c r="A6" i="60"/>
  <c r="D5" i="60"/>
  <c r="A5" i="60"/>
  <c r="D4" i="60"/>
  <c r="A4" i="60"/>
  <c r="D3" i="60"/>
  <c r="A3" i="60"/>
  <c r="D2" i="60"/>
  <c r="A2" i="60"/>
  <c r="M65" i="45"/>
  <c r="S20" i="45"/>
  <c r="Y2" i="54" s="1"/>
  <c r="X2" i="54"/>
  <c r="R19" i="45"/>
  <c r="BV2" i="54" s="1"/>
  <c r="O92" i="45"/>
  <c r="K92" i="45"/>
  <c r="H92" i="45"/>
  <c r="E92" i="45"/>
  <c r="O91" i="45"/>
  <c r="L91" i="45"/>
  <c r="C91" i="45"/>
  <c r="C90" i="45"/>
  <c r="N88" i="45"/>
  <c r="M88" i="45"/>
  <c r="N87" i="45"/>
  <c r="M87" i="45"/>
  <c r="N86" i="45"/>
  <c r="N85" i="45"/>
  <c r="L27" i="45"/>
  <c r="R27" i="45" s="1"/>
  <c r="CD2" i="54" s="1"/>
  <c r="L23" i="45"/>
  <c r="R23" i="45" s="1"/>
  <c r="BY2" i="54" s="1"/>
  <c r="Q27" i="45"/>
  <c r="Q23" i="45"/>
  <c r="S27" i="45" l="1"/>
  <c r="AF2" i="54" s="1"/>
  <c r="S23" i="45"/>
  <c r="AA2" i="54" s="1"/>
  <c r="L28" i="45" l="1"/>
  <c r="M56" i="45" l="1"/>
  <c r="M60" i="45"/>
  <c r="F52" i="45"/>
  <c r="W2" i="54"/>
  <c r="A52" i="45"/>
  <c r="A50" i="45"/>
  <c r="A38" i="45"/>
  <c r="E50" i="45"/>
  <c r="E38" i="45"/>
  <c r="S71" i="45" l="1"/>
  <c r="BS2" i="54" s="1"/>
  <c r="S70" i="45"/>
  <c r="BR2" i="54" s="1"/>
  <c r="S68" i="45"/>
  <c r="BQ2" i="54" s="1"/>
  <c r="S67" i="45"/>
  <c r="BP2" i="54" s="1"/>
  <c r="S66" i="45"/>
  <c r="BO2" i="54" s="1"/>
  <c r="S65" i="45"/>
  <c r="BN2" i="54" s="1"/>
  <c r="S61" i="45"/>
  <c r="BL2" i="54" s="1"/>
  <c r="S60" i="45"/>
  <c r="BK2" i="54" s="1"/>
  <c r="S59" i="45"/>
  <c r="BJ2" i="54" s="1"/>
  <c r="S58" i="45"/>
  <c r="BI2" i="54" s="1"/>
  <c r="S57" i="45"/>
  <c r="BH2" i="54" s="1"/>
  <c r="S56" i="45"/>
  <c r="BG2" i="54" s="1"/>
  <c r="S53" i="45"/>
  <c r="BE2" i="54" s="1"/>
  <c r="S47" i="45"/>
  <c r="AY2" i="54" s="1"/>
  <c r="S44" i="45"/>
  <c r="AU2" i="54" s="1"/>
  <c r="S43" i="45"/>
  <c r="AT2" i="54" s="1"/>
  <c r="S42" i="45"/>
  <c r="AS2" i="54" s="1"/>
  <c r="S41" i="45"/>
  <c r="AR2" i="54" s="1"/>
  <c r="AQ2" i="54"/>
  <c r="S39" i="45"/>
  <c r="AP2" i="54" s="1"/>
  <c r="AJ2" i="54"/>
  <c r="S30" i="45"/>
  <c r="AI2" i="54" s="1"/>
  <c r="S26" i="45"/>
  <c r="AE2" i="54" s="1"/>
  <c r="S25" i="45"/>
  <c r="AD2" i="54" s="1"/>
  <c r="S21" i="45"/>
  <c r="Z2" i="54" s="1"/>
  <c r="R71" i="45"/>
  <c r="DR2" i="54" s="1"/>
  <c r="R70" i="45"/>
  <c r="DQ2" i="54" s="1"/>
  <c r="R68" i="45"/>
  <c r="DP2" i="54" s="1"/>
  <c r="R67" i="45"/>
  <c r="DO2" i="54" s="1"/>
  <c r="R66" i="45"/>
  <c r="DN2" i="54" s="1"/>
  <c r="R65" i="45"/>
  <c r="DM2" i="54" s="1"/>
  <c r="R61" i="45"/>
  <c r="DK2" i="54" s="1"/>
  <c r="R60" i="45"/>
  <c r="DJ2" i="54" s="1"/>
  <c r="R59" i="45"/>
  <c r="DI2" i="54" s="1"/>
  <c r="R58" i="45"/>
  <c r="DH2" i="54" s="1"/>
  <c r="R57" i="45"/>
  <c r="DG2" i="54" s="1"/>
  <c r="R56" i="45"/>
  <c r="DF2" i="54" s="1"/>
  <c r="R53" i="45"/>
  <c r="DD2" i="54" s="1"/>
  <c r="R52" i="45"/>
  <c r="DC2" i="54" s="1"/>
  <c r="R51" i="45"/>
  <c r="DB2" i="54" s="1"/>
  <c r="R48" i="45"/>
  <c r="CX2" i="54" s="1"/>
  <c r="R47" i="45"/>
  <c r="CW2" i="54" s="1"/>
  <c r="R46" i="45"/>
  <c r="CU2" i="54" s="1"/>
  <c r="R45" i="45"/>
  <c r="CT2" i="54" s="1"/>
  <c r="R44" i="45"/>
  <c r="CS2" i="54" s="1"/>
  <c r="R43" i="45"/>
  <c r="CR2" i="54" s="1"/>
  <c r="R42" i="45"/>
  <c r="CQ2" i="54" s="1"/>
  <c r="R41" i="45"/>
  <c r="CP2" i="54" s="1"/>
  <c r="R40" i="45"/>
  <c r="CO2" i="54" s="1"/>
  <c r="R39" i="45"/>
  <c r="CN2" i="54" s="1"/>
  <c r="R36" i="45"/>
  <c r="CL2" i="54" s="1"/>
  <c r="R35" i="45"/>
  <c r="CK2" i="54" s="1"/>
  <c r="R34" i="45"/>
  <c r="CJ2" i="54" s="1"/>
  <c r="R32" i="45"/>
  <c r="CH2" i="54" s="1"/>
  <c r="R30" i="45"/>
  <c r="CG2" i="54" s="1"/>
  <c r="R29" i="45"/>
  <c r="CF2" i="54" s="1"/>
  <c r="R26" i="45"/>
  <c r="CC2" i="54" s="1"/>
  <c r="R25" i="45"/>
  <c r="CB2" i="54" s="1"/>
  <c r="R22" i="45"/>
  <c r="BZ2" i="54" s="1"/>
  <c r="R21" i="45"/>
  <c r="BX2" i="54" s="1"/>
  <c r="R20" i="45"/>
  <c r="BW2" i="54" s="1"/>
  <c r="R18" i="45"/>
  <c r="BU2" i="54" s="1"/>
  <c r="Q72" i="45" l="1"/>
  <c r="Q71" i="45"/>
  <c r="Q70" i="45"/>
  <c r="Q68" i="45"/>
  <c r="Q67" i="45"/>
  <c r="Q66" i="45"/>
  <c r="Q65" i="45"/>
  <c r="Q63" i="45"/>
  <c r="Q61" i="45"/>
  <c r="Q60" i="45"/>
  <c r="Q59" i="45"/>
  <c r="Q58" i="45"/>
  <c r="Q57" i="45"/>
  <c r="Q56" i="45"/>
  <c r="Q54" i="45"/>
  <c r="L54" i="45"/>
  <c r="Q53" i="45"/>
  <c r="Q52" i="45"/>
  <c r="Q51" i="45"/>
  <c r="Q49" i="45"/>
  <c r="Q48" i="45"/>
  <c r="Q47" i="45"/>
  <c r="Q46" i="45"/>
  <c r="Q45" i="45"/>
  <c r="Q44" i="45"/>
  <c r="Q43" i="45"/>
  <c r="Q42" i="45"/>
  <c r="Q41" i="45"/>
  <c r="Q40" i="45"/>
  <c r="Q39" i="45"/>
  <c r="Q37" i="45"/>
  <c r="L37" i="45"/>
  <c r="Q36" i="45"/>
  <c r="Q35" i="45"/>
  <c r="Q34" i="45"/>
  <c r="Q33" i="45"/>
  <c r="L33" i="45"/>
  <c r="Q32" i="45"/>
  <c r="Q30" i="45"/>
  <c r="Q29" i="45"/>
  <c r="Q28" i="45"/>
  <c r="Q26" i="45"/>
  <c r="Q25" i="45"/>
  <c r="Q24" i="45"/>
  <c r="Q22" i="45"/>
  <c r="Q21" i="45"/>
  <c r="Q20" i="45"/>
  <c r="Q19" i="45"/>
  <c r="Q18" i="45"/>
  <c r="V7" i="45"/>
  <c r="AN2" i="54" s="1"/>
  <c r="U7" i="45"/>
  <c r="A1" i="45" l="1"/>
  <c r="L49" i="45"/>
  <c r="S22" i="45"/>
  <c r="AB2" i="54" s="1"/>
  <c r="S46" i="45"/>
  <c r="AW2" i="54" s="1"/>
  <c r="S29" i="45"/>
  <c r="AH2" i="54" s="1"/>
  <c r="S34" i="45"/>
  <c r="AL2" i="54" s="1"/>
  <c r="S45" i="45"/>
  <c r="AV2" i="54" s="1"/>
  <c r="S51" i="45"/>
  <c r="BD2" i="54" s="1"/>
  <c r="S48" i="45"/>
  <c r="AZ2" i="54" s="1"/>
  <c r="S35" i="45"/>
  <c r="AM2" i="54" s="1"/>
  <c r="R33" i="45"/>
  <c r="CI2" i="54" s="1"/>
  <c r="S37" i="45"/>
  <c r="AO2" i="54" s="1"/>
  <c r="R37" i="45"/>
  <c r="CM2" i="54" s="1"/>
  <c r="S24" i="45"/>
  <c r="AC2" i="54" s="1"/>
  <c r="R24" i="45"/>
  <c r="CA2" i="54" s="1"/>
  <c r="S72" i="45"/>
  <c r="R72" i="45"/>
  <c r="S28" i="45"/>
  <c r="AG2" i="54" s="1"/>
  <c r="L63" i="45"/>
  <c r="S63" i="45" s="1"/>
  <c r="BM2" i="54" s="1"/>
  <c r="S54" i="45"/>
  <c r="BF2" i="54" s="1"/>
  <c r="R54" i="45"/>
  <c r="DE2" i="54" s="1"/>
  <c r="M49" i="45" l="1"/>
  <c r="R1" i="45" s="1"/>
  <c r="AK2" i="54"/>
  <c r="R49" i="45"/>
  <c r="DA2" i="54" s="1"/>
  <c r="R28" i="45"/>
  <c r="CE2" i="54" s="1"/>
  <c r="BC2" i="54"/>
  <c r="R63" i="45"/>
  <c r="DL2" i="54" s="1"/>
  <c r="K1" i="45" l="1"/>
</calcChain>
</file>

<file path=xl/sharedStrings.xml><?xml version="1.0" encoding="utf-8"?>
<sst xmlns="http://schemas.openxmlformats.org/spreadsheetml/2006/main" count="6885" uniqueCount="3215">
  <si>
    <t>特定療養費の対象となる特別の療養環境の提供に係る収益</t>
  </si>
  <si>
    <t>外来患者の診療、療養に係る収益（医療保険、公費負担医療、公害医療、労災保険、自動車損害賠償責任保険、自費診療等）</t>
  </si>
  <si>
    <t>各種の健康診断、人間ドック、予防接種、妊産婦保健指導等保健予防活動に係る収益</t>
  </si>
  <si>
    <t>外部に委託した給食業務の対価としての費用</t>
  </si>
  <si>
    <t>固定資産の計画的・規則的な取得原価の配分額</t>
  </si>
  <si>
    <t>固定資産に計上を要しない器機等のリース、レンタル料</t>
  </si>
  <si>
    <t>電気、ガス、水道、重油などの費用。ただし、車両関係費に該当するものは除く。</t>
  </si>
  <si>
    <t>本部会計を設けた場合の、一定の配賦基準で配賦された本部の費用</t>
  </si>
  <si>
    <t>預貯金、公社債の利息、出資金等に係る分配金</t>
  </si>
  <si>
    <t>長期借入金、短期借入金の支払利息</t>
  </si>
  <si>
    <t>（ア）投薬用薬品の費消額
（イ）注射用薬品（血液,プラズマを含む）の費消額
（ウ）外用薬、検査用試薬、造影剤など前記の項目に属さない薬品の費消額</t>
    <phoneticPr fontId="1"/>
  </si>
  <si>
    <t>委託費</t>
    <phoneticPr fontId="1"/>
  </si>
  <si>
    <t>入院患者の医療に係る収益で、公害医療、労災保険、自動車損害賠償責任保険などの金額</t>
    <phoneticPr fontId="1"/>
  </si>
  <si>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phoneticPr fontId="1"/>
  </si>
  <si>
    <t>外来（往診を含む）患者の医療に係る収益で、公害医療、労災保険、自動車損害賠償責任保険などの合計額</t>
    <phoneticPr fontId="1"/>
  </si>
  <si>
    <t>材料費</t>
    <phoneticPr fontId="1"/>
  </si>
  <si>
    <t>給与費</t>
    <phoneticPr fontId="1"/>
  </si>
  <si>
    <t>その他の医業費用</t>
    <rPh sb="2" eb="3">
      <t>タ</t>
    </rPh>
    <rPh sb="4" eb="6">
      <t>イギョウ</t>
    </rPh>
    <rPh sb="6" eb="8">
      <t>ヒヨウ</t>
    </rPh>
    <phoneticPr fontId="1"/>
  </si>
  <si>
    <t>医業収益</t>
    <phoneticPr fontId="1"/>
  </si>
  <si>
    <t>入院診療収益</t>
    <phoneticPr fontId="1"/>
  </si>
  <si>
    <t>室料差額収益</t>
    <phoneticPr fontId="1"/>
  </si>
  <si>
    <t>外来診療収益</t>
    <phoneticPr fontId="1"/>
  </si>
  <si>
    <t>その他の医業収益</t>
    <phoneticPr fontId="1"/>
  </si>
  <si>
    <t>医業費用</t>
    <phoneticPr fontId="1"/>
  </si>
  <si>
    <t>控除対象外消費税等負担額</t>
    <phoneticPr fontId="1"/>
  </si>
  <si>
    <t>本部費配賦額</t>
    <phoneticPr fontId="1"/>
  </si>
  <si>
    <t>医業外収益</t>
    <phoneticPr fontId="1"/>
  </si>
  <si>
    <t>受取利息及び配当金</t>
    <phoneticPr fontId="1"/>
  </si>
  <si>
    <t>運営費補助金収益</t>
    <phoneticPr fontId="1"/>
  </si>
  <si>
    <t>施設設備補助金収益</t>
    <phoneticPr fontId="1"/>
  </si>
  <si>
    <t>医業外費用</t>
    <phoneticPr fontId="1"/>
  </si>
  <si>
    <t>臨時収益</t>
    <phoneticPr fontId="1"/>
  </si>
  <si>
    <t>臨時費用</t>
    <phoneticPr fontId="1"/>
  </si>
  <si>
    <t>水道光熱費</t>
    <phoneticPr fontId="1"/>
  </si>
  <si>
    <t>保健予防活動収益</t>
    <phoneticPr fontId="1"/>
  </si>
  <si>
    <t>カテーテル、縫合糸、酸素、ギブス粉、レントゲンフイルム、など１回ごとに消費する診療材料の費消額</t>
    <phoneticPr fontId="1"/>
  </si>
  <si>
    <t>診療、検査、看護、給食などの医療用の器械,器具及び放射性同位元素のうち、固定資産の計上基準額に満たないもの、または１年内に消費するもの</t>
    <phoneticPr fontId="1"/>
  </si>
  <si>
    <t>固定資産売却益、その他の臨時収益</t>
    <phoneticPr fontId="1"/>
  </si>
  <si>
    <t>経常利益（又は経常損失）</t>
    <rPh sb="0" eb="2">
      <t>ケイジョウ</t>
    </rPh>
    <rPh sb="2" eb="4">
      <t>リエキ</t>
    </rPh>
    <rPh sb="5" eb="6">
      <t>マタ</t>
    </rPh>
    <rPh sb="7" eb="9">
      <t>ケイジョウ</t>
    </rPh>
    <rPh sb="9" eb="11">
      <t>ソンシツ</t>
    </rPh>
    <phoneticPr fontId="1"/>
  </si>
  <si>
    <t>給食委託費</t>
    <phoneticPr fontId="1"/>
  </si>
  <si>
    <t>法定福利費</t>
    <phoneticPr fontId="1"/>
  </si>
  <si>
    <t>退職給付費用</t>
    <phoneticPr fontId="1"/>
  </si>
  <si>
    <t>賞与引当金繰入額</t>
    <phoneticPr fontId="1"/>
  </si>
  <si>
    <t>賞与</t>
    <phoneticPr fontId="1"/>
  </si>
  <si>
    <t>給料</t>
    <phoneticPr fontId="1"/>
  </si>
  <si>
    <t>給食用材料費</t>
    <phoneticPr fontId="1"/>
  </si>
  <si>
    <t>医療消耗器具備品費</t>
    <phoneticPr fontId="1"/>
  </si>
  <si>
    <t>医薬品費</t>
    <phoneticPr fontId="1"/>
  </si>
  <si>
    <t>公害等診療収益</t>
    <rPh sb="0" eb="2">
      <t>コウガイ</t>
    </rPh>
    <rPh sb="2" eb="3">
      <t>トウ</t>
    </rPh>
    <rPh sb="3" eb="5">
      <t>シンリョウ</t>
    </rPh>
    <rPh sb="5" eb="7">
      <t>シュウエキ</t>
    </rPh>
    <phoneticPr fontId="1"/>
  </si>
  <si>
    <t>保険診療収益
（患者負担含む）</t>
    <rPh sb="0" eb="2">
      <t>ホケン</t>
    </rPh>
    <rPh sb="2" eb="4">
      <t>シンリョウ</t>
    </rPh>
    <rPh sb="4" eb="6">
      <t>シュウエキ</t>
    </rPh>
    <rPh sb="8" eb="10">
      <t>カンジャ</t>
    </rPh>
    <rPh sb="10" eb="12">
      <t>フタン</t>
    </rPh>
    <rPh sb="12" eb="13">
      <t>フク</t>
    </rPh>
    <phoneticPr fontId="1"/>
  </si>
  <si>
    <t>看護職員</t>
    <rPh sb="0" eb="2">
      <t>カンゴ</t>
    </rPh>
    <rPh sb="2" eb="4">
      <t>ショクイン</t>
    </rPh>
    <phoneticPr fontId="1"/>
  </si>
  <si>
    <t>看護師</t>
    <phoneticPr fontId="1"/>
  </si>
  <si>
    <t>准看護師</t>
    <phoneticPr fontId="1"/>
  </si>
  <si>
    <t>助産師</t>
    <phoneticPr fontId="1"/>
  </si>
  <si>
    <t>職種</t>
    <rPh sb="0" eb="2">
      <t>ショクシュ</t>
    </rPh>
    <phoneticPr fontId="1"/>
  </si>
  <si>
    <t>保健師</t>
    <rPh sb="0" eb="2">
      <t>ホケン</t>
    </rPh>
    <phoneticPr fontId="1"/>
  </si>
  <si>
    <t>視能訓練士</t>
    <rPh sb="0" eb="2">
      <t>シノウ</t>
    </rPh>
    <rPh sb="2" eb="5">
      <t>クンレンシ</t>
    </rPh>
    <phoneticPr fontId="1"/>
  </si>
  <si>
    <t>歯科衛生士</t>
    <phoneticPr fontId="1"/>
  </si>
  <si>
    <t>歯科技工士</t>
    <phoneticPr fontId="1"/>
  </si>
  <si>
    <t>精神保健福祉士</t>
    <phoneticPr fontId="1"/>
  </si>
  <si>
    <t>その他の職員</t>
    <rPh sb="2" eb="3">
      <t>タ</t>
    </rPh>
    <rPh sb="4" eb="6">
      <t>ショクイン</t>
    </rPh>
    <phoneticPr fontId="1"/>
  </si>
  <si>
    <t>医師事務作業補助者</t>
    <phoneticPr fontId="1"/>
  </si>
  <si>
    <t>診療情報管理士</t>
    <phoneticPr fontId="1"/>
  </si>
  <si>
    <t>リハビリスタッフ</t>
    <phoneticPr fontId="1"/>
  </si>
  <si>
    <t>保育士</t>
    <phoneticPr fontId="1"/>
  </si>
  <si>
    <t>社会福祉士</t>
    <rPh sb="0" eb="2">
      <t>シャカイ</t>
    </rPh>
    <rPh sb="2" eb="5">
      <t>フクシシ</t>
    </rPh>
    <phoneticPr fontId="1"/>
  </si>
  <si>
    <t>その他の医療技術者等</t>
    <rPh sb="2" eb="3">
      <t>タ</t>
    </rPh>
    <rPh sb="4" eb="6">
      <t>イリョウ</t>
    </rPh>
    <rPh sb="6" eb="8">
      <t>ギジュツ</t>
    </rPh>
    <rPh sb="8" eb="9">
      <t>シャ</t>
    </rPh>
    <rPh sb="9" eb="10">
      <t>トウ</t>
    </rPh>
    <phoneticPr fontId="1"/>
  </si>
  <si>
    <t>栄養士等</t>
    <rPh sb="0" eb="3">
      <t>エイヨウシ</t>
    </rPh>
    <rPh sb="3" eb="4">
      <t>トウ</t>
    </rPh>
    <phoneticPr fontId="1"/>
  </si>
  <si>
    <t>栄養士</t>
    <rPh sb="0" eb="3">
      <t>エイヨウシ</t>
    </rPh>
    <phoneticPr fontId="1"/>
  </si>
  <si>
    <t>調理師</t>
    <rPh sb="0" eb="3">
      <t>チョウリシ</t>
    </rPh>
    <phoneticPr fontId="1"/>
  </si>
  <si>
    <t>本部会計を設けた場合の、一定の配賦基準で配賦された本部の費用（本部会計を設けていない場合または配賦額がない場合「－」と記載）</t>
    <rPh sb="31" eb="33">
      <t>ホンブ</t>
    </rPh>
    <rPh sb="33" eb="35">
      <t>カイケイ</t>
    </rPh>
    <rPh sb="36" eb="37">
      <t>モウ</t>
    </rPh>
    <rPh sb="42" eb="44">
      <t>バアイ</t>
    </rPh>
    <phoneticPr fontId="1"/>
  </si>
  <si>
    <t>支払利息、有価証券売却損、患者外給食用材料費、診療費減免額、医業外貸倒損失、貸倒引当金医業外繰入額、その他前記の科目に属さない医業外費用</t>
    <rPh sb="52" eb="53">
      <t>タ</t>
    </rPh>
    <phoneticPr fontId="1"/>
  </si>
  <si>
    <t>受取利息及び配当金、有価証券売却益、運営費補助金収益、施設設備補助金収益、患者外給食収益、その他前記の科目に属さない医業外収益</t>
    <rPh sb="47" eb="48">
      <t>タ</t>
    </rPh>
    <phoneticPr fontId="1"/>
  </si>
  <si>
    <t>医療法人整理番号</t>
    <phoneticPr fontId="1"/>
  </si>
  <si>
    <t>法人名</t>
    <rPh sb="0" eb="2">
      <t>ホウジン</t>
    </rPh>
    <rPh sb="2" eb="3">
      <t>メイ</t>
    </rPh>
    <phoneticPr fontId="1"/>
  </si>
  <si>
    <t>消費税の経理方式</t>
    <phoneticPr fontId="1"/>
  </si>
  <si>
    <t>科　　　　　目</t>
    <rPh sb="0" eb="1">
      <t>カ</t>
    </rPh>
    <rPh sb="6" eb="7">
      <t>メ</t>
    </rPh>
    <phoneticPr fontId="1"/>
  </si>
  <si>
    <t>入院患者の医療に係る収益で、健康保険、国民健康保険等の医療保険、後期高齢者医療制度及び生活保護法、精神保健福祉法、感染症法等の公費
負担医療に係る支払基金・国保連等に対する請求金額及び窓口徴収金額の合計額</t>
  </si>
  <si>
    <t>入院患者の医療に係る収益で、公害医療、労災保険、自動車損害賠償責任保険などの金額</t>
  </si>
  <si>
    <t>外来（往診を含む）患者の医療に係る収益で、健康保険、国民健康保険等の医療保険、後期高齢者医療制度及び生活保護法、精神保健福祉法、感
染症法等の公費負担医療に係る支払基金・国保連等に対する請求金額及び窓口徴収金額の合計額</t>
  </si>
  <si>
    <t>外来（往診を含む）患者の医療に係る収益で、公害医療、労災保険、自動車損害賠償責任保険などの合計額</t>
  </si>
  <si>
    <t>医薬品費</t>
  </si>
  <si>
    <t>（ア）投薬用薬品の費消額
（イ）注射用薬品（血液,プラズマを含む）の費消額
（ウ）外用薬、検査用試薬、造影剤など前記の項目に属さない薬品の費消額</t>
  </si>
  <si>
    <t>診療材料費、医療消耗器具備品費</t>
    <phoneticPr fontId="1"/>
  </si>
  <si>
    <t>カテーテル、縫合糸、酸素、ギブス粉、レントゲンフイルム、など１回ごとに消費する診療材料の費消額
診療、検査、看護、給食などの医療用の器械,器具及び放射性同位元素のうち、固定資産の計上基準額に満たないもの、または１年内に消費するもの</t>
    <phoneticPr fontId="1"/>
  </si>
  <si>
    <t>給食用材料費</t>
  </si>
  <si>
    <t>給料</t>
  </si>
  <si>
    <t>賞与</t>
  </si>
  <si>
    <t>賞与引当金繰入額</t>
  </si>
  <si>
    <t>退職給付費用</t>
  </si>
  <si>
    <t>法定福利費</t>
  </si>
  <si>
    <t>検査委託費、給食委託費、寝具委託費、医事委託費、清掃委託費、保守委託費、その他の委託費</t>
    <rPh sb="0" eb="2">
      <t>ケンサ</t>
    </rPh>
    <rPh sb="2" eb="4">
      <t>イタク</t>
    </rPh>
    <rPh sb="4" eb="5">
      <t>ヒ</t>
    </rPh>
    <rPh sb="6" eb="8">
      <t>キュウショク</t>
    </rPh>
    <rPh sb="8" eb="10">
      <t>イタク</t>
    </rPh>
    <rPh sb="10" eb="11">
      <t>ヒ</t>
    </rPh>
    <rPh sb="12" eb="14">
      <t>シング</t>
    </rPh>
    <rPh sb="14" eb="16">
      <t>イタク</t>
    </rPh>
    <rPh sb="16" eb="17">
      <t>ヒ</t>
    </rPh>
    <rPh sb="18" eb="20">
      <t>イジ</t>
    </rPh>
    <rPh sb="20" eb="22">
      <t>イタク</t>
    </rPh>
    <rPh sb="22" eb="23">
      <t>ヒ</t>
    </rPh>
    <rPh sb="24" eb="26">
      <t>セイソウ</t>
    </rPh>
    <rPh sb="26" eb="28">
      <t>イタク</t>
    </rPh>
    <rPh sb="28" eb="29">
      <t>ヒ</t>
    </rPh>
    <rPh sb="30" eb="32">
      <t>ホシュ</t>
    </rPh>
    <rPh sb="32" eb="34">
      <t>イタク</t>
    </rPh>
    <rPh sb="34" eb="35">
      <t>ヒ</t>
    </rPh>
    <rPh sb="38" eb="39">
      <t>タ</t>
    </rPh>
    <rPh sb="40" eb="42">
      <t>イタク</t>
    </rPh>
    <rPh sb="42" eb="43">
      <t>ヒ</t>
    </rPh>
    <phoneticPr fontId="1"/>
  </si>
  <si>
    <t>減価償却費</t>
  </si>
  <si>
    <t>器機賃借料</t>
  </si>
  <si>
    <t>医業利益（又は医業損失）</t>
    <rPh sb="0" eb="2">
      <t>イギョウ</t>
    </rPh>
    <rPh sb="2" eb="4">
      <t>リエキ</t>
    </rPh>
    <rPh sb="5" eb="6">
      <t>マタ</t>
    </rPh>
    <rPh sb="7" eb="9">
      <t>イギョウ</t>
    </rPh>
    <rPh sb="9" eb="11">
      <t>ソンシツ</t>
    </rPh>
    <phoneticPr fontId="1"/>
  </si>
  <si>
    <t>受取利息及び配当金、有価証券売却益、運営費補助金収益、施設設備補助金収益、患者外給食収益、その他の医業外収益</t>
    <phoneticPr fontId="1"/>
  </si>
  <si>
    <t>支払利息、有価証券売却損、患者外給食用材料費、診療費減免額、医業外貸倒損失、貸倒引当金医業外繰入額、その他の医業外費用</t>
    <phoneticPr fontId="1"/>
  </si>
  <si>
    <t>固定資産売却損、固定資産除却損、資産に係る控除対象外消費税等負担額、災害損失、その他の臨時費用</t>
    <phoneticPr fontId="1"/>
  </si>
  <si>
    <t>税引前当期純利益（又は税引前当期純損失）</t>
    <rPh sb="0" eb="2">
      <t>ゼイビ</t>
    </rPh>
    <rPh sb="2" eb="3">
      <t>マエ</t>
    </rPh>
    <rPh sb="9" eb="10">
      <t>マタ</t>
    </rPh>
    <rPh sb="17" eb="19">
      <t>ソンシツ</t>
    </rPh>
    <phoneticPr fontId="1"/>
  </si>
  <si>
    <t>法人税、住民税及び事業税負担額</t>
    <phoneticPr fontId="1"/>
  </si>
  <si>
    <t>法人税、住民税及び事業税のうち、当該会計年度の病院の負担に属するものとして計算された金額</t>
    <phoneticPr fontId="1"/>
  </si>
  <si>
    <t>当期純利益（又は当期純損失）</t>
    <rPh sb="6" eb="7">
      <t>マタ</t>
    </rPh>
    <rPh sb="8" eb="10">
      <t>トウキ</t>
    </rPh>
    <rPh sb="10" eb="11">
      <t>ジュン</t>
    </rPh>
    <rPh sb="11" eb="13">
      <t>ソンシツ</t>
    </rPh>
    <phoneticPr fontId="1"/>
  </si>
  <si>
    <t>経営状況に関する情報（診療所）</t>
    <rPh sb="0" eb="2">
      <t>ケイエイ</t>
    </rPh>
    <rPh sb="2" eb="4">
      <t>ジョウキョウ</t>
    </rPh>
    <rPh sb="5" eb="6">
      <t>カン</t>
    </rPh>
    <rPh sb="8" eb="10">
      <t>ジョウホウ</t>
    </rPh>
    <rPh sb="11" eb="14">
      <t>シンリョウジョ</t>
    </rPh>
    <phoneticPr fontId="1"/>
  </si>
  <si>
    <t>材料費、給与費、委託費、減価償却費、機器賃借料以外の医業費用
（地代家賃、修繕費、固定資産税等、機器保守料、機器設備保険料、車両関係費、研究研修費、福利厚生費、旅費交通費、職員被服費、通信費、広告宣伝費、消耗品費、消耗器具備品費、会議費、水道光熱費、保険料、交際費、諸会費、租税公課、医業貸倒損失、貸倒引当金繰入額、雑費、控除対象外消費税等負担額（税抜き経理の場合）、本部費配賦額）</t>
    <phoneticPr fontId="1"/>
  </si>
  <si>
    <t>病床・外来管理番号</t>
    <rPh sb="0" eb="2">
      <t>ビョウショウ</t>
    </rPh>
    <rPh sb="3" eb="5">
      <t>ガイライ</t>
    </rPh>
    <rPh sb="5" eb="7">
      <t>カンリ</t>
    </rPh>
    <rPh sb="7" eb="9">
      <t>バンゴウ</t>
    </rPh>
    <phoneticPr fontId="1"/>
  </si>
  <si>
    <t>主たる診療科</t>
    <rPh sb="0" eb="1">
      <t>オモ</t>
    </rPh>
    <rPh sb="3" eb="6">
      <t>シンリョウカ</t>
    </rPh>
    <phoneticPr fontId="1"/>
  </si>
  <si>
    <t>01内科</t>
    <rPh sb="2" eb="4">
      <t>ナイカ</t>
    </rPh>
    <phoneticPr fontId="1"/>
  </si>
  <si>
    <t>02呼吸器内科</t>
    <rPh sb="2" eb="5">
      <t>コキュウキ</t>
    </rPh>
    <rPh sb="5" eb="7">
      <t>ナイカ</t>
    </rPh>
    <phoneticPr fontId="1"/>
  </si>
  <si>
    <t>03循環器内科</t>
    <rPh sb="2" eb="5">
      <t>ジュンカンキ</t>
    </rPh>
    <rPh sb="5" eb="7">
      <t>ナイカ</t>
    </rPh>
    <phoneticPr fontId="1"/>
  </si>
  <si>
    <t>04消化器内科（胃腸内科）</t>
    <rPh sb="2" eb="5">
      <t>ショウカキ</t>
    </rPh>
    <rPh sb="5" eb="7">
      <t>ナイカ</t>
    </rPh>
    <rPh sb="8" eb="10">
      <t>イチョウ</t>
    </rPh>
    <rPh sb="10" eb="12">
      <t>ナイカ</t>
    </rPh>
    <phoneticPr fontId="1"/>
  </si>
  <si>
    <t>05腎臓内科</t>
    <rPh sb="2" eb="4">
      <t>ジンゾウ</t>
    </rPh>
    <rPh sb="4" eb="6">
      <t>ナイカ</t>
    </rPh>
    <phoneticPr fontId="1"/>
  </si>
  <si>
    <t>06人工透析内科（人工透析外科）</t>
    <rPh sb="2" eb="4">
      <t>ジンコウ</t>
    </rPh>
    <rPh sb="4" eb="6">
      <t>トウセキ</t>
    </rPh>
    <rPh sb="6" eb="8">
      <t>ナイカ</t>
    </rPh>
    <rPh sb="9" eb="11">
      <t>ジンコウ</t>
    </rPh>
    <rPh sb="11" eb="13">
      <t>トウセキ</t>
    </rPh>
    <rPh sb="13" eb="15">
      <t>ゲカ</t>
    </rPh>
    <phoneticPr fontId="1"/>
  </si>
  <si>
    <t>07神経内科</t>
    <rPh sb="2" eb="4">
      <t>シンケイ</t>
    </rPh>
    <rPh sb="4" eb="6">
      <t>ナイカ</t>
    </rPh>
    <phoneticPr fontId="1"/>
  </si>
  <si>
    <t>08糖尿病内科（代謝内科）</t>
    <rPh sb="2" eb="5">
      <t>トウニョウビョウ</t>
    </rPh>
    <rPh sb="5" eb="7">
      <t>ナイカ</t>
    </rPh>
    <rPh sb="8" eb="10">
      <t>タイシャ</t>
    </rPh>
    <rPh sb="10" eb="12">
      <t>ナイカ</t>
    </rPh>
    <phoneticPr fontId="1"/>
  </si>
  <si>
    <t>09血液内科</t>
    <rPh sb="2" eb="4">
      <t>ケツエキ</t>
    </rPh>
    <rPh sb="4" eb="6">
      <t>ナイカ</t>
    </rPh>
    <phoneticPr fontId="1"/>
  </si>
  <si>
    <t>10皮膚科</t>
    <rPh sb="2" eb="5">
      <t>ヒフカ</t>
    </rPh>
    <phoneticPr fontId="1"/>
  </si>
  <si>
    <t>11アレルギー科</t>
    <rPh sb="7" eb="8">
      <t>カ</t>
    </rPh>
    <phoneticPr fontId="1"/>
  </si>
  <si>
    <t>12リウマチ科</t>
    <rPh sb="6" eb="7">
      <t>カ</t>
    </rPh>
    <phoneticPr fontId="1"/>
  </si>
  <si>
    <t>13感染症内科</t>
    <rPh sb="2" eb="5">
      <t>カンセンショウ</t>
    </rPh>
    <rPh sb="5" eb="7">
      <t>ナイカ</t>
    </rPh>
    <phoneticPr fontId="1"/>
  </si>
  <si>
    <t>14小児科</t>
    <rPh sb="2" eb="5">
      <t>ショウニカ</t>
    </rPh>
    <phoneticPr fontId="1"/>
  </si>
  <si>
    <t>15精神科</t>
    <rPh sb="2" eb="4">
      <t>セイシン</t>
    </rPh>
    <rPh sb="4" eb="5">
      <t>カ</t>
    </rPh>
    <phoneticPr fontId="1"/>
  </si>
  <si>
    <t>16心療内科</t>
    <rPh sb="2" eb="4">
      <t>シンリョウ</t>
    </rPh>
    <rPh sb="4" eb="6">
      <t>ナイカ</t>
    </rPh>
    <phoneticPr fontId="1"/>
  </si>
  <si>
    <t>17外科</t>
    <rPh sb="2" eb="4">
      <t>ゲカ</t>
    </rPh>
    <phoneticPr fontId="1"/>
  </si>
  <si>
    <t>18呼吸器外科</t>
    <rPh sb="2" eb="5">
      <t>コキュウキ</t>
    </rPh>
    <rPh sb="5" eb="7">
      <t>ゲカ</t>
    </rPh>
    <phoneticPr fontId="1"/>
  </si>
  <si>
    <t>19循環器外科（心臓・血管外科）</t>
    <rPh sb="2" eb="5">
      <t>ジュンカンキ</t>
    </rPh>
    <rPh sb="5" eb="7">
      <t>ゲカ</t>
    </rPh>
    <rPh sb="8" eb="10">
      <t>シンゾウ</t>
    </rPh>
    <rPh sb="11" eb="13">
      <t>ケッカン</t>
    </rPh>
    <rPh sb="13" eb="15">
      <t>ゲカ</t>
    </rPh>
    <phoneticPr fontId="1"/>
  </si>
  <si>
    <t>20乳腺外科</t>
    <rPh sb="2" eb="4">
      <t>ニュウセン</t>
    </rPh>
    <rPh sb="4" eb="6">
      <t>ゲカ</t>
    </rPh>
    <phoneticPr fontId="1"/>
  </si>
  <si>
    <t>21気管食道外科</t>
    <rPh sb="2" eb="4">
      <t>キカン</t>
    </rPh>
    <rPh sb="4" eb="6">
      <t>ショクドウ</t>
    </rPh>
    <rPh sb="6" eb="8">
      <t>ゲカ</t>
    </rPh>
    <phoneticPr fontId="1"/>
  </si>
  <si>
    <t>22消化器外科（胃腸外科）</t>
    <rPh sb="2" eb="5">
      <t>ショウカキ</t>
    </rPh>
    <rPh sb="5" eb="7">
      <t>ゲカ</t>
    </rPh>
    <rPh sb="8" eb="10">
      <t>イチョウ</t>
    </rPh>
    <rPh sb="10" eb="12">
      <t>ゲカ</t>
    </rPh>
    <phoneticPr fontId="1"/>
  </si>
  <si>
    <t>23泌尿器科</t>
    <rPh sb="2" eb="6">
      <t>ヒニョウキカ</t>
    </rPh>
    <phoneticPr fontId="1"/>
  </si>
  <si>
    <t>24肛門外科</t>
    <rPh sb="2" eb="4">
      <t>コウモン</t>
    </rPh>
    <rPh sb="4" eb="6">
      <t>ゲカ</t>
    </rPh>
    <phoneticPr fontId="1"/>
  </si>
  <si>
    <t>25脳神経外科</t>
    <rPh sb="2" eb="5">
      <t>ノウシンケイ</t>
    </rPh>
    <rPh sb="5" eb="7">
      <t>ゲカ</t>
    </rPh>
    <phoneticPr fontId="1"/>
  </si>
  <si>
    <t>26整形外科</t>
    <rPh sb="2" eb="4">
      <t>セイケイ</t>
    </rPh>
    <rPh sb="4" eb="6">
      <t>ゲカ</t>
    </rPh>
    <phoneticPr fontId="1"/>
  </si>
  <si>
    <t>27形成外科</t>
    <rPh sb="2" eb="4">
      <t>ケイセイ</t>
    </rPh>
    <rPh sb="4" eb="6">
      <t>ゲカ</t>
    </rPh>
    <phoneticPr fontId="1"/>
  </si>
  <si>
    <t>28美容外科</t>
    <rPh sb="2" eb="4">
      <t>ビヨウ</t>
    </rPh>
    <rPh sb="4" eb="6">
      <t>ゲカ</t>
    </rPh>
    <phoneticPr fontId="1"/>
  </si>
  <si>
    <t>29眼科</t>
    <rPh sb="2" eb="4">
      <t>ガンカ</t>
    </rPh>
    <phoneticPr fontId="1"/>
  </si>
  <si>
    <t>30耳鼻咽喉科</t>
    <rPh sb="2" eb="4">
      <t>ジビ</t>
    </rPh>
    <rPh sb="4" eb="7">
      <t>インコウカ</t>
    </rPh>
    <phoneticPr fontId="1"/>
  </si>
  <si>
    <t>31小児外科</t>
    <rPh sb="2" eb="4">
      <t>ショウニ</t>
    </rPh>
    <rPh sb="4" eb="6">
      <t>ゲカ</t>
    </rPh>
    <phoneticPr fontId="1"/>
  </si>
  <si>
    <t>32産婦人科</t>
    <rPh sb="2" eb="6">
      <t>サンフジンカ</t>
    </rPh>
    <phoneticPr fontId="1"/>
  </si>
  <si>
    <t>33産科</t>
    <rPh sb="2" eb="4">
      <t>サンカ</t>
    </rPh>
    <phoneticPr fontId="1"/>
  </si>
  <si>
    <t>34婦人科</t>
    <rPh sb="2" eb="5">
      <t>フジンカ</t>
    </rPh>
    <phoneticPr fontId="1"/>
  </si>
  <si>
    <t>35リハビリテーション科</t>
    <rPh sb="11" eb="12">
      <t>カ</t>
    </rPh>
    <phoneticPr fontId="1"/>
  </si>
  <si>
    <t>36放射線科</t>
    <rPh sb="2" eb="5">
      <t>ホウシャセン</t>
    </rPh>
    <rPh sb="5" eb="6">
      <t>カ</t>
    </rPh>
    <phoneticPr fontId="1"/>
  </si>
  <si>
    <t>37麻酔科</t>
    <rPh sb="2" eb="5">
      <t>マスイカ</t>
    </rPh>
    <phoneticPr fontId="1"/>
  </si>
  <si>
    <t>38病理診断科</t>
    <rPh sb="2" eb="4">
      <t>ビョウリ</t>
    </rPh>
    <rPh sb="4" eb="6">
      <t>シンダン</t>
    </rPh>
    <rPh sb="6" eb="7">
      <t>カ</t>
    </rPh>
    <phoneticPr fontId="1"/>
  </si>
  <si>
    <t>39臨床検査科</t>
    <rPh sb="2" eb="4">
      <t>リンショウ</t>
    </rPh>
    <rPh sb="4" eb="6">
      <t>ケンサ</t>
    </rPh>
    <rPh sb="6" eb="7">
      <t>カ</t>
    </rPh>
    <phoneticPr fontId="1"/>
  </si>
  <si>
    <t>40救急科</t>
    <rPh sb="2" eb="5">
      <t>キュウキュウカ</t>
    </rPh>
    <phoneticPr fontId="1"/>
  </si>
  <si>
    <t>02呼吸器内科</t>
  </si>
  <si>
    <t>03循環器内科</t>
  </si>
  <si>
    <t>05腎臓内科</t>
  </si>
  <si>
    <t>06脳神経内科</t>
    <rPh sb="2" eb="5">
      <t>ノウシンケイ</t>
    </rPh>
    <rPh sb="5" eb="7">
      <t>ナイカ</t>
    </rPh>
    <phoneticPr fontId="1"/>
  </si>
  <si>
    <t>07糖尿病内科（代謝内科）</t>
    <rPh sb="2" eb="5">
      <t>トウニョウビョウ</t>
    </rPh>
    <rPh sb="5" eb="7">
      <t>ナイカ</t>
    </rPh>
    <rPh sb="8" eb="10">
      <t>タイシャ</t>
    </rPh>
    <rPh sb="10" eb="12">
      <t>ナイカ</t>
    </rPh>
    <phoneticPr fontId="1"/>
  </si>
  <si>
    <t>08血液内科</t>
    <rPh sb="2" eb="4">
      <t>ケツエキ</t>
    </rPh>
    <rPh sb="4" eb="6">
      <t>ナイカ</t>
    </rPh>
    <phoneticPr fontId="1"/>
  </si>
  <si>
    <t>09皮膚科</t>
    <rPh sb="2" eb="5">
      <t>ヒフカ</t>
    </rPh>
    <phoneticPr fontId="1"/>
  </si>
  <si>
    <t>10アレルギー科</t>
    <rPh sb="7" eb="8">
      <t>カ</t>
    </rPh>
    <phoneticPr fontId="1"/>
  </si>
  <si>
    <t>11リウマチ科</t>
    <rPh sb="6" eb="7">
      <t>カ</t>
    </rPh>
    <phoneticPr fontId="1"/>
  </si>
  <si>
    <t>12感染症内科</t>
    <rPh sb="2" eb="5">
      <t>カンセンショウ</t>
    </rPh>
    <rPh sb="5" eb="7">
      <t>ナイカ</t>
    </rPh>
    <phoneticPr fontId="1"/>
  </si>
  <si>
    <t>13小児科</t>
    <rPh sb="2" eb="5">
      <t>ショウニカ</t>
    </rPh>
    <phoneticPr fontId="1"/>
  </si>
  <si>
    <t>14精神科</t>
    <rPh sb="2" eb="4">
      <t>セイシン</t>
    </rPh>
    <rPh sb="4" eb="5">
      <t>カ</t>
    </rPh>
    <phoneticPr fontId="1"/>
  </si>
  <si>
    <t>15心療内科</t>
    <rPh sb="2" eb="4">
      <t>シンリョウ</t>
    </rPh>
    <rPh sb="4" eb="6">
      <t>ナイカ</t>
    </rPh>
    <phoneticPr fontId="1"/>
  </si>
  <si>
    <t>16外科</t>
    <rPh sb="2" eb="4">
      <t>ゲカ</t>
    </rPh>
    <phoneticPr fontId="1"/>
  </si>
  <si>
    <t>17呼吸器外科</t>
    <rPh sb="2" eb="5">
      <t>コキュウキ</t>
    </rPh>
    <rPh sb="5" eb="7">
      <t>ゲカ</t>
    </rPh>
    <phoneticPr fontId="1"/>
  </si>
  <si>
    <t>18心臓血管外科</t>
    <rPh sb="2" eb="4">
      <t>シンゾウ</t>
    </rPh>
    <rPh sb="4" eb="6">
      <t>ケッカン</t>
    </rPh>
    <rPh sb="6" eb="8">
      <t>ゲカ</t>
    </rPh>
    <phoneticPr fontId="1"/>
  </si>
  <si>
    <t>19乳腺外科</t>
    <rPh sb="2" eb="4">
      <t>ニュウセン</t>
    </rPh>
    <rPh sb="4" eb="6">
      <t>ゲカ</t>
    </rPh>
    <phoneticPr fontId="1"/>
  </si>
  <si>
    <t>20気管食道外科</t>
    <rPh sb="2" eb="4">
      <t>キカン</t>
    </rPh>
    <rPh sb="4" eb="6">
      <t>ショクドウ</t>
    </rPh>
    <rPh sb="6" eb="8">
      <t>ゲカ</t>
    </rPh>
    <phoneticPr fontId="1"/>
  </si>
  <si>
    <t>21消化器外科（胃腸外科）</t>
    <rPh sb="2" eb="5">
      <t>ショウカキ</t>
    </rPh>
    <rPh sb="5" eb="7">
      <t>ゲカ</t>
    </rPh>
    <rPh sb="8" eb="10">
      <t>イチョウ</t>
    </rPh>
    <rPh sb="10" eb="12">
      <t>ゲカ</t>
    </rPh>
    <phoneticPr fontId="1"/>
  </si>
  <si>
    <t>24脳神経外科</t>
    <rPh sb="2" eb="5">
      <t>ノウシンケイ</t>
    </rPh>
    <rPh sb="5" eb="7">
      <t>ゲカ</t>
    </rPh>
    <phoneticPr fontId="1"/>
  </si>
  <si>
    <t>25整形外科</t>
    <rPh sb="2" eb="4">
      <t>セイケイ</t>
    </rPh>
    <rPh sb="4" eb="6">
      <t>ゲカ</t>
    </rPh>
    <phoneticPr fontId="1"/>
  </si>
  <si>
    <t>26形成外科</t>
    <rPh sb="2" eb="4">
      <t>ケイセイ</t>
    </rPh>
    <rPh sb="4" eb="6">
      <t>ゲカ</t>
    </rPh>
    <phoneticPr fontId="1"/>
  </si>
  <si>
    <t>27美容外科</t>
    <rPh sb="2" eb="4">
      <t>ビヨウ</t>
    </rPh>
    <rPh sb="4" eb="6">
      <t>ゲカ</t>
    </rPh>
    <phoneticPr fontId="1"/>
  </si>
  <si>
    <t>22泌尿器科</t>
    <rPh sb="2" eb="5">
      <t>ヒニョウキ</t>
    </rPh>
    <rPh sb="5" eb="6">
      <t>カ</t>
    </rPh>
    <phoneticPr fontId="1"/>
  </si>
  <si>
    <t>23肛門外科</t>
    <rPh sb="2" eb="4">
      <t>コウモン</t>
    </rPh>
    <rPh sb="4" eb="6">
      <t>ゲカ</t>
    </rPh>
    <phoneticPr fontId="1"/>
  </si>
  <si>
    <t>28眼科</t>
    <rPh sb="2" eb="4">
      <t>ガンカ</t>
    </rPh>
    <phoneticPr fontId="1"/>
  </si>
  <si>
    <t>29耳鼻いんこう科</t>
    <rPh sb="2" eb="4">
      <t>ジビ</t>
    </rPh>
    <rPh sb="8" eb="9">
      <t>カ</t>
    </rPh>
    <phoneticPr fontId="1"/>
  </si>
  <si>
    <t>30小児外科</t>
    <rPh sb="2" eb="4">
      <t>ショウニ</t>
    </rPh>
    <rPh sb="4" eb="6">
      <t>ゲカ</t>
    </rPh>
    <phoneticPr fontId="1"/>
  </si>
  <si>
    <t>31産婦人科</t>
    <rPh sb="2" eb="6">
      <t>サンフジンカ</t>
    </rPh>
    <phoneticPr fontId="1"/>
  </si>
  <si>
    <t>32産科</t>
    <rPh sb="2" eb="4">
      <t>サンカ</t>
    </rPh>
    <phoneticPr fontId="1"/>
  </si>
  <si>
    <t>33婦人科</t>
    <rPh sb="2" eb="5">
      <t>フジンカ</t>
    </rPh>
    <phoneticPr fontId="1"/>
  </si>
  <si>
    <t>34リハビリテーション科</t>
    <rPh sb="11" eb="12">
      <t>カ</t>
    </rPh>
    <phoneticPr fontId="1"/>
  </si>
  <si>
    <t>35放射線科</t>
    <rPh sb="2" eb="5">
      <t>ホウシャセン</t>
    </rPh>
    <rPh sb="5" eb="6">
      <t>カ</t>
    </rPh>
    <phoneticPr fontId="1"/>
  </si>
  <si>
    <t>36麻酔科</t>
    <rPh sb="2" eb="5">
      <t>マスイカ</t>
    </rPh>
    <phoneticPr fontId="1"/>
  </si>
  <si>
    <t>37病理診断科</t>
    <rPh sb="2" eb="4">
      <t>ビョウリ</t>
    </rPh>
    <rPh sb="4" eb="7">
      <t>シンダンカ</t>
    </rPh>
    <phoneticPr fontId="1"/>
  </si>
  <si>
    <t>38臨床検査科</t>
    <rPh sb="2" eb="4">
      <t>リンショウ</t>
    </rPh>
    <rPh sb="4" eb="7">
      <t>ケンサカ</t>
    </rPh>
    <phoneticPr fontId="1"/>
  </si>
  <si>
    <t>39救急科</t>
    <rPh sb="2" eb="5">
      <t>キュウキュウカ</t>
    </rPh>
    <phoneticPr fontId="1"/>
  </si>
  <si>
    <t>40歯科</t>
    <rPh sb="2" eb="4">
      <t>シカ</t>
    </rPh>
    <phoneticPr fontId="1"/>
  </si>
  <si>
    <t>41矯正歯科</t>
    <rPh sb="2" eb="4">
      <t>キョウセイ</t>
    </rPh>
    <rPh sb="4" eb="6">
      <t>シカ</t>
    </rPh>
    <phoneticPr fontId="1"/>
  </si>
  <si>
    <t>42小児歯科</t>
    <rPh sb="2" eb="4">
      <t>ショウニ</t>
    </rPh>
    <rPh sb="4" eb="6">
      <t>シカ</t>
    </rPh>
    <phoneticPr fontId="1"/>
  </si>
  <si>
    <t>43歯科口腔外科</t>
    <rPh sb="2" eb="4">
      <t>シカ</t>
    </rPh>
    <rPh sb="4" eb="6">
      <t>コウクウ</t>
    </rPh>
    <rPh sb="6" eb="8">
      <t>ゲカ</t>
    </rPh>
    <phoneticPr fontId="1"/>
  </si>
  <si>
    <t>41歯科</t>
    <rPh sb="2" eb="4">
      <t>シカ</t>
    </rPh>
    <phoneticPr fontId="1"/>
  </si>
  <si>
    <t>42矯正歯科</t>
    <rPh sb="2" eb="4">
      <t>キョウセイ</t>
    </rPh>
    <rPh sb="4" eb="6">
      <t>シカ</t>
    </rPh>
    <phoneticPr fontId="1"/>
  </si>
  <si>
    <t>43小児歯科</t>
    <rPh sb="2" eb="4">
      <t>ショウニ</t>
    </rPh>
    <rPh sb="4" eb="6">
      <t>シカ</t>
    </rPh>
    <phoneticPr fontId="1"/>
  </si>
  <si>
    <t>44歯科口腔外科</t>
    <rPh sb="2" eb="4">
      <t>シカ</t>
    </rPh>
    <rPh sb="4" eb="6">
      <t>コウクウ</t>
    </rPh>
    <rPh sb="6" eb="8">
      <t>ゲカ</t>
    </rPh>
    <phoneticPr fontId="1"/>
  </si>
  <si>
    <t>医療機関コード</t>
    <rPh sb="0" eb="2">
      <t>イリョウ</t>
    </rPh>
    <phoneticPr fontId="1"/>
  </si>
  <si>
    <t>法人番号</t>
    <rPh sb="0" eb="2">
      <t>ホウジン</t>
    </rPh>
    <rPh sb="2" eb="4">
      <t>バンゴウ</t>
    </rPh>
    <phoneticPr fontId="1"/>
  </si>
  <si>
    <t>税抜</t>
    <rPh sb="0" eb="1">
      <t>ゼイ</t>
    </rPh>
    <rPh sb="1" eb="2">
      <t>ヌ</t>
    </rPh>
    <phoneticPr fontId="1"/>
  </si>
  <si>
    <t>税込</t>
    <rPh sb="0" eb="1">
      <t>ゼイ</t>
    </rPh>
    <rPh sb="1" eb="2">
      <t>コ</t>
    </rPh>
    <phoneticPr fontId="1"/>
  </si>
  <si>
    <t>（非表示）</t>
    <rPh sb="1" eb="4">
      <t>ヒヒョウジ</t>
    </rPh>
    <phoneticPr fontId="1"/>
  </si>
  <si>
    <t>科目</t>
    <rPh sb="0" eb="2">
      <t>カモク</t>
    </rPh>
    <phoneticPr fontId="1"/>
  </si>
  <si>
    <t>医療経済実態調査</t>
    <rPh sb="0" eb="2">
      <t>イリョウ</t>
    </rPh>
    <rPh sb="2" eb="4">
      <t>ケイザイ</t>
    </rPh>
    <rPh sb="4" eb="6">
      <t>ジッタイ</t>
    </rPh>
    <rPh sb="6" eb="8">
      <t>チョウサ</t>
    </rPh>
    <phoneticPr fontId="1"/>
  </si>
  <si>
    <t>医療施設調査</t>
    <rPh sb="0" eb="2">
      <t>イリョウ</t>
    </rPh>
    <rPh sb="2" eb="4">
      <t>シセツ</t>
    </rPh>
    <rPh sb="4" eb="6">
      <t>チョウサ</t>
    </rPh>
    <phoneticPr fontId="1"/>
  </si>
  <si>
    <t>病床機能報告</t>
    <rPh sb="0" eb="2">
      <t>ビョウショウ</t>
    </rPh>
    <rPh sb="2" eb="4">
      <t>キノウ</t>
    </rPh>
    <rPh sb="4" eb="6">
      <t>ホウコク</t>
    </rPh>
    <phoneticPr fontId="1"/>
  </si>
  <si>
    <t>06神経内科</t>
    <rPh sb="2" eb="4">
      <t>シンケイ</t>
    </rPh>
    <rPh sb="4" eb="6">
      <t>ナイカ</t>
    </rPh>
    <phoneticPr fontId="1"/>
  </si>
  <si>
    <t>44その他の診療科</t>
    <rPh sb="4" eb="5">
      <t>タ</t>
    </rPh>
    <rPh sb="6" eb="9">
      <t>シンリョウカ</t>
    </rPh>
    <phoneticPr fontId="1"/>
  </si>
  <si>
    <t>07糖尿病内科（代謝内科）</t>
    <rPh sb="2" eb="3">
      <t>トウ</t>
    </rPh>
    <rPh sb="3" eb="4">
      <t>ニョウ</t>
    </rPh>
    <rPh sb="4" eb="5">
      <t>ビョウ</t>
    </rPh>
    <rPh sb="5" eb="7">
      <t>ナイカ</t>
    </rPh>
    <rPh sb="8" eb="10">
      <t>タイシャ</t>
    </rPh>
    <rPh sb="10" eb="12">
      <t>ナイカ</t>
    </rPh>
    <phoneticPr fontId="1"/>
  </si>
  <si>
    <t>29耳鼻咽喉科</t>
    <rPh sb="2" eb="4">
      <t>ジビ</t>
    </rPh>
    <rPh sb="4" eb="6">
      <t>インコウ</t>
    </rPh>
    <rPh sb="6" eb="7">
      <t>カ</t>
    </rPh>
    <phoneticPr fontId="1"/>
  </si>
  <si>
    <t>01</t>
  </si>
  <si>
    <t>01</t>
    <phoneticPr fontId="1"/>
  </si>
  <si>
    <t>02</t>
  </si>
  <si>
    <t>03</t>
  </si>
  <si>
    <t>04</t>
  </si>
  <si>
    <t>05</t>
  </si>
  <si>
    <t>05</t>
    <phoneticPr fontId="1"/>
  </si>
  <si>
    <t>06</t>
    <phoneticPr fontId="1"/>
  </si>
  <si>
    <t>05-10</t>
  </si>
  <si>
    <t>05-11</t>
  </si>
  <si>
    <t>05-01</t>
  </si>
  <si>
    <t>05-01</t>
    <phoneticPr fontId="1"/>
  </si>
  <si>
    <t>05-02</t>
  </si>
  <si>
    <t>05-03</t>
  </si>
  <si>
    <t>05-04</t>
  </si>
  <si>
    <t>05-04-1</t>
  </si>
  <si>
    <t>05-04-2</t>
  </si>
  <si>
    <t>05-04-3</t>
    <phoneticPr fontId="1"/>
  </si>
  <si>
    <t>05-05</t>
  </si>
  <si>
    <t>05-06</t>
  </si>
  <si>
    <t>05-07</t>
  </si>
  <si>
    <t>05-07-1</t>
  </si>
  <si>
    <t>05-07-2</t>
  </si>
  <si>
    <t>05-07-3</t>
  </si>
  <si>
    <t>05-08</t>
  </si>
  <si>
    <t>05-09</t>
  </si>
  <si>
    <t>05-12</t>
  </si>
  <si>
    <t>05-13</t>
    <phoneticPr fontId="1"/>
  </si>
  <si>
    <t>単位：円</t>
    <rPh sb="0" eb="2">
      <t>タンイ</t>
    </rPh>
    <rPh sb="3" eb="4">
      <t>エン</t>
    </rPh>
    <phoneticPr fontId="1"/>
  </si>
  <si>
    <t>区分できない場合「05|07」
のみに記載</t>
    <phoneticPr fontId="1"/>
  </si>
  <si>
    <t>区分できない場合「05|04」
のみに記載</t>
    <rPh sb="0" eb="2">
      <t>クブン</t>
    </rPh>
    <rPh sb="6" eb="8">
      <t>バアイ</t>
    </rPh>
    <rPh sb="19" eb="21">
      <t>キサイ</t>
    </rPh>
    <phoneticPr fontId="1"/>
  </si>
  <si>
    <t>区分できない場合
「04」のみに記載</t>
    <rPh sb="0" eb="2">
      <t>クブン</t>
    </rPh>
    <rPh sb="6" eb="8">
      <t>バアイ</t>
    </rPh>
    <rPh sb="16" eb="18">
      <t>キサイ</t>
    </rPh>
    <phoneticPr fontId="1"/>
  </si>
  <si>
    <t>区分できない場合
「05」のみに記載</t>
    <phoneticPr fontId="1"/>
  </si>
  <si>
    <t>職　　　種</t>
    <rPh sb="0" eb="1">
      <t>ショク</t>
    </rPh>
    <rPh sb="4" eb="5">
      <t>シュ</t>
    </rPh>
    <phoneticPr fontId="1"/>
  </si>
  <si>
    <t>給　料</t>
    <phoneticPr fontId="1"/>
  </si>
  <si>
    <t>賞　与</t>
    <phoneticPr fontId="1"/>
  </si>
  <si>
    <t>（自　</t>
    <rPh sb="1" eb="2">
      <t>ジ</t>
    </rPh>
    <phoneticPr fontId="1"/>
  </si>
  <si>
    <t>至　</t>
    <phoneticPr fontId="1"/>
  </si>
  <si>
    <t>）</t>
    <phoneticPr fontId="1"/>
  </si>
  <si>
    <t>備　　考</t>
    <rPh sb="0" eb="1">
      <t>ビ</t>
    </rPh>
    <rPh sb="3" eb="4">
      <t>コウ</t>
    </rPh>
    <phoneticPr fontId="1"/>
  </si>
  <si>
    <t>金　　額</t>
    <rPh sb="0" eb="1">
      <t>キン</t>
    </rPh>
    <rPh sb="3" eb="4">
      <t>ガク</t>
    </rPh>
    <phoneticPr fontId="1"/>
  </si>
  <si>
    <t>02</t>
    <phoneticPr fontId="1"/>
  </si>
  <si>
    <t>03</t>
    <phoneticPr fontId="1"/>
  </si>
  <si>
    <t>04-01</t>
    <phoneticPr fontId="1"/>
  </si>
  <si>
    <t>04-02</t>
  </si>
  <si>
    <t>04-02</t>
    <phoneticPr fontId="1"/>
  </si>
  <si>
    <t>04-03</t>
  </si>
  <si>
    <t>04-03</t>
    <phoneticPr fontId="1"/>
  </si>
  <si>
    <t>04-04</t>
    <phoneticPr fontId="1"/>
  </si>
  <si>
    <t>02-01</t>
    <phoneticPr fontId="1"/>
  </si>
  <si>
    <t>02-02</t>
    <phoneticPr fontId="1"/>
  </si>
  <si>
    <t>02-03</t>
    <phoneticPr fontId="1"/>
  </si>
  <si>
    <t>02-04</t>
    <phoneticPr fontId="1"/>
  </si>
  <si>
    <t>01-01</t>
    <phoneticPr fontId="1"/>
  </si>
  <si>
    <t>01-01-1</t>
    <phoneticPr fontId="1"/>
  </si>
  <si>
    <t>01-01-2</t>
    <phoneticPr fontId="1"/>
  </si>
  <si>
    <t>01-01-3</t>
    <phoneticPr fontId="1"/>
  </si>
  <si>
    <t>01-02</t>
    <phoneticPr fontId="1"/>
  </si>
  <si>
    <t>01-03</t>
    <phoneticPr fontId="1"/>
  </si>
  <si>
    <t>01-03-1</t>
    <phoneticPr fontId="1"/>
  </si>
  <si>
    <t>02-01-1</t>
    <phoneticPr fontId="1"/>
  </si>
  <si>
    <t>02-01-2</t>
  </si>
  <si>
    <t>02-01-3</t>
  </si>
  <si>
    <t>02-02-1</t>
    <phoneticPr fontId="1"/>
  </si>
  <si>
    <t>02-02-2</t>
    <phoneticPr fontId="1"/>
  </si>
  <si>
    <t>02-03-1</t>
    <phoneticPr fontId="1"/>
  </si>
  <si>
    <t>02-05</t>
    <phoneticPr fontId="1"/>
  </si>
  <si>
    <t>02-06</t>
    <phoneticPr fontId="1"/>
  </si>
  <si>
    <t>02-06-1</t>
    <phoneticPr fontId="1"/>
  </si>
  <si>
    <t>04</t>
    <phoneticPr fontId="1"/>
  </si>
  <si>
    <t>07</t>
    <phoneticPr fontId="1"/>
  </si>
  <si>
    <t>08</t>
    <phoneticPr fontId="1"/>
  </si>
  <si>
    <t>09</t>
    <phoneticPr fontId="1"/>
  </si>
  <si>
    <t>10</t>
    <phoneticPr fontId="1"/>
  </si>
  <si>
    <t>11</t>
    <phoneticPr fontId="1"/>
  </si>
  <si>
    <t>計算式あり</t>
    <rPh sb="0" eb="2">
      <t>ケイサン</t>
    </rPh>
    <rPh sb="2" eb="3">
      <t>シキ</t>
    </rPh>
    <phoneticPr fontId="1"/>
  </si>
  <si>
    <t>任意記載</t>
    <rPh sb="0" eb="2">
      <t>ニンイ</t>
    </rPh>
    <rPh sb="2" eb="4">
      <t>キサイ</t>
    </rPh>
    <phoneticPr fontId="1"/>
  </si>
  <si>
    <t>01-02-1</t>
    <phoneticPr fontId="1"/>
  </si>
  <si>
    <t>01-02-2</t>
  </si>
  <si>
    <t>02-06-3</t>
  </si>
  <si>
    <t>消費税</t>
    <rPh sb="0" eb="3">
      <t>ショウヒゼイ</t>
    </rPh>
    <phoneticPr fontId="1"/>
  </si>
  <si>
    <t>軽減税率</t>
    <rPh sb="0" eb="2">
      <t>ケイゲン</t>
    </rPh>
    <rPh sb="2" eb="4">
      <t>ゼイリツ</t>
    </rPh>
    <phoneticPr fontId="1"/>
  </si>
  <si>
    <t>医業利益（又は医業損失）</t>
    <phoneticPr fontId="1"/>
  </si>
  <si>
    <t>経常利益（又は経常損失）</t>
    <phoneticPr fontId="1"/>
  </si>
  <si>
    <t>税引前当期純利益（又は税引前当期純損失）</t>
    <phoneticPr fontId="1"/>
  </si>
  <si>
    <t>　入院診療収益</t>
    <phoneticPr fontId="1"/>
  </si>
  <si>
    <t>科目</t>
    <phoneticPr fontId="1"/>
  </si>
  <si>
    <t>内容</t>
    <rPh sb="0" eb="2">
      <t>ナイヨウ</t>
    </rPh>
    <phoneticPr fontId="1"/>
  </si>
  <si>
    <t>医業に係る収益</t>
    <rPh sb="3" eb="4">
      <t>カカ</t>
    </rPh>
    <phoneticPr fontId="1"/>
  </si>
  <si>
    <t>医業に係る費用</t>
    <rPh sb="0" eb="2">
      <t>イギョウ</t>
    </rPh>
    <rPh sb="3" eb="4">
      <t>カカ</t>
    </rPh>
    <rPh sb="5" eb="7">
      <t>ヒヨウ</t>
    </rPh>
    <phoneticPr fontId="1"/>
  </si>
  <si>
    <t>材料に係る費用</t>
    <rPh sb="0" eb="2">
      <t>ザイリョウ</t>
    </rPh>
    <rPh sb="3" eb="4">
      <t>カカ</t>
    </rPh>
    <rPh sb="5" eb="7">
      <t>ヒヨウ</t>
    </rPh>
    <phoneticPr fontId="1"/>
  </si>
  <si>
    <t>給与に係る費用</t>
    <rPh sb="0" eb="2">
      <t>キュウヨ</t>
    </rPh>
    <rPh sb="3" eb="4">
      <t>カカ</t>
    </rPh>
    <rPh sb="5" eb="7">
      <t>ヒヨウ</t>
    </rPh>
    <phoneticPr fontId="1"/>
  </si>
  <si>
    <t>検査委託費、給食委託費、寝具委託費、医事委託費、清掃委託費、保守委託費、その他外部に委託した上記以外の業務の対価としての費用</t>
    <rPh sb="0" eb="2">
      <t>ケンサ</t>
    </rPh>
    <rPh sb="2" eb="5">
      <t>イタクヒ</t>
    </rPh>
    <rPh sb="6" eb="8">
      <t>キュウショク</t>
    </rPh>
    <rPh sb="8" eb="11">
      <t>イタクヒ</t>
    </rPh>
    <rPh sb="12" eb="14">
      <t>シング</t>
    </rPh>
    <rPh sb="14" eb="17">
      <t>イタクヒ</t>
    </rPh>
    <rPh sb="18" eb="20">
      <t>イジ</t>
    </rPh>
    <rPh sb="20" eb="23">
      <t>イタクヒ</t>
    </rPh>
    <rPh sb="24" eb="26">
      <t>セイソウ</t>
    </rPh>
    <rPh sb="26" eb="29">
      <t>イタクヒ</t>
    </rPh>
    <rPh sb="30" eb="32">
      <t>ホシュ</t>
    </rPh>
    <rPh sb="32" eb="35">
      <t>イタクヒ</t>
    </rPh>
    <rPh sb="38" eb="39">
      <t>タ</t>
    </rPh>
    <rPh sb="39" eb="41">
      <t>ガイブ</t>
    </rPh>
    <rPh sb="42" eb="44">
      <t>イタク</t>
    </rPh>
    <rPh sb="46" eb="48">
      <t>ジョウキ</t>
    </rPh>
    <rPh sb="48" eb="50">
      <t>イガイ</t>
    </rPh>
    <rPh sb="51" eb="53">
      <t>ギョウム</t>
    </rPh>
    <rPh sb="54" eb="56">
      <t>タイカ</t>
    </rPh>
    <rPh sb="60" eb="62">
      <t>ヒヨウ</t>
    </rPh>
    <phoneticPr fontId="1"/>
  </si>
  <si>
    <t>　外来診療収益</t>
    <phoneticPr fontId="1"/>
  </si>
  <si>
    <t>　その他の医業収益</t>
    <phoneticPr fontId="1"/>
  </si>
  <si>
    <t>　材料費</t>
    <phoneticPr fontId="1"/>
  </si>
  <si>
    <t>　給与費</t>
    <phoneticPr fontId="1"/>
  </si>
  <si>
    <t>　委託費</t>
    <phoneticPr fontId="1"/>
  </si>
  <si>
    <t>　減価償却費</t>
    <phoneticPr fontId="1"/>
  </si>
  <si>
    <t>　器機賃借料</t>
    <phoneticPr fontId="1"/>
  </si>
  <si>
    <t>　支払利息</t>
    <phoneticPr fontId="1"/>
  </si>
  <si>
    <t>固定資産売却損、固定資産除却損、資産に係る控除対象外消費税等負担額、災害損失、その他前記以外の臨時的に発生した費用</t>
    <phoneticPr fontId="1"/>
  </si>
  <si>
    <t>当期純利益（又は当期純損失）</t>
    <phoneticPr fontId="1"/>
  </si>
  <si>
    <t>　その他の医業費用</t>
    <rPh sb="3" eb="4">
      <t>タ</t>
    </rPh>
    <rPh sb="5" eb="7">
      <t>イギョウ</t>
    </rPh>
    <rPh sb="7" eb="9">
      <t>ヒヨウ</t>
    </rPh>
    <phoneticPr fontId="1"/>
  </si>
  <si>
    <t>医師</t>
    <phoneticPr fontId="1"/>
  </si>
  <si>
    <t>歯科医師</t>
    <phoneticPr fontId="1"/>
  </si>
  <si>
    <t>薬剤師</t>
    <phoneticPr fontId="1"/>
  </si>
  <si>
    <t>看護職員</t>
    <phoneticPr fontId="1"/>
  </si>
  <si>
    <t>保健師</t>
    <phoneticPr fontId="1"/>
  </si>
  <si>
    <t>その他の医療技術者等</t>
    <phoneticPr fontId="1"/>
  </si>
  <si>
    <t>診療放射線技師</t>
    <phoneticPr fontId="1"/>
  </si>
  <si>
    <t>臨床工学技士</t>
    <phoneticPr fontId="1"/>
  </si>
  <si>
    <t>臨床検査技師</t>
    <phoneticPr fontId="1"/>
  </si>
  <si>
    <t>理学療法士</t>
    <phoneticPr fontId="1"/>
  </si>
  <si>
    <t>作業療法士</t>
    <phoneticPr fontId="1"/>
  </si>
  <si>
    <t>視能訓練士</t>
    <phoneticPr fontId="1"/>
  </si>
  <si>
    <t>言語聴覚士</t>
    <phoneticPr fontId="1"/>
  </si>
  <si>
    <t>栄養士等</t>
    <phoneticPr fontId="1"/>
  </si>
  <si>
    <t>管理栄養士</t>
    <phoneticPr fontId="1"/>
  </si>
  <si>
    <t>栄養士</t>
    <phoneticPr fontId="1"/>
  </si>
  <si>
    <t>調理師</t>
    <phoneticPr fontId="1"/>
  </si>
  <si>
    <t>社会福祉士</t>
    <phoneticPr fontId="1"/>
  </si>
  <si>
    <t>看護補助者</t>
    <phoneticPr fontId="1"/>
  </si>
  <si>
    <t>事務（総務、人事、財務、医事等）担当職員</t>
    <phoneticPr fontId="1"/>
  </si>
  <si>
    <t>その他の職員</t>
    <phoneticPr fontId="1"/>
  </si>
  <si>
    <t>医師の免許を有し、身体各部の疾患・機能障害の診断・治療・手術・研究、保健指導、健康管理、臨床検査、医学的矯正保護、医学的鑑識、保険事業に伴う医学的審査、海・空港における出入港検疫などの専門的・技術的な仕事に従事するものをいう。医師の免許を有する病院長・診療所長も含まれる。</t>
    <phoneticPr fontId="1"/>
  </si>
  <si>
    <t>賃金構造基本統計調査</t>
    <rPh sb="0" eb="2">
      <t>チンギン</t>
    </rPh>
    <rPh sb="2" eb="4">
      <t>コウゾウ</t>
    </rPh>
    <rPh sb="4" eb="6">
      <t>キホン</t>
    </rPh>
    <rPh sb="6" eb="8">
      <t>トウケイ</t>
    </rPh>
    <rPh sb="8" eb="10">
      <t>チョウサ</t>
    </rPh>
    <phoneticPr fontId="1"/>
  </si>
  <si>
    <t>歯科医師の免許を有し、歯、その周囲組織及び口くう（腔）に生ずるすべての疾患についての診断・治療・予防・指導などの専門的・技術的な仕事に従事するものをいう。歯科医師の免許を有する歯科病院長・歯科診療所長も含まれる。</t>
    <phoneticPr fontId="1"/>
  </si>
  <si>
    <t>薬剤師の免許を有し、調剤、医薬品の供給、医薬品の製造の管理などの、薬事に関する専門的・技術的な仕事に従事するものをいう。</t>
    <phoneticPr fontId="1"/>
  </si>
  <si>
    <t>薬剤師の免許を有し、調剤などの、薬事に関する専門的・技術的な仕事に従事するものをいう。</t>
    <phoneticPr fontId="1"/>
  </si>
  <si>
    <t>保健師の免許を有し、健康相談・健康教育・家庭訪問などにより、衛生思想の普及・疾病予防の指導・傷病者の療養指導・その他日常生活上必要な保健指導の仕事に従事するものをいう。</t>
    <phoneticPr fontId="1"/>
  </si>
  <si>
    <t>助産師の免許を有し、助産、妊婦・じょく婦・新生児の保健指導の仕事に従事するものをいう。</t>
    <phoneticPr fontId="1"/>
  </si>
  <si>
    <t>看護師の免許を有し、傷病者・じょく婦・新生児に対する療養上の世話及び診療の補助の仕事に従事するものをいう。</t>
    <phoneticPr fontId="1"/>
  </si>
  <si>
    <t>准看護師の免許を有し、医師・歯科医師・看護師の指示を受けて、傷病者・じょく婦に対する療養上の世話及び診療の補助の仕事に従事するものをいう。</t>
    <phoneticPr fontId="1"/>
  </si>
  <si>
    <t>保健師の免許を有し、健康相談などにより、衛生思想の普及・疾病予防の指導・傷病者の療養指導・その他日常生活上必要な保健指導の仕事に従事するものをいう。</t>
    <phoneticPr fontId="1"/>
  </si>
  <si>
    <t>診療放射線技師の免許を有し、医師又は歯科医師の指示の下に、放射線の人体照射（撮影を含む）の仕事に従事するものをいう。</t>
    <phoneticPr fontId="1"/>
  </si>
  <si>
    <t>臨床検査技師又は衛生検査技師の免許を有し、医師の指導監督の下に、微生物学的検査、血清学的検査、血液学的検査、病理学的検査、寄生虫学的検査、生化学的検査などの仕事に従事するものをいう。</t>
    <phoneticPr fontId="1"/>
  </si>
  <si>
    <t>理学療法士、作業療法士、言語聴覚士又は視能訓練士の免許を有し、病院、診療所、社会福祉施設などにおいて、理学療法、作業療法、言語訓練又は視能訓練の仕事に従事するものをいう。</t>
    <phoneticPr fontId="1"/>
  </si>
  <si>
    <t>理学療法士の免許を有し、理学療法の仕事に従事するものをいう。</t>
    <phoneticPr fontId="1"/>
  </si>
  <si>
    <t>作業療法士の免許を有し、作業療法の仕事に従事するものをいう。</t>
    <phoneticPr fontId="1"/>
  </si>
  <si>
    <t>視能訓練士の免許を有し、視能訓練の仕事に従事するものをいう。</t>
    <phoneticPr fontId="1"/>
  </si>
  <si>
    <t>言語聴覚士の免許を有し、言語訓練の仕事に従事するものをいう。</t>
    <phoneticPr fontId="1"/>
  </si>
  <si>
    <t>歯科衛生士の免許を有し、歯科医師の直接の指導の下に、歯牙及び口くう（腔）の疾患の予防処置として歯垢・歯石の除去、歯科診療の補助並びに歯科保健指導などの仕事に従事するものをいう。</t>
    <phoneticPr fontId="1"/>
  </si>
  <si>
    <t>歯科技工士の免許を有し、病院、歯科診療所、歯科技工所などにおいて、歯科医療の用に供する補てつ物、充てん物又は矯正装置を作成、修理、又は加工する仕事に従事するものをいう。</t>
    <phoneticPr fontId="1"/>
  </si>
  <si>
    <t>栄養士の免許を有し、栄養指導、栄養相談、給食施設における献立の作成・栄養価の計算・特別治療食の調理・その他これらに伴う食事相談・し（嗜）好調査・栄養摂取状況調査などの栄養指導の仕事に従事するものをいう。</t>
    <phoneticPr fontId="1"/>
  </si>
  <si>
    <t>児童福祉法又は国家戦略特別区域法に基づき、保育士又は国家戦略特別区域限定保育士の名称を用いて、保育所、こども園、障害児施設及び児童養護施設等において児童の保育・保護の仕事に従事するものをいう。</t>
    <phoneticPr fontId="1"/>
  </si>
  <si>
    <t>保育士の名称を用いて、病棟において児童の保育・保護の仕事に従事するものをいう。</t>
    <rPh sb="11" eb="13">
      <t>ビョウトウ</t>
    </rPh>
    <phoneticPr fontId="1"/>
  </si>
  <si>
    <t>主として事務（総務、人事、財務、医事等）を担当している職員（医師事務作業補助者（医療クラーク）、診療情報管理士を除く。）をいいます。</t>
    <phoneticPr fontId="1"/>
  </si>
  <si>
    <t>医師の負担の軽減及び処遇の改善に対する体制を確保することを目的として、医師、医療関係職員、事務職員等との間での業務の役割分担を推進し、医師の事務作業を補助する専従者（以下「医師事務作業補助者」という。）</t>
    <phoneticPr fontId="1"/>
  </si>
  <si>
    <t>診療報酬、実調</t>
    <rPh sb="0" eb="2">
      <t>シンリョウ</t>
    </rPh>
    <rPh sb="2" eb="4">
      <t>ホウシュウ</t>
    </rPh>
    <rPh sb="5" eb="6">
      <t>ジツ</t>
    </rPh>
    <phoneticPr fontId="1"/>
  </si>
  <si>
    <t>保健師、助産師、看護師及び准看護師の合計数。</t>
    <rPh sb="0" eb="3">
      <t>ホケンシ</t>
    </rPh>
    <rPh sb="4" eb="7">
      <t>ジョサンシ</t>
    </rPh>
    <rPh sb="8" eb="11">
      <t>カンゴシ</t>
    </rPh>
    <rPh sb="11" eb="12">
      <t>オヨ</t>
    </rPh>
    <rPh sb="13" eb="17">
      <t>ジュンカンゴシ</t>
    </rPh>
    <rPh sb="18" eb="20">
      <t>ゴウケイ</t>
    </rPh>
    <rPh sb="20" eb="21">
      <t>スウ</t>
    </rPh>
    <phoneticPr fontId="1"/>
  </si>
  <si>
    <t>理学療法士、作業療法士、視能訓練士及び言語聴覚士の合計数。</t>
    <rPh sb="0" eb="2">
      <t>リガク</t>
    </rPh>
    <rPh sb="2" eb="5">
      <t>リョウホウシ</t>
    </rPh>
    <rPh sb="6" eb="8">
      <t>サギョウ</t>
    </rPh>
    <rPh sb="8" eb="11">
      <t>リョウホウシ</t>
    </rPh>
    <rPh sb="12" eb="14">
      <t>シノウ</t>
    </rPh>
    <rPh sb="14" eb="17">
      <t>クンレンシ</t>
    </rPh>
    <rPh sb="17" eb="18">
      <t>オヨ</t>
    </rPh>
    <rPh sb="19" eb="21">
      <t>ゲンゴ</t>
    </rPh>
    <rPh sb="21" eb="24">
      <t>チョウカクシ</t>
    </rPh>
    <rPh sb="25" eb="27">
      <t>ゴウケイ</t>
    </rPh>
    <rPh sb="27" eb="28">
      <t>スウ</t>
    </rPh>
    <phoneticPr fontId="1"/>
  </si>
  <si>
    <t>診療情報の管理、入院患者についての疾病統計（ＩＣＤ10 による疾病分類等）を行うものであり、診療報酬の請求事務（ＤＰＣのコーディングに係る業務を除く。）、窓口の受付業務、医療機関の経営・運営のためのデータ収集業務、看護業務の補助及び物品運搬業務等については診療記録管理者の業務としない。</t>
    <phoneticPr fontId="1"/>
  </si>
  <si>
    <t>診療情報の管理、入院患者についての疾病統計の仕事に従事するものをいう。</t>
    <phoneticPr fontId="1"/>
  </si>
  <si>
    <t>上記に該当しない職員の合計。</t>
    <rPh sb="0" eb="2">
      <t>ジョウキ</t>
    </rPh>
    <rPh sb="3" eb="5">
      <t>ガイトウ</t>
    </rPh>
    <rPh sb="8" eb="10">
      <t>ショクイン</t>
    </rPh>
    <rPh sb="11" eb="13">
      <t>ゴウケイ</t>
    </rPh>
    <phoneticPr fontId="1"/>
  </si>
  <si>
    <t>医師の指示の下に、生命維持管理装置の操作(生命維持管理装置の先端部の身体への接続又は身体からの除去であつて政令で定めるものを含む。以下同じ。)及び保守点検を行うことを業とする者をいう。</t>
    <phoneticPr fontId="1"/>
  </si>
  <si>
    <t>臨床工学技師の免許を有し、医師の指示の下に、生命維持管理装置の操作及び保守点検の仕事に従事するものをいう。</t>
    <rPh sb="0" eb="2">
      <t>リンショウ</t>
    </rPh>
    <rPh sb="2" eb="4">
      <t>コウガク</t>
    </rPh>
    <phoneticPr fontId="1"/>
  </si>
  <si>
    <t>法律</t>
    <rPh sb="0" eb="2">
      <t>ホウリツ</t>
    </rPh>
    <phoneticPr fontId="1"/>
  </si>
  <si>
    <t>管理栄養士、栄養士及び調理師の合計。</t>
    <rPh sb="0" eb="2">
      <t>カンリ</t>
    </rPh>
    <rPh sb="2" eb="5">
      <t>エイヨウシ</t>
    </rPh>
    <rPh sb="6" eb="9">
      <t>エイヨウシ</t>
    </rPh>
    <rPh sb="9" eb="10">
      <t>オヨ</t>
    </rPh>
    <rPh sb="11" eb="14">
      <t>チョウリシ</t>
    </rPh>
    <rPh sb="15" eb="17">
      <t>ゴウケイ</t>
    </rPh>
    <phoneticPr fontId="1"/>
  </si>
  <si>
    <t>医師の事務作業の補助の仕事に従事するものをいう。</t>
    <rPh sb="0" eb="2">
      <t>イシ</t>
    </rPh>
    <rPh sb="3" eb="5">
      <t>ジム</t>
    </rPh>
    <rPh sb="5" eb="7">
      <t>サギョウ</t>
    </rPh>
    <rPh sb="8" eb="10">
      <t>ホジョ</t>
    </rPh>
    <rPh sb="11" eb="13">
      <t>シゴト</t>
    </rPh>
    <rPh sb="14" eb="16">
      <t>ジュウジ</t>
    </rPh>
    <phoneticPr fontId="1"/>
  </si>
  <si>
    <t>第二十八条の登録を受け、社会福祉士の名称を用いて、専門的知識及び技術をもつて、身体上若しくは精神上の障害があること又は環境上の理由により日常生活を営むのに支障がある者の福祉に関する相談に応じ、助言、指導、福祉サービスを提供する者又は医師その他の保健医療サービスを提供する者その他の関係者（第四十七条において「福祉サービス関係者等」という。）との連絡及び調整その他の援助を行うこと（第七条及び第四十七条の二において「相談援助」という。）を業とする者をいう。</t>
    <phoneticPr fontId="1"/>
  </si>
  <si>
    <t>第二十八条の登録を受け、精神保健福祉士の名称を用いて、精神障害者の保健及び福祉に関する専門的知識及び技術をもって、精神科病院その他の医療施設において精神障害の医療を受け、又は精神障害者の社会復帰の促進を図ることを目的とする施設を利用している者の地域相談支援（障害者の日常生活及び社会生活を総合的に支援するための法律（平成十七年法律第百二十三号）第五条第十八項に規定する地域相談支援をいう。第四十一条第一項において同じ。）の利用に関する相談その他の社会復帰に関する相談に応じ、助言、指導、日常生活への適応のために必要な訓練その他の援助を行うこと（以下「相談援助」という。）を業とする者をいう。</t>
    <phoneticPr fontId="1"/>
  </si>
  <si>
    <t>社会福祉士の名称を用いて、専門的知識及び技術をもって、身体上若しくは精神上の障害があること又は環境上の理由により日常生活を営むのに支障がある者の福祉に関する相談に応じ、助言、指導、福祉サービスの提供又は医師その他の保健医療サービスを提供する者その他の関係者との連絡及び調整その他の援助の仕事に従事するものをいう。</t>
    <rPh sb="143" eb="145">
      <t>シゴト</t>
    </rPh>
    <rPh sb="146" eb="148">
      <t>ジュウジ</t>
    </rPh>
    <phoneticPr fontId="1"/>
  </si>
  <si>
    <t>栄養士の免許を有し、栄養指導、栄養相談、献立の作成・栄養価の計算・特別治療食の調理・その他これらに伴う食事相談・し（嗜）好調査・栄養摂取状況調査などの栄養指導の仕事に従事するものをいう。</t>
    <phoneticPr fontId="1"/>
  </si>
  <si>
    <t>管理栄養士の免許を有し、栄養指導、栄養相談、献立の作成・栄養価の計算・特別治療食の調理・その他これらに伴う食事相談・し（嗜）好調査・栄養摂取状況調査などの栄養指導の仕事に従事するものをいう。</t>
    <rPh sb="0" eb="2">
      <t>カンリ</t>
    </rPh>
    <phoneticPr fontId="1"/>
  </si>
  <si>
    <t>医療行為は行わず、医師、看護師からの指示により、専ら患者への食事・入浴などの介助などの仕事に従事するものをいう。</t>
    <rPh sb="0" eb="2">
      <t>イリョウ</t>
    </rPh>
    <rPh sb="2" eb="4">
      <t>コウイ</t>
    </rPh>
    <rPh sb="5" eb="6">
      <t>オコナ</t>
    </rPh>
    <rPh sb="9" eb="11">
      <t>イシ</t>
    </rPh>
    <rPh sb="12" eb="15">
      <t>カンゴシ</t>
    </rPh>
    <rPh sb="18" eb="20">
      <t>シジ</t>
    </rPh>
    <rPh sb="24" eb="25">
      <t>モッパ</t>
    </rPh>
    <rPh sb="26" eb="28">
      <t>カンジャ</t>
    </rPh>
    <rPh sb="30" eb="32">
      <t>ショクジ</t>
    </rPh>
    <rPh sb="33" eb="35">
      <t>ニュウヨク</t>
    </rPh>
    <rPh sb="38" eb="40">
      <t>カイジョ</t>
    </rPh>
    <rPh sb="43" eb="45">
      <t>シゴト</t>
    </rPh>
    <rPh sb="46" eb="48">
      <t>ジュウジ</t>
    </rPh>
    <phoneticPr fontId="1"/>
  </si>
  <si>
    <t xml:space="preserve">病院などにおいて、医療行為は行わず、医師、看護師か
らの指示により、専ら患者への食事・入浴などの介助などの
仕事に従事するものをいう。 </t>
    <phoneticPr fontId="1"/>
  </si>
  <si>
    <t>調理の業務に従事することができる者として都道府県知事の免許を受けた者をいう</t>
    <phoneticPr fontId="1"/>
  </si>
  <si>
    <t>07-01</t>
    <phoneticPr fontId="1"/>
  </si>
  <si>
    <t>01-03-2</t>
    <phoneticPr fontId="1"/>
  </si>
  <si>
    <t>07-02</t>
    <phoneticPr fontId="1"/>
  </si>
  <si>
    <t>運営に係る補助金、負担金（事業報告書等の損益計算書において特別利益として計上したもの）</t>
    <rPh sb="29" eb="31">
      <t>トクベツ</t>
    </rPh>
    <rPh sb="31" eb="33">
      <t>リエキ</t>
    </rPh>
    <phoneticPr fontId="1"/>
  </si>
  <si>
    <t>施設設備に係る補助金、負担金（事業報告書等の損益計算書において特別利益として計上したもの）</t>
    <rPh sb="31" eb="33">
      <t>トクベツ</t>
    </rPh>
    <rPh sb="33" eb="35">
      <t>リエキ</t>
    </rPh>
    <phoneticPr fontId="1"/>
  </si>
  <si>
    <t>運営に係る補助金、負担金（事業報告書等の損益計算書において事業収益として計上したもの）</t>
    <phoneticPr fontId="1"/>
  </si>
  <si>
    <t>運営に係る補助金、負担金（事業報告書等の損益計算書において事業外収益として計上したもの）</t>
    <rPh sb="31" eb="32">
      <t>ガイ</t>
    </rPh>
    <phoneticPr fontId="1"/>
  </si>
  <si>
    <t>施設設備に係る補助金、負担金（事業報告書等の損益計算書において事業外収益として計上したもの）</t>
    <rPh sb="33" eb="34">
      <t>ガイ</t>
    </rPh>
    <phoneticPr fontId="1"/>
  </si>
  <si>
    <t>患者給食のために使用した食品の費消額（給食委託費に包含している場合は「－」と記載）</t>
    <rPh sb="19" eb="21">
      <t>キュウショク</t>
    </rPh>
    <rPh sb="21" eb="24">
      <t>イタクヒ</t>
    </rPh>
    <rPh sb="25" eb="27">
      <t>ホウガン</t>
    </rPh>
    <rPh sb="31" eb="33">
      <t>バアイ</t>
    </rPh>
    <rPh sb="38" eb="40">
      <t>キサイ</t>
    </rPh>
    <phoneticPr fontId="1"/>
  </si>
  <si>
    <t>診療所で直接業務に従事する従業員に対する確定済賞与のうち、当該会計期間に係る部分の金額</t>
    <rPh sb="0" eb="3">
      <t>シンリョウジョ</t>
    </rPh>
    <phoneticPr fontId="1"/>
  </si>
  <si>
    <t>診療所で直接業務に従事する従業員に対する翌会計期間に確定する賞与の当該会計期間に係る部分の見積額</t>
    <rPh sb="0" eb="3">
      <t>シンリョウジョ</t>
    </rPh>
    <phoneticPr fontId="1"/>
  </si>
  <si>
    <t>診療所で直接業務に従事する従業員に対する退職一時金、退職年金等将来の退職給付のうち、当該会計期間の負担に属する金額（役員であることに起因する部分を除く）</t>
    <rPh sb="0" eb="3">
      <t>シンリョウジョ</t>
    </rPh>
    <phoneticPr fontId="1"/>
  </si>
  <si>
    <t>診療所で直接業務に従事する役員・従業員に対する健康保険法、厚生年金保険法、雇用保険法、労働者災害補償保険法、各種の組合法などの法令に基づく事業主負担額</t>
    <rPh sb="0" eb="3">
      <t>シンリョウジョ</t>
    </rPh>
    <phoneticPr fontId="1"/>
  </si>
  <si>
    <t>調理師の免許を有し、献立の作成・飲食物の調理及びそれらの補助的な仕事に従事するものをいう。</t>
    <phoneticPr fontId="1"/>
  </si>
  <si>
    <t>患者給食のために使用した食品の費消額（給食委託費に包含している場合は「－」と記載）</t>
    <phoneticPr fontId="1"/>
  </si>
  <si>
    <t>役員報酬</t>
    <rPh sb="0" eb="2">
      <t>ヤクイン</t>
    </rPh>
    <rPh sb="2" eb="4">
      <t>ホウシュウ</t>
    </rPh>
    <phoneticPr fontId="1"/>
  </si>
  <si>
    <t>診療所で直接業務に従事する役員に対する報酬</t>
    <rPh sb="0" eb="3">
      <t>シンリョウジョ</t>
    </rPh>
    <rPh sb="19" eb="21">
      <t>ホウシュウ</t>
    </rPh>
    <phoneticPr fontId="1"/>
  </si>
  <si>
    <t>02-02-3</t>
    <phoneticPr fontId="1"/>
  </si>
  <si>
    <t>02-02-4</t>
    <phoneticPr fontId="1"/>
  </si>
  <si>
    <t>02-02-5</t>
    <phoneticPr fontId="1"/>
  </si>
  <si>
    <t>02-02-6</t>
    <phoneticPr fontId="1"/>
  </si>
  <si>
    <t>診療所で直接業務に従事する役員に対する報酬</t>
    <phoneticPr fontId="1"/>
  </si>
  <si>
    <t>診療所で直接業務に従事する従業員に対する給料、手当</t>
    <phoneticPr fontId="1"/>
  </si>
  <si>
    <t>診療所の負担に属する控除対象外の消費税及び地方消費税。ただし、資産に係る控除対象外消費税に該当するものは除く。</t>
    <rPh sb="0" eb="3">
      <t>シンリョウジョ</t>
    </rPh>
    <phoneticPr fontId="1"/>
  </si>
  <si>
    <t>保健予防活動収益、受託検査・施設利用収益、文書料等上記に属さない医業収益（施設介護及び短期入所療養介護以外の訪問看護などの介護報酬を含む。保険等査定減については、入院・外来等の対応する医業収益に包含して記載すること。）</t>
    <phoneticPr fontId="1"/>
  </si>
  <si>
    <t>入院患者の診療、療養に係る収益（医療保険、公費負担医療、公害医療、労災保険、自動車損害賠償責任保険、自費診療、施設介護及び短期入所療養介護などの介護保険等）
（診療所においては室料差額収益を含む）</t>
    <phoneticPr fontId="1"/>
  </si>
  <si>
    <t>国勢調査</t>
    <rPh sb="0" eb="2">
      <t>コクセイ</t>
    </rPh>
    <rPh sb="2" eb="4">
      <t>チョウサ</t>
    </rPh>
    <phoneticPr fontId="1"/>
  </si>
  <si>
    <t>歯科技工士の免許を有し，病院，歯科診療所，歯科技工所などにおいて，歯科医師の指示の下に，歯科医療の用に供する補てつ物，充てん物又は矯正装置を作成し，修理し，又は加工する仕事に従事するものをいう。</t>
    <phoneticPr fontId="1"/>
  </si>
  <si>
    <t>飲食店・旅館・ホテル・工場・学校・病院など一般家庭以外の場所において，献立の作成・飲食物の調理及びそれらの補助的な仕事に従事するものをいう。</t>
    <phoneticPr fontId="1"/>
  </si>
  <si>
    <t>材料費、給与費、委託費、減価償却費、器機賃借料以外の医業費用
（地代家賃、修繕費、固定資産税等、器機保守料、器機設備保険料、車両関係費、研究研修費、福利厚生費、旅費交通費、職員被服費、通信費、広告宣伝費、消耗品費、消耗器具備品費、会議費、水道光熱費、保険料、交際費、諸会費、租税公課、医業貸倒損失、貸倒引当金繰入額、雑費、控除対象外消費税等負担額（税抜き経理の場合）、本部費配賦額（本部会計を設けた場合）)</t>
    <rPh sb="0" eb="3">
      <t>ザイリョウヒ</t>
    </rPh>
    <rPh sb="4" eb="7">
      <t>キュウヨヒ</t>
    </rPh>
    <rPh sb="8" eb="11">
      <t>イタクヒ</t>
    </rPh>
    <rPh sb="18" eb="20">
      <t>キキ</t>
    </rPh>
    <rPh sb="26" eb="28">
      <t>イギョウ</t>
    </rPh>
    <rPh sb="28" eb="30">
      <t>ヒヨウ</t>
    </rPh>
    <rPh sb="32" eb="36">
      <t>チダイヤチン</t>
    </rPh>
    <rPh sb="37" eb="40">
      <t>シュウゼンヒ</t>
    </rPh>
    <rPh sb="41" eb="47">
      <t>コテイシサンゼイトウ</t>
    </rPh>
    <rPh sb="58" eb="61">
      <t>ホケンリョウ</t>
    </rPh>
    <rPh sb="62" eb="64">
      <t>シャリョウ</t>
    </rPh>
    <rPh sb="64" eb="67">
      <t>カンケイヒ</t>
    </rPh>
    <rPh sb="68" eb="73">
      <t>ケンキュウケンシュウヒ</t>
    </rPh>
    <rPh sb="161" eb="166">
      <t>コウジョタイショウガイ</t>
    </rPh>
    <rPh sb="166" eb="169">
      <t>ショウヒゼイ</t>
    </rPh>
    <rPh sb="169" eb="170">
      <t>トウ</t>
    </rPh>
    <rPh sb="170" eb="173">
      <t>フタンガク</t>
    </rPh>
    <rPh sb="174" eb="176">
      <t>ゼイヌ</t>
    </rPh>
    <rPh sb="177" eb="179">
      <t>ケイリ</t>
    </rPh>
    <rPh sb="180" eb="182">
      <t>バアイ</t>
    </rPh>
    <rPh sb="184" eb="186">
      <t>ホンブ</t>
    </rPh>
    <rPh sb="186" eb="187">
      <t>ヒ</t>
    </rPh>
    <rPh sb="187" eb="190">
      <t>ハイフガク</t>
    </rPh>
    <phoneticPr fontId="1"/>
  </si>
  <si>
    <t>法人税、住民税及び事業税のうち、当該会計年度の診療所の負担に属するものとして計算された金額</t>
    <rPh sb="0" eb="3">
      <t>ホウジンゼイ</t>
    </rPh>
    <rPh sb="4" eb="7">
      <t>ジュウミンゼイ</t>
    </rPh>
    <rPh sb="7" eb="8">
      <t>オヨ</t>
    </rPh>
    <rPh sb="9" eb="12">
      <t>ジギョウゼイ</t>
    </rPh>
    <rPh sb="16" eb="18">
      <t>トウガイ</t>
    </rPh>
    <rPh sb="18" eb="20">
      <t>カイケイ</t>
    </rPh>
    <rPh sb="20" eb="22">
      <t>ネンド</t>
    </rPh>
    <rPh sb="23" eb="26">
      <t>シンリョウジョ</t>
    </rPh>
    <rPh sb="27" eb="29">
      <t>フタン</t>
    </rPh>
    <rPh sb="30" eb="31">
      <t>ゾク</t>
    </rPh>
    <rPh sb="38" eb="40">
      <t>ケイサン</t>
    </rPh>
    <rPh sb="43" eb="45">
      <t>キンガク</t>
    </rPh>
    <phoneticPr fontId="1"/>
  </si>
  <si>
    <t>都道府県</t>
    <rPh sb="0" eb="4">
      <t>トドウフケン</t>
    </rPh>
    <phoneticPr fontId="1"/>
  </si>
  <si>
    <t>市区町村</t>
    <rPh sb="0" eb="4">
      <t>シクチョウソン</t>
    </rPh>
    <phoneticPr fontId="1"/>
  </si>
  <si>
    <t>北海道</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</si>
  <si>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</si>
  <si>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</si>
  <si>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</si>
  <si>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</si>
  <si>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</si>
  <si>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</si>
  <si>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</si>
  <si>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</si>
  <si>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</si>
  <si>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</si>
  <si>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</si>
  <si>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</si>
  <si>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</si>
  <si>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</si>
  <si>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</si>
  <si>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</si>
  <si>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</si>
  <si>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</si>
  <si>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</si>
  <si>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</si>
  <si>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</si>
  <si>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</si>
  <si>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</si>
  <si>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</si>
  <si>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</si>
  <si>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</si>
  <si>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</si>
  <si>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</si>
  <si>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</si>
  <si>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</si>
  <si>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</si>
  <si>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</si>
  <si>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</si>
  <si>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</si>
  <si>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</si>
  <si>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</si>
  <si>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</si>
  <si>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</si>
  <si>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</si>
  <si>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</si>
  <si>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</si>
  <si>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</si>
  <si>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</si>
  <si>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</si>
  <si>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</si>
  <si>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</si>
  <si>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</si>
  <si>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</si>
  <si>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</si>
  <si>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</si>
  <si>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</si>
  <si>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</si>
  <si>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</si>
  <si>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</si>
  <si>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</si>
  <si>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</si>
  <si>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</si>
  <si>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</si>
  <si>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</si>
  <si>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</si>
  <si>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</si>
  <si>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</si>
  <si>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</si>
  <si>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</si>
  <si>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</si>
  <si>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</si>
  <si>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</si>
  <si>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</si>
  <si>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</si>
  <si>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</si>
  <si>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</si>
  <si>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</si>
  <si>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</si>
  <si>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</si>
  <si>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</si>
  <si>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</si>
  <si>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</si>
  <si>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</si>
  <si>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</si>
  <si>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</si>
  <si>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</si>
  <si>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</si>
  <si>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</si>
  <si>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</si>
  <si>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</si>
  <si>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</si>
  <si>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</si>
  <si>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</si>
  <si>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</si>
  <si>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</si>
  <si>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</si>
  <si>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</si>
  <si>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</si>
  <si>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</si>
  <si>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</si>
  <si>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</si>
  <si>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</si>
  <si>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</si>
  <si>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</si>
  <si>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</si>
  <si>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</si>
  <si>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</si>
  <si>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</si>
  <si>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</si>
  <si>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</si>
  <si>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</si>
  <si>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</si>
  <si>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</si>
  <si>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</si>
  <si>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</si>
  <si>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</si>
  <si>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</si>
  <si>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</si>
  <si>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</si>
  <si>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</si>
  <si>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</si>
  <si>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</si>
  <si>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</si>
  <si>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</si>
  <si>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</si>
  <si>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</si>
  <si>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</si>
  <si>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</si>
  <si>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</si>
  <si>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</si>
  <si>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</si>
  <si>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</si>
  <si>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</si>
  <si>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</si>
  <si>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</si>
  <si>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</si>
  <si>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</si>
  <si>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</si>
  <si>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</si>
  <si>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</si>
  <si>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</si>
  <si>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</si>
  <si>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</si>
  <si>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</si>
  <si>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</si>
  <si>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</si>
  <si>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</si>
  <si>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</si>
  <si>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</si>
  <si>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</si>
  <si>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</si>
  <si>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</si>
  <si>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</si>
  <si>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</si>
  <si>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</si>
  <si>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</si>
  <si>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</si>
  <si>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</si>
  <si>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</si>
  <si>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</si>
  <si>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</si>
  <si>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</si>
  <si>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</si>
  <si>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</si>
  <si>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</si>
  <si>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</si>
  <si>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</si>
  <si>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</si>
  <si>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</si>
  <si>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</si>
  <si>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</si>
  <si>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</si>
  <si>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</si>
  <si>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</si>
  <si>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</si>
  <si>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</si>
  <si>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</si>
  <si>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</si>
  <si>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</si>
  <si>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中標津町</t>
  </si>
  <si>
    <t>標津町</t>
  </si>
  <si>
    <t>羅臼町</t>
  </si>
  <si>
    <t>青森県</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</si>
  <si>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</si>
  <si>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</si>
  <si>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</si>
  <si>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</si>
  <si>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</si>
  <si>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</si>
  <si>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</si>
  <si>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</si>
  <si>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</si>
  <si>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</si>
  <si>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</si>
  <si>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</si>
  <si>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</si>
  <si>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</si>
  <si>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</si>
  <si>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</si>
  <si>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</si>
  <si>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</si>
  <si>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</si>
  <si>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</si>
  <si>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</si>
  <si>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</si>
  <si>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</si>
  <si>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</si>
  <si>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</si>
  <si>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</si>
  <si>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</si>
  <si>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</si>
  <si>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</si>
  <si>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</si>
  <si>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</si>
  <si>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</si>
  <si>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</si>
  <si>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</si>
  <si>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</si>
  <si>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</si>
  <si>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</si>
  <si>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</si>
  <si>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</si>
  <si>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</si>
  <si>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岩手県</t>
  </si>
  <si>
    <t>盛岡市</t>
  </si>
  <si>
    <t>宮古市</t>
  </si>
  <si>
    <t>大船渡市</t>
  </si>
  <si>
    <t>花巻市</t>
  </si>
  <si>
    <t>北上市</t>
  </si>
  <si>
    <t>久慈市</t>
  </si>
  <si>
    <t>遠野市</t>
  </si>
  <si>
    <t>一関市</t>
  </si>
  <si>
    <t>陸前高田市</t>
  </si>
  <si>
    <t>釜石市</t>
  </si>
  <si>
    <t>二戸市</t>
  </si>
  <si>
    <t>八幡平市</t>
  </si>
  <si>
    <t>奥州市</t>
  </si>
  <si>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</si>
  <si>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</si>
  <si>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</si>
  <si>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</si>
  <si>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</si>
  <si>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</si>
  <si>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</si>
  <si>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</si>
  <si>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</si>
  <si>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</si>
  <si>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</si>
  <si>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</si>
  <si>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</si>
  <si>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</si>
  <si>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</si>
  <si>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</si>
  <si>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</si>
  <si>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</si>
  <si>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</si>
  <si>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宮城県</t>
  </si>
  <si>
    <t>石巻市</t>
  </si>
  <si>
    <t>塩竈市</t>
  </si>
  <si>
    <t>気仙沼市</t>
  </si>
  <si>
    <t>白石市</t>
  </si>
  <si>
    <t>名取市</t>
  </si>
  <si>
    <t>角田市</t>
  </si>
  <si>
    <t>多賀城市</t>
  </si>
  <si>
    <t>岩沼市</t>
  </si>
  <si>
    <t>登米市</t>
  </si>
  <si>
    <t>栗原市</t>
  </si>
  <si>
    <t>東松島市</t>
  </si>
  <si>
    <t>大崎市</t>
  </si>
  <si>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</si>
  <si>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</si>
  <si>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</si>
  <si>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</si>
  <si>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</si>
  <si>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</si>
  <si>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</si>
  <si>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</si>
  <si>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</si>
  <si>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</si>
  <si>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</si>
  <si>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</si>
  <si>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</si>
  <si>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</si>
  <si>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</si>
  <si>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</si>
  <si>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</si>
  <si>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</si>
  <si>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</si>
  <si>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</si>
  <si>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</si>
  <si>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秋田県</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</si>
  <si>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</si>
  <si>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</si>
  <si>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</si>
  <si>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</si>
  <si>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</si>
  <si>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</si>
  <si>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</si>
  <si>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</si>
  <si>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</si>
  <si>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</si>
  <si>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</si>
  <si>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</si>
  <si>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</si>
  <si>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</si>
  <si>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</si>
  <si>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</si>
  <si>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</si>
  <si>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</si>
  <si>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</si>
  <si>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</si>
  <si>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</si>
  <si>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</si>
  <si>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</si>
  <si>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</si>
  <si>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</si>
  <si>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山形県</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</si>
  <si>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</si>
  <si>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</si>
  <si>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</si>
  <si>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</si>
  <si>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</si>
  <si>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</si>
  <si>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</si>
  <si>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</si>
  <si>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</si>
  <si>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</si>
  <si>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</si>
  <si>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</si>
  <si>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</si>
  <si>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</si>
  <si>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</si>
  <si>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</si>
  <si>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</si>
  <si>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</si>
  <si>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</si>
  <si>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</si>
  <si>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</si>
  <si>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</si>
  <si>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</si>
  <si>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</si>
  <si>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</si>
  <si>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</si>
  <si>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</si>
  <si>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</si>
  <si>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</si>
  <si>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</si>
  <si>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</si>
  <si>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</si>
  <si>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</si>
  <si>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</si>
  <si>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</si>
  <si>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福島県</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</si>
  <si>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</si>
  <si>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</si>
  <si>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</si>
  <si>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</si>
  <si>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</si>
  <si>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</si>
  <si>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</si>
  <si>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</si>
  <si>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</si>
  <si>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</si>
  <si>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</si>
  <si>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</si>
  <si>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</si>
  <si>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</si>
  <si>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</si>
  <si>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</si>
  <si>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</si>
  <si>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</si>
  <si>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</si>
  <si>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</si>
  <si>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</si>
  <si>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</si>
  <si>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</si>
  <si>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</si>
  <si>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</si>
  <si>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</si>
  <si>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</si>
  <si>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</si>
  <si>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</si>
  <si>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</si>
  <si>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</si>
  <si>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</si>
  <si>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</si>
  <si>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</si>
  <si>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</si>
  <si>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</si>
  <si>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</si>
  <si>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</si>
  <si>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</si>
  <si>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</si>
  <si>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</si>
  <si>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</si>
  <si>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</si>
  <si>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</si>
  <si>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</si>
  <si>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</si>
  <si>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</si>
  <si>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</si>
  <si>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</si>
  <si>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</si>
  <si>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</si>
  <si>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</si>
  <si>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</si>
  <si>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</si>
  <si>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</si>
  <si>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</si>
  <si>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</si>
  <si>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茨城県</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</si>
  <si>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</si>
  <si>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</si>
  <si>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</si>
  <si>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</si>
  <si>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</si>
  <si>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</si>
  <si>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</si>
  <si>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</si>
  <si>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</si>
  <si>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</si>
  <si>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</si>
  <si>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</si>
  <si>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</si>
  <si>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</si>
  <si>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</si>
  <si>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</si>
  <si>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</si>
  <si>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</si>
  <si>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</si>
  <si>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</si>
  <si>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</si>
  <si>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</si>
  <si>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</si>
  <si>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</si>
  <si>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</si>
  <si>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</si>
  <si>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</si>
  <si>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</si>
  <si>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</si>
  <si>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</si>
  <si>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</si>
  <si>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</si>
  <si>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</si>
  <si>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</si>
  <si>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</si>
  <si>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</si>
  <si>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</si>
  <si>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</si>
  <si>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</si>
  <si>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</si>
  <si>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</si>
  <si>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</si>
  <si>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</si>
  <si>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</si>
  <si>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栃木県</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</si>
  <si>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</si>
  <si>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</si>
  <si>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</si>
  <si>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</si>
  <si>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</si>
  <si>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</si>
  <si>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</si>
  <si>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</si>
  <si>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</si>
  <si>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</si>
  <si>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</si>
  <si>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</si>
  <si>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</si>
  <si>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</si>
  <si>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</si>
  <si>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</si>
  <si>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</si>
  <si>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</si>
  <si>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</si>
  <si>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</si>
  <si>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</si>
  <si>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</si>
  <si>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</si>
  <si>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</si>
  <si>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</si>
  <si>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群馬県</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</si>
  <si>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</si>
  <si>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</si>
  <si>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</si>
  <si>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</si>
  <si>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</si>
  <si>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</si>
  <si>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</si>
  <si>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</si>
  <si>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</si>
  <si>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</si>
  <si>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</si>
  <si>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</si>
  <si>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</si>
  <si>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</si>
  <si>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</si>
  <si>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</si>
  <si>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</si>
  <si>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</si>
  <si>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</si>
  <si>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</si>
  <si>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</si>
  <si>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</si>
  <si>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</si>
  <si>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</si>
  <si>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</si>
  <si>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</si>
  <si>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</si>
  <si>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</si>
  <si>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</si>
  <si>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</si>
  <si>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</si>
  <si>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</si>
  <si>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</si>
  <si>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</si>
  <si>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埼玉県</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</si>
  <si>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</si>
  <si>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</si>
  <si>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</si>
  <si>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</si>
  <si>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</si>
  <si>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</si>
  <si>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</si>
  <si>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</si>
  <si>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</si>
  <si>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</si>
  <si>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</si>
  <si>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</si>
  <si>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</si>
  <si>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</si>
  <si>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</si>
  <si>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</si>
  <si>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</si>
  <si>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</si>
  <si>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</si>
  <si>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</si>
  <si>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</si>
  <si>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</si>
  <si>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</si>
  <si>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</si>
  <si>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</si>
  <si>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</si>
  <si>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</si>
  <si>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</si>
  <si>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</si>
  <si>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</si>
  <si>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</si>
  <si>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</si>
  <si>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</si>
  <si>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</si>
  <si>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</si>
  <si>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</si>
  <si>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</si>
  <si>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</si>
  <si>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</si>
  <si>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</si>
  <si>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</si>
  <si>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</si>
  <si>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</si>
  <si>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</si>
  <si>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</si>
  <si>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</si>
  <si>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</si>
  <si>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</si>
  <si>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</si>
  <si>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</si>
  <si>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</si>
  <si>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</si>
  <si>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</si>
  <si>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</si>
  <si>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</si>
  <si>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</si>
  <si>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</si>
  <si>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</si>
  <si>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</si>
  <si>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</si>
  <si>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千葉県</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</si>
  <si>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</si>
  <si>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</si>
  <si>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</si>
  <si>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</si>
  <si>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</si>
  <si>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</si>
  <si>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</si>
  <si>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</si>
  <si>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</si>
  <si>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</si>
  <si>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</si>
  <si>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</si>
  <si>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</si>
  <si>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</si>
  <si>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</si>
  <si>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</si>
  <si>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</si>
  <si>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</si>
  <si>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</si>
  <si>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</si>
  <si>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</si>
  <si>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</si>
  <si>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</si>
  <si>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</si>
  <si>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</si>
  <si>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</si>
  <si>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</si>
  <si>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</si>
  <si>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</si>
  <si>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</si>
  <si>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</si>
  <si>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</si>
  <si>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</si>
  <si>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</si>
  <si>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</si>
  <si>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</si>
  <si>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</si>
  <si>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</si>
  <si>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</si>
  <si>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</si>
  <si>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</si>
  <si>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</si>
  <si>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</si>
  <si>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</si>
  <si>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</si>
  <si>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</si>
  <si>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</si>
  <si>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</si>
  <si>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</si>
  <si>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</si>
  <si>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</si>
  <si>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</si>
  <si>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東京都</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</si>
  <si>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</si>
  <si>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</si>
  <si>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</si>
  <si>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</si>
  <si>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</si>
  <si>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</si>
  <si>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</si>
  <si>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</si>
  <si>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</si>
  <si>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</si>
  <si>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</si>
  <si>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</si>
  <si>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</si>
  <si>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</si>
  <si>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</si>
  <si>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</si>
  <si>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</si>
  <si>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</si>
  <si>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</si>
  <si>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</si>
  <si>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</si>
  <si>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</si>
  <si>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</si>
  <si>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</si>
  <si>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</si>
  <si>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</si>
  <si>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</si>
  <si>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</si>
  <si>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</si>
  <si>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</si>
  <si>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</si>
  <si>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</si>
  <si>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</si>
  <si>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</si>
  <si>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</si>
  <si>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</si>
  <si>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</si>
  <si>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</si>
  <si>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</si>
  <si>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</si>
  <si>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</si>
  <si>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</si>
  <si>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</si>
  <si>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</si>
  <si>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</si>
  <si>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</si>
  <si>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</si>
  <si>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</si>
  <si>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</si>
  <si>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</si>
  <si>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</si>
  <si>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</si>
  <si>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</si>
  <si>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</si>
  <si>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</si>
  <si>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</si>
  <si>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</si>
  <si>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</si>
  <si>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</si>
  <si>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</si>
  <si>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</si>
  <si>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</si>
  <si>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神奈川県</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</si>
  <si>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</si>
  <si>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</si>
  <si>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</si>
  <si>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</si>
  <si>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</si>
  <si>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</si>
  <si>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</si>
  <si>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</si>
  <si>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</si>
  <si>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</si>
  <si>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</si>
  <si>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</si>
  <si>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</si>
  <si>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</si>
  <si>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</si>
  <si>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</si>
  <si>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</si>
  <si>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</si>
  <si>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</si>
  <si>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</si>
  <si>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</si>
  <si>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</si>
  <si>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</si>
  <si>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</si>
  <si>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</si>
  <si>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</si>
  <si>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</si>
  <si>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</si>
  <si>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</si>
  <si>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</si>
  <si>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新潟県</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</si>
  <si>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</si>
  <si>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</si>
  <si>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</si>
  <si>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</si>
  <si>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</si>
  <si>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</si>
  <si>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</si>
  <si>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</si>
  <si>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</si>
  <si>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</si>
  <si>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</si>
  <si>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</si>
  <si>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</si>
  <si>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</si>
  <si>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</si>
  <si>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</si>
  <si>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</si>
  <si>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</si>
  <si>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</si>
  <si>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</si>
  <si>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</si>
  <si>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</si>
  <si>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</si>
  <si>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</si>
  <si>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</si>
  <si>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</si>
  <si>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</si>
  <si>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</si>
  <si>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</si>
  <si>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富山県</t>
  </si>
  <si>
    <t>富山市</t>
  </si>
  <si>
    <t>高岡市</t>
  </si>
  <si>
    <t>魚津市</t>
  </si>
  <si>
    <t>氷見市</t>
  </si>
  <si>
    <t>滑川市</t>
  </si>
  <si>
    <t>黒部市</t>
  </si>
  <si>
    <t>砺波市</t>
  </si>
  <si>
    <t>小矢部市</t>
  </si>
  <si>
    <t>南砺市</t>
  </si>
  <si>
    <t>射水市</t>
  </si>
  <si>
    <t>舟橋村</t>
  </si>
  <si>
    <t>上市町</t>
  </si>
  <si>
    <t>立山町</t>
  </si>
  <si>
    <t>入善町</t>
  </si>
  <si>
    <t>石川県</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</si>
  <si>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</si>
  <si>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</si>
  <si>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</si>
  <si>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</si>
  <si>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</si>
  <si>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</si>
  <si>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</si>
  <si>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</si>
  <si>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</si>
  <si>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</si>
  <si>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</si>
  <si>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</si>
  <si>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</si>
  <si>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</si>
  <si>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</si>
  <si>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</si>
  <si>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</si>
  <si>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</si>
  <si>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</si>
  <si>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福井県</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</si>
  <si>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</si>
  <si>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</si>
  <si>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</si>
  <si>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</si>
  <si>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</si>
  <si>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</si>
  <si>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</si>
  <si>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</si>
  <si>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</si>
  <si>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</si>
  <si>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</si>
  <si>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</si>
  <si>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</si>
  <si>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</si>
  <si>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</si>
  <si>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</si>
  <si>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山梨県</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</si>
  <si>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</si>
  <si>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</si>
  <si>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</si>
  <si>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</si>
  <si>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</si>
  <si>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</si>
  <si>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</si>
  <si>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</si>
  <si>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</si>
  <si>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</si>
  <si>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</si>
  <si>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</si>
  <si>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</si>
  <si>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</si>
  <si>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</si>
  <si>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</si>
  <si>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</si>
  <si>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</si>
  <si>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</si>
  <si>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</si>
  <si>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</si>
  <si>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</si>
  <si>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</si>
  <si>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</si>
  <si>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</si>
  <si>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</si>
  <si>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長野県</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</si>
  <si>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</si>
  <si>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</si>
  <si>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</si>
  <si>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</si>
  <si>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</si>
  <si>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</si>
  <si>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</si>
  <si>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</si>
  <si>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</si>
  <si>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</si>
  <si>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</si>
  <si>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</si>
  <si>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</si>
  <si>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</si>
  <si>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</si>
  <si>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</si>
  <si>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</si>
  <si>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</si>
  <si>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</si>
  <si>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</si>
  <si>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</si>
  <si>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</si>
  <si>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</si>
  <si>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</si>
  <si>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</si>
  <si>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</si>
  <si>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</si>
  <si>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</si>
  <si>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</si>
  <si>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</si>
  <si>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</si>
  <si>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</si>
  <si>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</si>
  <si>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</si>
  <si>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</si>
  <si>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</si>
  <si>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</si>
  <si>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</si>
  <si>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</si>
  <si>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</si>
  <si>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</si>
  <si>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</si>
  <si>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</si>
  <si>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</si>
  <si>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</si>
  <si>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</si>
  <si>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</si>
  <si>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</si>
  <si>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</si>
  <si>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</si>
  <si>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</si>
  <si>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</si>
  <si>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</si>
  <si>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</si>
  <si>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</si>
  <si>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</si>
  <si>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</si>
  <si>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</si>
  <si>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</si>
  <si>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</si>
  <si>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</si>
  <si>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</si>
  <si>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</si>
  <si>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</si>
  <si>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</si>
  <si>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</si>
  <si>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</si>
  <si>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</si>
  <si>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</si>
  <si>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</si>
  <si>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</si>
  <si>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</si>
  <si>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</si>
  <si>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</si>
  <si>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岐阜県</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</si>
  <si>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</si>
  <si>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</si>
  <si>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</si>
  <si>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</si>
  <si>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</si>
  <si>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</si>
  <si>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</si>
  <si>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</si>
  <si>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</si>
  <si>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</si>
  <si>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</si>
  <si>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</si>
  <si>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</si>
  <si>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</si>
  <si>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</si>
  <si>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</si>
  <si>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</si>
  <si>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</si>
  <si>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</si>
  <si>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</si>
  <si>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</si>
  <si>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</si>
  <si>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</si>
  <si>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</si>
  <si>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</si>
  <si>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</si>
  <si>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</si>
  <si>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</si>
  <si>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</si>
  <si>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</si>
  <si>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</si>
  <si>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</si>
  <si>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</si>
  <si>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</si>
  <si>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</si>
  <si>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</si>
  <si>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</si>
  <si>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</si>
  <si>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</si>
  <si>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</si>
  <si>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</si>
  <si>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静岡県</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</si>
  <si>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</si>
  <si>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</si>
  <si>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</si>
  <si>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</si>
  <si>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</si>
  <si>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</si>
  <si>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</si>
  <si>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</si>
  <si>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</si>
  <si>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</si>
  <si>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</si>
  <si>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</si>
  <si>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</si>
  <si>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</si>
  <si>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</si>
  <si>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</si>
  <si>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</si>
  <si>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</si>
  <si>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</si>
  <si>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</si>
  <si>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</si>
  <si>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</si>
  <si>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</si>
  <si>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</si>
  <si>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</si>
  <si>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</si>
  <si>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</si>
  <si>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</si>
  <si>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</si>
  <si>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</si>
  <si>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</si>
  <si>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愛知県</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</si>
  <si>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</si>
  <si>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</si>
  <si>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</si>
  <si>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</si>
  <si>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</si>
  <si>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</si>
  <si>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</si>
  <si>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</si>
  <si>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</si>
  <si>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</si>
  <si>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</si>
  <si>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</si>
  <si>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</si>
  <si>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</si>
  <si>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</si>
  <si>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</si>
  <si>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</si>
  <si>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</si>
  <si>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</si>
  <si>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</si>
  <si>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</si>
  <si>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</si>
  <si>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</si>
  <si>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</si>
  <si>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</si>
  <si>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</si>
  <si>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</si>
  <si>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</si>
  <si>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</si>
  <si>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</si>
  <si>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</si>
  <si>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</si>
  <si>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</si>
  <si>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</si>
  <si>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</si>
  <si>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</si>
  <si>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</si>
  <si>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</si>
  <si>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</si>
  <si>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</si>
  <si>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</si>
  <si>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</si>
  <si>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</si>
  <si>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</si>
  <si>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</si>
  <si>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</si>
  <si>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</si>
  <si>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</si>
  <si>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</si>
  <si>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</si>
  <si>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</si>
  <si>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</si>
  <si>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三重県</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</si>
  <si>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</si>
  <si>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</si>
  <si>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</si>
  <si>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</si>
  <si>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</si>
  <si>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</si>
  <si>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</si>
  <si>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</si>
  <si>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</si>
  <si>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</si>
  <si>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</si>
  <si>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</si>
  <si>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</si>
  <si>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</si>
  <si>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</si>
  <si>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</si>
  <si>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</si>
  <si>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</si>
  <si>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</si>
  <si>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</si>
  <si>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</si>
  <si>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</si>
  <si>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</si>
  <si>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</si>
  <si>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</si>
  <si>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</si>
  <si>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</si>
  <si>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滋賀県</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</si>
  <si>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</si>
  <si>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</si>
  <si>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</si>
  <si>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</si>
  <si>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</si>
  <si>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</si>
  <si>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</si>
  <si>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</si>
  <si>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</si>
  <si>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</si>
  <si>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</si>
  <si>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</si>
  <si>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</si>
  <si>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</si>
  <si>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</si>
  <si>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</si>
  <si>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</si>
  <si>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</si>
  <si>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</si>
  <si>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京都府</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</si>
  <si>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</si>
  <si>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</si>
  <si>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</si>
  <si>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</si>
  <si>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</si>
  <si>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</si>
  <si>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</si>
  <si>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</si>
  <si>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</si>
  <si>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</si>
  <si>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</si>
  <si>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</si>
  <si>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</si>
  <si>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</si>
  <si>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</si>
  <si>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</si>
  <si>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</si>
  <si>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</si>
  <si>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</si>
  <si>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</si>
  <si>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</si>
  <si>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</si>
  <si>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</si>
  <si>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</si>
  <si>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</si>
  <si>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大阪府</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</si>
  <si>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</si>
  <si>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</si>
  <si>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</si>
  <si>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</si>
  <si>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</si>
  <si>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</si>
  <si>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</si>
  <si>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</si>
  <si>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</si>
  <si>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</si>
  <si>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</si>
  <si>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</si>
  <si>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</si>
  <si>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</si>
  <si>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</si>
  <si>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</si>
  <si>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</si>
  <si>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</si>
  <si>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</si>
  <si>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</si>
  <si>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</si>
  <si>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</si>
  <si>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</si>
  <si>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</si>
  <si>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</si>
  <si>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</si>
  <si>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</si>
  <si>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</si>
  <si>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</si>
  <si>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</si>
  <si>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</si>
  <si>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</si>
  <si>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</si>
  <si>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</si>
  <si>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</si>
  <si>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</si>
  <si>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</si>
  <si>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</si>
  <si>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</si>
  <si>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</si>
  <si>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</si>
  <si>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</si>
  <si>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</si>
  <si>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兵庫県</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</si>
  <si>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</si>
  <si>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</si>
  <si>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</si>
  <si>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</si>
  <si>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</si>
  <si>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</si>
  <si>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</si>
  <si>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</si>
  <si>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</si>
  <si>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</si>
  <si>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</si>
  <si>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</si>
  <si>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</si>
  <si>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</si>
  <si>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</si>
  <si>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</si>
  <si>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</si>
  <si>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</si>
  <si>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</si>
  <si>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</si>
  <si>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</si>
  <si>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</si>
  <si>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</si>
  <si>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</si>
  <si>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</si>
  <si>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</si>
  <si>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</si>
  <si>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</si>
  <si>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</si>
  <si>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</si>
  <si>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</si>
  <si>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</si>
  <si>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</si>
  <si>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</si>
  <si>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</si>
  <si>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</si>
  <si>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</si>
  <si>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</si>
  <si>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奈良県</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</si>
  <si>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</si>
  <si>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</si>
  <si>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</si>
  <si>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</si>
  <si>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</si>
  <si>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</si>
  <si>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</si>
  <si>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</si>
  <si>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</si>
  <si>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</si>
  <si>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</si>
  <si>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</si>
  <si>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</si>
  <si>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</si>
  <si>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</si>
  <si>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</si>
  <si>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</si>
  <si>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</si>
  <si>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</si>
  <si>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</si>
  <si>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</si>
  <si>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</si>
  <si>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</si>
  <si>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</si>
  <si>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</si>
  <si>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</si>
  <si>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</si>
  <si>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</si>
  <si>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</si>
  <si>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</si>
  <si>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</si>
  <si>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</si>
  <si>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</si>
  <si>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</si>
  <si>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</si>
  <si>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</si>
  <si>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</si>
  <si>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和歌山県</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</si>
  <si>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</si>
  <si>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</si>
  <si>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</si>
  <si>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</si>
  <si>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</si>
  <si>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</si>
  <si>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</si>
  <si>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</si>
  <si>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</si>
  <si>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</si>
  <si>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</si>
  <si>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</si>
  <si>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</si>
  <si>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</si>
  <si>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</si>
  <si>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</si>
  <si>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</si>
  <si>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</si>
  <si>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</si>
  <si>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</si>
  <si>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</si>
  <si>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</si>
  <si>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</si>
  <si>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</si>
  <si>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</si>
  <si>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</si>
  <si>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</si>
  <si>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</si>
  <si>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鳥取県</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</si>
  <si>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</si>
  <si>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</si>
  <si>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</si>
  <si>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</si>
  <si>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</si>
  <si>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</si>
  <si>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</si>
  <si>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</si>
  <si>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</si>
  <si>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</si>
  <si>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</si>
  <si>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</si>
  <si>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</si>
  <si>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</si>
  <si>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</si>
  <si>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</si>
  <si>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</si>
  <si>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島根県</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</si>
  <si>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</si>
  <si>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</si>
  <si>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</si>
  <si>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</si>
  <si>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</si>
  <si>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</si>
  <si>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</si>
  <si>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</si>
  <si>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</si>
  <si>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</si>
  <si>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</si>
  <si>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</si>
  <si>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</si>
  <si>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</si>
  <si>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</si>
  <si>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</si>
  <si>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</si>
  <si>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</si>
  <si>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岡山県</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</si>
  <si>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</si>
  <si>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</si>
  <si>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</si>
  <si>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</si>
  <si>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</si>
  <si>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</si>
  <si>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</si>
  <si>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</si>
  <si>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</si>
  <si>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</si>
  <si>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</si>
  <si>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</si>
  <si>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</si>
  <si>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</si>
  <si>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</si>
  <si>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</si>
  <si>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</si>
  <si>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</si>
  <si>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</si>
  <si>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</si>
  <si>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</si>
  <si>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</si>
  <si>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</si>
  <si>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</si>
  <si>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</si>
  <si>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</si>
  <si>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広島県</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</si>
  <si>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</si>
  <si>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</si>
  <si>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</si>
  <si>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</si>
  <si>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</si>
  <si>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</si>
  <si>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</si>
  <si>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</si>
  <si>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</si>
  <si>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</si>
  <si>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</si>
  <si>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</si>
  <si>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</si>
  <si>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</si>
  <si>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</si>
  <si>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</si>
  <si>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</si>
  <si>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</si>
  <si>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</si>
  <si>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</si>
  <si>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</si>
  <si>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山口県</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</si>
  <si>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</si>
  <si>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</si>
  <si>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</si>
  <si>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</si>
  <si>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</si>
  <si>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</si>
  <si>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</si>
  <si>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</si>
  <si>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</si>
  <si>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</si>
  <si>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</si>
  <si>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</si>
  <si>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</si>
  <si>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</si>
  <si>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</si>
  <si>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</si>
  <si>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</si>
  <si>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</si>
  <si>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</si>
  <si>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徳島県</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</si>
  <si>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</si>
  <si>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</si>
  <si>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</si>
  <si>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</si>
  <si>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</si>
  <si>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</si>
  <si>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</si>
  <si>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</si>
  <si>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</si>
  <si>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</si>
  <si>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</si>
  <si>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</si>
  <si>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</si>
  <si>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</si>
  <si>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</si>
  <si>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</si>
  <si>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</si>
  <si>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</si>
  <si>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</si>
  <si>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</si>
  <si>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</si>
  <si>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</si>
  <si>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</si>
  <si>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</si>
  <si>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香川県</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</si>
  <si>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</si>
  <si>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</si>
  <si>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</si>
  <si>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</si>
  <si>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</si>
  <si>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</si>
  <si>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</si>
  <si>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</si>
  <si>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</si>
  <si>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</si>
  <si>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</si>
  <si>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</si>
  <si>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</si>
  <si>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</si>
  <si>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</si>
  <si>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</si>
  <si>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</si>
  <si>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愛媛県</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</si>
  <si>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</si>
  <si>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</si>
  <si>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</si>
  <si>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</si>
  <si>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</si>
  <si>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</si>
  <si>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</si>
  <si>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</si>
  <si>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</si>
  <si>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</si>
  <si>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</si>
  <si>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</si>
  <si>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</si>
  <si>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</si>
  <si>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</si>
  <si>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</si>
  <si>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</si>
  <si>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</si>
  <si>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</si>
  <si>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高知県</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</si>
  <si>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</si>
  <si>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</si>
  <si>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</si>
  <si>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</si>
  <si>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</si>
  <si>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</si>
  <si>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</si>
  <si>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</si>
  <si>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</si>
  <si>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</si>
  <si>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</si>
  <si>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</si>
  <si>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</si>
  <si>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</si>
  <si>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</si>
  <si>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</si>
  <si>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</si>
  <si>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</si>
  <si>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</si>
  <si>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</si>
  <si>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</si>
  <si>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</si>
  <si>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</si>
  <si>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</si>
  <si>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</si>
  <si>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</si>
  <si>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</si>
  <si>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</si>
  <si>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</si>
  <si>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</si>
  <si>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</si>
  <si>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</si>
  <si>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</si>
  <si>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</si>
  <si>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福岡県</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</si>
  <si>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</si>
  <si>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</si>
  <si>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</si>
  <si>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</si>
  <si>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</si>
  <si>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</si>
  <si>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</si>
  <si>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</si>
  <si>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</si>
  <si>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</si>
  <si>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</si>
  <si>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</si>
  <si>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</si>
  <si>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</si>
  <si>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</si>
  <si>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</si>
  <si>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</si>
  <si>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</si>
  <si>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</si>
  <si>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</si>
  <si>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</si>
  <si>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</si>
  <si>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</si>
  <si>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</si>
  <si>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</si>
  <si>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</si>
  <si>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</si>
  <si>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</si>
  <si>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</si>
  <si>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</si>
  <si>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</si>
  <si>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</si>
  <si>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</si>
  <si>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</si>
  <si>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</si>
  <si>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</si>
  <si>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</si>
  <si>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</si>
  <si>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</si>
  <si>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</si>
  <si>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</si>
  <si>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</si>
  <si>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</si>
  <si>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</si>
  <si>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</si>
  <si>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</si>
  <si>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</si>
  <si>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</si>
  <si>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</si>
  <si>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</si>
  <si>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</si>
  <si>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</si>
  <si>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</si>
  <si>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</si>
  <si>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</si>
  <si>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佐賀県</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</si>
  <si>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</si>
  <si>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</si>
  <si>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</si>
  <si>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</si>
  <si>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</si>
  <si>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</si>
  <si>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</si>
  <si>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</si>
  <si>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</si>
  <si>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</si>
  <si>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</si>
  <si>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</si>
  <si>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</si>
  <si>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</si>
  <si>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</si>
  <si>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</si>
  <si>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</si>
  <si>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</si>
  <si>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</si>
  <si>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</si>
  <si>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長崎県</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</si>
  <si>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</si>
  <si>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</si>
  <si>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</si>
  <si>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</si>
  <si>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</si>
  <si>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</si>
  <si>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</si>
  <si>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</si>
  <si>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</si>
  <si>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</si>
  <si>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</si>
  <si>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</si>
  <si>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</si>
  <si>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</si>
  <si>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</si>
  <si>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</si>
  <si>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</si>
  <si>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</si>
  <si>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</si>
  <si>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</si>
  <si>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</si>
  <si>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熊本県</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</si>
  <si>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</si>
  <si>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</si>
  <si>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</si>
  <si>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</si>
  <si>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</si>
  <si>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</si>
  <si>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</si>
  <si>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</si>
  <si>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</si>
  <si>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</si>
  <si>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</si>
  <si>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</si>
  <si>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</si>
  <si>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</si>
  <si>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</si>
  <si>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</si>
  <si>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</si>
  <si>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</si>
  <si>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</si>
  <si>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</si>
  <si>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</si>
  <si>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</si>
  <si>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</si>
  <si>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</si>
  <si>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</si>
  <si>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</si>
  <si>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</si>
  <si>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</si>
  <si>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</si>
  <si>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</si>
  <si>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</si>
  <si>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</si>
  <si>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</si>
  <si>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</si>
  <si>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</si>
  <si>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</si>
  <si>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</si>
  <si>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</si>
  <si>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</si>
  <si>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</si>
  <si>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</si>
  <si>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大分県</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</si>
  <si>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</si>
  <si>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</si>
  <si>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</si>
  <si>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</si>
  <si>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</si>
  <si>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</si>
  <si>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</si>
  <si>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</si>
  <si>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</si>
  <si>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</si>
  <si>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</si>
  <si>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</si>
  <si>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</si>
  <si>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</si>
  <si>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</si>
  <si>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</si>
  <si>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</si>
  <si>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</si>
  <si>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宮崎県</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</si>
  <si>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</si>
  <si>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</si>
  <si>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</si>
  <si>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</si>
  <si>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</si>
  <si>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</si>
  <si>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</si>
  <si>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</si>
  <si>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</si>
  <si>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</si>
  <si>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</si>
  <si>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</si>
  <si>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</si>
  <si>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</si>
  <si>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</si>
  <si>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</si>
  <si>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</si>
  <si>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</si>
  <si>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</si>
  <si>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</si>
  <si>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</si>
  <si>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</si>
  <si>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</si>
  <si>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</si>
  <si>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</si>
  <si>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鹿児島県</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</si>
  <si>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</si>
  <si>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</si>
  <si>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</si>
  <si>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</si>
  <si>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</si>
  <si>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</si>
  <si>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</si>
  <si>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</si>
  <si>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</si>
  <si>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</si>
  <si>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</si>
  <si>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</si>
  <si>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</si>
  <si>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</si>
  <si>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</si>
  <si>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</si>
  <si>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</si>
  <si>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</si>
  <si>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</si>
  <si>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</si>
  <si>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</si>
  <si>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</si>
  <si>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</si>
  <si>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</si>
  <si>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</si>
  <si>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</si>
  <si>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</si>
  <si>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</si>
  <si>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</si>
  <si>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</si>
  <si>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</si>
  <si>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</si>
  <si>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</si>
  <si>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</si>
  <si>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</si>
  <si>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</si>
  <si>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</si>
  <si>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</si>
  <si>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</si>
  <si>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</si>
  <si>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</si>
  <si>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</si>
  <si>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</si>
  <si>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沖縄県</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</si>
  <si>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</si>
  <si>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</si>
  <si>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</si>
  <si>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</si>
  <si>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</si>
  <si>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</si>
  <si>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</si>
  <si>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</si>
  <si>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</si>
  <si>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</si>
  <si>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</si>
  <si>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</si>
  <si>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</si>
  <si>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</si>
  <si>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</si>
  <si>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</si>
  <si>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</si>
  <si>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</si>
  <si>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</si>
  <si>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</si>
  <si>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</si>
  <si>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</si>
  <si>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</si>
  <si>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</si>
  <si>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</si>
  <si>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</si>
  <si>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</si>
  <si>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</si>
  <si>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</si>
  <si>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</si>
  <si>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</si>
  <si>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</si>
  <si>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</si>
  <si>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</si>
  <si>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</si>
  <si>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</si>
  <si>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</si>
  <si>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</si>
  <si>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</si>
  <si>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</si>
  <si>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</si>
  <si>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都道府県名</t>
    <rPh sb="0" eb="4">
      <t>トドウフケン</t>
    </rPh>
    <rPh sb="4" eb="5">
      <t>メイ</t>
    </rPh>
    <phoneticPr fontId="1"/>
  </si>
  <si>
    <t>市町村名</t>
  </si>
  <si>
    <t>二次医療圏名</t>
    <rPh sb="0" eb="6">
      <t>ニジイリョウケンメイ</t>
    </rPh>
    <phoneticPr fontId="1"/>
  </si>
  <si>
    <t>札幌市中央区</t>
  </si>
  <si>
    <t>札幌</t>
  </si>
  <si>
    <t>札幌市北区</t>
  </si>
  <si>
    <t>札幌市東区</t>
  </si>
  <si>
    <t>札幌市白石区</t>
  </si>
  <si>
    <t>札幌市豊平区</t>
  </si>
  <si>
    <t>札幌市南区</t>
  </si>
  <si>
    <t>札幌市西区</t>
  </si>
  <si>
    <t>札幌市厚別区</t>
  </si>
  <si>
    <t>札幌市手稲区</t>
  </si>
  <si>
    <t>札幌市清田区</t>
  </si>
  <si>
    <t>南渡島</t>
  </si>
  <si>
    <t>後志</t>
  </si>
  <si>
    <t>上川中部</t>
  </si>
  <si>
    <t>西胆振</t>
  </si>
  <si>
    <t>釧路</t>
  </si>
  <si>
    <t>十勝</t>
  </si>
  <si>
    <t>北網</t>
  </si>
  <si>
    <t>南空知</t>
  </si>
  <si>
    <t>留萌</t>
  </si>
  <si>
    <t>東胆振</t>
  </si>
  <si>
    <t>宗谷</t>
  </si>
  <si>
    <t>中空知</t>
  </si>
  <si>
    <t>遠紋</t>
  </si>
  <si>
    <t>上川北部</t>
  </si>
  <si>
    <t>根室</t>
  </si>
  <si>
    <t>北空知</t>
  </si>
  <si>
    <t>富良野</t>
  </si>
  <si>
    <t>北渡島檜山</t>
  </si>
  <si>
    <t>南檜山</t>
  </si>
  <si>
    <t>日高</t>
  </si>
  <si>
    <t>別海町</t>
  </si>
  <si>
    <t>青森地域</t>
  </si>
  <si>
    <t>津軽地域</t>
  </si>
  <si>
    <t>八戸地域</t>
  </si>
  <si>
    <t>西北五地域</t>
  </si>
  <si>
    <t>上十三地域</t>
  </si>
  <si>
    <t>下北地域</t>
  </si>
  <si>
    <t>盛岡</t>
  </si>
  <si>
    <t>宮古</t>
  </si>
  <si>
    <t>気仙</t>
  </si>
  <si>
    <t>岩手中部</t>
  </si>
  <si>
    <t>久慈</t>
  </si>
  <si>
    <t>両磐</t>
  </si>
  <si>
    <t>釜石</t>
  </si>
  <si>
    <t>二戸</t>
  </si>
  <si>
    <t>胆江</t>
  </si>
  <si>
    <t>滝沢市</t>
  </si>
  <si>
    <t>仙台市青葉区</t>
  </si>
  <si>
    <t>仙台</t>
  </si>
  <si>
    <t>仙台市宮城野区</t>
  </si>
  <si>
    <t>仙台市若林区</t>
  </si>
  <si>
    <t>仙台市太白区</t>
  </si>
  <si>
    <t>仙台市泉区</t>
  </si>
  <si>
    <t>石巻・登米・気仙沼</t>
  </si>
  <si>
    <t>仙南</t>
  </si>
  <si>
    <t>大崎・栗原</t>
  </si>
  <si>
    <t>富谷市</t>
  </si>
  <si>
    <t>秋田周辺</t>
  </si>
  <si>
    <t>能代・山本</t>
  </si>
  <si>
    <t>横手</t>
  </si>
  <si>
    <t>大館・鹿角</t>
  </si>
  <si>
    <t>湯沢・雄勝</t>
  </si>
  <si>
    <t>由利本荘・にかほ</t>
  </si>
  <si>
    <t>大仙・仙北</t>
  </si>
  <si>
    <t>北秋田</t>
  </si>
  <si>
    <t>村山</t>
  </si>
  <si>
    <t>置賜</t>
  </si>
  <si>
    <t>庄内</t>
  </si>
  <si>
    <t>最上</t>
  </si>
  <si>
    <t>県北</t>
  </si>
  <si>
    <t>会津・南会津</t>
  </si>
  <si>
    <t>県中</t>
  </si>
  <si>
    <t>いわき</t>
  </si>
  <si>
    <t>県南</t>
  </si>
  <si>
    <t>相双</t>
  </si>
  <si>
    <t>水戸</t>
  </si>
  <si>
    <t>日立</t>
  </si>
  <si>
    <t>土浦</t>
  </si>
  <si>
    <t>古河・坂東</t>
  </si>
  <si>
    <t>筑西・下妻</t>
  </si>
  <si>
    <t>取手・竜ヶ崎</t>
  </si>
  <si>
    <t>つくば</t>
  </si>
  <si>
    <t>常陸太田・ひたちなか</t>
  </si>
  <si>
    <t>鹿行</t>
  </si>
  <si>
    <t>宇都宮</t>
  </si>
  <si>
    <t>両毛</t>
  </si>
  <si>
    <t>県西</t>
  </si>
  <si>
    <t>県東</t>
  </si>
  <si>
    <t>前橋</t>
  </si>
  <si>
    <t>高崎・安中</t>
  </si>
  <si>
    <t>桐生</t>
  </si>
  <si>
    <t>伊勢崎</t>
  </si>
  <si>
    <t>太田・館林</t>
  </si>
  <si>
    <t>沼田</t>
  </si>
  <si>
    <t>渋川</t>
  </si>
  <si>
    <t>藤岡</t>
  </si>
  <si>
    <t>富岡</t>
  </si>
  <si>
    <t>吾妻</t>
  </si>
  <si>
    <t>さいたま市西区</t>
  </si>
  <si>
    <t>さいたま</t>
  </si>
  <si>
    <t>さいたま市北区</t>
  </si>
  <si>
    <t>さいたま市大宮区</t>
  </si>
  <si>
    <t>さいたま市見沼区</t>
  </si>
  <si>
    <t>さいたま市中央区</t>
  </si>
  <si>
    <t>さいたま市桜区</t>
  </si>
  <si>
    <t>さいたま市浦和区</t>
  </si>
  <si>
    <t>さいたま市南区</t>
  </si>
  <si>
    <t>さいたま市緑区</t>
  </si>
  <si>
    <t>さいたま市岩槻区</t>
  </si>
  <si>
    <t>川越比企</t>
  </si>
  <si>
    <t>北部</t>
  </si>
  <si>
    <t>南部</t>
  </si>
  <si>
    <t>利根</t>
  </si>
  <si>
    <t>秩父</t>
  </si>
  <si>
    <t>西部</t>
  </si>
  <si>
    <t>東部</t>
  </si>
  <si>
    <t>県央</t>
  </si>
  <si>
    <t>南西部</t>
  </si>
  <si>
    <t>白岡市</t>
  </si>
  <si>
    <t>千葉市中央区</t>
  </si>
  <si>
    <t>千葉</t>
  </si>
  <si>
    <t>千葉市花見川区</t>
  </si>
  <si>
    <t>千葉市稲毛区</t>
  </si>
  <si>
    <t>千葉市若葉区</t>
  </si>
  <si>
    <t>千葉市緑区</t>
  </si>
  <si>
    <t>千葉市美浜区</t>
  </si>
  <si>
    <t>香取海匝</t>
  </si>
  <si>
    <t>東葛南部</t>
  </si>
  <si>
    <t>安房</t>
  </si>
  <si>
    <t>君津</t>
  </si>
  <si>
    <t>東葛北部</t>
  </si>
  <si>
    <t>山武長生夷隅</t>
  </si>
  <si>
    <t>印旛</t>
  </si>
  <si>
    <t>市原</t>
  </si>
  <si>
    <t>大網白里市</t>
  </si>
  <si>
    <t>区中央部</t>
  </si>
  <si>
    <t>区西部</t>
  </si>
  <si>
    <t>区東部</t>
  </si>
  <si>
    <t>区南部</t>
  </si>
  <si>
    <t>区西南部</t>
  </si>
  <si>
    <t>区西北部</t>
  </si>
  <si>
    <t>区東北部</t>
  </si>
  <si>
    <t>南多摩</t>
  </si>
  <si>
    <t>北多摩西部</t>
  </si>
  <si>
    <t>北多摩南部</t>
  </si>
  <si>
    <t>西多摩</t>
  </si>
  <si>
    <t>北多摩北部</t>
  </si>
  <si>
    <t>島しょ</t>
  </si>
  <si>
    <t>横浜市鶴見区</t>
  </si>
  <si>
    <t>横浜</t>
  </si>
  <si>
    <t>横浜市神奈川区</t>
  </si>
  <si>
    <t>横浜市西区</t>
  </si>
  <si>
    <t>横浜市中区</t>
  </si>
  <si>
    <t>横浜市南区</t>
  </si>
  <si>
    <t>横浜市保土ケ谷区</t>
  </si>
  <si>
    <t>横浜市磯子区</t>
  </si>
  <si>
    <t>横浜市金沢区</t>
  </si>
  <si>
    <t>横浜市港北区</t>
  </si>
  <si>
    <t>横浜市戸塚区</t>
  </si>
  <si>
    <t>横浜市港南区</t>
  </si>
  <si>
    <t>横浜市旭区</t>
  </si>
  <si>
    <t>横浜市緑区</t>
  </si>
  <si>
    <t>横浜市瀬谷区</t>
  </si>
  <si>
    <t>横浜市栄区</t>
  </si>
  <si>
    <t>横浜市泉区</t>
  </si>
  <si>
    <t>横浜市青葉区</t>
  </si>
  <si>
    <t>横浜市都筑区</t>
  </si>
  <si>
    <t>川崎市川崎区</t>
  </si>
  <si>
    <t>川崎南部</t>
  </si>
  <si>
    <t>川崎市幸区</t>
  </si>
  <si>
    <t>川崎市中原区</t>
  </si>
  <si>
    <t>川崎市高津区</t>
  </si>
  <si>
    <t>川崎北部</t>
  </si>
  <si>
    <t>川崎市多摩区</t>
  </si>
  <si>
    <t>川崎市宮前区</t>
  </si>
  <si>
    <t>川崎市麻生区</t>
  </si>
  <si>
    <t>相模原市緑区</t>
  </si>
  <si>
    <t>相模原</t>
  </si>
  <si>
    <t>相模原市中央区</t>
  </si>
  <si>
    <t>相模原市南区</t>
  </si>
  <si>
    <t>横須賀・三浦</t>
  </si>
  <si>
    <t>湘南西部</t>
  </si>
  <si>
    <t>湘南東部</t>
  </si>
  <si>
    <t>新潟市北区</t>
  </si>
  <si>
    <t>新潟</t>
  </si>
  <si>
    <t>新潟市東区</t>
  </si>
  <si>
    <t>新潟市中央区</t>
  </si>
  <si>
    <t>新潟市江南区</t>
  </si>
  <si>
    <t>新潟市秋葉区</t>
  </si>
  <si>
    <t>新潟市南区</t>
  </si>
  <si>
    <t>新潟市西区</t>
  </si>
  <si>
    <t>新潟市西蒲区</t>
  </si>
  <si>
    <t>中越</t>
  </si>
  <si>
    <t>下越</t>
  </si>
  <si>
    <t>魚沼</t>
  </si>
  <si>
    <t>上越</t>
  </si>
  <si>
    <t>佐渡</t>
  </si>
  <si>
    <t>富山</t>
  </si>
  <si>
    <t>高岡</t>
  </si>
  <si>
    <t>新川</t>
  </si>
  <si>
    <t>砺波</t>
  </si>
  <si>
    <t>石川中央</t>
  </si>
  <si>
    <t>能登中部</t>
  </si>
  <si>
    <t>南加賀</t>
  </si>
  <si>
    <t>能登北部</t>
  </si>
  <si>
    <t>福井・坂井</t>
  </si>
  <si>
    <t>嶺南</t>
  </si>
  <si>
    <t>奥越</t>
  </si>
  <si>
    <t>丹南</t>
  </si>
  <si>
    <t>中北</t>
  </si>
  <si>
    <t>富士・東部</t>
  </si>
  <si>
    <t>峡東</t>
  </si>
  <si>
    <t>峡南</t>
  </si>
  <si>
    <t>長野</t>
  </si>
  <si>
    <t>松本</t>
  </si>
  <si>
    <t>上小</t>
  </si>
  <si>
    <t>諏訪</t>
  </si>
  <si>
    <t>飯伊</t>
  </si>
  <si>
    <t>佐久</t>
  </si>
  <si>
    <t>上伊那</t>
  </si>
  <si>
    <t>北信</t>
  </si>
  <si>
    <t>大北</t>
  </si>
  <si>
    <t>木曽</t>
  </si>
  <si>
    <t>岐阜</t>
  </si>
  <si>
    <t>西濃</t>
  </si>
  <si>
    <t>飛騨</t>
  </si>
  <si>
    <t>東濃</t>
  </si>
  <si>
    <t>中濃</t>
  </si>
  <si>
    <t>静岡市葵区</t>
  </si>
  <si>
    <t>静岡</t>
  </si>
  <si>
    <t>静岡市駿河区</t>
  </si>
  <si>
    <t>静岡市清水区</t>
  </si>
  <si>
    <t>浜松市中区</t>
  </si>
  <si>
    <t>浜松市東区</t>
  </si>
  <si>
    <t>浜松市西区</t>
  </si>
  <si>
    <t>浜松市南区</t>
  </si>
  <si>
    <t>浜松市北区</t>
  </si>
  <si>
    <t>浜松市浜北区</t>
  </si>
  <si>
    <t>浜松市天竜区</t>
  </si>
  <si>
    <t>駿東田方</t>
  </si>
  <si>
    <t>熱海伊東</t>
  </si>
  <si>
    <t>富士</t>
  </si>
  <si>
    <t>志太榛原</t>
  </si>
  <si>
    <t>中東遠</t>
  </si>
  <si>
    <t>賀茂</t>
  </si>
  <si>
    <t>名古屋市千種区</t>
  </si>
  <si>
    <t>名古屋・尾張中部</t>
  </si>
  <si>
    <t>名古屋市東区</t>
  </si>
  <si>
    <t>名古屋市北区</t>
  </si>
  <si>
    <t>名古屋市西区</t>
  </si>
  <si>
    <t>名古屋市中村区</t>
  </si>
  <si>
    <t>名古屋市中区</t>
  </si>
  <si>
    <t>名古屋市昭和区</t>
  </si>
  <si>
    <t>名古屋市瑞穂区</t>
  </si>
  <si>
    <t>名古屋市熱田区</t>
  </si>
  <si>
    <t>名古屋市中川区</t>
  </si>
  <si>
    <t>名古屋市港区</t>
  </si>
  <si>
    <t>名古屋市南区</t>
  </si>
  <si>
    <t>名古屋市守山区</t>
  </si>
  <si>
    <t>名古屋市緑区</t>
  </si>
  <si>
    <t>名古屋市名東区</t>
  </si>
  <si>
    <t>名古屋市天白区</t>
  </si>
  <si>
    <t>東三河南部</t>
  </si>
  <si>
    <t>西三河南部東</t>
  </si>
  <si>
    <t>尾張西部</t>
  </si>
  <si>
    <t>尾張東部</t>
  </si>
  <si>
    <t>知多半島</t>
  </si>
  <si>
    <t>尾張北部</t>
  </si>
  <si>
    <t>海部</t>
  </si>
  <si>
    <t>西三河南部西</t>
  </si>
  <si>
    <t>西三河北部</t>
  </si>
  <si>
    <t>東三河北部</t>
  </si>
  <si>
    <t>中勢伊賀</t>
  </si>
  <si>
    <t>北勢</t>
  </si>
  <si>
    <t>南勢志摩</t>
  </si>
  <si>
    <t>東紀州</t>
  </si>
  <si>
    <t>大津</t>
  </si>
  <si>
    <t>湖東</t>
  </si>
  <si>
    <t>湖北</t>
  </si>
  <si>
    <t>東近江</t>
  </si>
  <si>
    <t>湖南</t>
  </si>
  <si>
    <t>甲賀</t>
  </si>
  <si>
    <t>湖西</t>
  </si>
  <si>
    <t>京都市北区</t>
  </si>
  <si>
    <t>京都・乙訓</t>
  </si>
  <si>
    <t>京都市上京区</t>
  </si>
  <si>
    <t>京都市左京区</t>
  </si>
  <si>
    <t>京都市中京区</t>
  </si>
  <si>
    <t>京都市東山区</t>
  </si>
  <si>
    <t>京都市下京区</t>
  </si>
  <si>
    <t>京都市南区</t>
  </si>
  <si>
    <t>京都市右京区</t>
  </si>
  <si>
    <t>京都市伏見区</t>
  </si>
  <si>
    <t>京都市山科区</t>
  </si>
  <si>
    <t>京都市西京区</t>
  </si>
  <si>
    <t>中丹</t>
  </si>
  <si>
    <t>山城北</t>
  </si>
  <si>
    <t>丹後</t>
  </si>
  <si>
    <t>南丹</t>
  </si>
  <si>
    <t>山城南</t>
  </si>
  <si>
    <t>大阪市都島区</t>
  </si>
  <si>
    <t>大阪市福島区</t>
  </si>
  <si>
    <t>大阪市此花区</t>
  </si>
  <si>
    <t>大阪市西区</t>
  </si>
  <si>
    <t>大阪市港区</t>
  </si>
  <si>
    <t>大阪市大正区</t>
  </si>
  <si>
    <t>大阪市天王寺区</t>
  </si>
  <si>
    <t>大阪市浪速区</t>
  </si>
  <si>
    <t>大阪市西淀川区</t>
  </si>
  <si>
    <t>大阪市東淀川区</t>
  </si>
  <si>
    <t>大阪市東成区</t>
  </si>
  <si>
    <t>大阪市生野区</t>
  </si>
  <si>
    <t>大阪市旭区</t>
  </si>
  <si>
    <t>大阪市城東区</t>
  </si>
  <si>
    <t>大阪市阿倍野区</t>
  </si>
  <si>
    <t>大阪市住吉区</t>
  </si>
  <si>
    <t>大阪市東住吉区</t>
  </si>
  <si>
    <t>大阪市西成区</t>
  </si>
  <si>
    <t>大阪市淀川区</t>
  </si>
  <si>
    <t>大阪市鶴見区</t>
  </si>
  <si>
    <t>大阪市住之江区</t>
  </si>
  <si>
    <t>大阪市平野区</t>
  </si>
  <si>
    <t>大阪市北区</t>
  </si>
  <si>
    <t>大阪市中央区</t>
  </si>
  <si>
    <t>堺市堺区</t>
  </si>
  <si>
    <t>堺市中区</t>
  </si>
  <si>
    <t>堺市東区</t>
  </si>
  <si>
    <t>堺市西区</t>
  </si>
  <si>
    <t>堺市南区</t>
  </si>
  <si>
    <t>堺市北区</t>
  </si>
  <si>
    <t>堺市美原区</t>
  </si>
  <si>
    <t>泉州</t>
  </si>
  <si>
    <t>豊能</t>
  </si>
  <si>
    <t>三島</t>
  </si>
  <si>
    <t>北河内</t>
  </si>
  <si>
    <t>中河内</t>
  </si>
  <si>
    <t>南河内</t>
  </si>
  <si>
    <t>神戸市東灘区</t>
  </si>
  <si>
    <t>神戸</t>
  </si>
  <si>
    <t>神戸市灘区</t>
  </si>
  <si>
    <t>神戸市兵庫区</t>
  </si>
  <si>
    <t>神戸市長田区</t>
  </si>
  <si>
    <t>神戸市須磨区</t>
  </si>
  <si>
    <t>神戸市垂水区</t>
  </si>
  <si>
    <t>神戸市北区</t>
  </si>
  <si>
    <t>神戸市中央区</t>
  </si>
  <si>
    <t>神戸市西区</t>
  </si>
  <si>
    <t>播磨姫路</t>
  </si>
  <si>
    <t>阪神</t>
  </si>
  <si>
    <t>東播磨</t>
  </si>
  <si>
    <t>淡路</t>
  </si>
  <si>
    <t>但馬</t>
  </si>
  <si>
    <t>北播磨</t>
  </si>
  <si>
    <t>丹波篠山市</t>
  </si>
  <si>
    <t>丹波</t>
  </si>
  <si>
    <t>奈良</t>
  </si>
  <si>
    <t>中和</t>
  </si>
  <si>
    <t>西和</t>
  </si>
  <si>
    <t>東和</t>
  </si>
  <si>
    <t>南和</t>
  </si>
  <si>
    <t>和歌山</t>
  </si>
  <si>
    <t>橋本</t>
  </si>
  <si>
    <t>有田</t>
  </si>
  <si>
    <t>御坊</t>
  </si>
  <si>
    <t>田辺</t>
  </si>
  <si>
    <t>新宮</t>
  </si>
  <si>
    <t>那賀</t>
  </si>
  <si>
    <t>中部</t>
  </si>
  <si>
    <t>松江</t>
  </si>
  <si>
    <t>浜田</t>
  </si>
  <si>
    <t>出雲</t>
  </si>
  <si>
    <t>益田</t>
  </si>
  <si>
    <t>大田</t>
  </si>
  <si>
    <t>雲南</t>
  </si>
  <si>
    <t>隠岐</t>
  </si>
  <si>
    <t>岡山市北区</t>
  </si>
  <si>
    <t>県南東部</t>
  </si>
  <si>
    <t>岡山市中区</t>
  </si>
  <si>
    <t>岡山市東区</t>
  </si>
  <si>
    <t>岡山市南区</t>
  </si>
  <si>
    <t>県南西部</t>
  </si>
  <si>
    <t>津山・英田</t>
  </si>
  <si>
    <t>高梁・新見</t>
  </si>
  <si>
    <t>真庭</t>
  </si>
  <si>
    <t>広島市中区</t>
  </si>
  <si>
    <t>広島</t>
  </si>
  <si>
    <t>広島市東区</t>
  </si>
  <si>
    <t>広島市南区</t>
  </si>
  <si>
    <t>広島市西区</t>
  </si>
  <si>
    <t>広島市安佐南区</t>
  </si>
  <si>
    <t>広島市安佐北区</t>
  </si>
  <si>
    <t>広島市安芸区</t>
  </si>
  <si>
    <t>広島市佐伯区</t>
  </si>
  <si>
    <t>呉</t>
  </si>
  <si>
    <t>広島中央</t>
  </si>
  <si>
    <t>尾三</t>
  </si>
  <si>
    <t>福山・府中</t>
  </si>
  <si>
    <t>備北</t>
  </si>
  <si>
    <t>広島西</t>
  </si>
  <si>
    <t>下関</t>
  </si>
  <si>
    <t>宇部・小野田</t>
  </si>
  <si>
    <t>山口・防府</t>
  </si>
  <si>
    <t>萩</t>
  </si>
  <si>
    <t>周南</t>
  </si>
  <si>
    <t>岩国</t>
  </si>
  <si>
    <t>長門</t>
  </si>
  <si>
    <t>柳井</t>
  </si>
  <si>
    <t>小豆</t>
  </si>
  <si>
    <t>松山</t>
  </si>
  <si>
    <t>今治</t>
  </si>
  <si>
    <t>宇和島</t>
  </si>
  <si>
    <t>八幡浜・大洲</t>
  </si>
  <si>
    <t>新居浜・西条</t>
  </si>
  <si>
    <t>宇摩</t>
  </si>
  <si>
    <t>中央</t>
  </si>
  <si>
    <t>安芸</t>
  </si>
  <si>
    <t>高幡</t>
  </si>
  <si>
    <t>幡多</t>
  </si>
  <si>
    <t>北九州市門司区</t>
  </si>
  <si>
    <t>北九州</t>
  </si>
  <si>
    <t>北九州市若松区</t>
  </si>
  <si>
    <t>北九州市戸畑区</t>
  </si>
  <si>
    <t>北九州市小倉北区</t>
  </si>
  <si>
    <t>北九州市小倉南区</t>
  </si>
  <si>
    <t>北九州市八幡東区</t>
  </si>
  <si>
    <t>北九州市八幡西区</t>
  </si>
  <si>
    <t>福岡市東区</t>
  </si>
  <si>
    <t>福岡・糸島</t>
  </si>
  <si>
    <t>福岡市博多区</t>
  </si>
  <si>
    <t>福岡市中央区</t>
  </si>
  <si>
    <t>福岡市南区</t>
  </si>
  <si>
    <t>福岡市西区</t>
  </si>
  <si>
    <t>福岡市城南区</t>
  </si>
  <si>
    <t>福岡市早良区</t>
  </si>
  <si>
    <t>有明</t>
  </si>
  <si>
    <t>久留米</t>
  </si>
  <si>
    <t>直方・鞍手</t>
  </si>
  <si>
    <t>飯塚</t>
  </si>
  <si>
    <t>田川</t>
  </si>
  <si>
    <t>八女・筑後</t>
  </si>
  <si>
    <t>京築</t>
  </si>
  <si>
    <t>筑紫</t>
  </si>
  <si>
    <t>宗像</t>
  </si>
  <si>
    <t>粕屋</t>
  </si>
  <si>
    <t>朝倉</t>
  </si>
  <si>
    <t>那珂川市</t>
  </si>
  <si>
    <t>長崎</t>
  </si>
  <si>
    <t>佐世保県北</t>
  </si>
  <si>
    <t>対馬</t>
  </si>
  <si>
    <t>壱岐</t>
  </si>
  <si>
    <t>五島</t>
  </si>
  <si>
    <t>上五島</t>
  </si>
  <si>
    <t>熊本市中央区</t>
  </si>
  <si>
    <t>熊本・上益城</t>
  </si>
  <si>
    <t>熊本市東区</t>
  </si>
  <si>
    <t>熊本市西区</t>
  </si>
  <si>
    <t>熊本市南区</t>
  </si>
  <si>
    <t>熊本市北区</t>
  </si>
  <si>
    <t>八代</t>
  </si>
  <si>
    <t>球磨</t>
  </si>
  <si>
    <t>芦北</t>
  </si>
  <si>
    <t>鹿本</t>
  </si>
  <si>
    <t>菊池</t>
  </si>
  <si>
    <t>宇城</t>
  </si>
  <si>
    <t>天草</t>
  </si>
  <si>
    <t>阿蘇</t>
  </si>
  <si>
    <t>豊肥</t>
  </si>
  <si>
    <t>宮崎東諸県</t>
  </si>
  <si>
    <t>都城北諸県</t>
  </si>
  <si>
    <t>延岡西臼杵</t>
  </si>
  <si>
    <t>日南串間</t>
  </si>
  <si>
    <t>西諸</t>
  </si>
  <si>
    <t>日向入郷</t>
  </si>
  <si>
    <t>西都児湯</t>
  </si>
  <si>
    <t>鹿児島</t>
  </si>
  <si>
    <t>肝属</t>
  </si>
  <si>
    <t>南薩</t>
  </si>
  <si>
    <t>出水</t>
  </si>
  <si>
    <t>熊毛</t>
  </si>
  <si>
    <t>川薩</t>
  </si>
  <si>
    <t>曽於</t>
  </si>
  <si>
    <t>姶良・伊佐</t>
  </si>
  <si>
    <t>奄美</t>
  </si>
  <si>
    <t>八重山</t>
  </si>
  <si>
    <t>二次医療圏</t>
    <rPh sb="0" eb="2">
      <t>ニジ</t>
    </rPh>
    <rPh sb="2" eb="4">
      <t>イリョウ</t>
    </rPh>
    <rPh sb="4" eb="5">
      <t>ケン</t>
    </rPh>
    <phoneticPr fontId="1"/>
  </si>
  <si>
    <t>05-04-4</t>
    <phoneticPr fontId="1"/>
  </si>
  <si>
    <t>１税抜</t>
    <rPh sb="1" eb="3">
      <t>ゼイヌキ</t>
    </rPh>
    <phoneticPr fontId="1"/>
  </si>
  <si>
    <t>２税込</t>
    <rPh sb="1" eb="3">
      <t>ゼイコミ</t>
    </rPh>
    <phoneticPr fontId="1"/>
  </si>
  <si>
    <t>00-01_医療法人整理番号</t>
  </si>
  <si>
    <t>01_医業収益_(税込)</t>
  </si>
  <si>
    <t>01-01_入院診療収益_(税込)</t>
  </si>
  <si>
    <t>01-01-1_保険診療収益（患者負担含む）_(税込)</t>
  </si>
  <si>
    <t>01-01-2_公害等診療収益_(税込)</t>
  </si>
  <si>
    <t>01-02_室料差額収益_(税込)</t>
  </si>
  <si>
    <t>01-03_外来診療収益_(税込)</t>
  </si>
  <si>
    <t>01-03-1_保険診療収益（患者負担含む）_(税込)</t>
  </si>
  <si>
    <t>01-03-2_公害等診療収益_(税込)</t>
  </si>
  <si>
    <t>01-04_その他の医業収益_(税込)</t>
  </si>
  <si>
    <t>01-04-1_保健予防活動収益_(税込)</t>
  </si>
  <si>
    <t>01-04-2_運営費補助金収益_(税込)</t>
  </si>
  <si>
    <t>02_医業費用_(税込)</t>
  </si>
  <si>
    <t>02-01_材料費_(税込)</t>
  </si>
  <si>
    <t>02-01-1_医薬品費_(税込)</t>
  </si>
  <si>
    <t>02-01-2_診療材料費、医療消耗器具備品費_(税込)</t>
  </si>
  <si>
    <t>02-01-3_給食用材料費_(税込)</t>
  </si>
  <si>
    <t>02-02_給与費_(税込)</t>
  </si>
  <si>
    <t>02-02-1_役員報酬_(税込)</t>
  </si>
  <si>
    <t>02-02-2_給料_(税込)</t>
  </si>
  <si>
    <t>02-02-3_賞与_(税込)</t>
  </si>
  <si>
    <t>02-02-4_賞与引当金繰入額_(税込)</t>
  </si>
  <si>
    <t>02-02-5_退職給付費用_(税込)</t>
  </si>
  <si>
    <t>02-02-6_法定福利費_(税込)</t>
  </si>
  <si>
    <t>02-03_委託費_(税込)</t>
  </si>
  <si>
    <t>02-03-1_給食委託費_(税込)</t>
  </si>
  <si>
    <t>02-04_設備関係費_(税込)</t>
  </si>
  <si>
    <t>02-04-1_減価償却費_(税込)</t>
  </si>
  <si>
    <t>02-04-2_器機賃借料_(税込)</t>
  </si>
  <si>
    <t>02-05_研究研修費_(税込)</t>
  </si>
  <si>
    <t>02-06_経費_(税込)</t>
  </si>
  <si>
    <t>02-06-1_水道光熱費_(税込)</t>
  </si>
  <si>
    <t>02-08_本部費配賦額_(税込)</t>
  </si>
  <si>
    <t>03_医業利益（又は医業損失）_(税込)</t>
  </si>
  <si>
    <t>04_医業外収益_(税込)</t>
  </si>
  <si>
    <t>04-01_受取利息及び配当金_(税込)</t>
  </si>
  <si>
    <t>04-02_運営費補助金収益_(税込)</t>
  </si>
  <si>
    <t>04-03_施設設備補助金収益_(税込)</t>
  </si>
  <si>
    <t>05_医業外費用_(税込)</t>
  </si>
  <si>
    <t>05-01_支払利息_(税込)</t>
  </si>
  <si>
    <t>06_経常利益（又は経常損失）_(税込)</t>
  </si>
  <si>
    <t>07_臨時収益_(税込)</t>
  </si>
  <si>
    <t>07-01_運営費補助金収益_(税込)</t>
  </si>
  <si>
    <t>07-02_施設設備補助金収益_(税込)</t>
  </si>
  <si>
    <t>08_臨時費用_(税込)</t>
  </si>
  <si>
    <t>09_税引前当期純利益（又は税引前当期純損失）_(税込)</t>
  </si>
  <si>
    <t>10_法人税、住民税及び事業税負担額_(税込)</t>
  </si>
  <si>
    <t>11_当期純利益（又は当期純損失）_(税込)</t>
  </si>
  <si>
    <t>01_医業収益_(税抜)</t>
  </si>
  <si>
    <t>01-01_入院診療収益_(税抜)</t>
  </si>
  <si>
    <t>01-01-1_保険診療収益（患者負担含む）_(税抜)</t>
  </si>
  <si>
    <t>01-01-2_公害等診療収益_(税抜)</t>
  </si>
  <si>
    <t>01-02_室料差額収益_(税抜)</t>
  </si>
  <si>
    <t>01-03_外来診療収益_(税抜)</t>
  </si>
  <si>
    <t>01-03-1_保険診療収益（患者負担含む）_(税抜)</t>
  </si>
  <si>
    <t>01-03-2_公害等診療収益_(税抜)</t>
  </si>
  <si>
    <t>01-04_その他の医業収益_(税抜)</t>
  </si>
  <si>
    <t>01-04-1_保健予防活動収益_(税抜)</t>
  </si>
  <si>
    <t>01-04-2_運営費補助金収益_(税抜)</t>
  </si>
  <si>
    <t>02_医業費用_(税抜)</t>
  </si>
  <si>
    <t>02-01_材料費_(税抜)</t>
  </si>
  <si>
    <t>02-01-1_医薬品費_(税抜)</t>
  </si>
  <si>
    <t>02-01-2_診療材料費、医療消耗器具備品費_(税抜)</t>
  </si>
  <si>
    <t>02-01-3_給食用材料費_(税抜)</t>
  </si>
  <si>
    <t>02-02_給与費_(税抜)</t>
  </si>
  <si>
    <t>02-02-1_役員報酬_(税抜)</t>
  </si>
  <si>
    <t>02-02-2_給料_(税抜)</t>
  </si>
  <si>
    <t>02-02-3_賞与_(税抜)</t>
  </si>
  <si>
    <t>02-02-4_賞与引当金繰入額_(税抜)</t>
  </si>
  <si>
    <t>02-02-5_退職給付費用_(税抜)</t>
  </si>
  <si>
    <t>02-02-6_法定福利費_(税抜)</t>
  </si>
  <si>
    <t>02-03_委託費_(税抜)</t>
  </si>
  <si>
    <t>02-03-1_給食委託費_(税抜)</t>
  </si>
  <si>
    <t>02-04_設備関係費_(税抜)</t>
  </si>
  <si>
    <t>02-04-1_減価償却費_(税抜)</t>
  </si>
  <si>
    <t>02-04-2_器機賃借料_(税抜)</t>
  </si>
  <si>
    <t>02-05_研究研修費_(税抜)</t>
  </si>
  <si>
    <t>02-06_経費_(税抜)</t>
  </si>
  <si>
    <t>02-06-1_水道光熱費_(税抜)</t>
  </si>
  <si>
    <t>02-07_控除対象外消費税等負担額_(税抜)</t>
  </si>
  <si>
    <t>02-08_本部費配賦額_(税抜)</t>
  </si>
  <si>
    <t>03_医業利益（又は医業損失）_(税抜)</t>
  </si>
  <si>
    <t>04_医業外収益_(税抜)</t>
  </si>
  <si>
    <t>04-01_受取利息及び配当金_(税抜)</t>
  </si>
  <si>
    <t>04-02_運営費補助金収益_(税抜)</t>
  </si>
  <si>
    <t>04-03_施設設備補助金収益_(税抜)</t>
  </si>
  <si>
    <t>05_医業外費用_(税抜)</t>
  </si>
  <si>
    <t>05-01_支払利息_(税抜)</t>
  </si>
  <si>
    <t>06_経常利益（又は経常損失）_(税抜)</t>
  </si>
  <si>
    <t>07_臨時収益_(税抜)</t>
  </si>
  <si>
    <t>07-01_運営費補助金収益_(税抜)</t>
  </si>
  <si>
    <t>07-02_施設設備補助金収益_(税抜)</t>
  </si>
  <si>
    <t>08_臨時費用_(税抜)</t>
  </si>
  <si>
    <t>09_税引前当期純利益（又は税引前当期純損失）_(税抜)</t>
  </si>
  <si>
    <t>10_法人税、住民税及び事業税負担額_(税抜)</t>
  </si>
  <si>
    <t>11_当期純利益（又は当期純損失）_(税抜)</t>
  </si>
  <si>
    <t>02-06_その他の医業費用_(税込)</t>
  </si>
  <si>
    <t>02-06_その他の医業費用_(税抜)</t>
  </si>
  <si>
    <t>00-05_法人名</t>
    <phoneticPr fontId="1"/>
  </si>
  <si>
    <t>町域</t>
    <rPh sb="0" eb="2">
      <t>チョウイキ</t>
    </rPh>
    <phoneticPr fontId="1"/>
  </si>
  <si>
    <t>役員数(人)</t>
    <rPh sb="0" eb="2">
      <t>ヤクイン</t>
    </rPh>
    <rPh sb="2" eb="3">
      <t>スウ</t>
    </rPh>
    <rPh sb="4" eb="5">
      <t>ニン</t>
    </rPh>
    <phoneticPr fontId="1"/>
  </si>
  <si>
    <t>職員数(人)</t>
    <rPh sb="0" eb="2">
      <t>ショクイン</t>
    </rPh>
    <rPh sb="2" eb="3">
      <t>スウ</t>
    </rPh>
    <rPh sb="4" eb="5">
      <t>ニン</t>
    </rPh>
    <phoneticPr fontId="1"/>
  </si>
  <si>
    <t>期間</t>
    <rPh sb="0" eb="2">
      <t>キカン</t>
    </rPh>
    <phoneticPr fontId="1"/>
  </si>
  <si>
    <t>00-02_法人番号</t>
    <phoneticPr fontId="1"/>
  </si>
  <si>
    <t>00-03-1_病床・外来管理番号有無</t>
    <phoneticPr fontId="1"/>
  </si>
  <si>
    <t>00-03-2_病床・外来管理番号</t>
    <phoneticPr fontId="1"/>
  </si>
  <si>
    <t>00-04-1_医療機関コード有無</t>
    <phoneticPr fontId="1"/>
  </si>
  <si>
    <t>00-04-2_医療機関コード</t>
    <phoneticPr fontId="1"/>
  </si>
  <si>
    <t>00-07_役員数</t>
    <phoneticPr fontId="1"/>
  </si>
  <si>
    <t>00-08_職員数</t>
    <rPh sb="6" eb="8">
      <t>ショクイン</t>
    </rPh>
    <phoneticPr fontId="1"/>
  </si>
  <si>
    <t>00-09-1_都道府県</t>
    <phoneticPr fontId="1"/>
  </si>
  <si>
    <t>00-09-2_市区町村</t>
    <phoneticPr fontId="1"/>
  </si>
  <si>
    <t>00-10_二次医療圏</t>
    <phoneticPr fontId="1"/>
  </si>
  <si>
    <t>00-11-1_期間_自</t>
    <rPh sb="8" eb="10">
      <t>キカン</t>
    </rPh>
    <phoneticPr fontId="1"/>
  </si>
  <si>
    <t>00-11-2_期間_至</t>
    <rPh sb="8" eb="10">
      <t>キカン</t>
    </rPh>
    <phoneticPr fontId="1"/>
  </si>
  <si>
    <t>00-12_消費税の経理方式</t>
    <phoneticPr fontId="1"/>
  </si>
  <si>
    <t>00-13-1_主たる診療科①</t>
    <phoneticPr fontId="1"/>
  </si>
  <si>
    <t>00-13-2_主たる診療科②</t>
    <phoneticPr fontId="1"/>
  </si>
  <si>
    <t>00-13-3_主たる診療科③</t>
    <phoneticPr fontId="1"/>
  </si>
  <si>
    <t>うち水道光熱費</t>
    <phoneticPr fontId="1"/>
  </si>
  <si>
    <t>うち受取利息及び配当金</t>
    <phoneticPr fontId="1"/>
  </si>
  <si>
    <t>うち運営費補助金収益</t>
    <rPh sb="2" eb="5">
      <t>ウンエイヒ</t>
    </rPh>
    <phoneticPr fontId="1"/>
  </si>
  <si>
    <t>うち施設設備補助金収益</t>
    <rPh sb="2" eb="4">
      <t>シセツ</t>
    </rPh>
    <rPh sb="4" eb="6">
      <t>セツビ</t>
    </rPh>
    <rPh sb="6" eb="9">
      <t>ホジョキン</t>
    </rPh>
    <rPh sb="9" eb="11">
      <t>シュウエキ</t>
    </rPh>
    <phoneticPr fontId="1"/>
  </si>
  <si>
    <t>うち給食委託費</t>
    <phoneticPr fontId="1"/>
  </si>
  <si>
    <t>うち保健予防活動収益</t>
    <phoneticPr fontId="1"/>
  </si>
  <si>
    <t>うち運営費補助金収益</t>
    <rPh sb="2" eb="5">
      <t>ウンエイヒ</t>
    </rPh>
    <rPh sb="5" eb="8">
      <t>ホジョキン</t>
    </rPh>
    <rPh sb="8" eb="10">
      <t>シュウエキ</t>
    </rPh>
    <phoneticPr fontId="1"/>
  </si>
  <si>
    <t>うち支払利息</t>
    <phoneticPr fontId="1"/>
  </si>
  <si>
    <t>うち本部費配賦額</t>
    <phoneticPr fontId="1"/>
  </si>
  <si>
    <t>区分できない場合「05|12」
のみに記載</t>
    <phoneticPr fontId="1"/>
  </si>
  <si>
    <t>05-12-1</t>
    <phoneticPr fontId="1"/>
  </si>
  <si>
    <t>05-12-2</t>
    <phoneticPr fontId="1"/>
  </si>
  <si>
    <t>05-12-3</t>
    <phoneticPr fontId="1"/>
  </si>
  <si>
    <t>00-06_病院・診療所名</t>
    <rPh sb="6" eb="8">
      <t>ビョウイン</t>
    </rPh>
    <rPh sb="9" eb="12">
      <t>シンリョウジョ</t>
    </rPh>
    <phoneticPr fontId="1"/>
  </si>
  <si>
    <t>入院患者の医療に係る収益で、特別室の特別料金徴収額</t>
    <phoneticPr fontId="1"/>
  </si>
  <si>
    <t>入院患者の診療、療養に係る収益（医療保険、施設介護及び短期入所療養介護の介護保険、公費負担医療、公害医療、労災保険、自動車損害賠償責任保険、自費診療等）</t>
    <rPh sb="36" eb="38">
      <t>カイゴ</t>
    </rPh>
    <rPh sb="38" eb="40">
      <t>ホケン</t>
    </rPh>
    <phoneticPr fontId="1"/>
  </si>
  <si>
    <t>入院患者の医療に係る収益で、健康保険、国民健康保険等の医療保険、施設介護及び短期入所療養介護の介護保険、後期高齢者医療制度及び生活保護法、精神保健福祉法、感染症法等の公費負担医療に係る支払基金・国保連等に対する請求金額及び窓口徴収金額の合計額</t>
    <rPh sb="32" eb="34">
      <t>シセツ</t>
    </rPh>
    <rPh sb="34" eb="36">
      <t>カイゴ</t>
    </rPh>
    <rPh sb="36" eb="37">
      <t>オヨ</t>
    </rPh>
    <rPh sb="38" eb="40">
      <t>タンキ</t>
    </rPh>
    <rPh sb="40" eb="42">
      <t>ニュウショ</t>
    </rPh>
    <rPh sb="42" eb="44">
      <t>リョウヨウ</t>
    </rPh>
    <rPh sb="44" eb="46">
      <t>カイゴ</t>
    </rPh>
    <rPh sb="47" eb="49">
      <t>カイゴ</t>
    </rPh>
    <rPh sb="49" eb="51">
      <t>ホケン</t>
    </rPh>
    <phoneticPr fontId="1"/>
  </si>
  <si>
    <t>外来（往診を含む）患者の診療、療養に係る収益（医療保険、公費負担医療、公害医療、労災保険、自動車損害賠償責任保険、自費診療等）</t>
    <phoneticPr fontId="1"/>
  </si>
  <si>
    <t>診療所で直接業務に従事する職員に対する給料、手当</t>
    <rPh sb="0" eb="3">
      <t>シンリョウジョ</t>
    </rPh>
    <rPh sb="13" eb="15">
      <t>ショクイン</t>
    </rPh>
    <phoneticPr fontId="1"/>
  </si>
  <si>
    <t>診療所で直接業務に従事する職員に対する確定済賞与のうち、当該会計期間に係る部分の金額</t>
    <rPh sb="0" eb="3">
      <t>シンリョウジョ</t>
    </rPh>
    <rPh sb="13" eb="15">
      <t>ショクイン</t>
    </rPh>
    <phoneticPr fontId="1"/>
  </si>
  <si>
    <t>診療所で直接業務に従事する職員に対する翌会計期間に確定する賞与の当該会計期間に係る部分の見積額</t>
    <rPh sb="0" eb="3">
      <t>シンリョウジョ</t>
    </rPh>
    <rPh sb="13" eb="15">
      <t>ショクイン</t>
    </rPh>
    <phoneticPr fontId="1"/>
  </si>
  <si>
    <t>診療所で直接業務に従事する役員・職員に対する健康保険法、厚生年金保険法、雇用保険法、労働者災害補償保険法、各種の組合法などの法令に基づく事業主負担額</t>
    <rPh sb="0" eb="3">
      <t>シンリョウジョ</t>
    </rPh>
    <rPh sb="16" eb="18">
      <t>ショクイン</t>
    </rPh>
    <phoneticPr fontId="1"/>
  </si>
  <si>
    <t>診療所で直接業務に従事する役員・職員に対する退職一時金、退職年金等将来の退職給付のうち、当該会計期間の負担に属する金額</t>
    <rPh sb="0" eb="3">
      <t>シンリョウジョ</t>
    </rPh>
    <rPh sb="13" eb="15">
      <t>ヤクイン</t>
    </rPh>
    <rPh sb="16" eb="18">
      <t>ショクイン</t>
    </rPh>
    <phoneticPr fontId="1"/>
  </si>
  <si>
    <t>歯科技工士の免許を有し、歯科医療の用に供する補てつ物、充てん物又は矯正装置を作成、修理、又は加工する仕事に従事するものをいう。</t>
    <phoneticPr fontId="1"/>
  </si>
  <si>
    <t>保健予防活動収益、受託検査・施設利用収益、文書料等上記に属さない医業収益（施設介護及び短期入所療養介護以外の訪問看護、通所リハビリテーションなどの介護報酬、保険等査定減を含む。）</t>
    <rPh sb="0" eb="6">
      <t>ホケンヨボウカツドウ</t>
    </rPh>
    <rPh sb="6" eb="8">
      <t>シュウエキ</t>
    </rPh>
    <rPh sb="54" eb="56">
      <t>ホウモン</t>
    </rPh>
    <rPh sb="56" eb="58">
      <t>カンゴ</t>
    </rPh>
    <rPh sb="59" eb="61">
      <t>ツウショ</t>
    </rPh>
    <phoneticPr fontId="1"/>
  </si>
  <si>
    <t>事務職員</t>
    <rPh sb="0" eb="2">
      <t>ジム</t>
    </rPh>
    <rPh sb="2" eb="4">
      <t>ショクイン</t>
    </rPh>
    <phoneticPr fontId="1"/>
  </si>
  <si>
    <t>事務担当職員、医師事務作業補助者、診療情報管理士の合計。</t>
    <rPh sb="0" eb="2">
      <t>ジム</t>
    </rPh>
    <rPh sb="2" eb="4">
      <t>タントウ</t>
    </rPh>
    <rPh sb="4" eb="6">
      <t>ショクイン</t>
    </rPh>
    <rPh sb="7" eb="9">
      <t>イシ</t>
    </rPh>
    <rPh sb="9" eb="11">
      <t>ジム</t>
    </rPh>
    <rPh sb="11" eb="13">
      <t>サギョウ</t>
    </rPh>
    <rPh sb="13" eb="16">
      <t>ホジョシャ</t>
    </rPh>
    <rPh sb="17" eb="19">
      <t>シンリョウ</t>
    </rPh>
    <rPh sb="19" eb="21">
      <t>ジョウホウ</t>
    </rPh>
    <rPh sb="21" eb="24">
      <t>カンリシ</t>
    </rPh>
    <rPh sb="25" eb="27">
      <t>ゴウケイ</t>
    </rPh>
    <phoneticPr fontId="1"/>
  </si>
  <si>
    <t>主として事務（総務、人事、財務、医事等（病棟での勤務を含む））の仕事に従事するものをいう。</t>
    <rPh sb="27" eb="28">
      <t>フク</t>
    </rPh>
    <phoneticPr fontId="1"/>
  </si>
  <si>
    <t>精神保健福祉士の名称を用いて、精神障害者の保健及び福祉に関する専門的知識及び技術をもって、精神科病院その他の医療施設において精神障害の医療を受け医療施設において精神障害の医療を受けている者の地域相談支援の利用に関する相談その他の社会復帰に関する相談に応じ、助言、指導、日常生活への適応のために必要な訓練その他の援助の仕事に従事するものをいう。</t>
    <rPh sb="158" eb="160">
      <t>シゴト</t>
    </rPh>
    <rPh sb="161" eb="163">
      <t>ジュウジ</t>
    </rPh>
    <phoneticPr fontId="1"/>
  </si>
  <si>
    <t>00-01_病院・診療所区分</t>
    <rPh sb="6" eb="8">
      <t>ビョウイン</t>
    </rPh>
    <rPh sb="9" eb="12">
      <t>シンリョウジョ</t>
    </rPh>
    <rPh sb="12" eb="14">
      <t>クブン</t>
    </rPh>
    <phoneticPr fontId="1"/>
  </si>
  <si>
    <t>00-02_都道府県コード</t>
    <rPh sb="6" eb="10">
      <t>トドウフケン</t>
    </rPh>
    <phoneticPr fontId="1"/>
  </si>
  <si>
    <t>給　料</t>
    <rPh sb="0" eb="1">
      <t>キュウ</t>
    </rPh>
    <rPh sb="2" eb="3">
      <t>リョウ</t>
    </rPh>
    <phoneticPr fontId="1"/>
  </si>
  <si>
    <t>賞　与</t>
    <rPh sb="0" eb="1">
      <t>ショウ</t>
    </rPh>
    <rPh sb="2" eb="3">
      <t>ヨ</t>
    </rPh>
    <phoneticPr fontId="1"/>
  </si>
  <si>
    <t>常　勤　職　員</t>
    <rPh sb="0" eb="1">
      <t>ツネ</t>
    </rPh>
    <rPh sb="2" eb="3">
      <t>ツトム</t>
    </rPh>
    <rPh sb="4" eb="5">
      <t>ショク</t>
    </rPh>
    <rPh sb="6" eb="7">
      <t>イン</t>
    </rPh>
    <phoneticPr fontId="1"/>
  </si>
  <si>
    <t>給　与　総　額</t>
    <rPh sb="0" eb="1">
      <t>キュウ</t>
    </rPh>
    <rPh sb="2" eb="3">
      <t>ヨ</t>
    </rPh>
    <rPh sb="4" eb="5">
      <t>ソウ</t>
    </rPh>
    <rPh sb="6" eb="7">
      <t>ガク</t>
    </rPh>
    <phoneticPr fontId="1"/>
  </si>
  <si>
    <t>給　与
総　額</t>
    <rPh sb="0" eb="1">
      <t>キュウ</t>
    </rPh>
    <rPh sb="2" eb="3">
      <t>ヨ</t>
    </rPh>
    <phoneticPr fontId="1"/>
  </si>
  <si>
    <t>人　数
(人)</t>
    <rPh sb="0" eb="1">
      <t>ヒト</t>
    </rPh>
    <rPh sb="2" eb="3">
      <t>スウ</t>
    </rPh>
    <rPh sb="5" eb="6">
      <t>ニン</t>
    </rPh>
    <phoneticPr fontId="1"/>
  </si>
  <si>
    <r>
      <rPr>
        <sz val="10"/>
        <color theme="1"/>
        <rFont val="ＭＳ 明朝"/>
        <family val="1"/>
        <charset val="128"/>
      </rPr>
      <t>医師</t>
    </r>
    <r>
      <rPr>
        <sz val="8"/>
        <color theme="1"/>
        <rFont val="ＭＳ 明朝"/>
        <family val="1"/>
        <charset val="128"/>
      </rPr>
      <t>※</t>
    </r>
    <rPh sb="0" eb="1">
      <t>イ</t>
    </rPh>
    <phoneticPr fontId="1"/>
  </si>
  <si>
    <r>
      <rPr>
        <sz val="10"/>
        <color theme="1"/>
        <rFont val="ＭＳ 明朝"/>
        <family val="1"/>
        <charset val="128"/>
      </rPr>
      <t>歯科医師</t>
    </r>
    <r>
      <rPr>
        <sz val="8"/>
        <color theme="1"/>
        <rFont val="ＭＳ 明朝"/>
        <family val="1"/>
        <charset val="128"/>
      </rPr>
      <t>※</t>
    </r>
    <rPh sb="0" eb="2">
      <t>シカ</t>
    </rPh>
    <rPh sb="2" eb="4">
      <t>イシ</t>
    </rPh>
    <phoneticPr fontId="1"/>
  </si>
  <si>
    <r>
      <rPr>
        <sz val="10"/>
        <color theme="1"/>
        <rFont val="ＭＳ 明朝"/>
        <family val="1"/>
        <charset val="128"/>
      </rPr>
      <t>薬剤師</t>
    </r>
    <r>
      <rPr>
        <sz val="8"/>
        <color theme="1"/>
        <rFont val="ＭＳ 明朝"/>
        <family val="1"/>
        <charset val="128"/>
      </rPr>
      <t>※</t>
    </r>
    <rPh sb="0" eb="3">
      <t>ヤクザイシ</t>
    </rPh>
    <phoneticPr fontId="1"/>
  </si>
  <si>
    <r>
      <rPr>
        <sz val="10"/>
        <color theme="1"/>
        <rFont val="ＭＳ 明朝"/>
        <family val="1"/>
        <charset val="128"/>
      </rPr>
      <t>助産師</t>
    </r>
    <r>
      <rPr>
        <sz val="8"/>
        <color theme="1"/>
        <rFont val="ＭＳ 明朝"/>
        <family val="1"/>
        <charset val="128"/>
      </rPr>
      <t>※</t>
    </r>
    <phoneticPr fontId="1"/>
  </si>
  <si>
    <r>
      <rPr>
        <sz val="10"/>
        <color theme="1"/>
        <rFont val="ＭＳ 明朝"/>
        <family val="1"/>
        <charset val="128"/>
      </rPr>
      <t>看護師</t>
    </r>
    <r>
      <rPr>
        <sz val="8"/>
        <color theme="1"/>
        <rFont val="ＭＳ 明朝"/>
        <family val="1"/>
        <charset val="128"/>
      </rPr>
      <t>※</t>
    </r>
    <phoneticPr fontId="1"/>
  </si>
  <si>
    <r>
      <rPr>
        <sz val="10"/>
        <color theme="1"/>
        <rFont val="ＭＳ 明朝"/>
        <family val="1"/>
        <charset val="128"/>
      </rPr>
      <t>准看護師</t>
    </r>
    <r>
      <rPr>
        <sz val="8"/>
        <color theme="1"/>
        <rFont val="ＭＳ 明朝"/>
        <family val="1"/>
        <charset val="128"/>
      </rPr>
      <t>※</t>
    </r>
    <phoneticPr fontId="1"/>
  </si>
  <si>
    <r>
      <rPr>
        <sz val="10"/>
        <color theme="1"/>
        <rFont val="ＭＳ 明朝"/>
        <family val="1"/>
        <charset val="128"/>
      </rPr>
      <t>診療放射線技師</t>
    </r>
    <r>
      <rPr>
        <sz val="8"/>
        <color theme="1"/>
        <rFont val="ＭＳ 明朝"/>
        <family val="1"/>
        <charset val="128"/>
      </rPr>
      <t>※</t>
    </r>
    <rPh sb="0" eb="2">
      <t>シンリョウ</t>
    </rPh>
    <rPh sb="2" eb="5">
      <t>ホウシャセン</t>
    </rPh>
    <rPh sb="5" eb="7">
      <t>ギシ</t>
    </rPh>
    <phoneticPr fontId="1"/>
  </si>
  <si>
    <r>
      <rPr>
        <sz val="10"/>
        <color theme="1"/>
        <rFont val="ＭＳ 明朝"/>
        <family val="1"/>
        <charset val="128"/>
      </rPr>
      <t>臨床工学技士</t>
    </r>
    <r>
      <rPr>
        <sz val="8"/>
        <color theme="1"/>
        <rFont val="ＭＳ 明朝"/>
        <family val="1"/>
        <charset val="128"/>
      </rPr>
      <t>※</t>
    </r>
    <rPh sb="0" eb="2">
      <t>リンショウ</t>
    </rPh>
    <rPh sb="2" eb="4">
      <t>コウガク</t>
    </rPh>
    <rPh sb="4" eb="6">
      <t>ギシ</t>
    </rPh>
    <phoneticPr fontId="1"/>
  </si>
  <si>
    <r>
      <rPr>
        <sz val="10"/>
        <color theme="1"/>
        <rFont val="ＭＳ 明朝"/>
        <family val="1"/>
        <charset val="128"/>
      </rPr>
      <t>臨床検査技師</t>
    </r>
    <r>
      <rPr>
        <sz val="8"/>
        <color theme="1"/>
        <rFont val="ＭＳ 明朝"/>
        <family val="1"/>
        <charset val="128"/>
      </rPr>
      <t>※</t>
    </r>
    <rPh sb="0" eb="2">
      <t>リンショウ</t>
    </rPh>
    <rPh sb="2" eb="4">
      <t>ケンサ</t>
    </rPh>
    <rPh sb="4" eb="6">
      <t>ギシ</t>
    </rPh>
    <phoneticPr fontId="1"/>
  </si>
  <si>
    <r>
      <rPr>
        <sz val="10"/>
        <color theme="1"/>
        <rFont val="ＭＳ 明朝"/>
        <family val="1"/>
        <charset val="128"/>
      </rPr>
      <t>理学療法士</t>
    </r>
    <r>
      <rPr>
        <sz val="8"/>
        <color theme="1"/>
        <rFont val="ＭＳ 明朝"/>
        <family val="1"/>
        <charset val="128"/>
      </rPr>
      <t>※</t>
    </r>
    <rPh sb="0" eb="2">
      <t>リガク</t>
    </rPh>
    <rPh sb="2" eb="5">
      <t>リョウホウシ</t>
    </rPh>
    <phoneticPr fontId="1"/>
  </si>
  <si>
    <r>
      <rPr>
        <sz val="10"/>
        <color theme="1"/>
        <rFont val="ＭＳ 明朝"/>
        <family val="1"/>
        <charset val="128"/>
      </rPr>
      <t>作業療法士</t>
    </r>
    <r>
      <rPr>
        <sz val="8"/>
        <color theme="1"/>
        <rFont val="ＭＳ 明朝"/>
        <family val="1"/>
        <charset val="128"/>
      </rPr>
      <t>※</t>
    </r>
    <rPh sb="0" eb="2">
      <t>サギョウ</t>
    </rPh>
    <rPh sb="2" eb="5">
      <t>リョウホウシ</t>
    </rPh>
    <phoneticPr fontId="1"/>
  </si>
  <si>
    <r>
      <rPr>
        <sz val="10"/>
        <color theme="1"/>
        <rFont val="ＭＳ 明朝"/>
        <family val="1"/>
        <charset val="128"/>
      </rPr>
      <t>言語聴覚士</t>
    </r>
    <r>
      <rPr>
        <sz val="8"/>
        <color theme="1"/>
        <rFont val="ＭＳ 明朝"/>
        <family val="1"/>
        <charset val="128"/>
      </rPr>
      <t>※</t>
    </r>
    <rPh sb="0" eb="2">
      <t>ゲンゴ</t>
    </rPh>
    <rPh sb="2" eb="5">
      <t>チョウカクシ</t>
    </rPh>
    <phoneticPr fontId="1"/>
  </si>
  <si>
    <r>
      <rPr>
        <sz val="10"/>
        <color theme="1"/>
        <rFont val="ＭＳ 明朝"/>
        <family val="1"/>
        <charset val="128"/>
      </rPr>
      <t>管理栄養士</t>
    </r>
    <r>
      <rPr>
        <sz val="8"/>
        <color theme="1"/>
        <rFont val="ＭＳ 明朝"/>
        <family val="1"/>
        <charset val="128"/>
      </rPr>
      <t>※</t>
    </r>
    <phoneticPr fontId="1"/>
  </si>
  <si>
    <r>
      <rPr>
        <sz val="10"/>
        <color theme="1"/>
        <rFont val="ＭＳ 明朝"/>
        <family val="1"/>
        <charset val="128"/>
      </rPr>
      <t>看護補助者</t>
    </r>
    <r>
      <rPr>
        <sz val="8"/>
        <color theme="1"/>
        <rFont val="ＭＳ 明朝"/>
        <family val="1"/>
        <charset val="128"/>
      </rPr>
      <t>※</t>
    </r>
    <rPh sb="0" eb="2">
      <t>カンゴ</t>
    </rPh>
    <rPh sb="2" eb="5">
      <t>ホジョシャ</t>
    </rPh>
    <phoneticPr fontId="1"/>
  </si>
  <si>
    <t>給料と賞与を
区分できない
場合</t>
    <rPh sb="0" eb="2">
      <t>キュウリョウ</t>
    </rPh>
    <rPh sb="3" eb="5">
      <t>ショウヨ</t>
    </rPh>
    <rPh sb="7" eb="9">
      <t>クブン</t>
    </rPh>
    <rPh sb="14" eb="16">
      <t>バアイ</t>
    </rPh>
    <phoneticPr fontId="1"/>
  </si>
  <si>
    <t>事務（総務、人事、財務、医事等）担当職員</t>
    <rPh sb="0" eb="2">
      <t>ジム</t>
    </rPh>
    <rPh sb="3" eb="5">
      <t>ソウム</t>
    </rPh>
    <rPh sb="6" eb="8">
      <t>ジンジ</t>
    </rPh>
    <rPh sb="9" eb="11">
      <t>ザイム</t>
    </rPh>
    <rPh sb="12" eb="15">
      <t>イジナド</t>
    </rPh>
    <rPh sb="16" eb="18">
      <t>タントウ</t>
    </rPh>
    <rPh sb="18" eb="20">
      <t>ショクイン</t>
    </rPh>
    <phoneticPr fontId="1"/>
  </si>
  <si>
    <t>01_医師_常勤職員_給料</t>
  </si>
  <si>
    <t>02_歯科医師_常勤職員_給料</t>
  </si>
  <si>
    <t>03_薬剤師_常勤職員_給料</t>
  </si>
  <si>
    <t>04_看護職員_常勤職員_給料</t>
  </si>
  <si>
    <t>04-01_保健師_常勤職員_給料</t>
  </si>
  <si>
    <t>04-02_助産師_常勤職員_給料</t>
  </si>
  <si>
    <t>04-03_看護師_常勤職員_給料</t>
  </si>
  <si>
    <t>04-04_准看護師_常勤職員_給料</t>
  </si>
  <si>
    <t>05_その他の医療技術者等_常勤職員_給料</t>
  </si>
  <si>
    <t>05-01_診療放射線技師_常勤職員_給料</t>
  </si>
  <si>
    <t>05-02_臨床工学技士_常勤職員_給料</t>
  </si>
  <si>
    <t>05-03_臨床検査技師_常勤職員_給料</t>
  </si>
  <si>
    <t>05-04_リハビリスタッフ_常勤職員_給料</t>
  </si>
  <si>
    <t>05-04-1_理学療法士_常勤職員_給料</t>
  </si>
  <si>
    <t>05-04-2_作業療法士_常勤職員_給料</t>
  </si>
  <si>
    <t>05-04-3_視能訓練士_常勤職員_給料</t>
  </si>
  <si>
    <t>05-04-4_言語聴覚士_常勤職員_給料</t>
  </si>
  <si>
    <t>05-05_歯科衛生士_常勤職員_給料</t>
  </si>
  <si>
    <t>05-06_歯科技工士_常勤職員_給料</t>
  </si>
  <si>
    <t>05-07_栄養士等_常勤職員_給料</t>
  </si>
  <si>
    <t>05-07-1_管理栄養士_常勤職員_給料</t>
  </si>
  <si>
    <t>05-07-2_栄養士_常勤職員_給料</t>
  </si>
  <si>
    <t>05-07-3_調理師_常勤職員_給料</t>
  </si>
  <si>
    <t>05-08_社会福祉士_常勤職員_給料</t>
  </si>
  <si>
    <t>05-09_精神保健福祉士_常勤職員_給料</t>
  </si>
  <si>
    <t>05-10_保育士_常勤職員_給料</t>
  </si>
  <si>
    <t>05-11_看護補助者_常勤職員_給料</t>
  </si>
  <si>
    <t>05-12_事務職員_常勤職員_給料</t>
  </si>
  <si>
    <t>05-12-1_事務担当職員_常勤職員_給料</t>
  </si>
  <si>
    <t>05-12-2_医師事務作業補助者_常勤職員_給料</t>
  </si>
  <si>
    <t>05-12-3_診療情報管理士_常勤職員_給料</t>
  </si>
  <si>
    <t>05-13_その他の職員_常勤職員_給料</t>
  </si>
  <si>
    <t>01_医師_常勤職員_賞与</t>
  </si>
  <si>
    <t>02_歯科医師_常勤職員_賞与</t>
  </si>
  <si>
    <t>03_薬剤師_常勤職員_賞与</t>
  </si>
  <si>
    <t>04_看護職員_常勤職員_賞与</t>
  </si>
  <si>
    <t>04-01_保健師_常勤職員_賞与</t>
  </si>
  <si>
    <t>04-02_助産師_常勤職員_賞与</t>
  </si>
  <si>
    <t>04-03_看護師_常勤職員_賞与</t>
  </si>
  <si>
    <t>04-04_准看護師_常勤職員_賞与</t>
  </si>
  <si>
    <t>05_その他の医療技術者等_常勤職員_賞与</t>
  </si>
  <si>
    <t>05-01_診療放射線技師_常勤職員_賞与</t>
  </si>
  <si>
    <t>05-02_臨床工学技士_常勤職員_賞与</t>
  </si>
  <si>
    <t>05-03_臨床検査技師_常勤職員_賞与</t>
  </si>
  <si>
    <t>05-04_リハビリスタッフ_常勤職員_賞与</t>
  </si>
  <si>
    <t>05-04-1_理学療法士_常勤職員_賞与</t>
  </si>
  <si>
    <t>05-04-2_作業療法士_常勤職員_賞与</t>
  </si>
  <si>
    <t>05-04-3_視能訓練士_常勤職員_賞与</t>
  </si>
  <si>
    <t>05-04-4_言語聴覚士_常勤職員_賞与</t>
  </si>
  <si>
    <t>05-05_歯科衛生士_常勤職員_賞与</t>
  </si>
  <si>
    <t>05-06_歯科技工士_常勤職員_賞与</t>
  </si>
  <si>
    <t>05-07_栄養士等_常勤職員_賞与</t>
  </si>
  <si>
    <t>05-07-1_管理栄養士_常勤職員_賞与</t>
  </si>
  <si>
    <t>05-07-2_栄養士_常勤職員_賞与</t>
  </si>
  <si>
    <t>05-07-3_調理師_常勤職員_賞与</t>
  </si>
  <si>
    <t>05-08_社会福祉士_常勤職員_賞与</t>
  </si>
  <si>
    <t>05-09_精神保健福祉士_常勤職員_賞与</t>
  </si>
  <si>
    <t>05-10_保育士_常勤職員_賞与</t>
  </si>
  <si>
    <t>05-11_看護補助者_常勤職員_賞与</t>
  </si>
  <si>
    <t>05-12_事務職員_常勤職員_賞与</t>
    <rPh sb="8" eb="10">
      <t>ショクイン</t>
    </rPh>
    <phoneticPr fontId="1"/>
  </si>
  <si>
    <t>05-12-1_事務担当職員_常勤職員_賞与</t>
  </si>
  <si>
    <t>05-12-2_医師事務作業補助者_常勤職員_賞与</t>
  </si>
  <si>
    <t>05-12-3_診療情報管理士_常勤職員_賞与</t>
  </si>
  <si>
    <t>05-13_その他の職員_常勤職員_賞与</t>
  </si>
  <si>
    <t>01_医師_常勤職員_人数</t>
  </si>
  <si>
    <t>02_歯科医師_常勤職員_人数</t>
  </si>
  <si>
    <t>03_薬剤師_常勤職員_人数</t>
  </si>
  <si>
    <t>04_看護職員_常勤職員_人数</t>
  </si>
  <si>
    <t>04-01_保健師_常勤職員_人数</t>
  </si>
  <si>
    <t>04-02_助産師_常勤職員_人数</t>
  </si>
  <si>
    <t>04-03_看護師_常勤職員_人数</t>
  </si>
  <si>
    <t>04-04_准看護師_常勤職員_人数</t>
  </si>
  <si>
    <t>05_その他の医療技術者等_常勤職員_人数</t>
  </si>
  <si>
    <t>05-01_診療放射線技師_常勤職員_人数</t>
  </si>
  <si>
    <t>05-02_臨床工学技士_常勤職員_人数</t>
  </si>
  <si>
    <t>05-03_臨床検査技師_常勤職員_人数</t>
  </si>
  <si>
    <t>05-04_リハビリスタッフ_常勤職員_人数</t>
  </si>
  <si>
    <t>05-04-1_理学療法士_常勤職員_人数</t>
  </si>
  <si>
    <t>05-04-2_作業療法士_常勤職員_人数</t>
  </si>
  <si>
    <t>05-04-3_視能訓練士_常勤職員_人数</t>
  </si>
  <si>
    <t>05-04-4_言語聴覚士_常勤職員_人数</t>
  </si>
  <si>
    <t>05-05_歯科衛生士_常勤職員_人数</t>
  </si>
  <si>
    <t>05-06_歯科技工士_常勤職員_人数</t>
  </si>
  <si>
    <t>05-07_栄養士等_常勤職員_人数</t>
  </si>
  <si>
    <t>05-07-1_管理栄養士_常勤職員_人数</t>
  </si>
  <si>
    <t>05-07-2_栄養士_常勤職員_人数</t>
  </si>
  <si>
    <t>05-07-3_調理師_常勤職員_人数</t>
  </si>
  <si>
    <t>05-08_社会福祉士_常勤職員_人数</t>
  </si>
  <si>
    <t>05-09_精神保健福祉士_常勤職員_人数</t>
  </si>
  <si>
    <t>05-10_保育士_常勤職員_人数</t>
  </si>
  <si>
    <t>05-11_看護補助者_常勤職員_人数</t>
  </si>
  <si>
    <t>05-12_事務職員_常勤職員_人数</t>
  </si>
  <si>
    <t>05-12-1_事務担当職員_常勤職員_人数</t>
  </si>
  <si>
    <t>05-12-2_医師事務作業補助者_常勤職員_人数</t>
  </si>
  <si>
    <t>05-12-3_診療情報管理士_常勤職員_人数</t>
  </si>
  <si>
    <t>05-13_その他の職員_常勤職員_人数</t>
  </si>
  <si>
    <t>01_医師_常勤非常勤区分不可_給料</t>
  </si>
  <si>
    <t>01_医師_常勤非常勤区分不可_賞与</t>
  </si>
  <si>
    <t>01_医師_常勤非常勤区分不可_人数</t>
  </si>
  <si>
    <t>02_歯科医師_常勤非常勤区分不可_給料</t>
  </si>
  <si>
    <t>02_歯科医師_常勤非常勤区分不可_賞与</t>
  </si>
  <si>
    <t>02_歯科医師_常勤非常勤区分不可_人数</t>
  </si>
  <si>
    <t>03_薬剤師_常勤非常勤区分不可_給料</t>
  </si>
  <si>
    <t>03_薬剤師_常勤非常勤区分不可_賞与</t>
  </si>
  <si>
    <t>03_薬剤師_常勤非常勤区分不可_人数</t>
  </si>
  <si>
    <t>04_看護職員_常勤非常勤区分不可_給料</t>
  </si>
  <si>
    <t>04_看護職員_常勤非常勤区分不可_賞与</t>
  </si>
  <si>
    <t>04_看護職員_常勤非常勤区分不可_人数</t>
  </si>
  <si>
    <t>04-01_保健師_常勤非常勤区分不可_給料</t>
  </si>
  <si>
    <t>04-01_保健師_常勤非常勤区分不可_賞与</t>
  </si>
  <si>
    <t>04-01_保健師_常勤非常勤区分不可_人数</t>
  </si>
  <si>
    <t>04-02_助産師_常勤非常勤区分不可_給料</t>
  </si>
  <si>
    <t>04-02_助産師_常勤非常勤区分不可_賞与</t>
  </si>
  <si>
    <t>04-02_助産師_常勤非常勤区分不可_人数</t>
  </si>
  <si>
    <t>04-03_看護師_常勤非常勤区分不可_給料</t>
  </si>
  <si>
    <t>04-03_看護師_常勤非常勤区分不可_賞与</t>
  </si>
  <si>
    <t>04-03_看護師_常勤非常勤区分不可_人数</t>
  </si>
  <si>
    <t>04-04_准看護師_常勤非常勤区分不可_給料</t>
  </si>
  <si>
    <t>04-04_准看護師_常勤非常勤区分不可_賞与</t>
  </si>
  <si>
    <t>04-04_准看護師_常勤非常勤区分不可_人数</t>
  </si>
  <si>
    <t>05_その他の医療技術者等_常勤非常勤区分不可_給料</t>
  </si>
  <si>
    <t>05_その他の医療技術者等_常勤非常勤区分不可_賞与</t>
  </si>
  <si>
    <t>05_その他の医療技術者等_常勤非常勤区分不可_人数</t>
  </si>
  <si>
    <t>05-01_診療放射線技師_常勤非常勤区分不可_給料</t>
  </si>
  <si>
    <t>05-01_診療放射線技師_常勤非常勤区分不可_賞与</t>
  </si>
  <si>
    <t>05-01_診療放射線技師_常勤非常勤区分不可_人数</t>
  </si>
  <si>
    <t>05-02_臨床工学技士_常勤非常勤区分不可_給料</t>
  </si>
  <si>
    <t>05-02_臨床工学技士_常勤非常勤区分不可_賞与</t>
  </si>
  <si>
    <t>05-02_臨床工学技士_常勤非常勤区分不可_人数</t>
  </si>
  <si>
    <t>05-03_臨床検査技師_常勤非常勤区分不可_給料</t>
  </si>
  <si>
    <t>05-03_臨床検査技師_常勤非常勤区分不可_賞与</t>
  </si>
  <si>
    <t>05-03_臨床検査技師_常勤非常勤区分不可_人数</t>
  </si>
  <si>
    <t>05-04_リハビリスタッフ_常勤非常勤区分不可_給料</t>
  </si>
  <si>
    <t>05-04_リハビリスタッフ_常勤非常勤区分不可_賞与</t>
  </si>
  <si>
    <t>05-04_リハビリスタッフ_常勤非常勤区分不可_人数</t>
  </si>
  <si>
    <t>05-04-1_理学療法士_常勤非常勤区分不可_給料</t>
  </si>
  <si>
    <t>05-04-1_理学療法士_常勤非常勤区分不可_賞与</t>
  </si>
  <si>
    <t>05-04-1_理学療法士_常勤非常勤区分不可_人数</t>
  </si>
  <si>
    <t>05-04-2_作業療法士_常勤非常勤区分不可_給料</t>
  </si>
  <si>
    <t>05-04-2_作業療法士_常勤非常勤区分不可_賞与</t>
  </si>
  <si>
    <t>05-04-2_作業療法士_常勤非常勤区分不可_人数</t>
  </si>
  <si>
    <t>05-04-3_視能訓練士_常勤非常勤区分不可_給料</t>
  </si>
  <si>
    <t>05-04-3_視能訓練士_常勤非常勤区分不可_賞与</t>
  </si>
  <si>
    <t>05-04-3_視能訓練士_常勤非常勤区分不可_人数</t>
  </si>
  <si>
    <t>05-04-4_言語聴覚士_常勤非常勤区分不可_給料</t>
  </si>
  <si>
    <t>05-04-4_言語聴覚士_常勤非常勤区分不可_賞与</t>
  </si>
  <si>
    <t>05-04-4_言語聴覚士_常勤非常勤区分不可_人数</t>
  </si>
  <si>
    <t>05-05_歯科衛生士_常勤非常勤区分不可_給料</t>
  </si>
  <si>
    <t>05-05_歯科衛生士_常勤非常勤区分不可_賞与</t>
  </si>
  <si>
    <t>05-05_歯科衛生士_常勤非常勤区分不可_人数</t>
  </si>
  <si>
    <t>05-06_歯科技工士_常勤非常勤区分不可_給料</t>
  </si>
  <si>
    <t>05-06_歯科技工士_常勤非常勤区分不可_賞与</t>
  </si>
  <si>
    <t>05-06_歯科技工士_常勤非常勤区分不可_人数</t>
  </si>
  <si>
    <t>05-07_栄養士等_常勤非常勤区分不可_給料</t>
  </si>
  <si>
    <t>05-07_栄養士等_常勤非常勤区分不可_賞与</t>
  </si>
  <si>
    <t>05-07_栄養士等_常勤非常勤区分不可_人数</t>
  </si>
  <si>
    <t>05-07-1_管理栄養士_常勤非常勤区分不可_給料</t>
  </si>
  <si>
    <t>05-07-1_管理栄養士_常勤非常勤区分不可_賞与</t>
  </si>
  <si>
    <t>05-07-1_管理栄養士_常勤非常勤区分不可_人数</t>
  </si>
  <si>
    <t>05-07-2_栄養士_常勤非常勤区分不可_給料</t>
  </si>
  <si>
    <t>05-07-2_栄養士_常勤非常勤区分不可_賞与</t>
  </si>
  <si>
    <t>05-07-2_栄養士_常勤非常勤区分不可_人数</t>
  </si>
  <si>
    <t>05-07-3_調理師_常勤非常勤区分不可_給料</t>
  </si>
  <si>
    <t>05-07-3_調理師_常勤非常勤区分不可_賞与</t>
  </si>
  <si>
    <t>05-07-3_調理師_常勤非常勤区分不可_人数</t>
  </si>
  <si>
    <t>05-08_社会福祉士_常勤非常勤区分不可_給料</t>
  </si>
  <si>
    <t>05-08_社会福祉士_常勤非常勤区分不可_賞与</t>
  </si>
  <si>
    <t>05-08_社会福祉士_常勤非常勤区分不可_人数</t>
  </si>
  <si>
    <t>05-09_精神保健福祉士_常勤非常勤区分不可_給料</t>
  </si>
  <si>
    <t>05-09_精神保健福祉士_常勤非常勤区分不可_賞与</t>
  </si>
  <si>
    <t>05-09_精神保健福祉士_常勤非常勤区分不可_人数</t>
  </si>
  <si>
    <t>05-10_保育士_常勤非常勤区分不可_給料</t>
  </si>
  <si>
    <t>05-10_保育士_常勤非常勤区分不可_賞与</t>
  </si>
  <si>
    <t>05-10_保育士_常勤非常勤区分不可_人数</t>
  </si>
  <si>
    <t>05-11_看護補助者_常勤非常勤区分不可_給料</t>
  </si>
  <si>
    <t>05-11_看護補助者_常勤非常勤区分不可_賞与</t>
  </si>
  <si>
    <t>05-11_看護補助者_常勤非常勤区分不可_人数</t>
  </si>
  <si>
    <t>05-12_事務職員_常勤非常勤区分不可_給料</t>
  </si>
  <si>
    <t>05-12_事務職員_常勤非常勤区分不可_賞与</t>
    <rPh sb="8" eb="10">
      <t>ショクイン</t>
    </rPh>
    <phoneticPr fontId="1"/>
  </si>
  <si>
    <t>05-12_事務職員_常勤非常勤区分不可_人数</t>
  </si>
  <si>
    <t>05-12-1_事務担当職員_常勤非常勤区分不可_給料</t>
  </si>
  <si>
    <t>05-12-1_事務担当職員_常勤非常勤区分不可_賞与</t>
  </si>
  <si>
    <t>05-12-1_事務担当職員_常勤非常勤区分不可_人数</t>
  </si>
  <si>
    <t>05-12-2_医師事務作業補助者_常勤非常勤区分不可_給料</t>
  </si>
  <si>
    <t>05-12-2_医師事務作業補助者_常勤非常勤区分不可_賞与</t>
  </si>
  <si>
    <t>05-12-2_医師事務作業補助者_常勤非常勤区分不可_人数</t>
  </si>
  <si>
    <t>05-12-3_診療情報管理士_常勤非常勤区分不可_給料</t>
  </si>
  <si>
    <t>05-12-3_診療情報管理士_常勤非常勤区分不可_賞与</t>
  </si>
  <si>
    <t>05-12-3_診療情報管理士_常勤非常勤区分不可_人数</t>
  </si>
  <si>
    <t>05-13_その他の職員_常勤非常勤区分不可_給料</t>
  </si>
  <si>
    <t>05-13_その他の職員_常勤非常勤区分不可_賞与</t>
  </si>
  <si>
    <t>05-13_その他の職員_常勤非常勤区分不可_人数</t>
  </si>
  <si>
    <t>診療所名</t>
    <rPh sb="0" eb="3">
      <t>シンリョウジョ</t>
    </rPh>
    <rPh sb="3" eb="4">
      <t>メイ</t>
    </rPh>
    <phoneticPr fontId="1"/>
  </si>
  <si>
    <t>診療所所在地</t>
    <rPh sb="0" eb="3">
      <t>シンリョウジョ</t>
    </rPh>
    <rPh sb="3" eb="6">
      <t>ショザイチ</t>
    </rPh>
    <phoneticPr fontId="1"/>
  </si>
  <si>
    <t>給料と賞与を区分できる場合</t>
    <rPh sb="0" eb="2">
      <t>キュウリョウ</t>
    </rPh>
    <rPh sb="3" eb="5">
      <t>ショウヨ</t>
    </rPh>
    <rPh sb="6" eb="8">
      <t>クブン</t>
    </rPh>
    <rPh sb="11" eb="13">
      <t>バアイ</t>
    </rPh>
    <phoneticPr fontId="1"/>
  </si>
  <si>
    <t>※５　賞与には、対象期間に職員に支給した賞与、期末手当等の一時金の職種区分毎の総額を記載すること。</t>
    <rPh sb="3" eb="5">
      <t>ショウヨ</t>
    </rPh>
    <rPh sb="10" eb="12">
      <t>キカン</t>
    </rPh>
    <rPh sb="42" eb="44">
      <t>キサイ</t>
    </rPh>
    <phoneticPr fontId="1"/>
  </si>
  <si>
    <t>※４　給料には、対象期間に職員に支給した給料の職種区分毎の総額を記載すること。なお、給料には扶養手当、時間外勤務手当、夜勤手当、危険手当、役付手</t>
    <rPh sb="8" eb="10">
      <t>タイショウ</t>
    </rPh>
    <rPh sb="10" eb="12">
      <t>キカン</t>
    </rPh>
    <rPh sb="13" eb="15">
      <t>ショクイン</t>
    </rPh>
    <rPh sb="16" eb="18">
      <t>シキュウ</t>
    </rPh>
    <rPh sb="20" eb="22">
      <t>キュウリョウ</t>
    </rPh>
    <rPh sb="32" eb="34">
      <t>キサイ</t>
    </rPh>
    <rPh sb="42" eb="44">
      <t>キュウリョウ</t>
    </rPh>
    <phoneticPr fontId="1"/>
  </si>
  <si>
    <t>※１　医療法人整理番号は、医療法人ごとに付された番号を記載すること。法人番号は、国税庁により法人ごとに指定された13桁の番号を記載すること。病床・</t>
    <rPh sb="3" eb="5">
      <t>イリョウ</t>
    </rPh>
    <rPh sb="5" eb="7">
      <t>ホウジン</t>
    </rPh>
    <rPh sb="7" eb="9">
      <t>セイリ</t>
    </rPh>
    <rPh sb="9" eb="11">
      <t>バンゴウ</t>
    </rPh>
    <rPh sb="13" eb="15">
      <t>イリョウ</t>
    </rPh>
    <rPh sb="15" eb="17">
      <t>ホウジン</t>
    </rPh>
    <rPh sb="20" eb="21">
      <t>フ</t>
    </rPh>
    <rPh sb="24" eb="26">
      <t>バンゴウ</t>
    </rPh>
    <rPh sb="27" eb="29">
      <t>キサイ</t>
    </rPh>
    <rPh sb="34" eb="36">
      <t>ホウジン</t>
    </rPh>
    <rPh sb="36" eb="38">
      <t>バンゴウ</t>
    </rPh>
    <phoneticPr fontId="1"/>
  </si>
  <si>
    <t>　　　外来管理番号は、病床・外来管理番号付与の有無を選択し、有の場合は病床機能報告又は外来機能報告で付された８桁の番号を記載すること。医療機関コ</t>
    <rPh sb="3" eb="5">
      <t>ガイライ</t>
    </rPh>
    <rPh sb="5" eb="7">
      <t>カンリ</t>
    </rPh>
    <rPh sb="7" eb="9">
      <t>バンゴウ</t>
    </rPh>
    <rPh sb="11" eb="13">
      <t>ビョウショウ</t>
    </rPh>
    <rPh sb="14" eb="16">
      <t>ガイライ</t>
    </rPh>
    <rPh sb="16" eb="18">
      <t>カンリ</t>
    </rPh>
    <rPh sb="18" eb="20">
      <t>バンゴウ</t>
    </rPh>
    <rPh sb="20" eb="22">
      <t>フヨ</t>
    </rPh>
    <rPh sb="23" eb="25">
      <t>ウム</t>
    </rPh>
    <rPh sb="26" eb="28">
      <t>センタク</t>
    </rPh>
    <rPh sb="30" eb="31">
      <t>アリ</t>
    </rPh>
    <rPh sb="32" eb="34">
      <t>バアイ</t>
    </rPh>
    <phoneticPr fontId="1"/>
  </si>
  <si>
    <t>　　　ードは、保険医療機関の指定の有無を選択し、有の場合は保険医療機関ごとに付された都道府県番号+点数表番号+医療機関コードの10桁の番号を記載する</t>
    <rPh sb="7" eb="9">
      <t>ホケン</t>
    </rPh>
    <rPh sb="9" eb="11">
      <t>イリョウ</t>
    </rPh>
    <rPh sb="11" eb="13">
      <t>キカン</t>
    </rPh>
    <rPh sb="14" eb="16">
      <t>シテイ</t>
    </rPh>
    <rPh sb="17" eb="19">
      <t>ウム</t>
    </rPh>
    <rPh sb="20" eb="22">
      <t>センタク</t>
    </rPh>
    <rPh sb="24" eb="25">
      <t>アリ</t>
    </rPh>
    <rPh sb="26" eb="28">
      <t>バアイ</t>
    </rPh>
    <phoneticPr fontId="1"/>
  </si>
  <si>
    <t>　　　こと。</t>
    <phoneticPr fontId="1"/>
  </si>
  <si>
    <t>その他の診療収益</t>
    <rPh sb="2" eb="3">
      <t>タ</t>
    </rPh>
    <rPh sb="4" eb="6">
      <t>シンリョウ</t>
    </rPh>
    <rPh sb="6" eb="8">
      <t>シュウエキ</t>
    </rPh>
    <phoneticPr fontId="1"/>
  </si>
  <si>
    <t>自費診療、特別メニューの食事などの金額</t>
    <rPh sb="0" eb="2">
      <t>ジヒ</t>
    </rPh>
    <rPh sb="2" eb="4">
      <t>シンリョウ</t>
    </rPh>
    <rPh sb="5" eb="7">
      <t>トクベツ</t>
    </rPh>
    <rPh sb="12" eb="14">
      <t>ショクジ</t>
    </rPh>
    <rPh sb="17" eb="19">
      <t>キンガク</t>
    </rPh>
    <phoneticPr fontId="1"/>
  </si>
  <si>
    <t>01-01-4</t>
    <phoneticPr fontId="1"/>
  </si>
  <si>
    <t>01-02-3</t>
  </si>
  <si>
    <t>保険診療収益（患者負担含む）</t>
    <phoneticPr fontId="1"/>
  </si>
  <si>
    <t>公害等診療収益</t>
    <phoneticPr fontId="1"/>
  </si>
  <si>
    <t>01-01-3_その他の診療収益_(税込)</t>
  </si>
  <si>
    <t>01-03-3_その他の診療収益_(税込)</t>
  </si>
  <si>
    <t>01-01-3_その他の診療収益_(税抜)</t>
  </si>
  <si>
    <t>01-03-3_その他の診療収益_(税抜)</t>
  </si>
  <si>
    <t>非常勤職員</t>
    <rPh sb="0" eb="3">
      <t>ヒジョウキン</t>
    </rPh>
    <rPh sb="3" eb="5">
      <t>ショクイン</t>
    </rPh>
    <phoneticPr fontId="1"/>
  </si>
  <si>
    <t>常勤職員と非常勤職員を区分できない場合は、右欄②に記載すること。
常勤職員と非常勤職員を区分できる場合は、左欄①に記載すること。</t>
    <rPh sb="21" eb="22">
      <t>ミギ</t>
    </rPh>
    <rPh sb="22" eb="23">
      <t>ラン</t>
    </rPh>
    <rPh sb="53" eb="54">
      <t>ヒダリ</t>
    </rPh>
    <rPh sb="54" eb="55">
      <t>ラン</t>
    </rPh>
    <phoneticPr fontId="1"/>
  </si>
  <si>
    <t>①常勤職員と非常勤職員を区分できる場合</t>
    <rPh sb="1" eb="3">
      <t>ジョウキン</t>
    </rPh>
    <rPh sb="3" eb="5">
      <t>ショクイン</t>
    </rPh>
    <rPh sb="6" eb="9">
      <t>ヒジョウキン</t>
    </rPh>
    <rPh sb="9" eb="11">
      <t>ショクイン</t>
    </rPh>
    <rPh sb="12" eb="14">
      <t>クブン</t>
    </rPh>
    <rPh sb="17" eb="19">
      <t>バアイ</t>
    </rPh>
    <phoneticPr fontId="1"/>
  </si>
  <si>
    <t>②常勤職員と非常勤職員を区分できない場合</t>
    <rPh sb="1" eb="3">
      <t>ジョウキン</t>
    </rPh>
    <rPh sb="3" eb="5">
      <t>ショクイン</t>
    </rPh>
    <rPh sb="6" eb="9">
      <t>ヒジョウキン</t>
    </rPh>
    <rPh sb="9" eb="11">
      <t>ショクイン</t>
    </rPh>
    <rPh sb="12" eb="14">
      <t>クブン</t>
    </rPh>
    <rPh sb="18" eb="20">
      <t>バアイ</t>
    </rPh>
    <phoneticPr fontId="1"/>
  </si>
  <si>
    <t>※６　人数は給与総額の対象期間における７月１日時点の人数とし、非常勤職員は常勤換算（※小数点第一位まで（小数点第二位を四捨五入））して記載するこ</t>
    <rPh sb="3" eb="5">
      <t>ニンズウ</t>
    </rPh>
    <rPh sb="6" eb="8">
      <t>キュウヨ</t>
    </rPh>
    <rPh sb="8" eb="10">
      <t>ソウガク</t>
    </rPh>
    <rPh sb="11" eb="13">
      <t>タイショウ</t>
    </rPh>
    <rPh sb="13" eb="15">
      <t>キカン</t>
    </rPh>
    <rPh sb="20" eb="21">
      <t>ガツ</t>
    </rPh>
    <rPh sb="22" eb="23">
      <t>ニチ</t>
    </rPh>
    <rPh sb="23" eb="25">
      <t>ジテン</t>
    </rPh>
    <rPh sb="26" eb="28">
      <t>ニンズウ</t>
    </rPh>
    <rPh sb="31" eb="34">
      <t>ヒジョウキン</t>
    </rPh>
    <rPh sb="34" eb="36">
      <t>ショクイン</t>
    </rPh>
    <rPh sb="37" eb="39">
      <t>ジョウキン</t>
    </rPh>
    <rPh sb="39" eb="41">
      <t>カンサン</t>
    </rPh>
    <phoneticPr fontId="1"/>
  </si>
  <si>
    <t>01_医師_非常勤職員_給与総額</t>
  </si>
  <si>
    <t>01_医師_非常勤職員_人数</t>
  </si>
  <si>
    <t>02_歯科医師_非常勤職員_給与総額</t>
  </si>
  <si>
    <t>02_歯科医師_非常勤職員_人数</t>
  </si>
  <si>
    <t>03_薬剤師_非常勤職員_給与総額</t>
  </si>
  <si>
    <t>03_薬剤師_非常勤職員_人数</t>
  </si>
  <si>
    <t>04_看護職員_非常勤職員_給与総額</t>
  </si>
  <si>
    <t>04_看護職員_非常勤職員_人数</t>
  </si>
  <si>
    <t>04-01_保健師_非常勤職員_給与総額</t>
  </si>
  <si>
    <t>04-01_保健師_非常勤職員_人数</t>
  </si>
  <si>
    <t>04-02_助産師_非常勤職員_給与総額</t>
  </si>
  <si>
    <t>04-02_助産師_非常勤職員_人数</t>
  </si>
  <si>
    <t>04-03_看護師_非常勤職員_給与総額</t>
  </si>
  <si>
    <t>04-03_看護師_非常勤職員_人数</t>
  </si>
  <si>
    <t>04-04_准看護師_非常勤職員_給与総額</t>
  </si>
  <si>
    <t>04-04_准看護師_非常勤職員_人数</t>
  </si>
  <si>
    <t>05_その他の医療技術者等_非常勤職員_給与総額</t>
  </si>
  <si>
    <t>05_その他の医療技術者等_非常勤職員_人数</t>
  </si>
  <si>
    <t>05-01_診療放射線技師_非常勤職員_給与総額</t>
  </si>
  <si>
    <t>05-01_診療放射線技師_非常勤職員_人数</t>
  </si>
  <si>
    <t>05-02_臨床工学技士_非常勤職員_給与総額</t>
  </si>
  <si>
    <t>05-02_臨床工学技士_非常勤職員_人数</t>
  </si>
  <si>
    <t>05-03_臨床検査技師_非常勤職員_給与総額</t>
  </si>
  <si>
    <t>05-03_臨床検査技師_非常勤職員_人数</t>
  </si>
  <si>
    <t>05-04_リハビリスタッフ_非常勤職員_給与総額</t>
  </si>
  <si>
    <t>05-04_リハビリスタッフ_非常勤職員_人数</t>
  </si>
  <si>
    <t>05-04-1_理学療法士_非常勤職員_給与総額</t>
  </si>
  <si>
    <t>05-04-1_理学療法士_非常勤職員_人数</t>
  </si>
  <si>
    <t>05-04-2_作業療法士_非常勤職員_給与総額</t>
  </si>
  <si>
    <t>05-04-2_作業療法士_非常勤職員_人数</t>
  </si>
  <si>
    <t>05-04-3_視能訓練士_非常勤職員_給与総額</t>
  </si>
  <si>
    <t>05-04-3_視能訓練士_非常勤職員_人数</t>
  </si>
  <si>
    <t>05-04-4_言語聴覚士_非常勤職員_給与総額</t>
  </si>
  <si>
    <t>05-04-4_言語聴覚士_非常勤職員_人数</t>
  </si>
  <si>
    <t>05-05_歯科衛生士_非常勤職員_給与総額</t>
  </si>
  <si>
    <t>05-05_歯科衛生士_非常勤職員_人数</t>
  </si>
  <si>
    <t>05-06_歯科技工士_非常勤職員_給与総額</t>
  </si>
  <si>
    <t>05-06_歯科技工士_非常勤職員_人数</t>
  </si>
  <si>
    <t>05-07_栄養士等_非常勤職員_給与総額</t>
  </si>
  <si>
    <t>05-07_栄養士等_非常勤職員_人数</t>
  </si>
  <si>
    <t>05-07-1_管理栄養士_非常勤職員_給与総額</t>
  </si>
  <si>
    <t>05-07-1_管理栄養士_非常勤職員_人数</t>
  </si>
  <si>
    <t>05-07-2_栄養士_非常勤職員_給与総額</t>
  </si>
  <si>
    <t>05-07-2_栄養士_非常勤職員_人数</t>
  </si>
  <si>
    <t>05-07-3_調理師_非常勤職員_給与総額</t>
  </si>
  <si>
    <t>05-07-3_調理師_非常勤職員_人数</t>
  </si>
  <si>
    <t>05-08_社会福祉士_非常勤職員_給与総額</t>
  </si>
  <si>
    <t>05-08_社会福祉士_非常勤職員_人数</t>
  </si>
  <si>
    <t>05-09_精神保健福祉士_非常勤職員_給与総額</t>
  </si>
  <si>
    <t>05-09_精神保健福祉士_非常勤職員_人数</t>
  </si>
  <si>
    <t>05-10_保育士_非常勤職員_給与総額</t>
  </si>
  <si>
    <t>05-10_保育士_非常勤職員_人数</t>
  </si>
  <si>
    <t>05-11_看護補助者_非常勤職員_給与総額</t>
  </si>
  <si>
    <t>05-11_看護補助者_非常勤職員_人数</t>
  </si>
  <si>
    <t>05-12_事務職員_非常勤職員_給与総額</t>
  </si>
  <si>
    <t>05-12_事務職員_非常勤職員_人数</t>
  </si>
  <si>
    <t>05-12-1_事務担当職員_非常勤職員_給与総額</t>
  </si>
  <si>
    <t>05-12-1_事務担当職員_非常勤職員_人数</t>
  </si>
  <si>
    <t>05-12-2_医師事務作業補助者_非常勤職員_給与総額</t>
  </si>
  <si>
    <t>05-12-2_医師事務作業補助者_非常勤職員_人数</t>
  </si>
  <si>
    <t>05-12-3_診療情報管理士_非常勤職員_給与総額</t>
  </si>
  <si>
    <t>05-12-3_診療情報管理士_非常勤職員_人数</t>
  </si>
  <si>
    <t>05-13_その他の職員_非常勤職員_給与総額</t>
  </si>
  <si>
    <t>05-13_その他の職員_非常勤職員_人数</t>
  </si>
  <si>
    <t>※２　常勤職員と非常勤職員を区分できる場合は、左欄①に記載すること。常勤職員と非常勤職員を区分できない場合は、右欄②に記載すること。①の場合、非</t>
    <rPh sb="3" eb="5">
      <t>ジョウキン</t>
    </rPh>
    <rPh sb="5" eb="7">
      <t>ショクイン</t>
    </rPh>
    <rPh sb="8" eb="11">
      <t>ヒジョウキン</t>
    </rPh>
    <rPh sb="11" eb="13">
      <t>ショクイン</t>
    </rPh>
    <rPh sb="23" eb="25">
      <t>サラン</t>
    </rPh>
    <rPh sb="34" eb="36">
      <t>ジョウキン</t>
    </rPh>
    <rPh sb="36" eb="38">
      <t>ショクイン</t>
    </rPh>
    <rPh sb="39" eb="42">
      <t>ヒジョウキン</t>
    </rPh>
    <rPh sb="42" eb="44">
      <t>ショクイン</t>
    </rPh>
    <rPh sb="55" eb="56">
      <t>ミギ</t>
    </rPh>
    <rPh sb="56" eb="57">
      <t>ラン</t>
    </rPh>
    <rPh sb="71" eb="72">
      <t>ヒ</t>
    </rPh>
    <phoneticPr fontId="1"/>
  </si>
  <si>
    <t>　　常勤職員は給料と賞与をまとめて給与総額に記載すること。</t>
    <rPh sb="2" eb="4">
      <t>ジョウキン</t>
    </rPh>
    <rPh sb="4" eb="6">
      <t>ショクイン</t>
    </rPh>
    <rPh sb="7" eb="9">
      <t>キュウリョウ</t>
    </rPh>
    <rPh sb="10" eb="12">
      <t>ショウヨ</t>
    </rPh>
    <rPh sb="17" eb="19">
      <t>キュウヨ</t>
    </rPh>
    <rPh sb="19" eb="21">
      <t>ソウガク</t>
    </rPh>
    <rPh sb="22" eb="24">
      <t>キサイ</t>
    </rPh>
    <phoneticPr fontId="1"/>
  </si>
  <si>
    <t>00-09-3_町域</t>
    <rPh sb="8" eb="10">
      <t>チョウイキ</t>
    </rPh>
    <phoneticPr fontId="1"/>
  </si>
  <si>
    <t>列1</t>
  </si>
  <si>
    <t>列2</t>
  </si>
  <si>
    <t>診療所の負担に属する控除対象外の消費税及び地方消費税。ただし、資産に係る控除対象外消費税に該当するものは除く。（税込み経理の場合は記載不要）</t>
    <rPh sb="0" eb="3">
      <t>シンリョウジョ</t>
    </rPh>
    <rPh sb="67" eb="69">
      <t>フヨウ</t>
    </rPh>
    <phoneticPr fontId="1"/>
  </si>
  <si>
    <t>経常利益に臨時損益を加え、これから臨時費用を控除した金額</t>
    <rPh sb="0" eb="2">
      <t>ケイジョウ</t>
    </rPh>
    <rPh sb="2" eb="4">
      <t>リエキ</t>
    </rPh>
    <rPh sb="5" eb="7">
      <t>リンジ</t>
    </rPh>
    <rPh sb="7" eb="9">
      <t>ソンエキ</t>
    </rPh>
    <rPh sb="10" eb="11">
      <t>クワ</t>
    </rPh>
    <rPh sb="17" eb="19">
      <t>リンジ</t>
    </rPh>
    <rPh sb="19" eb="21">
      <t>ヒヨウ</t>
    </rPh>
    <rPh sb="22" eb="24">
      <t>コウジョ</t>
    </rPh>
    <rPh sb="26" eb="28">
      <t>キンガク</t>
    </rPh>
    <phoneticPr fontId="1"/>
  </si>
  <si>
    <t>職種別給与総額及びその人数に関する情報（診療所）</t>
    <rPh sb="0" eb="3">
      <t>ショクシュベツ</t>
    </rPh>
    <rPh sb="3" eb="5">
      <t>キュウヨ</t>
    </rPh>
    <rPh sb="5" eb="7">
      <t>ソウガク</t>
    </rPh>
    <rPh sb="7" eb="8">
      <t>オヨ</t>
    </rPh>
    <rPh sb="11" eb="13">
      <t>ニンズウ</t>
    </rPh>
    <rPh sb="14" eb="15">
      <t>カン</t>
    </rPh>
    <rPh sb="17" eb="19">
      <t>ジョウホウ</t>
    </rPh>
    <rPh sb="20" eb="23">
      <t>シンリョウジョ</t>
    </rPh>
    <phoneticPr fontId="1"/>
  </si>
  <si>
    <t>経常利益に臨時損益を加え、これから臨時費用を控除した金額</t>
    <phoneticPr fontId="1"/>
  </si>
  <si>
    <t>12</t>
    <phoneticPr fontId="1"/>
  </si>
  <si>
    <t>13</t>
    <phoneticPr fontId="1"/>
  </si>
  <si>
    <t>14</t>
    <phoneticPr fontId="1"/>
  </si>
  <si>
    <t>15</t>
    <phoneticPr fontId="1"/>
  </si>
  <si>
    <t>16</t>
    <phoneticPr fontId="1"/>
  </si>
  <si>
    <t>17</t>
    <phoneticPr fontId="1"/>
  </si>
  <si>
    <t>18</t>
    <phoneticPr fontId="1"/>
  </si>
  <si>
    <t>19</t>
    <phoneticPr fontId="1"/>
  </si>
  <si>
    <t>20</t>
    <phoneticPr fontId="1"/>
  </si>
  <si>
    <t>21</t>
    <phoneticPr fontId="1"/>
  </si>
  <si>
    <t>22</t>
    <phoneticPr fontId="1"/>
  </si>
  <si>
    <t>23</t>
    <phoneticPr fontId="1"/>
  </si>
  <si>
    <t>24</t>
    <phoneticPr fontId="1"/>
  </si>
  <si>
    <t>25</t>
    <phoneticPr fontId="1"/>
  </si>
  <si>
    <t>26</t>
    <phoneticPr fontId="1"/>
  </si>
  <si>
    <t>27</t>
    <phoneticPr fontId="1"/>
  </si>
  <si>
    <t>28</t>
    <phoneticPr fontId="1"/>
  </si>
  <si>
    <t>29</t>
    <phoneticPr fontId="1"/>
  </si>
  <si>
    <t>30</t>
    <phoneticPr fontId="1"/>
  </si>
  <si>
    <t>31</t>
    <phoneticPr fontId="1"/>
  </si>
  <si>
    <t>32</t>
    <phoneticPr fontId="1"/>
  </si>
  <si>
    <t>33</t>
    <phoneticPr fontId="1"/>
  </si>
  <si>
    <t>34</t>
    <phoneticPr fontId="1"/>
  </si>
  <si>
    <t>35</t>
    <phoneticPr fontId="1"/>
  </si>
  <si>
    <t>36</t>
    <phoneticPr fontId="1"/>
  </si>
  <si>
    <t>37</t>
    <phoneticPr fontId="1"/>
  </si>
  <si>
    <t>38</t>
    <phoneticPr fontId="1"/>
  </si>
  <si>
    <t>39</t>
    <phoneticPr fontId="1"/>
  </si>
  <si>
    <t>40</t>
    <phoneticPr fontId="1"/>
  </si>
  <si>
    <t>41</t>
    <phoneticPr fontId="1"/>
  </si>
  <si>
    <t>42</t>
    <phoneticPr fontId="1"/>
  </si>
  <si>
    <t>43</t>
    <phoneticPr fontId="1"/>
  </si>
  <si>
    <t>44</t>
    <phoneticPr fontId="1"/>
  </si>
  <si>
    <t>45</t>
    <phoneticPr fontId="1"/>
  </si>
  <si>
    <t>46</t>
    <phoneticPr fontId="1"/>
  </si>
  <si>
    <t>47</t>
    <phoneticPr fontId="1"/>
  </si>
  <si>
    <t>１有</t>
    <phoneticPr fontId="1"/>
  </si>
  <si>
    <t>２無</t>
    <phoneticPr fontId="1"/>
  </si>
  <si>
    <t>※２　任意記載科目について記載が困難な場合は、「＊」を記載すること。</t>
    <rPh sb="3" eb="5">
      <t>ニンイ</t>
    </rPh>
    <rPh sb="5" eb="7">
      <t>キサイ</t>
    </rPh>
    <rPh sb="7" eb="9">
      <t>カモク</t>
    </rPh>
    <rPh sb="13" eb="15">
      <t>キサイ</t>
    </rPh>
    <rPh sb="16" eb="18">
      <t>コンナン</t>
    </rPh>
    <rPh sb="19" eb="21">
      <t>バアイ</t>
    </rPh>
    <rPh sb="27" eb="29">
      <t>キサイ</t>
    </rPh>
    <phoneticPr fontId="1"/>
  </si>
  <si>
    <t>医師の免許を有し、身体各部の疾患・機能障害の診断・治療・手術・研究、保健指導、健康管理、臨床検査などの専門的・技術的な仕事に従事するものをいう。</t>
    <phoneticPr fontId="1"/>
  </si>
  <si>
    <t>歯科医師の免許を有し、歯、その周囲組織及び口くう（腔）に生ずるすべての疾患についての診断・治療・予防・指導などの専門的・技術的な仕事に従事するものをいう。</t>
    <phoneticPr fontId="1"/>
  </si>
  <si>
    <t>※３　給料と賞与を区分できる場合は「給料と賞与を区分できる場合」に記載すること。年俸制を採用、事務処理上の理由等から、給料と賞与を区分できない場</t>
    <rPh sb="3" eb="5">
      <t>キュウリョウ</t>
    </rPh>
    <rPh sb="6" eb="8">
      <t>ショウヨ</t>
    </rPh>
    <rPh sb="9" eb="11">
      <t>クブン</t>
    </rPh>
    <rPh sb="14" eb="16">
      <t>バアイ</t>
    </rPh>
    <rPh sb="18" eb="20">
      <t>キュウリョウ</t>
    </rPh>
    <rPh sb="21" eb="23">
      <t>ショウヨ</t>
    </rPh>
    <rPh sb="24" eb="26">
      <t>クブン</t>
    </rPh>
    <rPh sb="29" eb="31">
      <t>バアイ</t>
    </rPh>
    <rPh sb="33" eb="35">
      <t>キサイ</t>
    </rPh>
    <rPh sb="40" eb="43">
      <t>ネンポウセイ</t>
    </rPh>
    <phoneticPr fontId="1"/>
  </si>
  <si>
    <t>　　合は、「給料と賞与を区分できない場合」に記載すること。</t>
    <phoneticPr fontId="1"/>
  </si>
  <si>
    <t>１有（派遣を含まない）</t>
    <rPh sb="1" eb="2">
      <t>アリ</t>
    </rPh>
    <rPh sb="3" eb="5">
      <t>ハケン</t>
    </rPh>
    <rPh sb="6" eb="7">
      <t>フク</t>
    </rPh>
    <phoneticPr fontId="1"/>
  </si>
  <si>
    <t>２有（派遣を含む）</t>
    <rPh sb="1" eb="2">
      <t>アリ</t>
    </rPh>
    <rPh sb="3" eb="5">
      <t>ハケン</t>
    </rPh>
    <rPh sb="6" eb="7">
      <t>フク</t>
    </rPh>
    <phoneticPr fontId="1"/>
  </si>
  <si>
    <t>３無</t>
    <rPh sb="1" eb="2">
      <t>ナシ</t>
    </rPh>
    <phoneticPr fontId="1"/>
  </si>
  <si>
    <t>「病床機能報告」報告の有無</t>
    <rPh sb="1" eb="3">
      <t>ビョウショウ</t>
    </rPh>
    <rPh sb="3" eb="5">
      <t>キノウ</t>
    </rPh>
    <rPh sb="5" eb="7">
      <t>ホウコク</t>
    </rPh>
    <rPh sb="8" eb="10">
      <t>ホウコク</t>
    </rPh>
    <rPh sb="11" eb="13">
      <t>ウム</t>
    </rPh>
    <phoneticPr fontId="1"/>
  </si>
  <si>
    <t>　　は派遣労働者を含むこととしており、当該病院等の病床機能報告に派遣労働者を含む場合には、その人数を除いて計上すること。</t>
    <phoneticPr fontId="1"/>
  </si>
  <si>
    <t>　　当、通勤手当など労働の対価として職員に支給した全てのものが含まれる。</t>
    <rPh sb="25" eb="26">
      <t>スベ</t>
    </rPh>
    <phoneticPr fontId="1"/>
  </si>
  <si>
    <t>　　この場合、「給与総額」には雇用契約に基づいた職員の給料等を、「人数」には雇用契約に基づいた勤務時間を踏まえ常勤換算した人数を計上すること。</t>
    <phoneticPr fontId="1"/>
  </si>
  <si>
    <t>00-22_[病床機能報告」報告の有無</t>
    <rPh sb="7" eb="9">
      <t>ビョウショウ</t>
    </rPh>
    <rPh sb="9" eb="11">
      <t>キノウ</t>
    </rPh>
    <rPh sb="11" eb="13">
      <t>ホウコク</t>
    </rPh>
    <rPh sb="14" eb="16">
      <t>ホウコク</t>
    </rPh>
    <rPh sb="17" eb="19">
      <t>ウム</t>
    </rPh>
    <phoneticPr fontId="1"/>
  </si>
  <si>
    <t>00-21-1_期間_自</t>
    <rPh sb="8" eb="10">
      <t>キカン</t>
    </rPh>
    <phoneticPr fontId="1"/>
  </si>
  <si>
    <t>00-21-2_期間_至</t>
    <rPh sb="8" eb="10">
      <t>キカン</t>
    </rPh>
    <phoneticPr fontId="1"/>
  </si>
  <si>
    <t>※８　把握している職種は全て記載すること。記載が困難な職種には、「＊」を記載すること。</t>
    <rPh sb="3" eb="5">
      <t>ハアク</t>
    </rPh>
    <rPh sb="9" eb="11">
      <t>ショクシュ</t>
    </rPh>
    <rPh sb="12" eb="13">
      <t>スベ</t>
    </rPh>
    <rPh sb="14" eb="16">
      <t>キサイ</t>
    </rPh>
    <rPh sb="21" eb="23">
      <t>キサイ</t>
    </rPh>
    <rPh sb="27" eb="29">
      <t>ショクシュ</t>
    </rPh>
    <phoneticPr fontId="1"/>
  </si>
  <si>
    <t>※１　給与総額の対象期間は直近１月１日から12月31日までとする。これによりがたい場合は、会計年度とする。</t>
    <rPh sb="3" eb="5">
      <t>キュウヨ</t>
    </rPh>
    <rPh sb="5" eb="7">
      <t>ソウガク</t>
    </rPh>
    <rPh sb="8" eb="10">
      <t>タイショウ</t>
    </rPh>
    <rPh sb="10" eb="12">
      <t>キカン</t>
    </rPh>
    <rPh sb="13" eb="15">
      <t>チョッキン</t>
    </rPh>
    <rPh sb="16" eb="17">
      <t>ガツ</t>
    </rPh>
    <rPh sb="18" eb="19">
      <t>ニチ</t>
    </rPh>
    <rPh sb="23" eb="24">
      <t>ガツ</t>
    </rPh>
    <rPh sb="26" eb="27">
      <t>ニチ</t>
    </rPh>
    <rPh sb="41" eb="43">
      <t>バアイ</t>
    </rPh>
    <rPh sb="45" eb="47">
      <t>カイケイ</t>
    </rPh>
    <rPh sb="47" eb="49">
      <t>ネンド</t>
    </rPh>
    <phoneticPr fontId="1"/>
  </si>
  <si>
    <t>※７　役員については、役員報酬以外に職員として給料等を支給されている場合を除き、含まないこと。</t>
    <phoneticPr fontId="1"/>
  </si>
  <si>
    <t>　　　役員が診療等に従事している場合であって、役員報酬規定等により役員報酬と給料等を明確に区分して支給している場合には、給料等のみ計上すること。</t>
    <phoneticPr fontId="1"/>
  </si>
  <si>
    <t>　　　なお、この役員数の取扱いは病床機能報告と異なる。このため「「病床機能報告」報告の有無」で「１有（派遣を含まない）」を選択した場合に「人数」</t>
    <rPh sb="8" eb="11">
      <t>ヤクインスウ</t>
    </rPh>
    <rPh sb="12" eb="13">
      <t>ト</t>
    </rPh>
    <rPh sb="13" eb="14">
      <t>アツカ</t>
    </rPh>
    <rPh sb="16" eb="18">
      <t>ビョウショウ</t>
    </rPh>
    <rPh sb="18" eb="20">
      <t>キノウ</t>
    </rPh>
    <rPh sb="20" eb="22">
      <t>ホウコク</t>
    </rPh>
    <rPh sb="23" eb="24">
      <t>コト</t>
    </rPh>
    <rPh sb="69" eb="71">
      <t>ニンズウ</t>
    </rPh>
    <phoneticPr fontId="1"/>
  </si>
  <si>
    <t>　　と。職種末尾の「※」は病床機能報告報告職種を示す。病床機能報告で報告している職種の人数の記載は、省略することができる。ただし、病床機能報告で</t>
    <rPh sb="4" eb="6">
      <t>ショクシュ</t>
    </rPh>
    <rPh sb="6" eb="8">
      <t>マツビ</t>
    </rPh>
    <rPh sb="19" eb="21">
      <t>ホウコク</t>
    </rPh>
    <rPh sb="24" eb="25">
      <t>シメ</t>
    </rPh>
    <phoneticPr fontId="1"/>
  </si>
  <si>
    <t>　　が自動で「－」となるが、病床機能報告において役員が含まれている職種は、役員を常勤換算した上で職員数と合わせた人数に置き換えて記載し直すこと。</t>
    <rPh sb="3" eb="5">
      <t>ジドウ</t>
    </rPh>
    <rPh sb="27" eb="28">
      <t>フク</t>
    </rPh>
    <rPh sb="33" eb="35">
      <t>ショクシュ</t>
    </rPh>
    <rPh sb="37" eb="39">
      <t>ヤクイン</t>
    </rPh>
    <rPh sb="40" eb="42">
      <t>ジョウキン</t>
    </rPh>
    <rPh sb="42" eb="44">
      <t>カンサン</t>
    </rPh>
    <rPh sb="46" eb="47">
      <t>ウエ</t>
    </rPh>
    <rPh sb="48" eb="50">
      <t>ショクイン</t>
    </rPh>
    <rPh sb="52" eb="53">
      <t>ア</t>
    </rPh>
    <phoneticPr fontId="1"/>
  </si>
  <si>
    <t>診療材料費・</t>
    <phoneticPr fontId="1"/>
  </si>
  <si>
    <t>01_医師_常勤職員_給料賞与区分不可</t>
  </si>
  <si>
    <t>01_医師_常勤非常勤区分不可_給料賞与区分不可</t>
  </si>
  <si>
    <t>02_歯科医師_常勤職員_給料賞与区分不可</t>
  </si>
  <si>
    <t>02_歯科医師_常勤非常勤区分不可_給料賞与区分不可</t>
  </si>
  <si>
    <t>03_薬剤師_常勤職員_給料賞与区分不可</t>
  </si>
  <si>
    <t>03_薬剤師_常勤非常勤区分不可_給料賞与区分不可</t>
  </si>
  <si>
    <t>04_看護職員_常勤職員_給料賞与区分不可</t>
  </si>
  <si>
    <t>04_看護職員_常勤非常勤区分不可_給料賞与区分不可</t>
  </si>
  <si>
    <t>04-01_保健師_常勤職員_給料賞与区分不可</t>
  </si>
  <si>
    <t>04-01_保健師_常勤非常勤区分不可_給料賞与区分不可</t>
  </si>
  <si>
    <t>04-02_助産師_常勤職員_給料賞与区分不可</t>
  </si>
  <si>
    <t>04-02_助産師_常勤非常勤区分不可_給料賞与区分不可</t>
  </si>
  <si>
    <t>04-03_看護師_常勤職員_給料賞与区分不可</t>
  </si>
  <si>
    <t>04-03_看護師_常勤非常勤区分不可_給料賞与区分不可</t>
  </si>
  <si>
    <t>04-04_准看護師_常勤職員_給料賞与区分不可</t>
  </si>
  <si>
    <t>04-04_准看護師_常勤非常勤区分不可_給料賞与区分不可</t>
  </si>
  <si>
    <t>05_その他の医療技術者等_常勤職員_給料賞与区分不可</t>
  </si>
  <si>
    <t>05_その他の医療技術者等_常勤非常勤区分不可_給料賞与区分不可</t>
  </si>
  <si>
    <t>05-01_診療放射線技師_常勤職員_給料賞与区分不可</t>
  </si>
  <si>
    <t>05-01_診療放射線技師_常勤非常勤区分不可_給料賞与区分不可</t>
  </si>
  <si>
    <t>05-02_臨床工学技士_常勤職員_給料賞与区分不可</t>
  </si>
  <si>
    <t>05-02_臨床工学技士_常勤非常勤区分不可_給料賞与区分不可</t>
  </si>
  <si>
    <t>05-03_臨床検査技師_常勤職員_給料賞与区分不可</t>
  </si>
  <si>
    <t>05-03_臨床検査技師_常勤非常勤区分不可_給料賞与区分不可</t>
  </si>
  <si>
    <t>05-04_リハビリスタッフ_常勤職員_給料賞与区分不可</t>
  </si>
  <si>
    <t>05-04_リハビリスタッフ_常勤非常勤区分不可_給料賞与区分不可</t>
  </si>
  <si>
    <t>05-04-1_理学療法士_常勤職員_給料賞与区分不可</t>
  </si>
  <si>
    <t>05-04-1_理学療法士_常勤非常勤区分不可_給料賞与区分不可</t>
  </si>
  <si>
    <t>05-04-2_作業療法士_常勤職員_給料賞与区分不可</t>
  </si>
  <si>
    <t>05-04-2_作業療法士_常勤非常勤区分不可_給料賞与区分不可</t>
  </si>
  <si>
    <t>05-04-3_視能訓練士_常勤職員_給料賞与区分不可</t>
  </si>
  <si>
    <t>05-04-3_視能訓練士_常勤非常勤区分不可_給料賞与区分不可</t>
  </si>
  <si>
    <t>05-04-4_言語聴覚士_常勤職員_給料賞与区分不可</t>
  </si>
  <si>
    <t>05-04-4_言語聴覚士_常勤非常勤区分不可_給料賞与区分不可</t>
  </si>
  <si>
    <t>05-05_歯科衛生士_常勤職員_給料賞与区分不可</t>
  </si>
  <si>
    <t>05-05_歯科衛生士_常勤非常勤区分不可_給料賞与区分不可</t>
  </si>
  <si>
    <t>05-06_歯科技工士_常勤職員_給料賞与区分不可</t>
  </si>
  <si>
    <t>05-06_歯科技工士_常勤非常勤区分不可_給料賞与区分不可</t>
  </si>
  <si>
    <t>05-07_栄養士等_常勤職員_給料賞与区分不可</t>
  </si>
  <si>
    <t>05-07_栄養士等_常勤非常勤区分不可_給料賞与区分不可</t>
  </si>
  <si>
    <t>05-07-1_管理栄養士_常勤職員_給料賞与区分不可</t>
  </si>
  <si>
    <t>05-07-1_管理栄養士_常勤非常勤区分不可_給料賞与区分不可</t>
  </si>
  <si>
    <t>05-07-2_栄養士_常勤職員_給料賞与区分不可</t>
  </si>
  <si>
    <t>05-07-2_栄養士_常勤非常勤区分不可_給料賞与区分不可</t>
  </si>
  <si>
    <t>05-07-3_調理師_常勤職員_給料賞与区分不可</t>
  </si>
  <si>
    <t>05-07-3_調理師_常勤非常勤区分不可_給料賞与区分不可</t>
  </si>
  <si>
    <t>05-08_社会福祉士_常勤職員_給料賞与区分不可</t>
  </si>
  <si>
    <t>05-08_社会福祉士_常勤非常勤区分不可_給料賞与区分不可</t>
  </si>
  <si>
    <t>05-09_精神保健福祉士_常勤職員_給料賞与区分不可</t>
  </si>
  <si>
    <t>05-09_精神保健福祉士_常勤非常勤区分不可_給料賞与区分不可</t>
  </si>
  <si>
    <t>05-10_保育士_常勤職員_給料賞与区分不可</t>
  </si>
  <si>
    <t>05-10_保育士_常勤非常勤区分不可_給料賞与区分不可</t>
  </si>
  <si>
    <t>05-11_看護補助者_常勤職員_給料賞与区分不可</t>
  </si>
  <si>
    <t>05-11_看護補助者_常勤非常勤区分不可_給料賞与区分不可</t>
  </si>
  <si>
    <t>05-12_事務職員_常勤職員_給料賞与区分不可</t>
  </si>
  <si>
    <t>05-12_事務職員_常勤非常勤区分不可_給料賞与区分不可</t>
  </si>
  <si>
    <t>05-12-1_事務担当職員_常勤職員_給料賞与区分不可</t>
  </si>
  <si>
    <t>05-12-1_事務担当職員_常勤非常勤区分不可_給料賞与区分不可</t>
  </si>
  <si>
    <t>05-12-2_医師事務作業補助者_常勤職員_給料賞与区分不可</t>
  </si>
  <si>
    <t>05-12-2_医師事務作業補助者_常勤非常勤区分不可_給料賞与区分不可</t>
  </si>
  <si>
    <t>05-12-3_診療情報管理士_常勤職員_給料賞与区分不可</t>
  </si>
  <si>
    <t>05-12-3_診療情報管理士_常勤非常勤区分不可_給料賞与区分不可</t>
  </si>
  <si>
    <t>05-13_その他の職員_常勤職員_給料賞与区分不可</t>
  </si>
  <si>
    <t>05-13_その他の職員_常勤非常勤区分不可_給料賞与区分不可</t>
  </si>
  <si>
    <t>Ver.2.1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</si>
</sst>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411]ggge&quot;年&quot;m&quot;月&quot;d&quot;日&quot;;@"/>
    <numFmt numFmtId="178" formatCode="#,##0.0;&quot;▲ &quot;#,##0.0"/>
    <numFmt numFmtId="179" formatCode="#,##0;&quot;△ &quot;#,##0"/>
    <numFmt numFmtId="180" formatCode="0.0"/>
    <numFmt numFmtId="181" formatCode="\(#,##0\);&quot;(△ &quot;#,##0\)"/>
  </numFmts>
  <fonts count="26" x14ac:knownFonts="1">
    <font>
      <sz val="11"/>
      <color theme="1"/>
      <name val="游ゴシック"/>
      <family val="2"/>
      <charset val="128"/>
      <scheme val="minor"/>
    </font>
    <font>
      <sz val="6"/>
      <name val="游ゴシック"/>
      <family val="2"/>
      <charset val="128"/>
      <scheme val="minor"/>
    </font>
    <font>
      <sz val="10"/>
      <color theme="1"/>
      <name val="ＭＳ ゴシック"/>
      <family val="3"/>
      <charset val="128"/>
    </font>
    <font>
      <sz val="10"/>
      <name val="ＭＳ ゴシック"/>
      <family val="3"/>
      <charset val="128"/>
    </font>
    <font>
      <sz val="11"/>
      <color theme="1"/>
      <name val="ＭＳ 明朝"/>
      <family val="1"/>
      <charset val="128"/>
    </font>
    <font>
      <sz val="10"/>
      <color theme="1"/>
      <name val="ＭＳ 明朝"/>
      <family val="1"/>
      <charset val="128"/>
    </font>
    <font>
      <sz val="11"/>
      <color rgb="FFFF0000"/>
      <name val="ＭＳ 明朝"/>
      <family val="1"/>
      <charset val="128"/>
    </font>
    <font>
      <sz val="8"/>
      <color theme="1"/>
      <name val="ＭＳ 明朝"/>
      <family val="1"/>
      <charset val="128"/>
    </font>
    <font>
      <sz val="6"/>
      <color theme="1"/>
      <name val="ＭＳ 明朝"/>
      <family val="1"/>
      <charset val="128"/>
    </font>
    <font>
      <sz val="11"/>
      <color theme="1"/>
      <name val="游ゴシック"/>
      <family val="2"/>
      <charset val="128"/>
      <scheme val="minor"/>
    </font>
    <font>
      <sz val="9"/>
      <name val="ＭＳ ゴシック"/>
      <family val="3"/>
      <charset val="128"/>
    </font>
    <font>
      <sz val="8"/>
      <color theme="1"/>
      <name val="ＭＳ ゴシック"/>
      <family val="3"/>
      <charset val="128"/>
    </font>
    <font>
      <sz val="11"/>
      <color theme="1"/>
      <name val="游ゴシック"/>
      <family val="2"/>
      <scheme val="minor"/>
    </font>
    <font>
      <sz val="11"/>
      <color theme="1"/>
      <name val="游ゴシック"/>
      <family val="3"/>
      <charset val="128"/>
      <scheme val="minor"/>
    </font>
    <font>
      <sz val="9"/>
      <color theme="1"/>
      <name val="ＭＳ 明朝"/>
      <family val="1"/>
      <charset val="128"/>
    </font>
    <font>
      <sz val="12"/>
      <color theme="1"/>
      <name val="ＭＳ 明朝"/>
      <family val="1"/>
      <charset val="128"/>
    </font>
    <font>
      <sz val="5"/>
      <color theme="1"/>
      <name val="ＭＳ 明朝"/>
      <family val="1"/>
      <charset val="128"/>
    </font>
    <font>
      <sz val="8"/>
      <name val="ＭＳ ゴシック"/>
      <family val="3"/>
      <charset val="128"/>
    </font>
    <font>
      <sz val="11"/>
      <color rgb="FFFF0000"/>
      <name val="游ゴシック"/>
      <family val="2"/>
      <charset val="128"/>
      <scheme val="minor"/>
    </font>
    <font>
      <sz val="11"/>
      <name val="ＭＳ 明朝"/>
      <family val="1"/>
      <charset val="128"/>
    </font>
    <font>
      <sz val="11"/>
      <color theme="8"/>
      <name val="游ゴシック"/>
      <family val="2"/>
      <charset val="128"/>
      <scheme val="minor"/>
    </font>
    <font>
      <sz val="11"/>
      <color theme="8"/>
      <name val="游ゴシック"/>
      <family val="3"/>
      <charset val="128"/>
      <scheme val="minor"/>
    </font>
    <font>
      <sz val="11"/>
      <color rgb="FFFF0000"/>
      <name val="游ゴシック"/>
      <family val="3"/>
      <charset val="128"/>
      <scheme val="minor"/>
    </font>
    <font>
      <sz val="14"/>
      <color theme="1"/>
      <name val="ＭＳ 明朝"/>
      <family val="1"/>
      <charset val="128"/>
    </font>
    <font>
      <sz val="7"/>
      <color theme="1"/>
      <name val="ＭＳ 明朝"/>
      <family val="1"/>
      <charset val="128"/>
    </font>
    <font>
      <sz val="10"/>
      <name val="ＭＳ 明朝"/>
      <family val="1"/>
      <charset val="128"/>
    </font>
  </fonts>
  <fills count="5">
    <fill>
      <patternFill patternType="none"/>
    </fill>
    <fill>
      <patternFill patternType="gray125"/>
    </fill>
    <fill>
      <patternFill patternType="solid">
        <fgColor theme="0" tint="-0.14999847407452621"/>
        <bgColor indexed="64"/>
      </patternFill>
    </fill>
    <fill>
      <patternFill patternType="solid">
        <fgColor theme="0" tint="-0.14999847407452621"/>
        <bgColor theme="0" tint="-4.9989318521683403E-2"/>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alignment vertical="center"/>
    </xf>
    <xf numFmtId="38" fontId="9" fillId="0" borderId="0" applyFont="0" applyFill="0" applyBorder="0" applyAlignment="0" applyProtection="0">
      <alignment vertical="center"/>
    </xf>
    <xf numFmtId="0" fontId="12" fillId="0" borderId="0"/>
    <xf numFmtId="0" fontId="13" fillId="0" borderId="0">
      <alignment vertical="center"/>
    </xf>
  </cellStyleXfs>
  <cellXfs count="261">
    <xf numFmtId="0" fontId="0" fillId="0" borderId="0" xfId="0">
      <alignment vertical="center"/>
    </xf>
    <xf numFmtId="0" fontId="2" fillId="0" borderId="0" xfId="0" applyFont="1" applyFill="1" applyAlignment="1">
      <alignment vertical="center" wrapText="1"/>
    </xf>
    <xf numFmtId="0" fontId="2" fillId="0" borderId="12" xfId="0" applyFont="1" applyFill="1" applyBorder="1" applyAlignment="1">
      <alignment vertical="center" wrapText="1"/>
    </xf>
    <xf numFmtId="0" fontId="2" fillId="0" borderId="11" xfId="0" applyFont="1" applyFill="1" applyBorder="1" applyAlignment="1">
      <alignment vertical="center" wrapText="1"/>
    </xf>
    <xf numFmtId="0" fontId="2" fillId="0" borderId="2" xfId="0" applyFont="1" applyFill="1" applyBorder="1" applyAlignment="1">
      <alignment vertical="center"/>
    </xf>
    <xf numFmtId="0" fontId="2" fillId="0" borderId="13" xfId="0" applyFont="1" applyFill="1" applyBorder="1">
      <alignment vertical="center"/>
    </xf>
    <xf numFmtId="0" fontId="2" fillId="0" borderId="0" xfId="0" applyFont="1" applyFill="1">
      <alignment vertical="center"/>
    </xf>
    <xf numFmtId="0" fontId="2" fillId="0" borderId="11" xfId="0" applyFont="1" applyFill="1" applyBorder="1" applyAlignment="1">
      <alignment vertical="center"/>
    </xf>
    <xf numFmtId="0" fontId="2" fillId="0" borderId="12" xfId="0" applyFont="1" applyFill="1" applyBorder="1" applyAlignment="1">
      <alignment vertical="center"/>
    </xf>
    <xf numFmtId="0" fontId="3" fillId="0" borderId="8" xfId="0" applyFont="1" applyFill="1" applyBorder="1" applyAlignment="1">
      <alignment vertical="center" wrapText="1"/>
    </xf>
    <xf numFmtId="0" fontId="3" fillId="0" borderId="3" xfId="0" applyFont="1" applyFill="1" applyBorder="1" applyAlignment="1">
      <alignment vertical="center" wrapText="1"/>
    </xf>
    <xf numFmtId="0" fontId="4" fillId="0" borderId="0" xfId="0" applyFont="1">
      <alignment vertical="center"/>
    </xf>
    <xf numFmtId="0" fontId="4" fillId="0" borderId="0" xfId="0" applyFont="1" applyBorder="1">
      <alignment vertical="center"/>
    </xf>
    <xf numFmtId="0" fontId="4" fillId="0" borderId="3" xfId="0" applyFont="1" applyBorder="1">
      <alignment vertical="center"/>
    </xf>
    <xf numFmtId="0" fontId="4" fillId="0" borderId="4" xfId="0" applyFont="1" applyBorder="1">
      <alignment vertical="center"/>
    </xf>
    <xf numFmtId="0" fontId="4" fillId="0" borderId="13" xfId="0" applyFont="1" applyBorder="1">
      <alignment vertical="center"/>
    </xf>
    <xf numFmtId="0" fontId="4" fillId="0" borderId="15" xfId="0" applyFont="1" applyBorder="1">
      <alignment vertical="center"/>
    </xf>
    <xf numFmtId="0" fontId="4" fillId="0" borderId="14" xfId="0" applyFont="1" applyBorder="1">
      <alignment vertical="center"/>
    </xf>
    <xf numFmtId="0" fontId="5" fillId="0" borderId="8" xfId="0" applyFont="1" applyBorder="1">
      <alignment vertical="center"/>
    </xf>
    <xf numFmtId="0" fontId="5" fillId="0" borderId="0" xfId="0" applyFont="1">
      <alignment vertical="center"/>
    </xf>
    <xf numFmtId="0" fontId="3" fillId="0" borderId="2" xfId="0" applyFont="1" applyFill="1" applyBorder="1" applyAlignment="1">
      <alignment vertical="center" wrapText="1"/>
    </xf>
    <xf numFmtId="0" fontId="2" fillId="0" borderId="1" xfId="0" applyFont="1" applyFill="1" applyBorder="1" applyAlignment="1">
      <alignment horizontal="center" vertical="center" wrapText="1"/>
    </xf>
    <xf numFmtId="0" fontId="6" fillId="0" borderId="0" xfId="0" applyFont="1">
      <alignment vertical="center"/>
    </xf>
    <xf numFmtId="0" fontId="4" fillId="2" borderId="0" xfId="0" applyFont="1" applyFill="1">
      <alignment vertical="center"/>
    </xf>
    <xf numFmtId="0" fontId="4" fillId="2" borderId="0" xfId="0" applyFont="1" applyFill="1" applyAlignment="1">
      <alignment horizontal="center" vertical="center"/>
    </xf>
    <xf numFmtId="0" fontId="4" fillId="3" borderId="0" xfId="0" applyFont="1" applyFill="1">
      <alignment vertical="center"/>
    </xf>
    <xf numFmtId="176" fontId="4" fillId="2" borderId="0" xfId="0" applyNumberFormat="1" applyFont="1" applyFill="1">
      <alignment vertical="center"/>
    </xf>
    <xf numFmtId="0" fontId="4" fillId="3" borderId="0" xfId="0" applyFont="1" applyFill="1" applyAlignment="1">
      <alignment horizontal="center" vertical="center"/>
    </xf>
    <xf numFmtId="0" fontId="4" fillId="0" borderId="0" xfId="0" applyFont="1" applyAlignment="1">
      <alignment horizontal="right" vertical="center"/>
    </xf>
    <xf numFmtId="49" fontId="7" fillId="0" borderId="2" xfId="0" applyNumberFormat="1" applyFont="1" applyBorder="1">
      <alignment vertical="center"/>
    </xf>
    <xf numFmtId="49" fontId="7" fillId="0" borderId="5" xfId="0" applyNumberFormat="1" applyFont="1" applyBorder="1">
      <alignment vertical="center"/>
    </xf>
    <xf numFmtId="49" fontId="7" fillId="0" borderId="6" xfId="0" applyNumberFormat="1" applyFont="1" applyBorder="1">
      <alignment vertical="center"/>
    </xf>
    <xf numFmtId="49" fontId="7" fillId="0" borderId="8" xfId="0" applyNumberFormat="1" applyFont="1" applyBorder="1">
      <alignment vertical="center"/>
    </xf>
    <xf numFmtId="9" fontId="4" fillId="0" borderId="1" xfId="0" applyNumberFormat="1" applyFont="1" applyBorder="1">
      <alignment vertical="center"/>
    </xf>
    <xf numFmtId="0" fontId="4" fillId="2" borderId="0" xfId="0" applyFont="1" applyFill="1" applyAlignment="1">
      <alignment horizontal="right" vertical="center"/>
    </xf>
    <xf numFmtId="0" fontId="4" fillId="2" borderId="0" xfId="0" applyFont="1" applyFill="1" applyAlignment="1">
      <alignment vertical="center" shrinkToFit="1"/>
    </xf>
    <xf numFmtId="0" fontId="3" fillId="0" borderId="1" xfId="0" applyFont="1" applyFill="1" applyBorder="1" applyAlignment="1">
      <alignment vertical="center" wrapText="1"/>
    </xf>
    <xf numFmtId="0" fontId="2" fillId="0" borderId="10" xfId="0" applyFont="1" applyFill="1" applyBorder="1" applyAlignment="1">
      <alignment vertical="center" wrapText="1"/>
    </xf>
    <xf numFmtId="0" fontId="2" fillId="0" borderId="1" xfId="0" applyFont="1" applyFill="1" applyBorder="1" applyAlignment="1">
      <alignment vertical="center" wrapText="1"/>
    </xf>
    <xf numFmtId="0" fontId="2" fillId="0" borderId="0" xfId="0" applyFont="1" applyFill="1" applyAlignment="1">
      <alignment vertical="center"/>
    </xf>
    <xf numFmtId="0" fontId="11" fillId="0" borderId="1" xfId="0" applyFont="1" applyFill="1" applyBorder="1" applyAlignment="1">
      <alignment vertical="center" wrapText="1"/>
    </xf>
    <xf numFmtId="0" fontId="5" fillId="0" borderId="9" xfId="0" applyFont="1" applyBorder="1">
      <alignment vertical="center"/>
    </xf>
    <xf numFmtId="0" fontId="2" fillId="0" borderId="5" xfId="0" applyFont="1" applyFill="1" applyBorder="1" applyAlignment="1">
      <alignment vertical="center" wrapText="1"/>
    </xf>
    <xf numFmtId="0" fontId="0" fillId="0" borderId="4" xfId="0" applyBorder="1">
      <alignment vertical="center"/>
    </xf>
    <xf numFmtId="0" fontId="0" fillId="0" borderId="1" xfId="0" applyBorder="1">
      <alignment vertical="center"/>
    </xf>
    <xf numFmtId="49" fontId="0" fillId="0" borderId="0" xfId="0" applyNumberFormat="1">
      <alignment vertical="center"/>
    </xf>
    <xf numFmtId="0" fontId="0" fillId="0" borderId="10" xfId="0" applyBorder="1">
      <alignment vertical="center"/>
    </xf>
    <xf numFmtId="49" fontId="0" fillId="0" borderId="8" xfId="0" applyNumberFormat="1" applyBorder="1">
      <alignment vertical="center"/>
    </xf>
    <xf numFmtId="0" fontId="0" fillId="2" borderId="14" xfId="0" applyFill="1" applyBorder="1">
      <alignment vertical="center"/>
    </xf>
    <xf numFmtId="0" fontId="0" fillId="2" borderId="12" xfId="0" applyFill="1" applyBorder="1">
      <alignment vertical="center"/>
    </xf>
    <xf numFmtId="49" fontId="0" fillId="2" borderId="6" xfId="0" applyNumberFormat="1" applyFill="1" applyBorder="1">
      <alignment vertical="center"/>
    </xf>
    <xf numFmtId="0" fontId="0" fillId="0" borderId="7" xfId="0" applyBorder="1">
      <alignment vertical="center"/>
    </xf>
    <xf numFmtId="49" fontId="0" fillId="0" borderId="2" xfId="0" applyNumberFormat="1" applyBorder="1">
      <alignment vertical="center"/>
    </xf>
    <xf numFmtId="0" fontId="4" fillId="0" borderId="1" xfId="0" applyFont="1" applyBorder="1" applyAlignment="1">
      <alignment horizontal="left" vertical="center" shrinkToFit="1"/>
    </xf>
    <xf numFmtId="0" fontId="5" fillId="0" borderId="8" xfId="0" applyFont="1" applyBorder="1" applyAlignment="1">
      <alignment vertical="center"/>
    </xf>
    <xf numFmtId="0" fontId="5" fillId="0" borderId="9" xfId="0" applyFont="1" applyBorder="1" applyAlignment="1">
      <alignment vertical="center" shrinkToFit="1"/>
    </xf>
    <xf numFmtId="0" fontId="0" fillId="0" borderId="0" xfId="0" applyAlignment="1">
      <alignment vertical="center" wrapText="1"/>
    </xf>
    <xf numFmtId="0" fontId="4" fillId="0" borderId="10" xfId="0" applyFont="1" applyBorder="1" applyAlignment="1">
      <alignment horizontal="right" vertical="center"/>
    </xf>
    <xf numFmtId="0" fontId="4" fillId="0" borderId="9" xfId="0" applyFont="1" applyBorder="1">
      <alignment vertical="center"/>
    </xf>
    <xf numFmtId="0" fontId="4" fillId="0" borderId="10" xfId="0" applyFont="1" applyBorder="1">
      <alignment vertical="center"/>
    </xf>
    <xf numFmtId="179" fontId="4" fillId="0" borderId="0" xfId="0" applyNumberFormat="1" applyFont="1" applyBorder="1" applyAlignment="1">
      <alignment horizontal="right" vertical="center"/>
    </xf>
    <xf numFmtId="0" fontId="3" fillId="0" borderId="1" xfId="0" applyFont="1" applyFill="1" applyBorder="1" applyAlignment="1">
      <alignment vertical="center"/>
    </xf>
    <xf numFmtId="0" fontId="3" fillId="0" borderId="4" xfId="0" applyFont="1" applyFill="1" applyBorder="1" applyAlignment="1">
      <alignment vertical="center"/>
    </xf>
    <xf numFmtId="0" fontId="7" fillId="0" borderId="5" xfId="0" applyNumberFormat="1" applyFont="1" applyBorder="1">
      <alignment vertical="center"/>
    </xf>
    <xf numFmtId="0" fontId="3" fillId="0" borderId="8" xfId="0" applyFont="1" applyFill="1" applyBorder="1" applyAlignment="1">
      <alignment horizontal="center" vertical="center" wrapText="1"/>
    </xf>
    <xf numFmtId="0" fontId="3" fillId="0" borderId="9" xfId="0" applyFont="1" applyFill="1" applyBorder="1" applyAlignment="1">
      <alignment vertical="center" wrapText="1"/>
    </xf>
    <xf numFmtId="0" fontId="3" fillId="0" borderId="16" xfId="0" applyFont="1" applyFill="1" applyBorder="1" applyAlignment="1">
      <alignment vertical="center" wrapText="1"/>
    </xf>
    <xf numFmtId="0" fontId="10" fillId="0" borderId="8" xfId="0" applyFont="1" applyFill="1" applyBorder="1" applyAlignment="1">
      <alignment vertical="center" wrapText="1"/>
    </xf>
    <xf numFmtId="0" fontId="3" fillId="0" borderId="7" xfId="0" applyFont="1" applyFill="1" applyBorder="1" applyAlignment="1">
      <alignment vertical="center" wrapText="1"/>
    </xf>
    <xf numFmtId="0" fontId="3" fillId="0" borderId="0" xfId="0" applyFont="1" applyFill="1" applyAlignment="1">
      <alignment vertical="center" wrapText="1"/>
    </xf>
    <xf numFmtId="0" fontId="3" fillId="0" borderId="17" xfId="0" applyFont="1" applyFill="1" applyBorder="1" applyAlignment="1">
      <alignment vertical="center" wrapText="1"/>
    </xf>
    <xf numFmtId="0" fontId="3" fillId="0" borderId="10" xfId="0" applyFont="1" applyFill="1" applyBorder="1" applyAlignment="1">
      <alignment vertical="center"/>
    </xf>
    <xf numFmtId="0" fontId="3" fillId="0" borderId="8" xfId="0" applyFont="1" applyFill="1" applyBorder="1" applyAlignment="1">
      <alignment vertical="center"/>
    </xf>
    <xf numFmtId="0" fontId="2" fillId="0" borderId="8" xfId="0" applyFont="1" applyFill="1" applyBorder="1" applyAlignment="1">
      <alignment vertical="center" wrapText="1"/>
    </xf>
    <xf numFmtId="0" fontId="11" fillId="0" borderId="8" xfId="0" applyFont="1" applyFill="1" applyBorder="1" applyAlignment="1">
      <alignment vertical="center" wrapText="1"/>
    </xf>
    <xf numFmtId="0" fontId="17" fillId="0" borderId="1" xfId="0" applyFont="1" applyFill="1" applyBorder="1" applyAlignment="1">
      <alignment vertical="center" wrapText="1"/>
    </xf>
    <xf numFmtId="0" fontId="4" fillId="0" borderId="12"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20" fillId="0" borderId="0" xfId="0" applyFont="1" applyAlignment="1">
      <alignment vertical="center" wrapText="1"/>
    </xf>
    <xf numFmtId="0" fontId="21" fillId="0" borderId="0" xfId="0" applyFont="1" applyAlignment="1">
      <alignment vertical="center" wrapText="1"/>
    </xf>
    <xf numFmtId="0" fontId="18" fillId="0" borderId="0" xfId="0" applyFont="1" applyAlignment="1">
      <alignment vertical="center" wrapText="1"/>
    </xf>
    <xf numFmtId="0" fontId="22" fillId="0" borderId="0" xfId="0" applyFont="1" applyAlignment="1">
      <alignment vertical="center" wrapText="1"/>
    </xf>
    <xf numFmtId="0" fontId="4" fillId="0" borderId="1" xfId="0" applyFont="1" applyFill="1" applyBorder="1" applyAlignment="1">
      <alignment vertical="center" shrinkToFit="1"/>
    </xf>
    <xf numFmtId="0" fontId="15" fillId="0" borderId="0" xfId="0" applyFont="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8" xfId="0" applyFont="1" applyFill="1" applyBorder="1" applyAlignment="1" applyProtection="1">
      <alignment vertical="center"/>
    </xf>
    <xf numFmtId="0" fontId="4" fillId="0" borderId="10" xfId="0" applyFont="1" applyFill="1" applyBorder="1" applyAlignment="1" applyProtection="1">
      <alignment vertical="center"/>
    </xf>
    <xf numFmtId="0" fontId="4" fillId="0" borderId="1" xfId="0" applyNumberFormat="1" applyFont="1" applyFill="1" applyBorder="1" applyAlignment="1" applyProtection="1">
      <alignment vertical="center" shrinkToFit="1"/>
    </xf>
    <xf numFmtId="0" fontId="4" fillId="0" borderId="1" xfId="0" applyNumberFormat="1" applyFont="1" applyFill="1" applyBorder="1" applyAlignment="1" applyProtection="1">
      <alignment horizontal="left" vertical="center" shrinkToFit="1"/>
    </xf>
    <xf numFmtId="0" fontId="4" fillId="0" borderId="0" xfId="0" applyNumberFormat="1" applyFont="1" applyFill="1" applyBorder="1" applyAlignment="1" applyProtection="1">
      <alignment vertical="center" shrinkToFit="1"/>
    </xf>
    <xf numFmtId="0" fontId="4" fillId="0" borderId="5" xfId="0" applyFont="1" applyBorder="1" applyAlignment="1">
      <alignment horizontal="left" vertical="center" indent="1"/>
    </xf>
    <xf numFmtId="0" fontId="4" fillId="0" borderId="2" xfId="0" applyFont="1" applyBorder="1" applyAlignment="1">
      <alignment horizontal="left" vertical="center" indent="1"/>
    </xf>
    <xf numFmtId="0" fontId="4" fillId="0" borderId="8" xfId="0" applyFont="1" applyBorder="1" applyAlignment="1">
      <alignment horizontal="left" vertical="center" indent="1"/>
    </xf>
    <xf numFmtId="38" fontId="4" fillId="2" borderId="0" xfId="1" applyFont="1" applyFill="1" applyBorder="1" applyAlignment="1">
      <alignment horizontal="right" vertical="center" shrinkToFit="1"/>
    </xf>
    <xf numFmtId="38" fontId="4" fillId="4" borderId="0" xfId="1" applyFont="1" applyFill="1" applyBorder="1" applyAlignment="1">
      <alignment vertical="center" shrinkToFit="1"/>
    </xf>
    <xf numFmtId="38" fontId="4" fillId="2" borderId="0" xfId="1" applyFont="1" applyFill="1" applyBorder="1" applyAlignment="1">
      <alignment vertical="center" shrinkToFit="1"/>
    </xf>
    <xf numFmtId="38" fontId="4" fillId="4" borderId="0" xfId="1" applyFont="1" applyFill="1" applyBorder="1" applyAlignment="1">
      <alignment horizontal="right" vertical="center" shrinkToFit="1"/>
    </xf>
    <xf numFmtId="49" fontId="7" fillId="0" borderId="1" xfId="0" applyNumberFormat="1" applyFont="1" applyBorder="1" applyAlignment="1">
      <alignment vertical="center" shrinkToFit="1"/>
    </xf>
    <xf numFmtId="0" fontId="19" fillId="0" borderId="5" xfId="0" applyFont="1" applyBorder="1" applyAlignment="1">
      <alignment horizontal="left" vertical="center" indent="1"/>
    </xf>
    <xf numFmtId="0" fontId="4" fillId="0" borderId="3" xfId="0" applyFont="1" applyFill="1" applyBorder="1" applyAlignment="1" applyProtection="1">
      <alignment horizontal="center" vertical="center" shrinkToFit="1"/>
      <protection locked="0"/>
    </xf>
    <xf numFmtId="0" fontId="4" fillId="3" borderId="0" xfId="0" applyFont="1" applyFill="1" applyAlignment="1">
      <alignment vertical="center" shrinkToFit="1"/>
    </xf>
    <xf numFmtId="0" fontId="4" fillId="0" borderId="0" xfId="0" applyFont="1" applyAlignment="1">
      <alignment horizontal="center" vertical="center"/>
    </xf>
    <xf numFmtId="49" fontId="4" fillId="0" borderId="8" xfId="0" applyNumberFormat="1" applyFont="1" applyFill="1" applyBorder="1" applyAlignment="1" applyProtection="1">
      <alignment horizontal="centerContinuous" vertical="center"/>
      <protection locked="0"/>
    </xf>
    <xf numFmtId="49" fontId="4" fillId="0" borderId="9" xfId="0" applyNumberFormat="1" applyFont="1" applyFill="1" applyBorder="1" applyAlignment="1" applyProtection="1">
      <alignment horizontal="centerContinuous" vertical="center"/>
    </xf>
    <xf numFmtId="49" fontId="4" fillId="0" borderId="10" xfId="0" applyNumberFormat="1" applyFont="1" applyFill="1" applyBorder="1" applyAlignment="1" applyProtection="1">
      <alignment horizontal="centerContinuous" vertical="center"/>
    </xf>
    <xf numFmtId="49" fontId="4" fillId="0" borderId="8" xfId="0" applyNumberFormat="1" applyFont="1" applyFill="1" applyBorder="1" applyAlignment="1" applyProtection="1">
      <alignment vertical="center"/>
      <protection locked="0"/>
    </xf>
    <xf numFmtId="1" fontId="4" fillId="0" borderId="8" xfId="0" applyNumberFormat="1" applyFont="1" applyFill="1" applyBorder="1" applyAlignment="1" applyProtection="1">
      <alignment horizontal="centerContinuous" vertical="center"/>
      <protection locked="0"/>
    </xf>
    <xf numFmtId="1" fontId="4" fillId="0" borderId="10" xfId="0" applyNumberFormat="1" applyFont="1" applyFill="1" applyBorder="1" applyAlignment="1" applyProtection="1">
      <alignment horizontal="centerContinuous" vertical="center"/>
    </xf>
    <xf numFmtId="1" fontId="4" fillId="0" borderId="9" xfId="0" applyNumberFormat="1" applyFont="1" applyFill="1" applyBorder="1" applyAlignment="1" applyProtection="1">
      <alignment horizontal="centerContinuous" vertical="center"/>
    </xf>
    <xf numFmtId="180" fontId="4" fillId="0" borderId="8" xfId="0" applyNumberFormat="1" applyFont="1" applyFill="1" applyBorder="1" applyAlignment="1" applyProtection="1">
      <alignment horizontal="centerContinuous" vertical="center" shrinkToFit="1"/>
      <protection locked="0"/>
    </xf>
    <xf numFmtId="180" fontId="4" fillId="0" borderId="1" xfId="0" applyNumberFormat="1" applyFont="1" applyFill="1" applyBorder="1" applyAlignment="1" applyProtection="1">
      <alignment horizontal="center" vertical="center" shrinkToFit="1"/>
      <protection locked="0"/>
    </xf>
    <xf numFmtId="49" fontId="4" fillId="0" borderId="8" xfId="0" applyNumberFormat="1" applyFont="1" applyFill="1" applyBorder="1" applyAlignment="1" applyProtection="1">
      <alignment horizontal="centerContinuous" vertical="center" shrinkToFit="1"/>
      <protection locked="0"/>
    </xf>
    <xf numFmtId="49" fontId="4" fillId="0" borderId="9" xfId="0" applyNumberFormat="1" applyFont="1" applyFill="1" applyBorder="1" applyAlignment="1" applyProtection="1">
      <alignment vertical="center"/>
    </xf>
    <xf numFmtId="49" fontId="4" fillId="0" borderId="10" xfId="0" applyNumberFormat="1" applyFont="1" applyFill="1" applyBorder="1" applyAlignment="1" applyProtection="1">
      <alignment vertical="center"/>
    </xf>
    <xf numFmtId="0" fontId="4" fillId="0" borderId="8" xfId="0" applyFont="1" applyFill="1" applyBorder="1" applyAlignment="1" applyProtection="1">
      <alignment horizontal="centerContinuous" vertical="center" shrinkToFit="1"/>
      <protection locked="0"/>
    </xf>
    <xf numFmtId="0" fontId="4" fillId="0" borderId="10" xfId="0"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protection locked="0"/>
    </xf>
    <xf numFmtId="180" fontId="4" fillId="0" borderId="10" xfId="0" applyNumberFormat="1" applyFont="1" applyFill="1" applyBorder="1" applyAlignment="1" applyProtection="1">
      <alignment horizontal="centerContinuous" vertical="center" shrinkToFit="1"/>
    </xf>
    <xf numFmtId="49" fontId="4" fillId="0" borderId="10" xfId="0" applyNumberFormat="1" applyFont="1" applyFill="1" applyBorder="1" applyAlignment="1" applyProtection="1">
      <alignment horizontal="centerContinuous" vertical="center" shrinkToFit="1"/>
    </xf>
    <xf numFmtId="177" fontId="4" fillId="0" borderId="0" xfId="0" applyNumberFormat="1" applyFont="1" applyFill="1" applyAlignment="1" applyProtection="1">
      <alignment horizontal="centerContinuous" vertical="center"/>
    </xf>
    <xf numFmtId="0" fontId="2" fillId="0" borderId="5" xfId="0" applyFont="1" applyFill="1" applyBorder="1">
      <alignment vertical="center"/>
    </xf>
    <xf numFmtId="0" fontId="4" fillId="0" borderId="1" xfId="0" applyFont="1" applyFill="1" applyBorder="1" applyAlignment="1">
      <alignment horizontal="center" vertical="center"/>
    </xf>
    <xf numFmtId="38" fontId="14" fillId="0" borderId="22" xfId="1" applyFont="1" applyFill="1" applyBorder="1" applyAlignment="1" applyProtection="1">
      <alignment horizontal="right" vertical="center" shrinkToFit="1"/>
      <protection locked="0"/>
    </xf>
    <xf numFmtId="0" fontId="2" fillId="0" borderId="0" xfId="0" applyFont="1">
      <alignment vertical="center"/>
    </xf>
    <xf numFmtId="0" fontId="2" fillId="0" borderId="12"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2" fillId="0" borderId="5" xfId="0" applyFont="1" applyBorder="1">
      <alignment vertical="center"/>
    </xf>
    <xf numFmtId="180" fontId="4" fillId="0" borderId="8" xfId="0" applyNumberFormat="1" applyFont="1" applyFill="1" applyBorder="1" applyAlignment="1" applyProtection="1">
      <alignment horizontal="center" vertical="center" shrinkToFit="1"/>
    </xf>
    <xf numFmtId="179" fontId="4" fillId="0" borderId="11" xfId="0" applyNumberFormat="1" applyFont="1" applyFill="1" applyBorder="1" applyAlignment="1" applyProtection="1">
      <alignment horizontal="right" vertical="center" shrinkToFit="1"/>
      <protection locked="0"/>
    </xf>
    <xf numFmtId="179" fontId="4" fillId="0" borderId="5" xfId="0" applyNumberFormat="1" applyFont="1" applyFill="1" applyBorder="1" applyAlignment="1" applyProtection="1">
      <alignment horizontal="right" vertical="center" shrinkToFit="1"/>
      <protection locked="0"/>
    </xf>
    <xf numFmtId="179" fontId="4" fillId="0" borderId="5" xfId="0" applyNumberFormat="1" applyFont="1" applyBorder="1" applyAlignment="1">
      <alignment horizontal="right" vertical="center" shrinkToFit="1"/>
    </xf>
    <xf numFmtId="179" fontId="4" fillId="0" borderId="6" xfId="0" applyNumberFormat="1" applyFont="1" applyFill="1" applyBorder="1" applyAlignment="1" applyProtection="1">
      <alignment horizontal="right" vertical="center" shrinkToFit="1"/>
      <protection locked="0"/>
    </xf>
    <xf numFmtId="179" fontId="4" fillId="0" borderId="5" xfId="0" applyNumberFormat="1" applyFont="1" applyFill="1" applyBorder="1" applyAlignment="1" applyProtection="1">
      <alignment vertical="center" shrinkToFit="1"/>
      <protection locked="0"/>
    </xf>
    <xf numFmtId="179" fontId="4" fillId="0" borderId="5" xfId="0" applyNumberFormat="1" applyFont="1" applyBorder="1" applyAlignment="1" applyProtection="1">
      <alignment vertical="center" shrinkToFit="1"/>
      <protection locked="0"/>
    </xf>
    <xf numFmtId="179" fontId="4" fillId="0" borderId="2" xfId="0" applyNumberFormat="1" applyFont="1" applyFill="1" applyBorder="1" applyAlignment="1" applyProtection="1">
      <alignment vertical="center" shrinkToFit="1"/>
      <protection locked="0"/>
    </xf>
    <xf numFmtId="179" fontId="4" fillId="0" borderId="5" xfId="0" applyNumberFormat="1" applyFont="1" applyBorder="1" applyAlignment="1">
      <alignment vertical="center" shrinkToFit="1"/>
    </xf>
    <xf numFmtId="0" fontId="4" fillId="0" borderId="5" xfId="0" applyFont="1" applyBorder="1" applyAlignment="1">
      <alignment vertical="center" shrinkToFit="1"/>
    </xf>
    <xf numFmtId="181" fontId="4" fillId="0" borderId="5" xfId="0" applyNumberFormat="1" applyFont="1" applyBorder="1" applyAlignment="1" applyProtection="1">
      <alignment horizontal="right" vertical="center" shrinkToFit="1"/>
      <protection locked="0"/>
    </xf>
    <xf numFmtId="0" fontId="4" fillId="0" borderId="22" xfId="0" applyFont="1" applyFill="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xf>
    <xf numFmtId="179" fontId="4" fillId="0" borderId="8" xfId="0" applyNumberFormat="1" applyFont="1" applyBorder="1" applyAlignment="1" applyProtection="1">
      <alignment horizontal="right" vertical="center" shrinkToFit="1"/>
    </xf>
    <xf numFmtId="0" fontId="4" fillId="0" borderId="0" xfId="0" applyFont="1" applyProtection="1">
      <alignment vertical="center"/>
    </xf>
    <xf numFmtId="0" fontId="4" fillId="0" borderId="0" xfId="0" applyFont="1" applyAlignment="1" applyProtection="1">
      <alignment horizontal="right" vertical="center"/>
    </xf>
    <xf numFmtId="179" fontId="14" fillId="0" borderId="1" xfId="0" applyNumberFormat="1" applyFont="1" applyBorder="1" applyAlignment="1" applyProtection="1">
      <alignment horizontal="right" vertical="center" shrinkToFit="1"/>
      <protection locked="0"/>
    </xf>
    <xf numFmtId="178" fontId="14" fillId="0" borderId="23" xfId="0" applyNumberFormat="1" applyFont="1" applyBorder="1" applyAlignment="1" applyProtection="1">
      <alignment horizontal="right" vertical="center" shrinkToFit="1"/>
      <protection locked="0"/>
    </xf>
    <xf numFmtId="179" fontId="14" fillId="0" borderId="22" xfId="0" applyNumberFormat="1" applyFont="1" applyBorder="1" applyAlignment="1" applyProtection="1">
      <alignment horizontal="right" vertical="center" shrinkToFit="1"/>
      <protection locked="0"/>
    </xf>
    <xf numFmtId="179" fontId="14" fillId="0" borderId="24" xfId="0" applyNumberFormat="1" applyFont="1" applyBorder="1" applyAlignment="1" applyProtection="1">
      <alignment horizontal="right" vertical="center" shrinkToFit="1"/>
      <protection locked="0"/>
    </xf>
    <xf numFmtId="179" fontId="14" fillId="0" borderId="25" xfId="0" applyNumberFormat="1" applyFont="1" applyBorder="1" applyAlignment="1" applyProtection="1">
      <alignment horizontal="right" vertical="center" shrinkToFit="1"/>
      <protection locked="0"/>
    </xf>
    <xf numFmtId="178" fontId="14" fillId="0" borderId="26" xfId="0" applyNumberFormat="1" applyFont="1" applyBorder="1" applyAlignment="1" applyProtection="1">
      <alignment horizontal="right" vertical="center" shrinkToFit="1"/>
      <protection locked="0"/>
    </xf>
    <xf numFmtId="0" fontId="4" fillId="2" borderId="0" xfId="0" applyFont="1" applyFill="1" applyAlignment="1">
      <alignment horizontal="left" vertical="center"/>
    </xf>
    <xf numFmtId="0" fontId="4" fillId="0" borderId="10" xfId="0" applyFont="1" applyBorder="1" applyAlignment="1">
      <alignment horizontal="centerContinuous" vertical="center" shrinkToFit="1"/>
    </xf>
    <xf numFmtId="0" fontId="25" fillId="0" borderId="0" xfId="0" applyFont="1">
      <alignment vertical="center"/>
    </xf>
    <xf numFmtId="180" fontId="14" fillId="0" borderId="23" xfId="0" applyNumberFormat="1" applyFont="1" applyBorder="1" applyAlignment="1" applyProtection="1">
      <alignment horizontal="right" vertical="center" shrinkToFit="1"/>
      <protection locked="0"/>
    </xf>
    <xf numFmtId="180" fontId="14" fillId="0" borderId="26" xfId="0" applyNumberFormat="1" applyFont="1" applyBorder="1" applyAlignment="1" applyProtection="1">
      <alignment horizontal="right" vertical="center" shrinkToFit="1"/>
      <protection locked="0"/>
    </xf>
    <xf numFmtId="0" fontId="4" fillId="0" borderId="8" xfId="0" applyFont="1" applyBorder="1" applyAlignment="1" applyProtection="1">
      <alignment horizontal="centerContinuous" vertical="center" shrinkToFit="1"/>
      <protection locked="0"/>
    </xf>
    <xf numFmtId="0" fontId="3" fillId="0" borderId="7" xfId="0" applyFont="1" applyBorder="1" applyAlignment="1">
      <alignment vertical="center" wrapText="1"/>
    </xf>
    <xf numFmtId="0" fontId="3" fillId="0" borderId="2" xfId="0" applyFont="1" applyBorder="1" applyAlignment="1">
      <alignment vertical="center" wrapText="1"/>
    </xf>
    <xf numFmtId="0" fontId="3" fillId="0" borderId="12" xfId="0" applyFont="1" applyBorder="1" applyAlignment="1">
      <alignment vertical="center" wrapText="1"/>
    </xf>
    <xf numFmtId="49" fontId="0" fillId="0" borderId="0" xfId="0" applyNumberFormat="1" applyFill="1" applyAlignment="1">
      <alignment horizontal="right" vertical="center"/>
    </xf>
    <xf numFmtId="1" fontId="0" fillId="0" borderId="0" xfId="0" applyNumberFormat="1" applyFill="1" applyAlignment="1">
      <alignment horizontal="right" vertical="center"/>
    </xf>
    <xf numFmtId="57" fontId="0" fillId="0" borderId="0" xfId="0" applyNumberFormat="1" applyFill="1" applyAlignment="1">
      <alignment horizontal="right" vertical="center"/>
    </xf>
    <xf numFmtId="0" fontId="0" fillId="0" borderId="0" xfId="0" applyFill="1" applyAlignment="1">
      <alignment horizontal="right" vertical="center"/>
    </xf>
    <xf numFmtId="49" fontId="0" fillId="0" borderId="0" xfId="0" applyNumberFormat="1" applyAlignment="1">
      <alignment horizontal="right" vertical="center"/>
    </xf>
    <xf numFmtId="0" fontId="0" fillId="0" borderId="0" xfId="0" applyAlignment="1">
      <alignment horizontal="right" vertical="center"/>
    </xf>
    <xf numFmtId="0" fontId="4" fillId="0" borderId="8" xfId="0" applyFont="1" applyBorder="1" applyAlignment="1">
      <alignment horizontal="left" vertical="center" shrinkToFit="1"/>
    </xf>
    <xf numFmtId="0" fontId="4" fillId="0" borderId="9" xfId="0" applyFont="1" applyBorder="1" applyAlignment="1">
      <alignment horizontal="left" vertical="center" shrinkToFit="1"/>
    </xf>
    <xf numFmtId="0" fontId="5"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8" fillId="0" borderId="11" xfId="0" applyFont="1" applyBorder="1" applyAlignment="1">
      <alignment horizontal="center" vertical="top" textRotation="255" wrapText="1"/>
    </xf>
    <xf numFmtId="0" fontId="8" fillId="0" borderId="12" xfId="0" applyFont="1" applyBorder="1" applyAlignment="1">
      <alignment horizontal="center" vertical="top" textRotation="255" wrapText="1"/>
    </xf>
    <xf numFmtId="0" fontId="5" fillId="0" borderId="3"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9" xfId="0" applyFont="1" applyBorder="1" applyAlignment="1">
      <alignment horizontal="left" vertical="center" shrinkToFit="1"/>
    </xf>
    <xf numFmtId="0" fontId="4" fillId="0" borderId="8" xfId="0" applyFont="1" applyBorder="1" applyAlignment="1">
      <alignment horizontal="center" vertical="center" shrinkToFit="1"/>
    </xf>
    <xf numFmtId="0" fontId="4" fillId="0" borderId="9" xfId="0" applyFont="1" applyBorder="1" applyAlignment="1">
      <alignment horizontal="center" vertical="center" shrinkToFi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4" fillId="0" borderId="19"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1" xfId="0" applyFont="1" applyFill="1" applyBorder="1" applyAlignment="1">
      <alignment horizontal="center" vertical="center" wrapText="1"/>
    </xf>
    <xf numFmtId="0" fontId="4" fillId="0" borderId="31" xfId="0" applyFont="1" applyFill="1" applyBorder="1" applyAlignment="1">
      <alignment horizontal="center" vertical="center"/>
    </xf>
    <xf numFmtId="0" fontId="4" fillId="0" borderId="23" xfId="0" applyFont="1" applyFill="1" applyBorder="1" applyAlignment="1">
      <alignment horizontal="center" vertical="center"/>
    </xf>
    <xf numFmtId="0" fontId="24" fillId="0" borderId="1" xfId="0" applyFont="1" applyFill="1" applyBorder="1" applyAlignment="1">
      <alignment horizontal="center" vertical="center" wrapText="1" shrinkToFit="1"/>
    </xf>
    <xf numFmtId="0" fontId="4" fillId="0" borderId="2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2"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8" xfId="0" applyNumberFormat="1" applyFont="1" applyFill="1" applyBorder="1" applyAlignment="1" applyProtection="1">
      <alignment horizontal="left" vertical="center" shrinkToFit="1"/>
    </xf>
    <xf numFmtId="0" fontId="4" fillId="0" borderId="10" xfId="0" applyNumberFormat="1" applyFont="1" applyFill="1" applyBorder="1" applyAlignment="1" applyProtection="1">
      <alignment horizontal="left" vertical="center" shrinkToFit="1"/>
    </xf>
    <xf numFmtId="0" fontId="4" fillId="0" borderId="1" xfId="0" applyNumberFormat="1" applyFont="1" applyFill="1" applyBorder="1" applyAlignment="1" applyProtection="1">
      <alignment horizontal="center" vertical="center" shrinkToFit="1"/>
    </xf>
    <xf numFmtId="49" fontId="4" fillId="0" borderId="8" xfId="0" applyNumberFormat="1" applyFont="1" applyBorder="1" applyAlignment="1">
      <alignment horizontal="center" vertical="center"/>
    </xf>
    <xf numFmtId="49" fontId="4" fillId="0" borderId="9"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4" fillId="0" borderId="9" xfId="0" applyNumberFormat="1" applyFont="1" applyFill="1" applyBorder="1" applyAlignment="1" applyProtection="1">
      <alignment horizontal="left" vertical="center" shrinkToFit="1"/>
    </xf>
    <xf numFmtId="0" fontId="4" fillId="0" borderId="0" xfId="0" applyNumberFormat="1" applyFont="1" applyFill="1" applyBorder="1" applyAlignment="1" applyProtection="1">
      <alignment horizontal="left" vertical="center" shrinkToFit="1"/>
    </xf>
    <xf numFmtId="0" fontId="4" fillId="0" borderId="13" xfId="0" applyNumberFormat="1" applyFont="1" applyFill="1" applyBorder="1" applyAlignment="1" applyProtection="1">
      <alignment horizontal="left" vertical="center" shrinkToFit="1"/>
    </xf>
    <xf numFmtId="0" fontId="4" fillId="0" borderId="2" xfId="0" applyNumberFormat="1" applyFont="1" applyFill="1" applyBorder="1" applyAlignment="1" applyProtection="1">
      <alignment horizontal="left" vertical="center" shrinkToFit="1"/>
    </xf>
    <xf numFmtId="0" fontId="4" fillId="0" borderId="4" xfId="0" applyNumberFormat="1" applyFont="1" applyFill="1" applyBorder="1" applyAlignment="1" applyProtection="1">
      <alignment horizontal="left" vertical="center" shrinkToFit="1"/>
    </xf>
    <xf numFmtId="180" fontId="4" fillId="0" borderId="8" xfId="0" applyNumberFormat="1" applyFont="1" applyFill="1" applyBorder="1" applyAlignment="1" applyProtection="1">
      <alignment horizontal="center" vertical="center" shrinkToFit="1"/>
    </xf>
    <xf numFmtId="180" fontId="4" fillId="0" borderId="10" xfId="0" applyNumberFormat="1" applyFont="1" applyFill="1" applyBorder="1" applyAlignment="1" applyProtection="1">
      <alignment horizontal="center" vertical="center" shrinkToFit="1"/>
    </xf>
    <xf numFmtId="49" fontId="4" fillId="0" borderId="1" xfId="0" applyNumberFormat="1" applyFont="1" applyFill="1" applyBorder="1" applyAlignment="1" applyProtection="1">
      <alignment horizontal="left" vertical="center" shrinkToFit="1"/>
    </xf>
    <xf numFmtId="0" fontId="4" fillId="0" borderId="1" xfId="0" applyFont="1" applyBorder="1" applyAlignment="1">
      <alignment horizontal="center" vertical="center"/>
    </xf>
    <xf numFmtId="0" fontId="4" fillId="0" borderId="10" xfId="0" applyFont="1" applyBorder="1" applyAlignment="1">
      <alignment horizontal="center" vertical="center" shrinkToFit="1"/>
    </xf>
    <xf numFmtId="0" fontId="4" fillId="0" borderId="1" xfId="0" applyFont="1" applyBorder="1" applyAlignment="1">
      <alignment horizontal="left" vertical="center" shrinkToFit="1"/>
    </xf>
    <xf numFmtId="1" fontId="4" fillId="0" borderId="8" xfId="0" applyNumberFormat="1" applyFont="1" applyBorder="1" applyAlignment="1">
      <alignment horizontal="center" vertical="center"/>
    </xf>
    <xf numFmtId="1" fontId="4" fillId="0" borderId="9" xfId="0" applyNumberFormat="1" applyFont="1" applyBorder="1" applyAlignment="1">
      <alignment horizontal="center" vertical="center"/>
    </xf>
    <xf numFmtId="1" fontId="4" fillId="0" borderId="10" xfId="0" applyNumberFormat="1" applyFont="1" applyBorder="1" applyAlignment="1">
      <alignment horizontal="center" vertical="center"/>
    </xf>
    <xf numFmtId="0" fontId="4" fillId="0" borderId="27"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18"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24" fillId="0" borderId="7" xfId="0" applyFont="1" applyFill="1" applyBorder="1" applyAlignment="1">
      <alignment horizontal="center" vertical="center" wrapText="1" shrinkToFit="1"/>
    </xf>
    <xf numFmtId="0" fontId="24" fillId="0" borderId="12" xfId="0" applyFont="1" applyFill="1" applyBorder="1" applyAlignment="1">
      <alignment horizontal="center" vertical="center" shrinkToFi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4" fillId="0" borderId="18"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32" xfId="0" applyFont="1" applyFill="1" applyBorder="1" applyAlignment="1">
      <alignment horizontal="center" vertical="center" wrapText="1"/>
    </xf>
    <xf numFmtId="0" fontId="4" fillId="0" borderId="34" xfId="0" applyFont="1" applyFill="1" applyBorder="1" applyAlignment="1">
      <alignment horizontal="center" vertical="center"/>
    </xf>
    <xf numFmtId="0" fontId="4" fillId="0" borderId="33" xfId="0" applyFont="1" applyFill="1" applyBorder="1" applyAlignment="1">
      <alignment horizontal="center" vertical="center" wrapText="1"/>
    </xf>
    <xf numFmtId="0" fontId="4" fillId="0" borderId="35" xfId="0" applyFont="1" applyFill="1" applyBorder="1" applyAlignment="1">
      <alignment horizontal="center" vertical="center"/>
    </xf>
    <xf numFmtId="0" fontId="4" fillId="0" borderId="30" xfId="0" applyFont="1" applyFill="1" applyBorder="1" applyAlignment="1">
      <alignment horizontal="center" vertical="center"/>
    </xf>
    <xf numFmtId="0" fontId="23" fillId="0" borderId="0" xfId="0" applyFont="1" applyAlignment="1">
      <alignment horizontal="center" vertical="center"/>
    </xf>
    <xf numFmtId="0" fontId="4" fillId="0" borderId="1" xfId="0" applyFont="1" applyBorder="1" applyAlignment="1">
      <alignment horizontal="left" vertical="center"/>
    </xf>
    <xf numFmtId="0" fontId="4" fillId="0" borderId="8" xfId="0" applyNumberFormat="1" applyFont="1" applyFill="1" applyBorder="1" applyAlignment="1" applyProtection="1">
      <alignment horizontal="center" vertical="center" shrinkToFit="1"/>
    </xf>
    <xf numFmtId="0" fontId="4" fillId="0" borderId="10" xfId="0" applyNumberFormat="1" applyFont="1" applyFill="1" applyBorder="1" applyAlignment="1" applyProtection="1">
      <alignment horizontal="center" vertical="center" shrinkToFit="1"/>
    </xf>
    <xf numFmtId="0" fontId="23" fillId="0" borderId="3" xfId="0" applyFont="1" applyBorder="1" applyAlignment="1">
      <alignment horizontal="center" vertical="top" textRotation="255" wrapText="1" indent="5"/>
    </xf>
    <xf numFmtId="0" fontId="23" fillId="0" borderId="0" xfId="0" applyFont="1" applyBorder="1" applyAlignment="1">
      <alignment horizontal="center" vertical="top" textRotation="255" wrapText="1" indent="5"/>
    </xf>
    <xf numFmtId="0" fontId="23" fillId="0" borderId="15" xfId="0" applyFont="1" applyBorder="1" applyAlignment="1">
      <alignment horizontal="center" vertical="top" textRotation="255" wrapText="1" indent="5"/>
    </xf>
    <xf numFmtId="0" fontId="2" fillId="0" borderId="8"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8" xfId="0" applyFont="1" applyFill="1" applyBorder="1" applyAlignment="1">
      <alignment vertical="center" wrapText="1"/>
    </xf>
    <xf numFmtId="0" fontId="2" fillId="0" borderId="10" xfId="0" applyFont="1" applyFill="1" applyBorder="1" applyAlignment="1">
      <alignment vertical="center" wrapText="1"/>
    </xf>
    <xf numFmtId="0" fontId="3" fillId="0" borderId="2" xfId="0" applyFont="1" applyFill="1" applyBorder="1" applyAlignment="1">
      <alignment vertical="center"/>
    </xf>
    <xf numFmtId="0" fontId="3" fillId="0" borderId="4" xfId="0" applyFont="1" applyFill="1" applyBorder="1" applyAlignment="1">
      <alignment vertical="center"/>
    </xf>
    <xf numFmtId="0" fontId="2" fillId="0" borderId="8" xfId="0" applyFont="1" applyFill="1" applyBorder="1" applyAlignment="1">
      <alignment vertical="center"/>
    </xf>
    <xf numFmtId="0" fontId="2" fillId="0" borderId="10" xfId="0" applyFont="1" applyFill="1" applyBorder="1" applyAlignment="1">
      <alignment vertical="center"/>
    </xf>
    <xf numFmtId="0" fontId="2" fillId="0" borderId="1" xfId="0" applyFont="1" applyFill="1" applyBorder="1" applyAlignment="1">
      <alignment vertical="center" wrapText="1"/>
    </xf>
    <xf numFmtId="0" fontId="2" fillId="0" borderId="9" xfId="0" applyFont="1" applyFill="1" applyBorder="1" applyAlignment="1">
      <alignment vertical="center" wrapText="1"/>
    </xf>
    <xf numFmtId="0" fontId="2" fillId="0" borderId="7" xfId="0" applyFont="1" applyFill="1" applyBorder="1" applyAlignment="1">
      <alignment vertical="center" wrapText="1"/>
    </xf>
    <xf numFmtId="0" fontId="2" fillId="0" borderId="2" xfId="0" applyFont="1" applyFill="1" applyBorder="1" applyAlignment="1">
      <alignment vertical="center" wrapText="1"/>
    </xf>
    <xf numFmtId="0" fontId="2" fillId="0" borderId="4" xfId="0" applyFont="1" applyFill="1" applyBorder="1" applyAlignment="1">
      <alignment vertical="center" wrapText="1"/>
    </xf>
    <xf numFmtId="0" fontId="3" fillId="0" borderId="1" xfId="0" applyFont="1" applyFill="1" applyBorder="1" applyAlignment="1">
      <alignment vertical="center"/>
    </xf>
    <xf numFmtId="0" fontId="2" fillId="0" borderId="3" xfId="0" applyFont="1" applyFill="1" applyBorder="1" applyAlignment="1">
      <alignment vertical="center" wrapText="1"/>
    </xf>
    <xf numFmtId="0" fontId="2" fillId="0" borderId="9" xfId="0" applyFont="1" applyFill="1" applyBorder="1" applyAlignment="1">
      <alignment horizontal="center" vertical="center"/>
    </xf>
  </cellXfs>
  <cellStyles count="4">
    <cellStyle name="桁区切り" xfId="1" builtinId="6"/>
    <cellStyle name="標準" xfId="0" builtinId="0"/>
    <cellStyle name="標準 2" xfId="2" xr:uid="{8A3FC14C-0214-4531-A4F3-9174B6BB3D12}"/>
    <cellStyle name="標準 3" xfId="3" xr:uid="{6612F7E9-B0BF-4CFA-AB1B-737B68DAC8AE}"/>
  </cellStyles>
  <dxfs count="406">
    <dxf>
      <numFmt numFmtId="30" formatCode="@"/>
      <border diagonalUp="0" diagonalDown="0">
        <left style="thin">
          <color indexed="64"/>
        </left>
        <right/>
        <top style="thin">
          <color indexed="64"/>
        </top>
        <bottom style="thin">
          <color indexed="64"/>
        </bottom>
        <vertical/>
        <horizontal/>
      </border>
    </dxf>
    <dxf>
      <numFmt numFmtId="0" formatCode="General"/>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numFmt numFmtId="0" formatCode="General"/>
      <border diagonalUp="0" diagonalDown="0">
        <left/>
        <right style="thin">
          <color indexed="64"/>
        </right>
        <top style="thin">
          <color indexed="64"/>
        </top>
        <bottom style="thin">
          <color indexed="64"/>
        </bottom>
        <vertical/>
        <horizontal/>
      </border>
    </dxf>
    <dxf>
      <border outline="0">
        <top style="thin">
          <color rgb="FF000000"/>
        </top>
      </border>
    </dxf>
    <dxf>
      <border outline="0">
        <left style="thin">
          <color rgb="FF000000"/>
        </left>
        <right style="thin">
          <color rgb="FF000000"/>
        </right>
        <top style="thin">
          <color rgb="FF000000"/>
        </top>
        <bottom style="thin">
          <color rgb="FF000000"/>
        </bottom>
      </border>
    </dxf>
    <dxf>
      <border outline="0">
        <bottom style="thin">
          <color rgb="FF000000"/>
        </bottom>
      </border>
    </dxf>
    <dxf>
      <numFmt numFmtId="30" formatCode="@"/>
      <fill>
        <patternFill patternType="solid">
          <fgColor indexed="64"/>
          <bgColor theme="0" tint="-0.14999847407452621"/>
        </patternFill>
      </fill>
      <border diagonalUp="0" diagonalDown="0" outline="0">
        <left style="thin">
          <color indexed="64"/>
        </left>
        <right style="thin">
          <color indexed="64"/>
        </right>
        <top/>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darkGray"/>
      </fill>
    </dxf>
    <dxf>
      <fill>
        <patternFill>
          <bgColor theme="7" tint="0.79998168889431442"/>
        </patternFill>
      </fill>
    </dxf>
    <dxf>
      <font>
        <color theme="0"/>
      </font>
    </dxf>
    <dxf>
      <font>
        <color rgb="FFFF0000"/>
      </font>
    </dxf>
    <dxf>
      <fill>
        <patternFill>
          <bgColor theme="7" tint="0.79998168889431442"/>
        </patternFill>
      </fill>
    </dxf>
    <dxf>
      <font>
        <color theme="0"/>
      </font>
    </dxf>
    <dxf>
      <font>
        <color rgb="FFFF0000"/>
      </font>
    </dxf>
    <dxf>
      <fill>
        <patternFill>
          <bgColor theme="7" tint="0.79998168889431442"/>
        </patternFill>
      </fill>
    </dxf>
    <dxf>
      <font>
        <b/>
        <i val="0"/>
        <color rgb="FFFF0000"/>
      </font>
    </dxf>
    <dxf>
      <font>
        <color theme="0"/>
      </font>
    </dxf>
    <dxf>
      <font>
        <color rgb="FFFF0000"/>
      </font>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darkGray"/>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https://kouseikyoku.mhlw.go.jp/shikoku/gyomu/gyomu/hoken_kikan/shitei/index.html" TargetMode="External"/><Relationship Id="rId3" Type="http://schemas.openxmlformats.org/officeDocument/2006/relationships/hyperlink" Target="https://kouseikyoku.mhlw.go.jp/tohoku/gyomu/gyomu/hoken_kikan/itiran.html" TargetMode="External"/><Relationship Id="rId7" Type="http://schemas.openxmlformats.org/officeDocument/2006/relationships/hyperlink" Target="https://kouseikyoku.mhlw.go.jp/chugokushikoku/chousaka/iryoukikanshitei.html" TargetMode="External"/><Relationship Id="rId2" Type="http://schemas.openxmlformats.org/officeDocument/2006/relationships/hyperlink" Target="https://kouseikyoku.mhlw.go.jp/hokkaido/gyomu/gyomu/hoken_kikan/code_ichiran.html" TargetMode="External"/><Relationship Id="rId1" Type="http://schemas.openxmlformats.org/officeDocument/2006/relationships/hyperlink" Target="https://www.houjin-bangou.nta.go.jp/" TargetMode="External"/><Relationship Id="rId6" Type="http://schemas.openxmlformats.org/officeDocument/2006/relationships/hyperlink" Target="https://kouseikyoku.mhlw.go.jp/kinki/tyousa/shinkishitei.html" TargetMode="External"/><Relationship Id="rId5" Type="http://schemas.openxmlformats.org/officeDocument/2006/relationships/hyperlink" Target="https://kouseikyoku.mhlw.go.jp/tokaihokuriku/newpage_00287.html" TargetMode="External"/><Relationship Id="rId4" Type="http://schemas.openxmlformats.org/officeDocument/2006/relationships/hyperlink" Target="https://kouseikyoku.mhlw.go.jp/kantoshinetsu/chousa/shitei.html" TargetMode="External"/><Relationship Id="rId9" Type="http://schemas.openxmlformats.org/officeDocument/2006/relationships/hyperlink" Target="https://kouseikyoku.mhlw.go.jp/kyushu/gyomu/gyomu/hoken_kikan/index_00006.html" TargetMode="External"/></Relationships>
</file>

<file path=xl/drawings/drawing1.xml><?xml version="1.0" encoding="utf-8"?>
<xdr:wsDr xmlns:xdr="http://schemas.openxmlformats.org/drawingml/2006/spreadsheetDrawing" xmlns:a="http://schemas.openxmlformats.org/drawingml/2006/main">
  <xdr:twoCellAnchor>
    <xdr:from>
      <xdr:col>4</xdr:col>
      <xdr:colOff>154641</xdr:colOff>
      <xdr:row>4</xdr:row>
      <xdr:rowOff>127679</xdr:rowOff>
    </xdr:from>
    <xdr:to>
      <xdr:col>9</xdr:col>
      <xdr:colOff>600415</xdr:colOff>
      <xdr:row>5</xdr:row>
      <xdr:rowOff>106027</xdr:rowOff>
    </xdr:to>
    <xdr:sp macro="" textlink="">
      <xdr:nvSpPr>
        <xdr:cNvPr id="152" name="正方形/長方形 151">
          <a:hlinkClick xmlns:r="http://schemas.openxmlformats.org/officeDocument/2006/relationships" r:id="rId1"/>
          <a:extLst>
            <a:ext uri="{FF2B5EF4-FFF2-40B4-BE49-F238E27FC236}">
              <a16:creationId xmlns:a16="http://schemas.microsoft.com/office/drawing/2014/main" id="{98E3BBB7-0C45-4748-9EB1-DE37D7C28C85}"/>
            </a:ext>
          </a:extLst>
        </xdr:cNvPr>
        <xdr:cNvSpPr/>
      </xdr:nvSpPr>
      <xdr:spPr>
        <a:xfrm>
          <a:off x="1564341" y="615359"/>
          <a:ext cx="3409954" cy="145988"/>
        </a:xfrm>
        <a:prstGeom prst="rect">
          <a:avLst/>
        </a:prstGeom>
      </xdr:spPr>
      <xdr:style>
        <a:lnRef idx="0">
          <a:schemeClr val="accent4"/>
        </a:lnRef>
        <a:fillRef idx="3">
          <a:schemeClr val="accent4"/>
        </a:fillRef>
        <a:effectRef idx="3">
          <a:schemeClr val="accent4"/>
        </a:effectRef>
        <a:fontRef idx="minor">
          <a:schemeClr val="lt1"/>
        </a:fontRef>
      </xdr:style>
      <xdr:txBody>
        <a:bodyPr vertOverflow="clip" horzOverflow="clip" rtlCol="0" anchor="ctr"/>
        <a:lstStyle/>
        <a:p>
          <a:pPr algn="ctr"/>
          <a:r>
            <a:rPr kumimoji="1" lang="ja-JP" altLang="en-US" sz="750" b="1">
              <a:solidFill>
                <a:sysClr val="windowText" lastClr="000000"/>
              </a:solidFill>
              <a:latin typeface="HG丸ｺﾞｼｯｸM-PRO" panose="020F0600000000000000" pitchFamily="50" charset="-128"/>
              <a:ea typeface="HG丸ｺﾞｼｯｸM-PRO" panose="020F0600000000000000" pitchFamily="50" charset="-128"/>
            </a:rPr>
            <a:t>法人番号</a:t>
          </a:r>
        </a:p>
      </xdr:txBody>
    </xdr:sp>
    <xdr:clientData fPrintsWithSheet="0"/>
  </xdr:twoCellAnchor>
  <xdr:twoCellAnchor>
    <xdr:from>
      <xdr:col>0</xdr:col>
      <xdr:colOff>24141</xdr:colOff>
      <xdr:row>4</xdr:row>
      <xdr:rowOff>13253</xdr:rowOff>
    </xdr:from>
    <xdr:to>
      <xdr:col>4</xdr:col>
      <xdr:colOff>120141</xdr:colOff>
      <xdr:row>8</xdr:row>
      <xdr:rowOff>4967</xdr:rowOff>
    </xdr:to>
    <xdr:sp macro="" textlink="">
      <xdr:nvSpPr>
        <xdr:cNvPr id="161" name="テキスト ボックス 160">
          <a:extLst>
            <a:ext uri="{FF2B5EF4-FFF2-40B4-BE49-F238E27FC236}">
              <a16:creationId xmlns:a16="http://schemas.microsoft.com/office/drawing/2014/main" id="{23506939-4A06-445F-A9DB-0A4601FAC7EE}"/>
            </a:ext>
          </a:extLst>
        </xdr:cNvPr>
        <xdr:cNvSpPr txBox="1"/>
      </xdr:nvSpPr>
      <xdr:spPr>
        <a:xfrm>
          <a:off x="24141" y="500933"/>
          <a:ext cx="1505700" cy="662274"/>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wrap="square" rtlCol="0" anchor="ctr"/>
        <a:lstStyle/>
        <a:p>
          <a:pPr algn="ctr"/>
          <a:r>
            <a:rPr kumimoji="1" lang="ja-JP" altLang="ja-JP" sz="750" b="1">
              <a:solidFill>
                <a:schemeClr val="lt1"/>
              </a:solidFill>
              <a:effectLst/>
              <a:latin typeface="+mn-lt"/>
              <a:ea typeface="+mn-ea"/>
              <a:cs typeface="+mn-cs"/>
            </a:rPr>
            <a:t>法人番号</a:t>
          </a:r>
          <a:r>
            <a:rPr kumimoji="1" lang="ja-JP" altLang="en-US" sz="750" b="1">
              <a:solidFill>
                <a:schemeClr val="lt1"/>
              </a:solidFill>
              <a:effectLst/>
              <a:latin typeface="+mn-lt"/>
              <a:ea typeface="+mn-ea"/>
              <a:cs typeface="+mn-cs"/>
            </a:rPr>
            <a:t>・</a:t>
          </a:r>
          <a:r>
            <a:rPr kumimoji="1" lang="ja-JP" altLang="en-US" sz="750" b="1">
              <a:latin typeface="+mn-ea"/>
              <a:ea typeface="+mn-ea"/>
            </a:rPr>
            <a:t>医療機関コード</a:t>
          </a:r>
          <a:endParaRPr kumimoji="1" lang="en-US" altLang="ja-JP" sz="750" b="1">
            <a:latin typeface="+mn-ea"/>
            <a:ea typeface="+mn-ea"/>
          </a:endParaRPr>
        </a:p>
        <a:p>
          <a:pPr algn="ctr"/>
          <a:r>
            <a:rPr kumimoji="1" lang="ja-JP" altLang="en-US" sz="750" b="1">
              <a:latin typeface="+mn-ea"/>
              <a:ea typeface="+mn-ea"/>
            </a:rPr>
            <a:t>（地方</a:t>
          </a:r>
          <a:r>
            <a:rPr kumimoji="1" lang="ja-JP" altLang="ja-JP" sz="750" b="1">
              <a:solidFill>
                <a:schemeClr val="lt1"/>
              </a:solidFill>
              <a:effectLst/>
              <a:latin typeface="+mn-ea"/>
              <a:ea typeface="+mn-ea"/>
              <a:cs typeface="+mn-cs"/>
            </a:rPr>
            <a:t>厚生</a:t>
          </a:r>
          <a:r>
            <a:rPr kumimoji="1" lang="ja-JP" altLang="en-US" sz="750" b="1">
              <a:solidFill>
                <a:schemeClr val="lt1"/>
              </a:solidFill>
              <a:effectLst/>
              <a:latin typeface="+mn-ea"/>
              <a:ea typeface="+mn-ea"/>
              <a:cs typeface="+mn-cs"/>
            </a:rPr>
            <a:t>（支）</a:t>
          </a:r>
          <a:r>
            <a:rPr kumimoji="1" lang="ja-JP" altLang="ja-JP" sz="750" b="1">
              <a:solidFill>
                <a:schemeClr val="lt1"/>
              </a:solidFill>
              <a:effectLst/>
              <a:latin typeface="+mn-ea"/>
              <a:ea typeface="+mn-ea"/>
              <a:cs typeface="+mn-cs"/>
            </a:rPr>
            <a:t>局別</a:t>
          </a:r>
          <a:r>
            <a:rPr kumimoji="1" lang="ja-JP" altLang="en-US" sz="750" b="1">
              <a:solidFill>
                <a:schemeClr val="lt1"/>
              </a:solidFill>
              <a:effectLst/>
              <a:latin typeface="+mn-ea"/>
              <a:ea typeface="+mn-ea"/>
              <a:cs typeface="+mn-cs"/>
            </a:rPr>
            <a:t>）</a:t>
          </a:r>
          <a:r>
            <a:rPr kumimoji="1" lang="ja-JP" altLang="en-US" sz="750" b="1">
              <a:latin typeface="+mn-ea"/>
              <a:ea typeface="+mn-ea"/>
            </a:rPr>
            <a:t>は</a:t>
          </a:r>
          <a:endParaRPr kumimoji="1" lang="en-US" altLang="ja-JP" sz="750" b="1">
            <a:latin typeface="+mn-ea"/>
            <a:ea typeface="+mn-ea"/>
          </a:endParaRPr>
        </a:p>
        <a:p>
          <a:pPr algn="ctr"/>
          <a:r>
            <a:rPr kumimoji="1" lang="ja-JP" altLang="en-US" sz="650" b="1">
              <a:latin typeface="+mn-ea"/>
              <a:ea typeface="+mn-ea"/>
            </a:rPr>
            <a:t>右のリンクから確認してください。</a:t>
          </a:r>
        </a:p>
      </xdr:txBody>
    </xdr:sp>
    <xdr:clientData fPrintsWithSheet="0"/>
  </xdr:twoCellAnchor>
  <xdr:twoCellAnchor>
    <xdr:from>
      <xdr:col>14</xdr:col>
      <xdr:colOff>407466</xdr:colOff>
      <xdr:row>2</xdr:row>
      <xdr:rowOff>14897</xdr:rowOff>
    </xdr:from>
    <xdr:to>
      <xdr:col>16</xdr:col>
      <xdr:colOff>34</xdr:colOff>
      <xdr:row>3</xdr:row>
      <xdr:rowOff>64413</xdr:rowOff>
    </xdr:to>
    <xdr:sp macro="" textlink="">
      <xdr:nvSpPr>
        <xdr:cNvPr id="884" name="テキスト ボックス 883">
          <a:extLst>
            <a:ext uri="{FF2B5EF4-FFF2-40B4-BE49-F238E27FC236}">
              <a16:creationId xmlns:a16="http://schemas.microsoft.com/office/drawing/2014/main" id="{C710E637-C7F9-46C7-8AC8-52B8602416C9}"/>
            </a:ext>
          </a:extLst>
        </xdr:cNvPr>
        <xdr:cNvSpPr txBox="1"/>
      </xdr:nvSpPr>
      <xdr:spPr>
        <a:xfrm>
          <a:off x="8493375" y="245674"/>
          <a:ext cx="907562" cy="23239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様式２</a:t>
          </a:r>
        </a:p>
      </xdr:txBody>
    </xdr:sp>
    <xdr:clientData/>
  </xdr:twoCellAnchor>
  <xdr:twoCellAnchor>
    <xdr:from>
      <xdr:col>14</xdr:col>
      <xdr:colOff>400116</xdr:colOff>
      <xdr:row>82</xdr:row>
      <xdr:rowOff>15803</xdr:rowOff>
    </xdr:from>
    <xdr:to>
      <xdr:col>15</xdr:col>
      <xdr:colOff>647108</xdr:colOff>
      <xdr:row>83</xdr:row>
      <xdr:rowOff>65319</xdr:rowOff>
    </xdr:to>
    <xdr:sp macro="" textlink="">
      <xdr:nvSpPr>
        <xdr:cNvPr id="4" name="テキスト ボックス 3">
          <a:extLst>
            <a:ext uri="{FF2B5EF4-FFF2-40B4-BE49-F238E27FC236}">
              <a16:creationId xmlns:a16="http://schemas.microsoft.com/office/drawing/2014/main" id="{C05616FD-965F-48DF-8C99-B6FF0EDA538A}"/>
            </a:ext>
          </a:extLst>
        </xdr:cNvPr>
        <xdr:cNvSpPr txBox="1"/>
      </xdr:nvSpPr>
      <xdr:spPr>
        <a:xfrm>
          <a:off x="8457263" y="13984466"/>
          <a:ext cx="900708" cy="234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様式２</a:t>
          </a:r>
        </a:p>
      </xdr:txBody>
    </xdr:sp>
    <xdr:clientData/>
  </xdr:twoCellAnchor>
  <xdr:twoCellAnchor>
    <xdr:from>
      <xdr:col>25</xdr:col>
      <xdr:colOff>15240</xdr:colOff>
      <xdr:row>0</xdr:row>
      <xdr:rowOff>7620</xdr:rowOff>
    </xdr:from>
    <xdr:to>
      <xdr:col>29</xdr:col>
      <xdr:colOff>180360</xdr:colOff>
      <xdr:row>0</xdr:row>
      <xdr:rowOff>223620</xdr:rowOff>
    </xdr:to>
    <xdr:sp macro="" textlink="">
      <xdr:nvSpPr>
        <xdr:cNvPr id="2" name="テキスト ボックス 1">
          <a:extLst>
            <a:ext uri="{FF2B5EF4-FFF2-40B4-BE49-F238E27FC236}">
              <a16:creationId xmlns:a16="http://schemas.microsoft.com/office/drawing/2014/main" id="{82B25011-0324-B9C7-F374-AD1D8F5BD120}"/>
            </a:ext>
          </a:extLst>
        </xdr:cNvPr>
        <xdr:cNvSpPr txBox="1"/>
      </xdr:nvSpPr>
      <xdr:spPr>
        <a:xfrm>
          <a:off x="9387840" y="7620"/>
          <a:ext cx="1872000" cy="216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b="1">
              <a:solidFill>
                <a:srgbClr val="FF0000"/>
              </a:solidFill>
              <a:latin typeface="ＭＳ 明朝" panose="02020609040205080304" pitchFamily="17" charset="-128"/>
              <a:ea typeface="ＭＳ 明朝" panose="02020609040205080304" pitchFamily="17" charset="-128"/>
            </a:rPr>
            <a:t>黄色のセルに記載ください。</a:t>
          </a:r>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104" name="大かっこ 103">
          <a:extLst>
            <a:ext uri="{FF2B5EF4-FFF2-40B4-BE49-F238E27FC236}">
              <a16:creationId xmlns:a16="http://schemas.microsoft.com/office/drawing/2014/main" id="{7EF03EAF-C472-4279-9977-480A02CCE7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5952" name="大かっこ 5951">
          <a:extLst>
            <a:ext uri="{FF2B5EF4-FFF2-40B4-BE49-F238E27FC236}">
              <a16:creationId xmlns:a16="http://schemas.microsoft.com/office/drawing/2014/main" id="{62282B03-911B-4617-BD23-6469E1343B3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5953" name="大かっこ 5952">
          <a:extLst>
            <a:ext uri="{FF2B5EF4-FFF2-40B4-BE49-F238E27FC236}">
              <a16:creationId xmlns:a16="http://schemas.microsoft.com/office/drawing/2014/main" id="{C787061D-0354-4F70-93AE-D5E80F99E06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4904" name="大かっこ 4903">
          <a:extLst>
            <a:ext uri="{FF2B5EF4-FFF2-40B4-BE49-F238E27FC236}">
              <a16:creationId xmlns:a16="http://schemas.microsoft.com/office/drawing/2014/main" id="{6F33976C-B80F-4874-9503-072C94C69D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4905" name="大かっこ 4904">
          <a:extLst>
            <a:ext uri="{FF2B5EF4-FFF2-40B4-BE49-F238E27FC236}">
              <a16:creationId xmlns:a16="http://schemas.microsoft.com/office/drawing/2014/main" id="{5BC1EC5B-988C-441C-AF91-B2170D32FAE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4906" name="大かっこ 4905">
          <a:extLst>
            <a:ext uri="{FF2B5EF4-FFF2-40B4-BE49-F238E27FC236}">
              <a16:creationId xmlns:a16="http://schemas.microsoft.com/office/drawing/2014/main" id="{57D23BEA-7D83-418E-82CD-BFB4F46F85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4907" name="大かっこ 4906">
          <a:extLst>
            <a:ext uri="{FF2B5EF4-FFF2-40B4-BE49-F238E27FC236}">
              <a16:creationId xmlns:a16="http://schemas.microsoft.com/office/drawing/2014/main" id="{F047A098-EC9F-44A4-A9A8-4A3487144A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4908" name="大かっこ 4907">
          <a:extLst>
            <a:ext uri="{FF2B5EF4-FFF2-40B4-BE49-F238E27FC236}">
              <a16:creationId xmlns:a16="http://schemas.microsoft.com/office/drawing/2014/main" id="{C24A8B76-6E9E-482C-87B1-2F25BDC60C3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4909" name="大かっこ 4908">
          <a:extLst>
            <a:ext uri="{FF2B5EF4-FFF2-40B4-BE49-F238E27FC236}">
              <a16:creationId xmlns:a16="http://schemas.microsoft.com/office/drawing/2014/main" id="{AC9BC174-54A7-4F2B-89DD-2B72FD3728E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4910" name="大かっこ 4909">
          <a:extLst>
            <a:ext uri="{FF2B5EF4-FFF2-40B4-BE49-F238E27FC236}">
              <a16:creationId xmlns:a16="http://schemas.microsoft.com/office/drawing/2014/main" id="{D7B36EED-4BEE-4667-A8A8-12D1C783A76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4911" name="大かっこ 4910">
          <a:extLst>
            <a:ext uri="{FF2B5EF4-FFF2-40B4-BE49-F238E27FC236}">
              <a16:creationId xmlns:a16="http://schemas.microsoft.com/office/drawing/2014/main" id="{08B20B38-3884-41CE-9155-461A7E9DCF0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4912" name="大かっこ 4911">
          <a:extLst>
            <a:ext uri="{FF2B5EF4-FFF2-40B4-BE49-F238E27FC236}">
              <a16:creationId xmlns:a16="http://schemas.microsoft.com/office/drawing/2014/main" id="{1EED5F63-8459-4A5E-B0A1-BF75A899594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4913" name="大かっこ 4912">
          <a:extLst>
            <a:ext uri="{FF2B5EF4-FFF2-40B4-BE49-F238E27FC236}">
              <a16:creationId xmlns:a16="http://schemas.microsoft.com/office/drawing/2014/main" id="{10911210-9A22-419C-A314-D5072BC18D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4914" name="大かっこ 4913">
          <a:extLst>
            <a:ext uri="{FF2B5EF4-FFF2-40B4-BE49-F238E27FC236}">
              <a16:creationId xmlns:a16="http://schemas.microsoft.com/office/drawing/2014/main" id="{162EA8AC-9134-4DD6-8280-EAE5B0ECBF8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4915" name="大かっこ 4914">
          <a:extLst>
            <a:ext uri="{FF2B5EF4-FFF2-40B4-BE49-F238E27FC236}">
              <a16:creationId xmlns:a16="http://schemas.microsoft.com/office/drawing/2014/main" id="{8A3FF99B-AA4D-4689-9B0E-C42CEB4D654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4916" name="大かっこ 4915">
          <a:extLst>
            <a:ext uri="{FF2B5EF4-FFF2-40B4-BE49-F238E27FC236}">
              <a16:creationId xmlns:a16="http://schemas.microsoft.com/office/drawing/2014/main" id="{A84342A0-B3DC-4EB0-9655-6F3AAF214E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4917" name="大かっこ 4916">
          <a:extLst>
            <a:ext uri="{FF2B5EF4-FFF2-40B4-BE49-F238E27FC236}">
              <a16:creationId xmlns:a16="http://schemas.microsoft.com/office/drawing/2014/main" id="{F434FCF8-1139-437A-83D6-20A7655D456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4918" name="大かっこ 4917">
          <a:extLst>
            <a:ext uri="{FF2B5EF4-FFF2-40B4-BE49-F238E27FC236}">
              <a16:creationId xmlns:a16="http://schemas.microsoft.com/office/drawing/2014/main" id="{18414443-9EA2-4A9C-9351-31A9C6E9465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4919" name="大かっこ 4918">
          <a:extLst>
            <a:ext uri="{FF2B5EF4-FFF2-40B4-BE49-F238E27FC236}">
              <a16:creationId xmlns:a16="http://schemas.microsoft.com/office/drawing/2014/main" id="{398218F9-6AC2-412D-9AA6-BE475C4E4A8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4920" name="大かっこ 4919">
          <a:extLst>
            <a:ext uri="{FF2B5EF4-FFF2-40B4-BE49-F238E27FC236}">
              <a16:creationId xmlns:a16="http://schemas.microsoft.com/office/drawing/2014/main" id="{C9D633EA-921D-42F2-8CCD-F7DA5F6519A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4921" name="大かっこ 4920">
          <a:extLst>
            <a:ext uri="{FF2B5EF4-FFF2-40B4-BE49-F238E27FC236}">
              <a16:creationId xmlns:a16="http://schemas.microsoft.com/office/drawing/2014/main" id="{A2F888D0-F896-4119-9873-4759C51E13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4922" name="大かっこ 4921">
          <a:extLst>
            <a:ext uri="{FF2B5EF4-FFF2-40B4-BE49-F238E27FC236}">
              <a16:creationId xmlns:a16="http://schemas.microsoft.com/office/drawing/2014/main" id="{F3B9E4EA-BC7F-4E61-A8B3-9ED8127573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4923" name="大かっこ 4922">
          <a:extLst>
            <a:ext uri="{FF2B5EF4-FFF2-40B4-BE49-F238E27FC236}">
              <a16:creationId xmlns:a16="http://schemas.microsoft.com/office/drawing/2014/main" id="{66AD120E-6862-47FF-8CA5-D3D156CAC97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4924" name="大かっこ 4923">
          <a:extLst>
            <a:ext uri="{FF2B5EF4-FFF2-40B4-BE49-F238E27FC236}">
              <a16:creationId xmlns:a16="http://schemas.microsoft.com/office/drawing/2014/main" id="{44C6D335-406D-4AE5-9FFA-6EDC4467596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4925" name="大かっこ 4924">
          <a:extLst>
            <a:ext uri="{FF2B5EF4-FFF2-40B4-BE49-F238E27FC236}">
              <a16:creationId xmlns:a16="http://schemas.microsoft.com/office/drawing/2014/main" id="{B982AC4D-2DB9-4E5B-A077-15440757B8B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4926" name="大かっこ 4925">
          <a:extLst>
            <a:ext uri="{FF2B5EF4-FFF2-40B4-BE49-F238E27FC236}">
              <a16:creationId xmlns:a16="http://schemas.microsoft.com/office/drawing/2014/main" id="{48FE6C49-B0EE-457A-9B8F-D5FE841A4F2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4927" name="大かっこ 4926">
          <a:extLst>
            <a:ext uri="{FF2B5EF4-FFF2-40B4-BE49-F238E27FC236}">
              <a16:creationId xmlns:a16="http://schemas.microsoft.com/office/drawing/2014/main" id="{F7D10B3F-55A2-48C5-80E8-4555F88328A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25" name="大かっこ 6724">
          <a:extLst>
            <a:ext uri="{FF2B5EF4-FFF2-40B4-BE49-F238E27FC236}">
              <a16:creationId xmlns:a16="http://schemas.microsoft.com/office/drawing/2014/main" id="{DDBC46E6-7DB8-4787-83D4-921CFF9E2E9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26" name="大かっこ 6725">
          <a:extLst>
            <a:ext uri="{FF2B5EF4-FFF2-40B4-BE49-F238E27FC236}">
              <a16:creationId xmlns:a16="http://schemas.microsoft.com/office/drawing/2014/main" id="{828609AB-F47F-44B6-8924-6BFE395F29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27" name="大かっこ 6726">
          <a:extLst>
            <a:ext uri="{FF2B5EF4-FFF2-40B4-BE49-F238E27FC236}">
              <a16:creationId xmlns:a16="http://schemas.microsoft.com/office/drawing/2014/main" id="{3EE914E0-5081-4BCA-9B87-FB8F4C8D64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28" name="大かっこ 6727">
          <a:extLst>
            <a:ext uri="{FF2B5EF4-FFF2-40B4-BE49-F238E27FC236}">
              <a16:creationId xmlns:a16="http://schemas.microsoft.com/office/drawing/2014/main" id="{3763A113-D96C-4FB7-BCD7-B6ABC23E1B2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29" name="大かっこ 6728">
          <a:extLst>
            <a:ext uri="{FF2B5EF4-FFF2-40B4-BE49-F238E27FC236}">
              <a16:creationId xmlns:a16="http://schemas.microsoft.com/office/drawing/2014/main" id="{2C7A2632-4E3B-4389-929D-40C57FEE9E1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30" name="大かっこ 6729">
          <a:extLst>
            <a:ext uri="{FF2B5EF4-FFF2-40B4-BE49-F238E27FC236}">
              <a16:creationId xmlns:a16="http://schemas.microsoft.com/office/drawing/2014/main" id="{226E8719-64D6-49B3-BA31-A9DF528363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31" name="大かっこ 6730">
          <a:extLst>
            <a:ext uri="{FF2B5EF4-FFF2-40B4-BE49-F238E27FC236}">
              <a16:creationId xmlns:a16="http://schemas.microsoft.com/office/drawing/2014/main" id="{19526425-3608-47E6-B05D-E4C31FE3BF1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32" name="大かっこ 6731">
          <a:extLst>
            <a:ext uri="{FF2B5EF4-FFF2-40B4-BE49-F238E27FC236}">
              <a16:creationId xmlns:a16="http://schemas.microsoft.com/office/drawing/2014/main" id="{1AF515D3-DCB0-47E6-9442-6FDF939C6FD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33" name="大かっこ 6732">
          <a:extLst>
            <a:ext uri="{FF2B5EF4-FFF2-40B4-BE49-F238E27FC236}">
              <a16:creationId xmlns:a16="http://schemas.microsoft.com/office/drawing/2014/main" id="{3EA7B8BB-5799-4946-A006-EBDA4B3221F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34" name="大かっこ 6733">
          <a:extLst>
            <a:ext uri="{FF2B5EF4-FFF2-40B4-BE49-F238E27FC236}">
              <a16:creationId xmlns:a16="http://schemas.microsoft.com/office/drawing/2014/main" id="{93A53AB2-54EF-47D1-B1B3-C6DAD201437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35" name="大かっこ 6734">
          <a:extLst>
            <a:ext uri="{FF2B5EF4-FFF2-40B4-BE49-F238E27FC236}">
              <a16:creationId xmlns:a16="http://schemas.microsoft.com/office/drawing/2014/main" id="{60B8989B-B182-4667-A0FE-9E421DE9CA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36" name="大かっこ 6735">
          <a:extLst>
            <a:ext uri="{FF2B5EF4-FFF2-40B4-BE49-F238E27FC236}">
              <a16:creationId xmlns:a16="http://schemas.microsoft.com/office/drawing/2014/main" id="{63307523-A429-4A8B-AAD4-89A110E3194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37" name="大かっこ 6736">
          <a:extLst>
            <a:ext uri="{FF2B5EF4-FFF2-40B4-BE49-F238E27FC236}">
              <a16:creationId xmlns:a16="http://schemas.microsoft.com/office/drawing/2014/main" id="{8159D531-0BD1-4B64-A7B1-24D8AA5E471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38" name="大かっこ 6737">
          <a:extLst>
            <a:ext uri="{FF2B5EF4-FFF2-40B4-BE49-F238E27FC236}">
              <a16:creationId xmlns:a16="http://schemas.microsoft.com/office/drawing/2014/main" id="{E124FAA7-9CE3-4E8D-939F-B53C6604404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739" name="大かっこ 6738">
          <a:extLst>
            <a:ext uri="{FF2B5EF4-FFF2-40B4-BE49-F238E27FC236}">
              <a16:creationId xmlns:a16="http://schemas.microsoft.com/office/drawing/2014/main" id="{3F677460-E36E-4647-B458-F8FFACD532B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40" name="大かっこ 6739">
          <a:extLst>
            <a:ext uri="{FF2B5EF4-FFF2-40B4-BE49-F238E27FC236}">
              <a16:creationId xmlns:a16="http://schemas.microsoft.com/office/drawing/2014/main" id="{C243F1EE-D6FB-49C8-AE50-4CD89537CCB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41" name="大かっこ 6740">
          <a:extLst>
            <a:ext uri="{FF2B5EF4-FFF2-40B4-BE49-F238E27FC236}">
              <a16:creationId xmlns:a16="http://schemas.microsoft.com/office/drawing/2014/main" id="{316B6DDC-60B5-4380-91E6-42AAFB071B5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42" name="大かっこ 6741">
          <a:extLst>
            <a:ext uri="{FF2B5EF4-FFF2-40B4-BE49-F238E27FC236}">
              <a16:creationId xmlns:a16="http://schemas.microsoft.com/office/drawing/2014/main" id="{BC95E8D5-4FE7-4DE1-956B-DEA258F9455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43" name="大かっこ 6742">
          <a:extLst>
            <a:ext uri="{FF2B5EF4-FFF2-40B4-BE49-F238E27FC236}">
              <a16:creationId xmlns:a16="http://schemas.microsoft.com/office/drawing/2014/main" id="{6D29C5A8-DF46-4EFD-9CA8-0024589B89F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744" name="大かっこ 6743">
          <a:extLst>
            <a:ext uri="{FF2B5EF4-FFF2-40B4-BE49-F238E27FC236}">
              <a16:creationId xmlns:a16="http://schemas.microsoft.com/office/drawing/2014/main" id="{4D812744-2184-463D-B6AA-52DEF7D4D40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45" name="大かっこ 6744">
          <a:extLst>
            <a:ext uri="{FF2B5EF4-FFF2-40B4-BE49-F238E27FC236}">
              <a16:creationId xmlns:a16="http://schemas.microsoft.com/office/drawing/2014/main" id="{B5B82150-707A-4F26-9AEE-B0C1B64F6B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46" name="大かっこ 6745">
          <a:extLst>
            <a:ext uri="{FF2B5EF4-FFF2-40B4-BE49-F238E27FC236}">
              <a16:creationId xmlns:a16="http://schemas.microsoft.com/office/drawing/2014/main" id="{89294966-3111-4341-82B9-8CC6AA418B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47" name="大かっこ 6746">
          <a:extLst>
            <a:ext uri="{FF2B5EF4-FFF2-40B4-BE49-F238E27FC236}">
              <a16:creationId xmlns:a16="http://schemas.microsoft.com/office/drawing/2014/main" id="{08296C47-B4EB-4936-8BCB-7D288BA6BFB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48" name="大かっこ 6747">
          <a:extLst>
            <a:ext uri="{FF2B5EF4-FFF2-40B4-BE49-F238E27FC236}">
              <a16:creationId xmlns:a16="http://schemas.microsoft.com/office/drawing/2014/main" id="{FA491E45-510B-4292-9189-6371F13ACDF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49" name="大かっこ 6748">
          <a:extLst>
            <a:ext uri="{FF2B5EF4-FFF2-40B4-BE49-F238E27FC236}">
              <a16:creationId xmlns:a16="http://schemas.microsoft.com/office/drawing/2014/main" id="{5D7F9FB1-07F2-4A6E-BA22-42CB853931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50" name="大かっこ 6749">
          <a:extLst>
            <a:ext uri="{FF2B5EF4-FFF2-40B4-BE49-F238E27FC236}">
              <a16:creationId xmlns:a16="http://schemas.microsoft.com/office/drawing/2014/main" id="{AE6250AD-C805-443E-A0B2-88B8E6D10F6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51" name="大かっこ 6750">
          <a:extLst>
            <a:ext uri="{FF2B5EF4-FFF2-40B4-BE49-F238E27FC236}">
              <a16:creationId xmlns:a16="http://schemas.microsoft.com/office/drawing/2014/main" id="{0A174B70-FF69-40AB-97F8-C86E0027C07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52" name="大かっこ 6751">
          <a:extLst>
            <a:ext uri="{FF2B5EF4-FFF2-40B4-BE49-F238E27FC236}">
              <a16:creationId xmlns:a16="http://schemas.microsoft.com/office/drawing/2014/main" id="{9B2046A9-407C-49E3-A93C-E78EE26C4FD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53" name="大かっこ 6752">
          <a:extLst>
            <a:ext uri="{FF2B5EF4-FFF2-40B4-BE49-F238E27FC236}">
              <a16:creationId xmlns:a16="http://schemas.microsoft.com/office/drawing/2014/main" id="{7A6F4CEE-C69C-49FD-9B37-A0363E90C06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54" name="大かっこ 6753">
          <a:extLst>
            <a:ext uri="{FF2B5EF4-FFF2-40B4-BE49-F238E27FC236}">
              <a16:creationId xmlns:a16="http://schemas.microsoft.com/office/drawing/2014/main" id="{F8391726-8394-45DD-9827-0E1C5DBF494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55" name="大かっこ 6754">
          <a:extLst>
            <a:ext uri="{FF2B5EF4-FFF2-40B4-BE49-F238E27FC236}">
              <a16:creationId xmlns:a16="http://schemas.microsoft.com/office/drawing/2014/main" id="{4B9C03AF-9697-483C-833A-482C6FF45C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56" name="大かっこ 6755">
          <a:extLst>
            <a:ext uri="{FF2B5EF4-FFF2-40B4-BE49-F238E27FC236}">
              <a16:creationId xmlns:a16="http://schemas.microsoft.com/office/drawing/2014/main" id="{92DF92A1-51BB-4CED-B099-519B2084B8B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57" name="大かっこ 6756">
          <a:extLst>
            <a:ext uri="{FF2B5EF4-FFF2-40B4-BE49-F238E27FC236}">
              <a16:creationId xmlns:a16="http://schemas.microsoft.com/office/drawing/2014/main" id="{4DA2FD31-761A-42D8-8760-D4E8778CB6F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58" name="大かっこ 6757">
          <a:extLst>
            <a:ext uri="{FF2B5EF4-FFF2-40B4-BE49-F238E27FC236}">
              <a16:creationId xmlns:a16="http://schemas.microsoft.com/office/drawing/2014/main" id="{CD0AEFAF-4550-4C29-AD72-80345252B5A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59" name="大かっこ 6758">
          <a:extLst>
            <a:ext uri="{FF2B5EF4-FFF2-40B4-BE49-F238E27FC236}">
              <a16:creationId xmlns:a16="http://schemas.microsoft.com/office/drawing/2014/main" id="{97D70F15-B39F-46FD-9B6D-281641CE8B8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60" name="大かっこ 6759">
          <a:extLst>
            <a:ext uri="{FF2B5EF4-FFF2-40B4-BE49-F238E27FC236}">
              <a16:creationId xmlns:a16="http://schemas.microsoft.com/office/drawing/2014/main" id="{71CAD09D-763F-4407-9E25-F51C490B3F6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61" name="大かっこ 6760">
          <a:extLst>
            <a:ext uri="{FF2B5EF4-FFF2-40B4-BE49-F238E27FC236}">
              <a16:creationId xmlns:a16="http://schemas.microsoft.com/office/drawing/2014/main" id="{DD76CB89-A560-4589-B834-E37D2409558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62" name="大かっこ 6761">
          <a:extLst>
            <a:ext uri="{FF2B5EF4-FFF2-40B4-BE49-F238E27FC236}">
              <a16:creationId xmlns:a16="http://schemas.microsoft.com/office/drawing/2014/main" id="{232211CF-2F74-489B-9376-A0F3FA127FC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63" name="大かっこ 6762">
          <a:extLst>
            <a:ext uri="{FF2B5EF4-FFF2-40B4-BE49-F238E27FC236}">
              <a16:creationId xmlns:a16="http://schemas.microsoft.com/office/drawing/2014/main" id="{2B3E708A-685C-4724-95B7-59DD8DCAFC1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64" name="大かっこ 6763">
          <a:extLst>
            <a:ext uri="{FF2B5EF4-FFF2-40B4-BE49-F238E27FC236}">
              <a16:creationId xmlns:a16="http://schemas.microsoft.com/office/drawing/2014/main" id="{C86EAB89-79AA-4389-92E9-8A5E326F55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65" name="大かっこ 6764">
          <a:extLst>
            <a:ext uri="{FF2B5EF4-FFF2-40B4-BE49-F238E27FC236}">
              <a16:creationId xmlns:a16="http://schemas.microsoft.com/office/drawing/2014/main" id="{C6381E0B-0367-44EB-B624-F445C2F012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66" name="大かっこ 6765">
          <a:extLst>
            <a:ext uri="{FF2B5EF4-FFF2-40B4-BE49-F238E27FC236}">
              <a16:creationId xmlns:a16="http://schemas.microsoft.com/office/drawing/2014/main" id="{5D6E106A-7D83-4160-9281-08B7114BFE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67" name="大かっこ 6766">
          <a:extLst>
            <a:ext uri="{FF2B5EF4-FFF2-40B4-BE49-F238E27FC236}">
              <a16:creationId xmlns:a16="http://schemas.microsoft.com/office/drawing/2014/main" id="{E4500B61-0F0A-4F9E-97AE-F401D265BFD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68" name="大かっこ 6767">
          <a:extLst>
            <a:ext uri="{FF2B5EF4-FFF2-40B4-BE49-F238E27FC236}">
              <a16:creationId xmlns:a16="http://schemas.microsoft.com/office/drawing/2014/main" id="{15DCD9A7-4E06-4C55-A229-8C84AAED479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69" name="大かっこ 6768">
          <a:extLst>
            <a:ext uri="{FF2B5EF4-FFF2-40B4-BE49-F238E27FC236}">
              <a16:creationId xmlns:a16="http://schemas.microsoft.com/office/drawing/2014/main" id="{F48E4757-03F5-4904-AF89-FC238C7CD1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70" name="大かっこ 6769">
          <a:extLst>
            <a:ext uri="{FF2B5EF4-FFF2-40B4-BE49-F238E27FC236}">
              <a16:creationId xmlns:a16="http://schemas.microsoft.com/office/drawing/2014/main" id="{7475DC6D-F4D8-4A35-B5CB-6C9E25CF1CA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71" name="大かっこ 6770">
          <a:extLst>
            <a:ext uri="{FF2B5EF4-FFF2-40B4-BE49-F238E27FC236}">
              <a16:creationId xmlns:a16="http://schemas.microsoft.com/office/drawing/2014/main" id="{63DBDB1C-E695-444F-8625-0566645F58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72" name="大かっこ 6771">
          <a:extLst>
            <a:ext uri="{FF2B5EF4-FFF2-40B4-BE49-F238E27FC236}">
              <a16:creationId xmlns:a16="http://schemas.microsoft.com/office/drawing/2014/main" id="{9428C2A9-BE1C-4D22-B7E7-6F344723344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73" name="大かっこ 6772">
          <a:extLst>
            <a:ext uri="{FF2B5EF4-FFF2-40B4-BE49-F238E27FC236}">
              <a16:creationId xmlns:a16="http://schemas.microsoft.com/office/drawing/2014/main" id="{1ED7A9A7-1E21-468E-8CE1-60FE046335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74" name="大かっこ 6773">
          <a:extLst>
            <a:ext uri="{FF2B5EF4-FFF2-40B4-BE49-F238E27FC236}">
              <a16:creationId xmlns:a16="http://schemas.microsoft.com/office/drawing/2014/main" id="{0A5106D5-21F4-41B9-9D29-3D587E479E7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75" name="大かっこ 6774">
          <a:extLst>
            <a:ext uri="{FF2B5EF4-FFF2-40B4-BE49-F238E27FC236}">
              <a16:creationId xmlns:a16="http://schemas.microsoft.com/office/drawing/2014/main" id="{65C1C1F5-CBA7-45A4-B5D7-AE1FAEA072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76" name="大かっこ 6775">
          <a:extLst>
            <a:ext uri="{FF2B5EF4-FFF2-40B4-BE49-F238E27FC236}">
              <a16:creationId xmlns:a16="http://schemas.microsoft.com/office/drawing/2014/main" id="{DAF92678-9D5C-454A-9703-26CE6EE7F95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77" name="大かっこ 6776">
          <a:extLst>
            <a:ext uri="{FF2B5EF4-FFF2-40B4-BE49-F238E27FC236}">
              <a16:creationId xmlns:a16="http://schemas.microsoft.com/office/drawing/2014/main" id="{D71C304D-1D87-435D-95D1-15FF2B95C17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78" name="大かっこ 6777">
          <a:extLst>
            <a:ext uri="{FF2B5EF4-FFF2-40B4-BE49-F238E27FC236}">
              <a16:creationId xmlns:a16="http://schemas.microsoft.com/office/drawing/2014/main" id="{52752BA3-5E48-4C41-9177-6254751A42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79" name="大かっこ 6778">
          <a:extLst>
            <a:ext uri="{FF2B5EF4-FFF2-40B4-BE49-F238E27FC236}">
              <a16:creationId xmlns:a16="http://schemas.microsoft.com/office/drawing/2014/main" id="{BFE47398-7580-4E6E-944F-4889A7F9D7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80" name="大かっこ 6779">
          <a:extLst>
            <a:ext uri="{FF2B5EF4-FFF2-40B4-BE49-F238E27FC236}">
              <a16:creationId xmlns:a16="http://schemas.microsoft.com/office/drawing/2014/main" id="{727100C6-7737-4855-9538-33C1185209D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781" name="大かっこ 6780">
          <a:extLst>
            <a:ext uri="{FF2B5EF4-FFF2-40B4-BE49-F238E27FC236}">
              <a16:creationId xmlns:a16="http://schemas.microsoft.com/office/drawing/2014/main" id="{A14E36A3-E7FD-4B8A-8FC4-104B5E2CC40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82" name="大かっこ 6781">
          <a:extLst>
            <a:ext uri="{FF2B5EF4-FFF2-40B4-BE49-F238E27FC236}">
              <a16:creationId xmlns:a16="http://schemas.microsoft.com/office/drawing/2014/main" id="{2796B2A6-1E58-48FB-8B1C-660C9D464EF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83" name="大かっこ 6782">
          <a:extLst>
            <a:ext uri="{FF2B5EF4-FFF2-40B4-BE49-F238E27FC236}">
              <a16:creationId xmlns:a16="http://schemas.microsoft.com/office/drawing/2014/main" id="{8A4DC26F-39C6-406B-BCC6-C06E667D3AE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84" name="大かっこ 6783">
          <a:extLst>
            <a:ext uri="{FF2B5EF4-FFF2-40B4-BE49-F238E27FC236}">
              <a16:creationId xmlns:a16="http://schemas.microsoft.com/office/drawing/2014/main" id="{F02CBA00-A55C-4597-8AEE-76BBCC0CB7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85" name="大かっこ 6784">
          <a:extLst>
            <a:ext uri="{FF2B5EF4-FFF2-40B4-BE49-F238E27FC236}">
              <a16:creationId xmlns:a16="http://schemas.microsoft.com/office/drawing/2014/main" id="{6F8C1937-8C3E-48A7-B272-CC3A34D638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786" name="大かっこ 6785">
          <a:extLst>
            <a:ext uri="{FF2B5EF4-FFF2-40B4-BE49-F238E27FC236}">
              <a16:creationId xmlns:a16="http://schemas.microsoft.com/office/drawing/2014/main" id="{8F942D34-DB92-46A4-831A-36B81D69888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87" name="大かっこ 6786">
          <a:extLst>
            <a:ext uri="{FF2B5EF4-FFF2-40B4-BE49-F238E27FC236}">
              <a16:creationId xmlns:a16="http://schemas.microsoft.com/office/drawing/2014/main" id="{50DD3E0A-11B0-4767-8DCE-1701DBB25A8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88" name="大かっこ 6787">
          <a:extLst>
            <a:ext uri="{FF2B5EF4-FFF2-40B4-BE49-F238E27FC236}">
              <a16:creationId xmlns:a16="http://schemas.microsoft.com/office/drawing/2014/main" id="{4F9D9161-DAE8-422A-8FDF-BBCE75A7E3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89" name="大かっこ 6788">
          <a:extLst>
            <a:ext uri="{FF2B5EF4-FFF2-40B4-BE49-F238E27FC236}">
              <a16:creationId xmlns:a16="http://schemas.microsoft.com/office/drawing/2014/main" id="{8F219ABF-5D14-40C9-9529-CE38F3A5857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90" name="大かっこ 6789">
          <a:extLst>
            <a:ext uri="{FF2B5EF4-FFF2-40B4-BE49-F238E27FC236}">
              <a16:creationId xmlns:a16="http://schemas.microsoft.com/office/drawing/2014/main" id="{191899A9-F349-459C-98C5-0A6E8C3D14D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791" name="大かっこ 6790">
          <a:extLst>
            <a:ext uri="{FF2B5EF4-FFF2-40B4-BE49-F238E27FC236}">
              <a16:creationId xmlns:a16="http://schemas.microsoft.com/office/drawing/2014/main" id="{33A4144B-20C1-4A46-BF07-E131F3BE006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92" name="大かっこ 6791">
          <a:extLst>
            <a:ext uri="{FF2B5EF4-FFF2-40B4-BE49-F238E27FC236}">
              <a16:creationId xmlns:a16="http://schemas.microsoft.com/office/drawing/2014/main" id="{56E5A151-EEE9-4544-9ECF-BC3EF3C56A5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93" name="大かっこ 6792">
          <a:extLst>
            <a:ext uri="{FF2B5EF4-FFF2-40B4-BE49-F238E27FC236}">
              <a16:creationId xmlns:a16="http://schemas.microsoft.com/office/drawing/2014/main" id="{B1275920-729B-46DB-9E5D-1FCB0116E1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94" name="大かっこ 6793">
          <a:extLst>
            <a:ext uri="{FF2B5EF4-FFF2-40B4-BE49-F238E27FC236}">
              <a16:creationId xmlns:a16="http://schemas.microsoft.com/office/drawing/2014/main" id="{581A2FDB-139E-478F-8EFA-C5AAACB446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95" name="大かっこ 6794">
          <a:extLst>
            <a:ext uri="{FF2B5EF4-FFF2-40B4-BE49-F238E27FC236}">
              <a16:creationId xmlns:a16="http://schemas.microsoft.com/office/drawing/2014/main" id="{0B367266-5183-4F41-9D34-0234A1328F8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796" name="大かっこ 6795">
          <a:extLst>
            <a:ext uri="{FF2B5EF4-FFF2-40B4-BE49-F238E27FC236}">
              <a16:creationId xmlns:a16="http://schemas.microsoft.com/office/drawing/2014/main" id="{10756AC6-E024-4031-A550-8E26441691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797" name="大かっこ 6796">
          <a:extLst>
            <a:ext uri="{FF2B5EF4-FFF2-40B4-BE49-F238E27FC236}">
              <a16:creationId xmlns:a16="http://schemas.microsoft.com/office/drawing/2014/main" id="{2F473442-6F81-41FF-9B49-167CC06C096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798" name="大かっこ 6797">
          <a:extLst>
            <a:ext uri="{FF2B5EF4-FFF2-40B4-BE49-F238E27FC236}">
              <a16:creationId xmlns:a16="http://schemas.microsoft.com/office/drawing/2014/main" id="{00E74166-DF3A-4BA3-B9B7-2CE3154CC3D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799" name="大かっこ 6798">
          <a:extLst>
            <a:ext uri="{FF2B5EF4-FFF2-40B4-BE49-F238E27FC236}">
              <a16:creationId xmlns:a16="http://schemas.microsoft.com/office/drawing/2014/main" id="{1A6C55F7-FF9E-4750-A095-B054CFE2A91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00" name="大かっこ 6799">
          <a:extLst>
            <a:ext uri="{FF2B5EF4-FFF2-40B4-BE49-F238E27FC236}">
              <a16:creationId xmlns:a16="http://schemas.microsoft.com/office/drawing/2014/main" id="{E0E63C7E-9802-4C54-A6A6-A309E9BC295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01" name="大かっこ 6800">
          <a:extLst>
            <a:ext uri="{FF2B5EF4-FFF2-40B4-BE49-F238E27FC236}">
              <a16:creationId xmlns:a16="http://schemas.microsoft.com/office/drawing/2014/main" id="{96FD0A0D-6E80-46E3-B450-59A56EB3425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02" name="大かっこ 6801">
          <a:extLst>
            <a:ext uri="{FF2B5EF4-FFF2-40B4-BE49-F238E27FC236}">
              <a16:creationId xmlns:a16="http://schemas.microsoft.com/office/drawing/2014/main" id="{78008232-8945-4FD3-9735-0D238A26E18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03" name="大かっこ 6802">
          <a:extLst>
            <a:ext uri="{FF2B5EF4-FFF2-40B4-BE49-F238E27FC236}">
              <a16:creationId xmlns:a16="http://schemas.microsoft.com/office/drawing/2014/main" id="{7A52E7AC-8B37-4D4B-A725-BB4AE83B9D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04" name="大かっこ 6803">
          <a:extLst>
            <a:ext uri="{FF2B5EF4-FFF2-40B4-BE49-F238E27FC236}">
              <a16:creationId xmlns:a16="http://schemas.microsoft.com/office/drawing/2014/main" id="{A8E07D8E-A510-4345-A3E2-B42C16AE09E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05" name="大かっこ 6804">
          <a:extLst>
            <a:ext uri="{FF2B5EF4-FFF2-40B4-BE49-F238E27FC236}">
              <a16:creationId xmlns:a16="http://schemas.microsoft.com/office/drawing/2014/main" id="{A3201585-9BB9-404B-997F-06B050CD868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06" name="大かっこ 6805">
          <a:extLst>
            <a:ext uri="{FF2B5EF4-FFF2-40B4-BE49-F238E27FC236}">
              <a16:creationId xmlns:a16="http://schemas.microsoft.com/office/drawing/2014/main" id="{80B7EC03-6B84-47E9-BB93-44AFFEF0983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07" name="大かっこ 6806">
          <a:extLst>
            <a:ext uri="{FF2B5EF4-FFF2-40B4-BE49-F238E27FC236}">
              <a16:creationId xmlns:a16="http://schemas.microsoft.com/office/drawing/2014/main" id="{FB206450-03C9-4756-A927-808E9AE67F8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08" name="大かっこ 6807">
          <a:extLst>
            <a:ext uri="{FF2B5EF4-FFF2-40B4-BE49-F238E27FC236}">
              <a16:creationId xmlns:a16="http://schemas.microsoft.com/office/drawing/2014/main" id="{2D47C2F7-DA8E-44E8-8027-3BA3E6736E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09" name="大かっこ 6808">
          <a:extLst>
            <a:ext uri="{FF2B5EF4-FFF2-40B4-BE49-F238E27FC236}">
              <a16:creationId xmlns:a16="http://schemas.microsoft.com/office/drawing/2014/main" id="{F2D70D42-A7D9-4D6C-843C-180E44ADE79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10" name="大かっこ 6809">
          <a:extLst>
            <a:ext uri="{FF2B5EF4-FFF2-40B4-BE49-F238E27FC236}">
              <a16:creationId xmlns:a16="http://schemas.microsoft.com/office/drawing/2014/main" id="{34D39439-0CCC-407C-A40A-D1362504E74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11" name="大かっこ 6810">
          <a:extLst>
            <a:ext uri="{FF2B5EF4-FFF2-40B4-BE49-F238E27FC236}">
              <a16:creationId xmlns:a16="http://schemas.microsoft.com/office/drawing/2014/main" id="{7F0509D9-9CDF-4D86-9683-09413FEDB32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12" name="大かっこ 6811">
          <a:extLst>
            <a:ext uri="{FF2B5EF4-FFF2-40B4-BE49-F238E27FC236}">
              <a16:creationId xmlns:a16="http://schemas.microsoft.com/office/drawing/2014/main" id="{232FD743-6B51-41E0-AA94-1B90D43B7D3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13" name="大かっこ 6812">
          <a:extLst>
            <a:ext uri="{FF2B5EF4-FFF2-40B4-BE49-F238E27FC236}">
              <a16:creationId xmlns:a16="http://schemas.microsoft.com/office/drawing/2014/main" id="{DC219A4B-8E29-43EE-A67C-4506923D38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14" name="大かっこ 6813">
          <a:extLst>
            <a:ext uri="{FF2B5EF4-FFF2-40B4-BE49-F238E27FC236}">
              <a16:creationId xmlns:a16="http://schemas.microsoft.com/office/drawing/2014/main" id="{9AABD040-85AA-4F55-8D24-E5AC1BCECD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15" name="大かっこ 6814">
          <a:extLst>
            <a:ext uri="{FF2B5EF4-FFF2-40B4-BE49-F238E27FC236}">
              <a16:creationId xmlns:a16="http://schemas.microsoft.com/office/drawing/2014/main" id="{4F726C4E-0378-446E-A2AF-7D15A900FD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16" name="大かっこ 6815">
          <a:extLst>
            <a:ext uri="{FF2B5EF4-FFF2-40B4-BE49-F238E27FC236}">
              <a16:creationId xmlns:a16="http://schemas.microsoft.com/office/drawing/2014/main" id="{CD3C2AA9-9CB7-409E-AD5D-8236C727C6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17" name="大かっこ 6816">
          <a:extLst>
            <a:ext uri="{FF2B5EF4-FFF2-40B4-BE49-F238E27FC236}">
              <a16:creationId xmlns:a16="http://schemas.microsoft.com/office/drawing/2014/main" id="{9C16408B-5CC0-4796-94BE-503EEFF222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18" name="大かっこ 6817">
          <a:extLst>
            <a:ext uri="{FF2B5EF4-FFF2-40B4-BE49-F238E27FC236}">
              <a16:creationId xmlns:a16="http://schemas.microsoft.com/office/drawing/2014/main" id="{CB3B3B78-9404-45F1-9C82-0921DCDB82B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19" name="大かっこ 6818">
          <a:extLst>
            <a:ext uri="{FF2B5EF4-FFF2-40B4-BE49-F238E27FC236}">
              <a16:creationId xmlns:a16="http://schemas.microsoft.com/office/drawing/2014/main" id="{6C5C2FEF-F626-4328-83B2-4CA6A00EFB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20" name="大かっこ 6819">
          <a:extLst>
            <a:ext uri="{FF2B5EF4-FFF2-40B4-BE49-F238E27FC236}">
              <a16:creationId xmlns:a16="http://schemas.microsoft.com/office/drawing/2014/main" id="{CEE3E72B-EC50-4ED4-A6E6-FB57DF6EDD8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21" name="大かっこ 6820">
          <a:extLst>
            <a:ext uri="{FF2B5EF4-FFF2-40B4-BE49-F238E27FC236}">
              <a16:creationId xmlns:a16="http://schemas.microsoft.com/office/drawing/2014/main" id="{9E418447-95CE-4784-B940-BC224F8E840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22" name="大かっこ 6821">
          <a:extLst>
            <a:ext uri="{FF2B5EF4-FFF2-40B4-BE49-F238E27FC236}">
              <a16:creationId xmlns:a16="http://schemas.microsoft.com/office/drawing/2014/main" id="{29F82B44-2C52-41EC-B827-D030116AB9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23" name="大かっこ 6822">
          <a:extLst>
            <a:ext uri="{FF2B5EF4-FFF2-40B4-BE49-F238E27FC236}">
              <a16:creationId xmlns:a16="http://schemas.microsoft.com/office/drawing/2014/main" id="{F88E5607-243A-47BE-9CBD-9A318CEEEF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24" name="大かっこ 6823">
          <a:extLst>
            <a:ext uri="{FF2B5EF4-FFF2-40B4-BE49-F238E27FC236}">
              <a16:creationId xmlns:a16="http://schemas.microsoft.com/office/drawing/2014/main" id="{24A9D403-49FF-47DF-ACB4-A93C80961E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25" name="大かっこ 6824">
          <a:extLst>
            <a:ext uri="{FF2B5EF4-FFF2-40B4-BE49-F238E27FC236}">
              <a16:creationId xmlns:a16="http://schemas.microsoft.com/office/drawing/2014/main" id="{34E1A1B0-35BE-4254-8FA3-E5221095D09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26" name="大かっこ 6825">
          <a:extLst>
            <a:ext uri="{FF2B5EF4-FFF2-40B4-BE49-F238E27FC236}">
              <a16:creationId xmlns:a16="http://schemas.microsoft.com/office/drawing/2014/main" id="{1CE855CB-03DF-446A-B0EA-8E4EB857EB8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27" name="大かっこ 6826">
          <a:extLst>
            <a:ext uri="{FF2B5EF4-FFF2-40B4-BE49-F238E27FC236}">
              <a16:creationId xmlns:a16="http://schemas.microsoft.com/office/drawing/2014/main" id="{7A34705F-D92C-4FBA-848C-570A18BEF7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828" name="大かっこ 6827">
          <a:extLst>
            <a:ext uri="{FF2B5EF4-FFF2-40B4-BE49-F238E27FC236}">
              <a16:creationId xmlns:a16="http://schemas.microsoft.com/office/drawing/2014/main" id="{5D40CCC4-0520-41CF-A3F4-4EA8724A868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29" name="大かっこ 6828">
          <a:extLst>
            <a:ext uri="{FF2B5EF4-FFF2-40B4-BE49-F238E27FC236}">
              <a16:creationId xmlns:a16="http://schemas.microsoft.com/office/drawing/2014/main" id="{87B75508-83C8-4DED-964C-0E87E3BE519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30" name="大かっこ 6829">
          <a:extLst>
            <a:ext uri="{FF2B5EF4-FFF2-40B4-BE49-F238E27FC236}">
              <a16:creationId xmlns:a16="http://schemas.microsoft.com/office/drawing/2014/main" id="{DAEB9702-FFE2-4414-BC8C-5BD53BAA75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31" name="大かっこ 6830">
          <a:extLst>
            <a:ext uri="{FF2B5EF4-FFF2-40B4-BE49-F238E27FC236}">
              <a16:creationId xmlns:a16="http://schemas.microsoft.com/office/drawing/2014/main" id="{29014A12-395C-4ACB-B0A4-64A574D209A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32" name="大かっこ 6831">
          <a:extLst>
            <a:ext uri="{FF2B5EF4-FFF2-40B4-BE49-F238E27FC236}">
              <a16:creationId xmlns:a16="http://schemas.microsoft.com/office/drawing/2014/main" id="{516E4A28-F6C1-4620-A262-5B2B85E16C0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833" name="大かっこ 6832">
          <a:extLst>
            <a:ext uri="{FF2B5EF4-FFF2-40B4-BE49-F238E27FC236}">
              <a16:creationId xmlns:a16="http://schemas.microsoft.com/office/drawing/2014/main" id="{40226C36-C9FF-422C-9A29-BEE7087DAD9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34" name="大かっこ 6833">
          <a:extLst>
            <a:ext uri="{FF2B5EF4-FFF2-40B4-BE49-F238E27FC236}">
              <a16:creationId xmlns:a16="http://schemas.microsoft.com/office/drawing/2014/main" id="{94A8049E-25D0-416C-9748-CF9E137C254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35" name="大かっこ 6834">
          <a:extLst>
            <a:ext uri="{FF2B5EF4-FFF2-40B4-BE49-F238E27FC236}">
              <a16:creationId xmlns:a16="http://schemas.microsoft.com/office/drawing/2014/main" id="{EEF2D760-5AD5-4852-8CB5-FB7FE4FE382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36" name="大かっこ 6835">
          <a:extLst>
            <a:ext uri="{FF2B5EF4-FFF2-40B4-BE49-F238E27FC236}">
              <a16:creationId xmlns:a16="http://schemas.microsoft.com/office/drawing/2014/main" id="{7AE47C95-5696-4577-95BA-8FB38BA33DE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37" name="大かっこ 6836">
          <a:extLst>
            <a:ext uri="{FF2B5EF4-FFF2-40B4-BE49-F238E27FC236}">
              <a16:creationId xmlns:a16="http://schemas.microsoft.com/office/drawing/2014/main" id="{E6640BE1-8D8B-4DA1-AFCB-54791CE6150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838" name="大かっこ 6837">
          <a:extLst>
            <a:ext uri="{FF2B5EF4-FFF2-40B4-BE49-F238E27FC236}">
              <a16:creationId xmlns:a16="http://schemas.microsoft.com/office/drawing/2014/main" id="{718D3FD3-92BE-4E9D-A93D-E540BB2897A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39" name="大かっこ 6838">
          <a:extLst>
            <a:ext uri="{FF2B5EF4-FFF2-40B4-BE49-F238E27FC236}">
              <a16:creationId xmlns:a16="http://schemas.microsoft.com/office/drawing/2014/main" id="{49A7895C-0401-4FDB-9929-72C24BECB3D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40" name="大かっこ 6839">
          <a:extLst>
            <a:ext uri="{FF2B5EF4-FFF2-40B4-BE49-F238E27FC236}">
              <a16:creationId xmlns:a16="http://schemas.microsoft.com/office/drawing/2014/main" id="{92EB263A-B17D-4946-8DA0-B63A9CCF59E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41" name="大かっこ 6840">
          <a:extLst>
            <a:ext uri="{FF2B5EF4-FFF2-40B4-BE49-F238E27FC236}">
              <a16:creationId xmlns:a16="http://schemas.microsoft.com/office/drawing/2014/main" id="{726E10DC-4A41-4337-AE61-C855A0D4C1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42" name="大かっこ 6841">
          <a:extLst>
            <a:ext uri="{FF2B5EF4-FFF2-40B4-BE49-F238E27FC236}">
              <a16:creationId xmlns:a16="http://schemas.microsoft.com/office/drawing/2014/main" id="{24796FE7-4713-483B-BAF8-0CA297168ED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43" name="大かっこ 6842">
          <a:extLst>
            <a:ext uri="{FF2B5EF4-FFF2-40B4-BE49-F238E27FC236}">
              <a16:creationId xmlns:a16="http://schemas.microsoft.com/office/drawing/2014/main" id="{9480FB5D-401F-4C14-8C24-5F59D99934F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44" name="大かっこ 6843">
          <a:extLst>
            <a:ext uri="{FF2B5EF4-FFF2-40B4-BE49-F238E27FC236}">
              <a16:creationId xmlns:a16="http://schemas.microsoft.com/office/drawing/2014/main" id="{E41947C7-309A-415C-9118-4261198B774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45" name="大かっこ 6844">
          <a:extLst>
            <a:ext uri="{FF2B5EF4-FFF2-40B4-BE49-F238E27FC236}">
              <a16:creationId xmlns:a16="http://schemas.microsoft.com/office/drawing/2014/main" id="{3BB53669-CC90-4DD2-B731-EB570774185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46" name="大かっこ 6845">
          <a:extLst>
            <a:ext uri="{FF2B5EF4-FFF2-40B4-BE49-F238E27FC236}">
              <a16:creationId xmlns:a16="http://schemas.microsoft.com/office/drawing/2014/main" id="{8595DD34-8C4D-4907-8369-18AF8327435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47" name="大かっこ 6846">
          <a:extLst>
            <a:ext uri="{FF2B5EF4-FFF2-40B4-BE49-F238E27FC236}">
              <a16:creationId xmlns:a16="http://schemas.microsoft.com/office/drawing/2014/main" id="{765D0F7D-8018-4D65-9247-42D13AC5B6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48" name="大かっこ 6847">
          <a:extLst>
            <a:ext uri="{FF2B5EF4-FFF2-40B4-BE49-F238E27FC236}">
              <a16:creationId xmlns:a16="http://schemas.microsoft.com/office/drawing/2014/main" id="{25EE7C06-8ED4-449C-9F63-8A2C18AC6DF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49" name="大かっこ 6848">
          <a:extLst>
            <a:ext uri="{FF2B5EF4-FFF2-40B4-BE49-F238E27FC236}">
              <a16:creationId xmlns:a16="http://schemas.microsoft.com/office/drawing/2014/main" id="{8242D2A5-C1E7-4647-A41E-8B0B169B20A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50" name="大かっこ 6849">
          <a:extLst>
            <a:ext uri="{FF2B5EF4-FFF2-40B4-BE49-F238E27FC236}">
              <a16:creationId xmlns:a16="http://schemas.microsoft.com/office/drawing/2014/main" id="{9E584F37-1F84-4F7C-B888-9FE9758D11F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51" name="大かっこ 6850">
          <a:extLst>
            <a:ext uri="{FF2B5EF4-FFF2-40B4-BE49-F238E27FC236}">
              <a16:creationId xmlns:a16="http://schemas.microsoft.com/office/drawing/2014/main" id="{86F43E52-EE36-4E52-9ACC-7A0F60284D2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52" name="大かっこ 6851">
          <a:extLst>
            <a:ext uri="{FF2B5EF4-FFF2-40B4-BE49-F238E27FC236}">
              <a16:creationId xmlns:a16="http://schemas.microsoft.com/office/drawing/2014/main" id="{30127D5B-E0AA-4467-B428-1FF785BCB3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53" name="大かっこ 6852">
          <a:extLst>
            <a:ext uri="{FF2B5EF4-FFF2-40B4-BE49-F238E27FC236}">
              <a16:creationId xmlns:a16="http://schemas.microsoft.com/office/drawing/2014/main" id="{D4D27D08-48A1-4582-8A13-F75395E8DD0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54" name="大かっこ 6853">
          <a:extLst>
            <a:ext uri="{FF2B5EF4-FFF2-40B4-BE49-F238E27FC236}">
              <a16:creationId xmlns:a16="http://schemas.microsoft.com/office/drawing/2014/main" id="{41F74830-C8CB-4E4D-BA82-B3CF7CD5152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55" name="大かっこ 6854">
          <a:extLst>
            <a:ext uri="{FF2B5EF4-FFF2-40B4-BE49-F238E27FC236}">
              <a16:creationId xmlns:a16="http://schemas.microsoft.com/office/drawing/2014/main" id="{508E6A24-B096-4C69-A939-FB1BFD9C72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56" name="大かっこ 6855">
          <a:extLst>
            <a:ext uri="{FF2B5EF4-FFF2-40B4-BE49-F238E27FC236}">
              <a16:creationId xmlns:a16="http://schemas.microsoft.com/office/drawing/2014/main" id="{3D71512A-40FB-4A6E-B71E-6A07AA5AD95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57" name="大かっこ 6856">
          <a:extLst>
            <a:ext uri="{FF2B5EF4-FFF2-40B4-BE49-F238E27FC236}">
              <a16:creationId xmlns:a16="http://schemas.microsoft.com/office/drawing/2014/main" id="{3C25AC66-1F67-48C5-954B-7C4DF18888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58" name="大かっこ 6857">
          <a:extLst>
            <a:ext uri="{FF2B5EF4-FFF2-40B4-BE49-F238E27FC236}">
              <a16:creationId xmlns:a16="http://schemas.microsoft.com/office/drawing/2014/main" id="{DE684E91-99F4-4CE2-BF62-C763469DFC5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59" name="大かっこ 6858">
          <a:extLst>
            <a:ext uri="{FF2B5EF4-FFF2-40B4-BE49-F238E27FC236}">
              <a16:creationId xmlns:a16="http://schemas.microsoft.com/office/drawing/2014/main" id="{B47D6A37-3008-4F06-B99B-95DDA612919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60" name="大かっこ 6859">
          <a:extLst>
            <a:ext uri="{FF2B5EF4-FFF2-40B4-BE49-F238E27FC236}">
              <a16:creationId xmlns:a16="http://schemas.microsoft.com/office/drawing/2014/main" id="{563D9FE5-DCDB-4FBF-BE16-F292F47B14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61" name="大かっこ 6860">
          <a:extLst>
            <a:ext uri="{FF2B5EF4-FFF2-40B4-BE49-F238E27FC236}">
              <a16:creationId xmlns:a16="http://schemas.microsoft.com/office/drawing/2014/main" id="{0714DF79-521D-4AC3-AABA-7121CC9C9E7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62" name="大かっこ 6861">
          <a:extLst>
            <a:ext uri="{FF2B5EF4-FFF2-40B4-BE49-F238E27FC236}">
              <a16:creationId xmlns:a16="http://schemas.microsoft.com/office/drawing/2014/main" id="{54143E29-8BCB-4FAB-BA72-DA02C346A3E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63" name="大かっこ 6862">
          <a:extLst>
            <a:ext uri="{FF2B5EF4-FFF2-40B4-BE49-F238E27FC236}">
              <a16:creationId xmlns:a16="http://schemas.microsoft.com/office/drawing/2014/main" id="{3D98D350-2273-4950-93D8-3EC80793B0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64" name="大かっこ 6863">
          <a:extLst>
            <a:ext uri="{FF2B5EF4-FFF2-40B4-BE49-F238E27FC236}">
              <a16:creationId xmlns:a16="http://schemas.microsoft.com/office/drawing/2014/main" id="{F4CC6B77-4A9A-439D-9109-11E3A1CE92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65" name="大かっこ 6864">
          <a:extLst>
            <a:ext uri="{FF2B5EF4-FFF2-40B4-BE49-F238E27FC236}">
              <a16:creationId xmlns:a16="http://schemas.microsoft.com/office/drawing/2014/main" id="{D995F41C-5D21-4469-95B2-CC7CE159B5C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66" name="大かっこ 6865">
          <a:extLst>
            <a:ext uri="{FF2B5EF4-FFF2-40B4-BE49-F238E27FC236}">
              <a16:creationId xmlns:a16="http://schemas.microsoft.com/office/drawing/2014/main" id="{BA8DF0FD-6C71-4EF5-B486-741050E7195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67" name="大かっこ 6866">
          <a:extLst>
            <a:ext uri="{FF2B5EF4-FFF2-40B4-BE49-F238E27FC236}">
              <a16:creationId xmlns:a16="http://schemas.microsoft.com/office/drawing/2014/main" id="{0C90093E-1BFA-4320-A49A-7EFF7EB71F5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68" name="大かっこ 6867">
          <a:extLst>
            <a:ext uri="{FF2B5EF4-FFF2-40B4-BE49-F238E27FC236}">
              <a16:creationId xmlns:a16="http://schemas.microsoft.com/office/drawing/2014/main" id="{62D3E917-8B39-49F6-8407-929490A441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69" name="大かっこ 6868">
          <a:extLst>
            <a:ext uri="{FF2B5EF4-FFF2-40B4-BE49-F238E27FC236}">
              <a16:creationId xmlns:a16="http://schemas.microsoft.com/office/drawing/2014/main" id="{81C48273-A007-4615-AFA1-CA41792A556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70" name="大かっこ 6869">
          <a:extLst>
            <a:ext uri="{FF2B5EF4-FFF2-40B4-BE49-F238E27FC236}">
              <a16:creationId xmlns:a16="http://schemas.microsoft.com/office/drawing/2014/main" id="{95EE499A-42FB-4D13-A099-D50A2B4BF92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71" name="大かっこ 6870">
          <a:extLst>
            <a:ext uri="{FF2B5EF4-FFF2-40B4-BE49-F238E27FC236}">
              <a16:creationId xmlns:a16="http://schemas.microsoft.com/office/drawing/2014/main" id="{68FA2089-E25D-45CF-B7B1-FE225D194D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72" name="大かっこ 6871">
          <a:extLst>
            <a:ext uri="{FF2B5EF4-FFF2-40B4-BE49-F238E27FC236}">
              <a16:creationId xmlns:a16="http://schemas.microsoft.com/office/drawing/2014/main" id="{6691BB98-88B6-4DDE-B967-792D48C5B7C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73" name="大かっこ 6872">
          <a:extLst>
            <a:ext uri="{FF2B5EF4-FFF2-40B4-BE49-F238E27FC236}">
              <a16:creationId xmlns:a16="http://schemas.microsoft.com/office/drawing/2014/main" id="{A23F3492-DB2D-4799-9507-EC915880660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74" name="大かっこ 6873">
          <a:extLst>
            <a:ext uri="{FF2B5EF4-FFF2-40B4-BE49-F238E27FC236}">
              <a16:creationId xmlns:a16="http://schemas.microsoft.com/office/drawing/2014/main" id="{558CCEBF-00F8-4FB5-8E4D-BEB6BEC3C0C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875" name="大かっこ 6874">
          <a:extLst>
            <a:ext uri="{FF2B5EF4-FFF2-40B4-BE49-F238E27FC236}">
              <a16:creationId xmlns:a16="http://schemas.microsoft.com/office/drawing/2014/main" id="{AA66B185-A0AE-4E3D-8903-39946B7E1C5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76" name="大かっこ 6875">
          <a:extLst>
            <a:ext uri="{FF2B5EF4-FFF2-40B4-BE49-F238E27FC236}">
              <a16:creationId xmlns:a16="http://schemas.microsoft.com/office/drawing/2014/main" id="{AF758901-C4DD-448D-B5B4-D101118863F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77" name="大かっこ 6876">
          <a:extLst>
            <a:ext uri="{FF2B5EF4-FFF2-40B4-BE49-F238E27FC236}">
              <a16:creationId xmlns:a16="http://schemas.microsoft.com/office/drawing/2014/main" id="{F1EEE677-078F-4670-B249-E2D31C7AE56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78" name="大かっこ 6877">
          <a:extLst>
            <a:ext uri="{FF2B5EF4-FFF2-40B4-BE49-F238E27FC236}">
              <a16:creationId xmlns:a16="http://schemas.microsoft.com/office/drawing/2014/main" id="{DEAEBC8C-F825-4FF0-BD9F-C57267733E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79" name="大かっこ 6878">
          <a:extLst>
            <a:ext uri="{FF2B5EF4-FFF2-40B4-BE49-F238E27FC236}">
              <a16:creationId xmlns:a16="http://schemas.microsoft.com/office/drawing/2014/main" id="{AC000848-4C26-469C-914C-DFD2DBAE501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880" name="大かっこ 6879">
          <a:extLst>
            <a:ext uri="{FF2B5EF4-FFF2-40B4-BE49-F238E27FC236}">
              <a16:creationId xmlns:a16="http://schemas.microsoft.com/office/drawing/2014/main" id="{087323FA-B32B-43A5-910E-7381F37BAD6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81" name="大かっこ 6880">
          <a:extLst>
            <a:ext uri="{FF2B5EF4-FFF2-40B4-BE49-F238E27FC236}">
              <a16:creationId xmlns:a16="http://schemas.microsoft.com/office/drawing/2014/main" id="{42E6308D-2EDD-4798-A643-5ADF8FE2B90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82" name="大かっこ 6881">
          <a:extLst>
            <a:ext uri="{FF2B5EF4-FFF2-40B4-BE49-F238E27FC236}">
              <a16:creationId xmlns:a16="http://schemas.microsoft.com/office/drawing/2014/main" id="{B30201B7-503B-4156-B284-EC7CF6AF1B4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83" name="大かっこ 6882">
          <a:extLst>
            <a:ext uri="{FF2B5EF4-FFF2-40B4-BE49-F238E27FC236}">
              <a16:creationId xmlns:a16="http://schemas.microsoft.com/office/drawing/2014/main" id="{60A88106-5C4C-4A3E-A046-DB2CC9056CE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84" name="大かっこ 6883">
          <a:extLst>
            <a:ext uri="{FF2B5EF4-FFF2-40B4-BE49-F238E27FC236}">
              <a16:creationId xmlns:a16="http://schemas.microsoft.com/office/drawing/2014/main" id="{FA8D10B6-9894-4498-8203-16BFA2BB97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85" name="大かっこ 6884">
          <a:extLst>
            <a:ext uri="{FF2B5EF4-FFF2-40B4-BE49-F238E27FC236}">
              <a16:creationId xmlns:a16="http://schemas.microsoft.com/office/drawing/2014/main" id="{7A858747-9CEC-415E-ADDE-DC08183E9C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86" name="大かっこ 6885">
          <a:extLst>
            <a:ext uri="{FF2B5EF4-FFF2-40B4-BE49-F238E27FC236}">
              <a16:creationId xmlns:a16="http://schemas.microsoft.com/office/drawing/2014/main" id="{D487E5D2-5E6D-43F5-B8A4-B90FCBA82F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87" name="大かっこ 6886">
          <a:extLst>
            <a:ext uri="{FF2B5EF4-FFF2-40B4-BE49-F238E27FC236}">
              <a16:creationId xmlns:a16="http://schemas.microsoft.com/office/drawing/2014/main" id="{6CBBC1F4-EE5A-4261-8EE9-86261131584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88" name="大かっこ 6887">
          <a:extLst>
            <a:ext uri="{FF2B5EF4-FFF2-40B4-BE49-F238E27FC236}">
              <a16:creationId xmlns:a16="http://schemas.microsoft.com/office/drawing/2014/main" id="{D226473B-4BC0-4817-B446-114DCCB2B5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89" name="大かっこ 6888">
          <a:extLst>
            <a:ext uri="{FF2B5EF4-FFF2-40B4-BE49-F238E27FC236}">
              <a16:creationId xmlns:a16="http://schemas.microsoft.com/office/drawing/2014/main" id="{F8F59FE7-E3CC-44C2-A3FF-94A8E928F6E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90" name="大かっこ 6889">
          <a:extLst>
            <a:ext uri="{FF2B5EF4-FFF2-40B4-BE49-F238E27FC236}">
              <a16:creationId xmlns:a16="http://schemas.microsoft.com/office/drawing/2014/main" id="{6A841165-C01E-482C-B4BA-211C8CEA54C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91" name="大かっこ 6890">
          <a:extLst>
            <a:ext uri="{FF2B5EF4-FFF2-40B4-BE49-F238E27FC236}">
              <a16:creationId xmlns:a16="http://schemas.microsoft.com/office/drawing/2014/main" id="{AA55410E-0AA3-472B-8C63-C78ED7F995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92" name="大かっこ 6891">
          <a:extLst>
            <a:ext uri="{FF2B5EF4-FFF2-40B4-BE49-F238E27FC236}">
              <a16:creationId xmlns:a16="http://schemas.microsoft.com/office/drawing/2014/main" id="{AE153196-EA9A-4EA0-BF7A-0537F7EB246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93" name="大かっこ 6892">
          <a:extLst>
            <a:ext uri="{FF2B5EF4-FFF2-40B4-BE49-F238E27FC236}">
              <a16:creationId xmlns:a16="http://schemas.microsoft.com/office/drawing/2014/main" id="{7C2417D5-BB31-4026-8C85-BA150CC9BA3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94" name="大かっこ 6893">
          <a:extLst>
            <a:ext uri="{FF2B5EF4-FFF2-40B4-BE49-F238E27FC236}">
              <a16:creationId xmlns:a16="http://schemas.microsoft.com/office/drawing/2014/main" id="{BA0CDBB8-08B2-43E5-A188-DBE32EDC3D6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95" name="大かっこ 6894">
          <a:extLst>
            <a:ext uri="{FF2B5EF4-FFF2-40B4-BE49-F238E27FC236}">
              <a16:creationId xmlns:a16="http://schemas.microsoft.com/office/drawing/2014/main" id="{90A939CA-F4E1-4637-9C3D-29BD55964D5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896" name="大かっこ 6895">
          <a:extLst>
            <a:ext uri="{FF2B5EF4-FFF2-40B4-BE49-F238E27FC236}">
              <a16:creationId xmlns:a16="http://schemas.microsoft.com/office/drawing/2014/main" id="{6B4E103E-5AB8-4A21-8E54-1A55F4920CB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897" name="大かっこ 6896">
          <a:extLst>
            <a:ext uri="{FF2B5EF4-FFF2-40B4-BE49-F238E27FC236}">
              <a16:creationId xmlns:a16="http://schemas.microsoft.com/office/drawing/2014/main" id="{5EF1434A-BECA-47EC-A8DB-99B72736C58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898" name="大かっこ 6897">
          <a:extLst>
            <a:ext uri="{FF2B5EF4-FFF2-40B4-BE49-F238E27FC236}">
              <a16:creationId xmlns:a16="http://schemas.microsoft.com/office/drawing/2014/main" id="{753BD6E4-70E3-49DD-84CC-E9DA643D621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899" name="大かっこ 6898">
          <a:extLst>
            <a:ext uri="{FF2B5EF4-FFF2-40B4-BE49-F238E27FC236}">
              <a16:creationId xmlns:a16="http://schemas.microsoft.com/office/drawing/2014/main" id="{36F3BD34-DDD5-4E49-9695-A21916F1A7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00" name="大かっこ 6899">
          <a:extLst>
            <a:ext uri="{FF2B5EF4-FFF2-40B4-BE49-F238E27FC236}">
              <a16:creationId xmlns:a16="http://schemas.microsoft.com/office/drawing/2014/main" id="{B9934527-C246-42B9-9B00-FA92813E1D2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01" name="大かっこ 6900">
          <a:extLst>
            <a:ext uri="{FF2B5EF4-FFF2-40B4-BE49-F238E27FC236}">
              <a16:creationId xmlns:a16="http://schemas.microsoft.com/office/drawing/2014/main" id="{9C63381F-BC53-40B5-B009-A6CE4453F94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02" name="大かっこ 6901">
          <a:extLst>
            <a:ext uri="{FF2B5EF4-FFF2-40B4-BE49-F238E27FC236}">
              <a16:creationId xmlns:a16="http://schemas.microsoft.com/office/drawing/2014/main" id="{63CC6A08-21D9-4A84-BC82-9DA40E2D369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03" name="大かっこ 6902">
          <a:extLst>
            <a:ext uri="{FF2B5EF4-FFF2-40B4-BE49-F238E27FC236}">
              <a16:creationId xmlns:a16="http://schemas.microsoft.com/office/drawing/2014/main" id="{B1788FC7-D6BB-4ED1-B5F5-28F940F5C80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04" name="大かっこ 6903">
          <a:extLst>
            <a:ext uri="{FF2B5EF4-FFF2-40B4-BE49-F238E27FC236}">
              <a16:creationId xmlns:a16="http://schemas.microsoft.com/office/drawing/2014/main" id="{66327377-61DB-4FC2-ACF2-CAC6426BEB4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05" name="大かっこ 6904">
          <a:extLst>
            <a:ext uri="{FF2B5EF4-FFF2-40B4-BE49-F238E27FC236}">
              <a16:creationId xmlns:a16="http://schemas.microsoft.com/office/drawing/2014/main" id="{5F0032C3-FBB3-43B4-B334-E8E86965A0F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06" name="大かっこ 6905">
          <a:extLst>
            <a:ext uri="{FF2B5EF4-FFF2-40B4-BE49-F238E27FC236}">
              <a16:creationId xmlns:a16="http://schemas.microsoft.com/office/drawing/2014/main" id="{20A6580D-0C5A-4878-BC0F-55296797948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07" name="大かっこ 6906">
          <a:extLst>
            <a:ext uri="{FF2B5EF4-FFF2-40B4-BE49-F238E27FC236}">
              <a16:creationId xmlns:a16="http://schemas.microsoft.com/office/drawing/2014/main" id="{DC9D0DC4-3846-42DA-9492-2EB82BADFE9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08" name="大かっこ 6907">
          <a:extLst>
            <a:ext uri="{FF2B5EF4-FFF2-40B4-BE49-F238E27FC236}">
              <a16:creationId xmlns:a16="http://schemas.microsoft.com/office/drawing/2014/main" id="{152F920B-D897-4D61-B1F7-FD6D2B8E8C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09" name="大かっこ 6908">
          <a:extLst>
            <a:ext uri="{FF2B5EF4-FFF2-40B4-BE49-F238E27FC236}">
              <a16:creationId xmlns:a16="http://schemas.microsoft.com/office/drawing/2014/main" id="{25B406E9-9C8A-4D4C-87B6-5822392F1D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10" name="大かっこ 6909">
          <a:extLst>
            <a:ext uri="{FF2B5EF4-FFF2-40B4-BE49-F238E27FC236}">
              <a16:creationId xmlns:a16="http://schemas.microsoft.com/office/drawing/2014/main" id="{6421BDE0-F366-4054-A8F4-EF842C18EDF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11" name="大かっこ 6910">
          <a:extLst>
            <a:ext uri="{FF2B5EF4-FFF2-40B4-BE49-F238E27FC236}">
              <a16:creationId xmlns:a16="http://schemas.microsoft.com/office/drawing/2014/main" id="{D6A5BC5C-755F-4C19-823E-74EA4C43E30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12" name="大かっこ 6911">
          <a:extLst>
            <a:ext uri="{FF2B5EF4-FFF2-40B4-BE49-F238E27FC236}">
              <a16:creationId xmlns:a16="http://schemas.microsoft.com/office/drawing/2014/main" id="{81E9D49B-5456-4607-BDEF-CB42A2F8BEA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13" name="大かっこ 6912">
          <a:extLst>
            <a:ext uri="{FF2B5EF4-FFF2-40B4-BE49-F238E27FC236}">
              <a16:creationId xmlns:a16="http://schemas.microsoft.com/office/drawing/2014/main" id="{6E533783-29AC-4E6E-BC00-D5F7F5396A0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14" name="大かっこ 6913">
          <a:extLst>
            <a:ext uri="{FF2B5EF4-FFF2-40B4-BE49-F238E27FC236}">
              <a16:creationId xmlns:a16="http://schemas.microsoft.com/office/drawing/2014/main" id="{7441D40F-B6B2-4041-A7F2-A588175389C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15" name="大かっこ 6914">
          <a:extLst>
            <a:ext uri="{FF2B5EF4-FFF2-40B4-BE49-F238E27FC236}">
              <a16:creationId xmlns:a16="http://schemas.microsoft.com/office/drawing/2014/main" id="{3948F9AB-BF16-4564-9CE1-9097F7EE0A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16" name="大かっこ 6915">
          <a:extLst>
            <a:ext uri="{FF2B5EF4-FFF2-40B4-BE49-F238E27FC236}">
              <a16:creationId xmlns:a16="http://schemas.microsoft.com/office/drawing/2014/main" id="{8F121F29-0101-4797-870E-84A3B98C56A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917" name="大かっこ 6916">
          <a:extLst>
            <a:ext uri="{FF2B5EF4-FFF2-40B4-BE49-F238E27FC236}">
              <a16:creationId xmlns:a16="http://schemas.microsoft.com/office/drawing/2014/main" id="{6CDB157A-51AB-4310-9C50-9DAB653ABA8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18" name="大かっこ 6917">
          <a:extLst>
            <a:ext uri="{FF2B5EF4-FFF2-40B4-BE49-F238E27FC236}">
              <a16:creationId xmlns:a16="http://schemas.microsoft.com/office/drawing/2014/main" id="{A3243270-A3E0-4B2B-B242-19484D405E4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19" name="大かっこ 6918">
          <a:extLst>
            <a:ext uri="{FF2B5EF4-FFF2-40B4-BE49-F238E27FC236}">
              <a16:creationId xmlns:a16="http://schemas.microsoft.com/office/drawing/2014/main" id="{5C8E70EA-1073-4110-993C-6C55A65ECD8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20" name="大かっこ 6919">
          <a:extLst>
            <a:ext uri="{FF2B5EF4-FFF2-40B4-BE49-F238E27FC236}">
              <a16:creationId xmlns:a16="http://schemas.microsoft.com/office/drawing/2014/main" id="{0FB009FD-6973-4D46-A13E-DACE9B12CF4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21" name="大かっこ 6920">
          <a:extLst>
            <a:ext uri="{FF2B5EF4-FFF2-40B4-BE49-F238E27FC236}">
              <a16:creationId xmlns:a16="http://schemas.microsoft.com/office/drawing/2014/main" id="{12E3955F-09FE-44D0-B19B-349184BD47A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922" name="大かっこ 6921">
          <a:extLst>
            <a:ext uri="{FF2B5EF4-FFF2-40B4-BE49-F238E27FC236}">
              <a16:creationId xmlns:a16="http://schemas.microsoft.com/office/drawing/2014/main" id="{D08355C6-D634-4B89-91B2-4A1C7442654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23" name="大かっこ 6922">
          <a:extLst>
            <a:ext uri="{FF2B5EF4-FFF2-40B4-BE49-F238E27FC236}">
              <a16:creationId xmlns:a16="http://schemas.microsoft.com/office/drawing/2014/main" id="{A7950952-1D26-4C9C-A70E-89DE87BB186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24" name="大かっこ 6923">
          <a:extLst>
            <a:ext uri="{FF2B5EF4-FFF2-40B4-BE49-F238E27FC236}">
              <a16:creationId xmlns:a16="http://schemas.microsoft.com/office/drawing/2014/main" id="{7F9CFDA5-BF53-4D3F-953B-4EA57BE3AA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25" name="大かっこ 6924">
          <a:extLst>
            <a:ext uri="{FF2B5EF4-FFF2-40B4-BE49-F238E27FC236}">
              <a16:creationId xmlns:a16="http://schemas.microsoft.com/office/drawing/2014/main" id="{5F2AC2FB-F35C-46A5-A8D6-F49C39054E0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26" name="大かっこ 6925">
          <a:extLst>
            <a:ext uri="{FF2B5EF4-FFF2-40B4-BE49-F238E27FC236}">
              <a16:creationId xmlns:a16="http://schemas.microsoft.com/office/drawing/2014/main" id="{68C7744E-1507-44E5-898D-E2335AF759A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927" name="大かっこ 6926">
          <a:extLst>
            <a:ext uri="{FF2B5EF4-FFF2-40B4-BE49-F238E27FC236}">
              <a16:creationId xmlns:a16="http://schemas.microsoft.com/office/drawing/2014/main" id="{DCD26873-34D7-4FCB-B32C-FD828FB6C39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28" name="大かっこ 6927">
          <a:extLst>
            <a:ext uri="{FF2B5EF4-FFF2-40B4-BE49-F238E27FC236}">
              <a16:creationId xmlns:a16="http://schemas.microsoft.com/office/drawing/2014/main" id="{839321D9-46E9-4E0A-8E50-E9432C789CE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29" name="大かっこ 6928">
          <a:extLst>
            <a:ext uri="{FF2B5EF4-FFF2-40B4-BE49-F238E27FC236}">
              <a16:creationId xmlns:a16="http://schemas.microsoft.com/office/drawing/2014/main" id="{2C686297-340E-46DE-A81D-F0453EBD1F3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30" name="大かっこ 6929">
          <a:extLst>
            <a:ext uri="{FF2B5EF4-FFF2-40B4-BE49-F238E27FC236}">
              <a16:creationId xmlns:a16="http://schemas.microsoft.com/office/drawing/2014/main" id="{14995E79-E04A-4178-9CDB-8218AA81952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31" name="大かっこ 6930">
          <a:extLst>
            <a:ext uri="{FF2B5EF4-FFF2-40B4-BE49-F238E27FC236}">
              <a16:creationId xmlns:a16="http://schemas.microsoft.com/office/drawing/2014/main" id="{D74D45C8-5A22-4C02-9A9D-F9059F503C7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32" name="大かっこ 6931">
          <a:extLst>
            <a:ext uri="{FF2B5EF4-FFF2-40B4-BE49-F238E27FC236}">
              <a16:creationId xmlns:a16="http://schemas.microsoft.com/office/drawing/2014/main" id="{E4754907-EE4C-4EF4-9ADA-66209C78F83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33" name="大かっこ 6932">
          <a:extLst>
            <a:ext uri="{FF2B5EF4-FFF2-40B4-BE49-F238E27FC236}">
              <a16:creationId xmlns:a16="http://schemas.microsoft.com/office/drawing/2014/main" id="{4F91DF8A-8CB6-4193-81C3-05EB2C64054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34" name="大かっこ 6933">
          <a:extLst>
            <a:ext uri="{FF2B5EF4-FFF2-40B4-BE49-F238E27FC236}">
              <a16:creationId xmlns:a16="http://schemas.microsoft.com/office/drawing/2014/main" id="{D7FE178B-2399-4944-8E7E-941DF53EFE2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35" name="大かっこ 6934">
          <a:extLst>
            <a:ext uri="{FF2B5EF4-FFF2-40B4-BE49-F238E27FC236}">
              <a16:creationId xmlns:a16="http://schemas.microsoft.com/office/drawing/2014/main" id="{ADF094C1-D463-4AFA-977E-EBC81EE7B35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36" name="大かっこ 6935">
          <a:extLst>
            <a:ext uri="{FF2B5EF4-FFF2-40B4-BE49-F238E27FC236}">
              <a16:creationId xmlns:a16="http://schemas.microsoft.com/office/drawing/2014/main" id="{A4C7E411-E570-42B5-A544-4AED8282B20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37" name="大かっこ 6936">
          <a:extLst>
            <a:ext uri="{FF2B5EF4-FFF2-40B4-BE49-F238E27FC236}">
              <a16:creationId xmlns:a16="http://schemas.microsoft.com/office/drawing/2014/main" id="{65352497-A943-4FA1-A038-58F8CB9053E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38" name="大かっこ 6937">
          <a:extLst>
            <a:ext uri="{FF2B5EF4-FFF2-40B4-BE49-F238E27FC236}">
              <a16:creationId xmlns:a16="http://schemas.microsoft.com/office/drawing/2014/main" id="{7E5FA2AF-332F-4DB9-ACC8-4EAFDA122F7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39" name="大かっこ 6938">
          <a:extLst>
            <a:ext uri="{FF2B5EF4-FFF2-40B4-BE49-F238E27FC236}">
              <a16:creationId xmlns:a16="http://schemas.microsoft.com/office/drawing/2014/main" id="{5A576D0A-A647-4593-86B3-14646D129B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40" name="大かっこ 6939">
          <a:extLst>
            <a:ext uri="{FF2B5EF4-FFF2-40B4-BE49-F238E27FC236}">
              <a16:creationId xmlns:a16="http://schemas.microsoft.com/office/drawing/2014/main" id="{16D12C7C-273B-4476-959C-5744A62464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41" name="大かっこ 6940">
          <a:extLst>
            <a:ext uri="{FF2B5EF4-FFF2-40B4-BE49-F238E27FC236}">
              <a16:creationId xmlns:a16="http://schemas.microsoft.com/office/drawing/2014/main" id="{E375D6D9-A5E4-4E67-AE05-2F2B993F82F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42" name="大かっこ 6941">
          <a:extLst>
            <a:ext uri="{FF2B5EF4-FFF2-40B4-BE49-F238E27FC236}">
              <a16:creationId xmlns:a16="http://schemas.microsoft.com/office/drawing/2014/main" id="{432199FD-E010-4484-9997-27B29431F41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43" name="大かっこ 6942">
          <a:extLst>
            <a:ext uri="{FF2B5EF4-FFF2-40B4-BE49-F238E27FC236}">
              <a16:creationId xmlns:a16="http://schemas.microsoft.com/office/drawing/2014/main" id="{C8DDDD49-58F9-470D-AC62-71DCB8A6E53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44" name="大かっこ 6943">
          <a:extLst>
            <a:ext uri="{FF2B5EF4-FFF2-40B4-BE49-F238E27FC236}">
              <a16:creationId xmlns:a16="http://schemas.microsoft.com/office/drawing/2014/main" id="{7C13789D-ECE1-44E2-B632-D6B755E0FB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45" name="大かっこ 6944">
          <a:extLst>
            <a:ext uri="{FF2B5EF4-FFF2-40B4-BE49-F238E27FC236}">
              <a16:creationId xmlns:a16="http://schemas.microsoft.com/office/drawing/2014/main" id="{EDEA2DA2-5504-489D-A7C4-194757ADDD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46" name="大かっこ 6945">
          <a:extLst>
            <a:ext uri="{FF2B5EF4-FFF2-40B4-BE49-F238E27FC236}">
              <a16:creationId xmlns:a16="http://schemas.microsoft.com/office/drawing/2014/main" id="{52FFB189-C8D6-4E0E-9AC9-156303E9A5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47" name="大かっこ 6946">
          <a:extLst>
            <a:ext uri="{FF2B5EF4-FFF2-40B4-BE49-F238E27FC236}">
              <a16:creationId xmlns:a16="http://schemas.microsoft.com/office/drawing/2014/main" id="{FFBDEF41-E3D7-49AA-809F-6AB56691A8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48" name="大かっこ 6947">
          <a:extLst>
            <a:ext uri="{FF2B5EF4-FFF2-40B4-BE49-F238E27FC236}">
              <a16:creationId xmlns:a16="http://schemas.microsoft.com/office/drawing/2014/main" id="{AC230C98-A2FA-4CE5-8E53-B6CC1881270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49" name="大かっこ 6948">
          <a:extLst>
            <a:ext uri="{FF2B5EF4-FFF2-40B4-BE49-F238E27FC236}">
              <a16:creationId xmlns:a16="http://schemas.microsoft.com/office/drawing/2014/main" id="{95C9AACE-C281-409D-93DA-6B1558A373C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50" name="大かっこ 6949">
          <a:extLst>
            <a:ext uri="{FF2B5EF4-FFF2-40B4-BE49-F238E27FC236}">
              <a16:creationId xmlns:a16="http://schemas.microsoft.com/office/drawing/2014/main" id="{602719E4-D084-4570-B70D-29DC2DF4636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51" name="大かっこ 6950">
          <a:extLst>
            <a:ext uri="{FF2B5EF4-FFF2-40B4-BE49-F238E27FC236}">
              <a16:creationId xmlns:a16="http://schemas.microsoft.com/office/drawing/2014/main" id="{AFA7A263-1A9F-4692-ACF1-3F08431843A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52" name="大かっこ 6951">
          <a:extLst>
            <a:ext uri="{FF2B5EF4-FFF2-40B4-BE49-F238E27FC236}">
              <a16:creationId xmlns:a16="http://schemas.microsoft.com/office/drawing/2014/main" id="{AC09B6B8-A886-471F-9DD5-D97D0D5FF7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53" name="大かっこ 6952">
          <a:extLst>
            <a:ext uri="{FF2B5EF4-FFF2-40B4-BE49-F238E27FC236}">
              <a16:creationId xmlns:a16="http://schemas.microsoft.com/office/drawing/2014/main" id="{FA084966-54DA-4FC4-908A-54C45EA2AF7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54" name="大かっこ 6953">
          <a:extLst>
            <a:ext uri="{FF2B5EF4-FFF2-40B4-BE49-F238E27FC236}">
              <a16:creationId xmlns:a16="http://schemas.microsoft.com/office/drawing/2014/main" id="{E9F4CB49-1977-4651-B352-B476A958641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55" name="大かっこ 6954">
          <a:extLst>
            <a:ext uri="{FF2B5EF4-FFF2-40B4-BE49-F238E27FC236}">
              <a16:creationId xmlns:a16="http://schemas.microsoft.com/office/drawing/2014/main" id="{4CE2054F-837F-40EF-B28A-691508EE011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56" name="大かっこ 6955">
          <a:extLst>
            <a:ext uri="{FF2B5EF4-FFF2-40B4-BE49-F238E27FC236}">
              <a16:creationId xmlns:a16="http://schemas.microsoft.com/office/drawing/2014/main" id="{CBFD93D5-BABB-4A2A-BDDA-0F2E6337243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57" name="大かっこ 6956">
          <a:extLst>
            <a:ext uri="{FF2B5EF4-FFF2-40B4-BE49-F238E27FC236}">
              <a16:creationId xmlns:a16="http://schemas.microsoft.com/office/drawing/2014/main" id="{3CF8B3E7-D3FF-4366-8EDF-A63392842D7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58" name="大かっこ 6957">
          <a:extLst>
            <a:ext uri="{FF2B5EF4-FFF2-40B4-BE49-F238E27FC236}">
              <a16:creationId xmlns:a16="http://schemas.microsoft.com/office/drawing/2014/main" id="{C4712B85-3226-48E5-892F-DA436ED8EB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59" name="大かっこ 6958">
          <a:extLst>
            <a:ext uri="{FF2B5EF4-FFF2-40B4-BE49-F238E27FC236}">
              <a16:creationId xmlns:a16="http://schemas.microsoft.com/office/drawing/2014/main" id="{E6C91683-A185-432F-B879-76D16B8AC0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60" name="大かっこ 6959">
          <a:extLst>
            <a:ext uri="{FF2B5EF4-FFF2-40B4-BE49-F238E27FC236}">
              <a16:creationId xmlns:a16="http://schemas.microsoft.com/office/drawing/2014/main" id="{27742FBD-0245-45EB-B005-DB637D84889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61" name="大かっこ 6960">
          <a:extLst>
            <a:ext uri="{FF2B5EF4-FFF2-40B4-BE49-F238E27FC236}">
              <a16:creationId xmlns:a16="http://schemas.microsoft.com/office/drawing/2014/main" id="{E6BDAE85-2A7D-435E-AF86-5FC18246B3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62" name="大かっこ 6961">
          <a:extLst>
            <a:ext uri="{FF2B5EF4-FFF2-40B4-BE49-F238E27FC236}">
              <a16:creationId xmlns:a16="http://schemas.microsoft.com/office/drawing/2014/main" id="{177966E2-19E6-41EF-AB6B-2D510A07B91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63" name="大かっこ 6962">
          <a:extLst>
            <a:ext uri="{FF2B5EF4-FFF2-40B4-BE49-F238E27FC236}">
              <a16:creationId xmlns:a16="http://schemas.microsoft.com/office/drawing/2014/main" id="{E9259378-EE18-4EB9-8137-C84D56DB1D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964" name="大かっこ 6963">
          <a:extLst>
            <a:ext uri="{FF2B5EF4-FFF2-40B4-BE49-F238E27FC236}">
              <a16:creationId xmlns:a16="http://schemas.microsoft.com/office/drawing/2014/main" id="{B31DC215-729B-44CB-93CF-F4C1C05788D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65" name="大かっこ 6964">
          <a:extLst>
            <a:ext uri="{FF2B5EF4-FFF2-40B4-BE49-F238E27FC236}">
              <a16:creationId xmlns:a16="http://schemas.microsoft.com/office/drawing/2014/main" id="{6EF2DE3D-1334-44C1-BA62-81673229D5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66" name="大かっこ 6965">
          <a:extLst>
            <a:ext uri="{FF2B5EF4-FFF2-40B4-BE49-F238E27FC236}">
              <a16:creationId xmlns:a16="http://schemas.microsoft.com/office/drawing/2014/main" id="{E15EDD5E-2BCD-4B91-BC6D-871FC3B54EC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67" name="大かっこ 6966">
          <a:extLst>
            <a:ext uri="{FF2B5EF4-FFF2-40B4-BE49-F238E27FC236}">
              <a16:creationId xmlns:a16="http://schemas.microsoft.com/office/drawing/2014/main" id="{AF28DBCA-536B-4730-A905-6D702D7355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68" name="大かっこ 6967">
          <a:extLst>
            <a:ext uri="{FF2B5EF4-FFF2-40B4-BE49-F238E27FC236}">
              <a16:creationId xmlns:a16="http://schemas.microsoft.com/office/drawing/2014/main" id="{C3386809-D742-4564-8F65-5254CC865D6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969" name="大かっこ 6968">
          <a:extLst>
            <a:ext uri="{FF2B5EF4-FFF2-40B4-BE49-F238E27FC236}">
              <a16:creationId xmlns:a16="http://schemas.microsoft.com/office/drawing/2014/main" id="{BE1F58BE-7F26-4AF2-BE6E-AF4BFB5AE70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70" name="大かっこ 6969">
          <a:extLst>
            <a:ext uri="{FF2B5EF4-FFF2-40B4-BE49-F238E27FC236}">
              <a16:creationId xmlns:a16="http://schemas.microsoft.com/office/drawing/2014/main" id="{EB7D2D20-4774-4F52-AC5B-48F8B38DAF8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71" name="大かっこ 6970">
          <a:extLst>
            <a:ext uri="{FF2B5EF4-FFF2-40B4-BE49-F238E27FC236}">
              <a16:creationId xmlns:a16="http://schemas.microsoft.com/office/drawing/2014/main" id="{347696FB-4ECC-4642-B0CB-CB83EE6F878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72" name="大かっこ 6971">
          <a:extLst>
            <a:ext uri="{FF2B5EF4-FFF2-40B4-BE49-F238E27FC236}">
              <a16:creationId xmlns:a16="http://schemas.microsoft.com/office/drawing/2014/main" id="{16D6E4F0-7EE1-490F-956D-2FF162B706A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73" name="大かっこ 6972">
          <a:extLst>
            <a:ext uri="{FF2B5EF4-FFF2-40B4-BE49-F238E27FC236}">
              <a16:creationId xmlns:a16="http://schemas.microsoft.com/office/drawing/2014/main" id="{BC164E58-D100-401C-A3C1-28448CFE97D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6974" name="大かっこ 6973">
          <a:extLst>
            <a:ext uri="{FF2B5EF4-FFF2-40B4-BE49-F238E27FC236}">
              <a16:creationId xmlns:a16="http://schemas.microsoft.com/office/drawing/2014/main" id="{4C2A537D-A0F6-4B2C-AC02-358551A0E9A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75" name="大かっこ 6974">
          <a:extLst>
            <a:ext uri="{FF2B5EF4-FFF2-40B4-BE49-F238E27FC236}">
              <a16:creationId xmlns:a16="http://schemas.microsoft.com/office/drawing/2014/main" id="{6C753A93-0C4B-44CB-AC42-CCCE96B8D5C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76" name="大かっこ 6975">
          <a:extLst>
            <a:ext uri="{FF2B5EF4-FFF2-40B4-BE49-F238E27FC236}">
              <a16:creationId xmlns:a16="http://schemas.microsoft.com/office/drawing/2014/main" id="{23C29F82-8304-4E52-8CA6-E78D135AC4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77" name="大かっこ 6976">
          <a:extLst>
            <a:ext uri="{FF2B5EF4-FFF2-40B4-BE49-F238E27FC236}">
              <a16:creationId xmlns:a16="http://schemas.microsoft.com/office/drawing/2014/main" id="{0F79E2E9-E6BA-4EC3-AB80-6734DD1AE6E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78" name="大かっこ 6977">
          <a:extLst>
            <a:ext uri="{FF2B5EF4-FFF2-40B4-BE49-F238E27FC236}">
              <a16:creationId xmlns:a16="http://schemas.microsoft.com/office/drawing/2014/main" id="{DDB33509-228E-4DF6-BD4D-BCE731012AD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79" name="大かっこ 6978">
          <a:extLst>
            <a:ext uri="{FF2B5EF4-FFF2-40B4-BE49-F238E27FC236}">
              <a16:creationId xmlns:a16="http://schemas.microsoft.com/office/drawing/2014/main" id="{648AD074-ACB7-423C-8582-31CA9D705FD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80" name="大かっこ 6979">
          <a:extLst>
            <a:ext uri="{FF2B5EF4-FFF2-40B4-BE49-F238E27FC236}">
              <a16:creationId xmlns:a16="http://schemas.microsoft.com/office/drawing/2014/main" id="{5F6FCAD1-C632-4CC1-90F0-EB3B671558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81" name="大かっこ 6980">
          <a:extLst>
            <a:ext uri="{FF2B5EF4-FFF2-40B4-BE49-F238E27FC236}">
              <a16:creationId xmlns:a16="http://schemas.microsoft.com/office/drawing/2014/main" id="{828AC0E2-95DC-4571-89CE-3B16D59E40C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82" name="大かっこ 6981">
          <a:extLst>
            <a:ext uri="{FF2B5EF4-FFF2-40B4-BE49-F238E27FC236}">
              <a16:creationId xmlns:a16="http://schemas.microsoft.com/office/drawing/2014/main" id="{6DBA1DE6-4F21-494C-87CF-D127A217929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83" name="大かっこ 6982">
          <a:extLst>
            <a:ext uri="{FF2B5EF4-FFF2-40B4-BE49-F238E27FC236}">
              <a16:creationId xmlns:a16="http://schemas.microsoft.com/office/drawing/2014/main" id="{5490F65F-75C5-4D78-A241-2702147020E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84" name="大かっこ 6983">
          <a:extLst>
            <a:ext uri="{FF2B5EF4-FFF2-40B4-BE49-F238E27FC236}">
              <a16:creationId xmlns:a16="http://schemas.microsoft.com/office/drawing/2014/main" id="{BBDF0E3A-6625-4705-AF71-0F82766BB53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85" name="大かっこ 6984">
          <a:extLst>
            <a:ext uri="{FF2B5EF4-FFF2-40B4-BE49-F238E27FC236}">
              <a16:creationId xmlns:a16="http://schemas.microsoft.com/office/drawing/2014/main" id="{FA220A83-8BF1-4239-972E-BFFE6A690CE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86" name="大かっこ 6985">
          <a:extLst>
            <a:ext uri="{FF2B5EF4-FFF2-40B4-BE49-F238E27FC236}">
              <a16:creationId xmlns:a16="http://schemas.microsoft.com/office/drawing/2014/main" id="{FFFD6494-0BC4-4C87-84DA-E80C28C71A1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87" name="大かっこ 6986">
          <a:extLst>
            <a:ext uri="{FF2B5EF4-FFF2-40B4-BE49-F238E27FC236}">
              <a16:creationId xmlns:a16="http://schemas.microsoft.com/office/drawing/2014/main" id="{BD7DB7E3-B01C-4556-A074-40B41566013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88" name="大かっこ 6987">
          <a:extLst>
            <a:ext uri="{FF2B5EF4-FFF2-40B4-BE49-F238E27FC236}">
              <a16:creationId xmlns:a16="http://schemas.microsoft.com/office/drawing/2014/main" id="{4BAA7BFF-0C86-4E2C-8113-517B76656E1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89" name="大かっこ 6988">
          <a:extLst>
            <a:ext uri="{FF2B5EF4-FFF2-40B4-BE49-F238E27FC236}">
              <a16:creationId xmlns:a16="http://schemas.microsoft.com/office/drawing/2014/main" id="{B53A5CDA-C5C0-4916-BB67-D267FAC2013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90" name="大かっこ 6989">
          <a:extLst>
            <a:ext uri="{FF2B5EF4-FFF2-40B4-BE49-F238E27FC236}">
              <a16:creationId xmlns:a16="http://schemas.microsoft.com/office/drawing/2014/main" id="{2F451E6A-A60A-4E92-AD08-D88FFB44DB0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91" name="大かっこ 6990">
          <a:extLst>
            <a:ext uri="{FF2B5EF4-FFF2-40B4-BE49-F238E27FC236}">
              <a16:creationId xmlns:a16="http://schemas.microsoft.com/office/drawing/2014/main" id="{3EA69169-3CA1-434A-BBFF-9A2D00B950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92" name="大かっこ 6991">
          <a:extLst>
            <a:ext uri="{FF2B5EF4-FFF2-40B4-BE49-F238E27FC236}">
              <a16:creationId xmlns:a16="http://schemas.microsoft.com/office/drawing/2014/main" id="{EFD9F745-6BBD-4B09-8369-CD3E46EA110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93" name="大かっこ 6992">
          <a:extLst>
            <a:ext uri="{FF2B5EF4-FFF2-40B4-BE49-F238E27FC236}">
              <a16:creationId xmlns:a16="http://schemas.microsoft.com/office/drawing/2014/main" id="{3C7910EE-C7A3-4569-806C-F31C29871E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94" name="大かっこ 6993">
          <a:extLst>
            <a:ext uri="{FF2B5EF4-FFF2-40B4-BE49-F238E27FC236}">
              <a16:creationId xmlns:a16="http://schemas.microsoft.com/office/drawing/2014/main" id="{5179BCBA-CC96-4A5E-9E1A-B295C43A747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95" name="大かっこ 6994">
          <a:extLst>
            <a:ext uri="{FF2B5EF4-FFF2-40B4-BE49-F238E27FC236}">
              <a16:creationId xmlns:a16="http://schemas.microsoft.com/office/drawing/2014/main" id="{4669392D-9C2C-41B6-A8F1-962C54567B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6996" name="大かっこ 6995">
          <a:extLst>
            <a:ext uri="{FF2B5EF4-FFF2-40B4-BE49-F238E27FC236}">
              <a16:creationId xmlns:a16="http://schemas.microsoft.com/office/drawing/2014/main" id="{13EBBC23-49C6-4E26-8F73-BC12323F37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6997" name="大かっこ 6996">
          <a:extLst>
            <a:ext uri="{FF2B5EF4-FFF2-40B4-BE49-F238E27FC236}">
              <a16:creationId xmlns:a16="http://schemas.microsoft.com/office/drawing/2014/main" id="{865D2935-F992-4662-A8FE-75F1B3FC1F7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6998" name="大かっこ 6997">
          <a:extLst>
            <a:ext uri="{FF2B5EF4-FFF2-40B4-BE49-F238E27FC236}">
              <a16:creationId xmlns:a16="http://schemas.microsoft.com/office/drawing/2014/main" id="{4D651C6D-4035-4CFE-BD2B-2AAED4194CF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6999" name="大かっこ 6998">
          <a:extLst>
            <a:ext uri="{FF2B5EF4-FFF2-40B4-BE49-F238E27FC236}">
              <a16:creationId xmlns:a16="http://schemas.microsoft.com/office/drawing/2014/main" id="{79D0D442-94DE-48EA-97C5-ACC87BF590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00" name="大かっこ 6999">
          <a:extLst>
            <a:ext uri="{FF2B5EF4-FFF2-40B4-BE49-F238E27FC236}">
              <a16:creationId xmlns:a16="http://schemas.microsoft.com/office/drawing/2014/main" id="{8CE117BA-3519-4552-B360-D4497CBCB4C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01" name="大かっこ 7000">
          <a:extLst>
            <a:ext uri="{FF2B5EF4-FFF2-40B4-BE49-F238E27FC236}">
              <a16:creationId xmlns:a16="http://schemas.microsoft.com/office/drawing/2014/main" id="{E31E684E-0869-479B-A5D5-3955C740C6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02" name="大かっこ 7001">
          <a:extLst>
            <a:ext uri="{FF2B5EF4-FFF2-40B4-BE49-F238E27FC236}">
              <a16:creationId xmlns:a16="http://schemas.microsoft.com/office/drawing/2014/main" id="{DB3EE78B-FCF0-46D2-B278-A7FAEEFBF0C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03" name="大かっこ 7002">
          <a:extLst>
            <a:ext uri="{FF2B5EF4-FFF2-40B4-BE49-F238E27FC236}">
              <a16:creationId xmlns:a16="http://schemas.microsoft.com/office/drawing/2014/main" id="{5D09245F-7846-4EBF-860F-29E53869C77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04" name="大かっこ 7003">
          <a:extLst>
            <a:ext uri="{FF2B5EF4-FFF2-40B4-BE49-F238E27FC236}">
              <a16:creationId xmlns:a16="http://schemas.microsoft.com/office/drawing/2014/main" id="{47A8AADD-D244-4C9F-B422-AE7A383250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05" name="大かっこ 7004">
          <a:extLst>
            <a:ext uri="{FF2B5EF4-FFF2-40B4-BE49-F238E27FC236}">
              <a16:creationId xmlns:a16="http://schemas.microsoft.com/office/drawing/2014/main" id="{F9610813-CE64-4396-B17E-4DE23850AD7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06" name="大かっこ 7005">
          <a:extLst>
            <a:ext uri="{FF2B5EF4-FFF2-40B4-BE49-F238E27FC236}">
              <a16:creationId xmlns:a16="http://schemas.microsoft.com/office/drawing/2014/main" id="{8B960B8F-F052-4170-8212-1C31652B5C3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07" name="大かっこ 7006">
          <a:extLst>
            <a:ext uri="{FF2B5EF4-FFF2-40B4-BE49-F238E27FC236}">
              <a16:creationId xmlns:a16="http://schemas.microsoft.com/office/drawing/2014/main" id="{151C7909-C4DA-4FD5-9B7E-5256B524227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08" name="大かっこ 7007">
          <a:extLst>
            <a:ext uri="{FF2B5EF4-FFF2-40B4-BE49-F238E27FC236}">
              <a16:creationId xmlns:a16="http://schemas.microsoft.com/office/drawing/2014/main" id="{FC566656-C9A9-44B4-A8D4-56C76ADECF3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09" name="大かっこ 7008">
          <a:extLst>
            <a:ext uri="{FF2B5EF4-FFF2-40B4-BE49-F238E27FC236}">
              <a16:creationId xmlns:a16="http://schemas.microsoft.com/office/drawing/2014/main" id="{3E6D70F2-8772-431E-8651-7ADA4137F4C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10" name="大かっこ 7009">
          <a:extLst>
            <a:ext uri="{FF2B5EF4-FFF2-40B4-BE49-F238E27FC236}">
              <a16:creationId xmlns:a16="http://schemas.microsoft.com/office/drawing/2014/main" id="{F035BB5F-59AE-471A-9774-E89C37E095E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011" name="大かっこ 7010">
          <a:extLst>
            <a:ext uri="{FF2B5EF4-FFF2-40B4-BE49-F238E27FC236}">
              <a16:creationId xmlns:a16="http://schemas.microsoft.com/office/drawing/2014/main" id="{5C1862D2-3B39-45E4-A021-CC169B80EC6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12" name="大かっこ 7011">
          <a:extLst>
            <a:ext uri="{FF2B5EF4-FFF2-40B4-BE49-F238E27FC236}">
              <a16:creationId xmlns:a16="http://schemas.microsoft.com/office/drawing/2014/main" id="{4AE66F35-514E-4013-AC15-F966394FE45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13" name="大かっこ 7012">
          <a:extLst>
            <a:ext uri="{FF2B5EF4-FFF2-40B4-BE49-F238E27FC236}">
              <a16:creationId xmlns:a16="http://schemas.microsoft.com/office/drawing/2014/main" id="{C85C642C-49D5-4FC2-A436-3DDCF9121E4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14" name="大かっこ 7013">
          <a:extLst>
            <a:ext uri="{FF2B5EF4-FFF2-40B4-BE49-F238E27FC236}">
              <a16:creationId xmlns:a16="http://schemas.microsoft.com/office/drawing/2014/main" id="{8F559080-B8EE-4A8F-B1DA-610A7B6B1C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15" name="大かっこ 7014">
          <a:extLst>
            <a:ext uri="{FF2B5EF4-FFF2-40B4-BE49-F238E27FC236}">
              <a16:creationId xmlns:a16="http://schemas.microsoft.com/office/drawing/2014/main" id="{6097C248-61C7-46B0-88A0-9CFEDB7E207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016" name="大かっこ 7015">
          <a:extLst>
            <a:ext uri="{FF2B5EF4-FFF2-40B4-BE49-F238E27FC236}">
              <a16:creationId xmlns:a16="http://schemas.microsoft.com/office/drawing/2014/main" id="{B1F61AAE-9094-43B9-A062-0F4DC26A333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17" name="大かっこ 7016">
          <a:extLst>
            <a:ext uri="{FF2B5EF4-FFF2-40B4-BE49-F238E27FC236}">
              <a16:creationId xmlns:a16="http://schemas.microsoft.com/office/drawing/2014/main" id="{9470BE12-A25A-4675-8D9F-34478571944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18" name="大かっこ 7017">
          <a:extLst>
            <a:ext uri="{FF2B5EF4-FFF2-40B4-BE49-F238E27FC236}">
              <a16:creationId xmlns:a16="http://schemas.microsoft.com/office/drawing/2014/main" id="{8DFE175C-8670-4BA0-ABCB-158726C15E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19" name="大かっこ 7018">
          <a:extLst>
            <a:ext uri="{FF2B5EF4-FFF2-40B4-BE49-F238E27FC236}">
              <a16:creationId xmlns:a16="http://schemas.microsoft.com/office/drawing/2014/main" id="{04AD397B-152F-4EBD-93ED-944140372F2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20" name="大かっこ 7019">
          <a:extLst>
            <a:ext uri="{FF2B5EF4-FFF2-40B4-BE49-F238E27FC236}">
              <a16:creationId xmlns:a16="http://schemas.microsoft.com/office/drawing/2014/main" id="{71D0A988-B9E2-444A-B9E3-5F340AC7162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021" name="大かっこ 7020">
          <a:extLst>
            <a:ext uri="{FF2B5EF4-FFF2-40B4-BE49-F238E27FC236}">
              <a16:creationId xmlns:a16="http://schemas.microsoft.com/office/drawing/2014/main" id="{A11442E3-7208-462C-8D44-F072C038451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22" name="大かっこ 7021">
          <a:extLst>
            <a:ext uri="{FF2B5EF4-FFF2-40B4-BE49-F238E27FC236}">
              <a16:creationId xmlns:a16="http://schemas.microsoft.com/office/drawing/2014/main" id="{246B3011-BFBD-4C90-AF82-2F3A21A22D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23" name="大かっこ 7022">
          <a:extLst>
            <a:ext uri="{FF2B5EF4-FFF2-40B4-BE49-F238E27FC236}">
              <a16:creationId xmlns:a16="http://schemas.microsoft.com/office/drawing/2014/main" id="{41344F57-C8F5-4D5C-9695-49116F2772A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24" name="大かっこ 7023">
          <a:extLst>
            <a:ext uri="{FF2B5EF4-FFF2-40B4-BE49-F238E27FC236}">
              <a16:creationId xmlns:a16="http://schemas.microsoft.com/office/drawing/2014/main" id="{127FF42D-7BDC-45A0-96E1-2351A301E16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25" name="大かっこ 7024">
          <a:extLst>
            <a:ext uri="{FF2B5EF4-FFF2-40B4-BE49-F238E27FC236}">
              <a16:creationId xmlns:a16="http://schemas.microsoft.com/office/drawing/2014/main" id="{BA64584A-8895-4E73-B3CD-BCF1BEA18C5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26" name="大かっこ 7025">
          <a:extLst>
            <a:ext uri="{FF2B5EF4-FFF2-40B4-BE49-F238E27FC236}">
              <a16:creationId xmlns:a16="http://schemas.microsoft.com/office/drawing/2014/main" id="{29295DEA-E2D3-4452-98B3-D59B1CB2B4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27" name="大かっこ 7026">
          <a:extLst>
            <a:ext uri="{FF2B5EF4-FFF2-40B4-BE49-F238E27FC236}">
              <a16:creationId xmlns:a16="http://schemas.microsoft.com/office/drawing/2014/main" id="{855BD40B-03B7-4F8A-98BE-DD07EB2FD6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28" name="大かっこ 7027">
          <a:extLst>
            <a:ext uri="{FF2B5EF4-FFF2-40B4-BE49-F238E27FC236}">
              <a16:creationId xmlns:a16="http://schemas.microsoft.com/office/drawing/2014/main" id="{39100DE4-3124-4F72-96EA-F36D50728F5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29" name="大かっこ 7028">
          <a:extLst>
            <a:ext uri="{FF2B5EF4-FFF2-40B4-BE49-F238E27FC236}">
              <a16:creationId xmlns:a16="http://schemas.microsoft.com/office/drawing/2014/main" id="{C803BE80-2FCA-46B4-BD79-0EF217F7BEC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30" name="大かっこ 7029">
          <a:extLst>
            <a:ext uri="{FF2B5EF4-FFF2-40B4-BE49-F238E27FC236}">
              <a16:creationId xmlns:a16="http://schemas.microsoft.com/office/drawing/2014/main" id="{292F194A-0E59-4DB1-9356-8E52FB11D84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31" name="大かっこ 7030">
          <a:extLst>
            <a:ext uri="{FF2B5EF4-FFF2-40B4-BE49-F238E27FC236}">
              <a16:creationId xmlns:a16="http://schemas.microsoft.com/office/drawing/2014/main" id="{4F6D0DA2-E570-4FC3-AF94-7211EA2E859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32" name="大かっこ 7031">
          <a:extLst>
            <a:ext uri="{FF2B5EF4-FFF2-40B4-BE49-F238E27FC236}">
              <a16:creationId xmlns:a16="http://schemas.microsoft.com/office/drawing/2014/main" id="{732DE3F7-9067-440B-ADA6-8AC9D6EBD6F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33" name="大かっこ 7032">
          <a:extLst>
            <a:ext uri="{FF2B5EF4-FFF2-40B4-BE49-F238E27FC236}">
              <a16:creationId xmlns:a16="http://schemas.microsoft.com/office/drawing/2014/main" id="{26D5D2A7-1965-4039-8A62-6B70AE35A1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34" name="大かっこ 7033">
          <a:extLst>
            <a:ext uri="{FF2B5EF4-FFF2-40B4-BE49-F238E27FC236}">
              <a16:creationId xmlns:a16="http://schemas.microsoft.com/office/drawing/2014/main" id="{294EEDB6-144C-48F5-8560-8A45242B473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35" name="大かっこ 7034">
          <a:extLst>
            <a:ext uri="{FF2B5EF4-FFF2-40B4-BE49-F238E27FC236}">
              <a16:creationId xmlns:a16="http://schemas.microsoft.com/office/drawing/2014/main" id="{CB73925D-E726-4079-A947-D73532431DA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36" name="大かっこ 7035">
          <a:extLst>
            <a:ext uri="{FF2B5EF4-FFF2-40B4-BE49-F238E27FC236}">
              <a16:creationId xmlns:a16="http://schemas.microsoft.com/office/drawing/2014/main" id="{7CA137EA-4AC1-423C-969A-6F4E48D69CE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37" name="大かっこ 7036">
          <a:extLst>
            <a:ext uri="{FF2B5EF4-FFF2-40B4-BE49-F238E27FC236}">
              <a16:creationId xmlns:a16="http://schemas.microsoft.com/office/drawing/2014/main" id="{739DABF8-82E3-4FCE-9415-A4B1120F1D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38" name="大かっこ 7037">
          <a:extLst>
            <a:ext uri="{FF2B5EF4-FFF2-40B4-BE49-F238E27FC236}">
              <a16:creationId xmlns:a16="http://schemas.microsoft.com/office/drawing/2014/main" id="{D1EFFBF8-CC03-4020-A4BF-E4F8B2B93E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39" name="大かっこ 7038">
          <a:extLst>
            <a:ext uri="{FF2B5EF4-FFF2-40B4-BE49-F238E27FC236}">
              <a16:creationId xmlns:a16="http://schemas.microsoft.com/office/drawing/2014/main" id="{555F5F33-6B4F-4491-A348-64725CBE9A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40" name="大かっこ 7039">
          <a:extLst>
            <a:ext uri="{FF2B5EF4-FFF2-40B4-BE49-F238E27FC236}">
              <a16:creationId xmlns:a16="http://schemas.microsoft.com/office/drawing/2014/main" id="{DC069FFE-8024-4170-93E5-2E5E7C2AA6D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41" name="大かっこ 7040">
          <a:extLst>
            <a:ext uri="{FF2B5EF4-FFF2-40B4-BE49-F238E27FC236}">
              <a16:creationId xmlns:a16="http://schemas.microsoft.com/office/drawing/2014/main" id="{527A5B02-8CC0-4CF9-8148-B1DAC459D21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42" name="大かっこ 7041">
          <a:extLst>
            <a:ext uri="{FF2B5EF4-FFF2-40B4-BE49-F238E27FC236}">
              <a16:creationId xmlns:a16="http://schemas.microsoft.com/office/drawing/2014/main" id="{7556D271-ED07-4EFD-AA16-D49D501FEE7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43" name="大かっこ 7042">
          <a:extLst>
            <a:ext uri="{FF2B5EF4-FFF2-40B4-BE49-F238E27FC236}">
              <a16:creationId xmlns:a16="http://schemas.microsoft.com/office/drawing/2014/main" id="{6C181601-9288-4DE2-8704-F10D36E8903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44" name="大かっこ 7043">
          <a:extLst>
            <a:ext uri="{FF2B5EF4-FFF2-40B4-BE49-F238E27FC236}">
              <a16:creationId xmlns:a16="http://schemas.microsoft.com/office/drawing/2014/main" id="{875BB509-F9ED-41EA-BCC2-E1200C9248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45" name="大かっこ 7044">
          <a:extLst>
            <a:ext uri="{FF2B5EF4-FFF2-40B4-BE49-F238E27FC236}">
              <a16:creationId xmlns:a16="http://schemas.microsoft.com/office/drawing/2014/main" id="{76271AC9-58CE-476C-96FF-571B50AB94F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46" name="大かっこ 7045">
          <a:extLst>
            <a:ext uri="{FF2B5EF4-FFF2-40B4-BE49-F238E27FC236}">
              <a16:creationId xmlns:a16="http://schemas.microsoft.com/office/drawing/2014/main" id="{84DDFC40-2154-47D0-B495-6190E770692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47" name="大かっこ 7046">
          <a:extLst>
            <a:ext uri="{FF2B5EF4-FFF2-40B4-BE49-F238E27FC236}">
              <a16:creationId xmlns:a16="http://schemas.microsoft.com/office/drawing/2014/main" id="{CB2510E9-0E69-44C3-80AD-CB328C60F56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48" name="大かっこ 7047">
          <a:extLst>
            <a:ext uri="{FF2B5EF4-FFF2-40B4-BE49-F238E27FC236}">
              <a16:creationId xmlns:a16="http://schemas.microsoft.com/office/drawing/2014/main" id="{A0DACD96-FBC7-4E19-B0B1-EC39C23739C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49" name="大かっこ 7048">
          <a:extLst>
            <a:ext uri="{FF2B5EF4-FFF2-40B4-BE49-F238E27FC236}">
              <a16:creationId xmlns:a16="http://schemas.microsoft.com/office/drawing/2014/main" id="{76E9889D-DB3D-4E22-B5EB-0654E113D6B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50" name="大かっこ 7049">
          <a:extLst>
            <a:ext uri="{FF2B5EF4-FFF2-40B4-BE49-F238E27FC236}">
              <a16:creationId xmlns:a16="http://schemas.microsoft.com/office/drawing/2014/main" id="{09EFD804-7DCA-46DC-9337-EBE219F21F5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51" name="大かっこ 7050">
          <a:extLst>
            <a:ext uri="{FF2B5EF4-FFF2-40B4-BE49-F238E27FC236}">
              <a16:creationId xmlns:a16="http://schemas.microsoft.com/office/drawing/2014/main" id="{D1F47909-B929-4110-8BB1-2CBCB9E4138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52" name="大かっこ 7051">
          <a:extLst>
            <a:ext uri="{FF2B5EF4-FFF2-40B4-BE49-F238E27FC236}">
              <a16:creationId xmlns:a16="http://schemas.microsoft.com/office/drawing/2014/main" id="{328A9039-8F37-4658-BD79-E9E929F3B7E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53" name="大かっこ 7052">
          <a:extLst>
            <a:ext uri="{FF2B5EF4-FFF2-40B4-BE49-F238E27FC236}">
              <a16:creationId xmlns:a16="http://schemas.microsoft.com/office/drawing/2014/main" id="{5EA2BA81-E9B6-4418-A357-5492ED17D0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54" name="大かっこ 7053">
          <a:extLst>
            <a:ext uri="{FF2B5EF4-FFF2-40B4-BE49-F238E27FC236}">
              <a16:creationId xmlns:a16="http://schemas.microsoft.com/office/drawing/2014/main" id="{4ACACC4B-2F0B-4458-85BF-CEB5E7F8093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55" name="大かっこ 7054">
          <a:extLst>
            <a:ext uri="{FF2B5EF4-FFF2-40B4-BE49-F238E27FC236}">
              <a16:creationId xmlns:a16="http://schemas.microsoft.com/office/drawing/2014/main" id="{75A31166-3500-420A-8D71-55A07F9AD3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56" name="大かっこ 7055">
          <a:extLst>
            <a:ext uri="{FF2B5EF4-FFF2-40B4-BE49-F238E27FC236}">
              <a16:creationId xmlns:a16="http://schemas.microsoft.com/office/drawing/2014/main" id="{E4E63B9D-32CE-4ABC-8282-3ED020F7C88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57" name="大かっこ 7056">
          <a:extLst>
            <a:ext uri="{FF2B5EF4-FFF2-40B4-BE49-F238E27FC236}">
              <a16:creationId xmlns:a16="http://schemas.microsoft.com/office/drawing/2014/main" id="{11EBEA4D-8563-432C-AF3A-D083BB9DF16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058" name="大かっこ 7057">
          <a:extLst>
            <a:ext uri="{FF2B5EF4-FFF2-40B4-BE49-F238E27FC236}">
              <a16:creationId xmlns:a16="http://schemas.microsoft.com/office/drawing/2014/main" id="{F34AC8AF-D63F-41B7-8593-8878D5F205B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59" name="大かっこ 7058">
          <a:extLst>
            <a:ext uri="{FF2B5EF4-FFF2-40B4-BE49-F238E27FC236}">
              <a16:creationId xmlns:a16="http://schemas.microsoft.com/office/drawing/2014/main" id="{DAD67A34-A738-4E40-811C-1B91202572D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60" name="大かっこ 7059">
          <a:extLst>
            <a:ext uri="{FF2B5EF4-FFF2-40B4-BE49-F238E27FC236}">
              <a16:creationId xmlns:a16="http://schemas.microsoft.com/office/drawing/2014/main" id="{A1BFEEB5-745F-4CF6-B61B-C47B2C5B7C1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61" name="大かっこ 7060">
          <a:extLst>
            <a:ext uri="{FF2B5EF4-FFF2-40B4-BE49-F238E27FC236}">
              <a16:creationId xmlns:a16="http://schemas.microsoft.com/office/drawing/2014/main" id="{BAA3AC25-E617-45C0-B368-B4D4189047C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62" name="大かっこ 7061">
          <a:extLst>
            <a:ext uri="{FF2B5EF4-FFF2-40B4-BE49-F238E27FC236}">
              <a16:creationId xmlns:a16="http://schemas.microsoft.com/office/drawing/2014/main" id="{BF2D4F27-D395-4BF9-BDEA-677FD219B18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063" name="大かっこ 7062">
          <a:extLst>
            <a:ext uri="{FF2B5EF4-FFF2-40B4-BE49-F238E27FC236}">
              <a16:creationId xmlns:a16="http://schemas.microsoft.com/office/drawing/2014/main" id="{E0C368E5-8A93-4081-AE75-99135E6FCCD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64" name="大かっこ 7063">
          <a:extLst>
            <a:ext uri="{FF2B5EF4-FFF2-40B4-BE49-F238E27FC236}">
              <a16:creationId xmlns:a16="http://schemas.microsoft.com/office/drawing/2014/main" id="{DA537BB0-913E-4210-AFF1-390BD4C08EF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65" name="大かっこ 7064">
          <a:extLst>
            <a:ext uri="{FF2B5EF4-FFF2-40B4-BE49-F238E27FC236}">
              <a16:creationId xmlns:a16="http://schemas.microsoft.com/office/drawing/2014/main" id="{0FC89300-2615-4F21-9E2E-7897926E3E4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66" name="大かっこ 7065">
          <a:extLst>
            <a:ext uri="{FF2B5EF4-FFF2-40B4-BE49-F238E27FC236}">
              <a16:creationId xmlns:a16="http://schemas.microsoft.com/office/drawing/2014/main" id="{F4BC476A-1A06-4410-A138-812BD150C5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67" name="大かっこ 7066">
          <a:extLst>
            <a:ext uri="{FF2B5EF4-FFF2-40B4-BE49-F238E27FC236}">
              <a16:creationId xmlns:a16="http://schemas.microsoft.com/office/drawing/2014/main" id="{734B2F7D-EA1B-461C-B014-32E696AFA29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68" name="大かっこ 7067">
          <a:extLst>
            <a:ext uri="{FF2B5EF4-FFF2-40B4-BE49-F238E27FC236}">
              <a16:creationId xmlns:a16="http://schemas.microsoft.com/office/drawing/2014/main" id="{2BB8CEF4-763C-4E23-948F-9802FD3317C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69" name="大かっこ 7068">
          <a:extLst>
            <a:ext uri="{FF2B5EF4-FFF2-40B4-BE49-F238E27FC236}">
              <a16:creationId xmlns:a16="http://schemas.microsoft.com/office/drawing/2014/main" id="{EA7FFAF5-BE13-4D78-BDDB-7C63422EBB2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70" name="大かっこ 7069">
          <a:extLst>
            <a:ext uri="{FF2B5EF4-FFF2-40B4-BE49-F238E27FC236}">
              <a16:creationId xmlns:a16="http://schemas.microsoft.com/office/drawing/2014/main" id="{E401B6B8-AC6C-4A7B-B584-A2EC9278DAE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71" name="大かっこ 7070">
          <a:extLst>
            <a:ext uri="{FF2B5EF4-FFF2-40B4-BE49-F238E27FC236}">
              <a16:creationId xmlns:a16="http://schemas.microsoft.com/office/drawing/2014/main" id="{773E5D40-6253-4CC1-91D7-227BDBDD52F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72" name="大かっこ 7071">
          <a:extLst>
            <a:ext uri="{FF2B5EF4-FFF2-40B4-BE49-F238E27FC236}">
              <a16:creationId xmlns:a16="http://schemas.microsoft.com/office/drawing/2014/main" id="{E2A83726-090C-4253-8BCE-50DC586E2B6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73" name="大かっこ 7072">
          <a:extLst>
            <a:ext uri="{FF2B5EF4-FFF2-40B4-BE49-F238E27FC236}">
              <a16:creationId xmlns:a16="http://schemas.microsoft.com/office/drawing/2014/main" id="{E3F7C410-E9FE-4D98-B61F-6286602DD6F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74" name="大かっこ 7073">
          <a:extLst>
            <a:ext uri="{FF2B5EF4-FFF2-40B4-BE49-F238E27FC236}">
              <a16:creationId xmlns:a16="http://schemas.microsoft.com/office/drawing/2014/main" id="{CBAB95AE-BBA9-4D36-B5B3-2CDBB7CF20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75" name="大かっこ 7074">
          <a:extLst>
            <a:ext uri="{FF2B5EF4-FFF2-40B4-BE49-F238E27FC236}">
              <a16:creationId xmlns:a16="http://schemas.microsoft.com/office/drawing/2014/main" id="{AC148A3E-A8B0-4FEE-A51D-7B63C876BA8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76" name="大かっこ 7075">
          <a:extLst>
            <a:ext uri="{FF2B5EF4-FFF2-40B4-BE49-F238E27FC236}">
              <a16:creationId xmlns:a16="http://schemas.microsoft.com/office/drawing/2014/main" id="{5CDFABED-2CE8-4B78-A8C1-F22F32BAC36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77" name="大かっこ 7076">
          <a:extLst>
            <a:ext uri="{FF2B5EF4-FFF2-40B4-BE49-F238E27FC236}">
              <a16:creationId xmlns:a16="http://schemas.microsoft.com/office/drawing/2014/main" id="{C64E0505-B5F9-4C20-A0A7-E6B0091A3C4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78" name="大かっこ 7077">
          <a:extLst>
            <a:ext uri="{FF2B5EF4-FFF2-40B4-BE49-F238E27FC236}">
              <a16:creationId xmlns:a16="http://schemas.microsoft.com/office/drawing/2014/main" id="{5D750CA3-AAD8-4082-A3BB-62B66FE2FB5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79" name="大かっこ 7078">
          <a:extLst>
            <a:ext uri="{FF2B5EF4-FFF2-40B4-BE49-F238E27FC236}">
              <a16:creationId xmlns:a16="http://schemas.microsoft.com/office/drawing/2014/main" id="{3200D59F-101D-4096-A0F7-C90AF4193F8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80" name="大かっこ 7079">
          <a:extLst>
            <a:ext uri="{FF2B5EF4-FFF2-40B4-BE49-F238E27FC236}">
              <a16:creationId xmlns:a16="http://schemas.microsoft.com/office/drawing/2014/main" id="{0D2D08CF-F9C7-48A3-80A7-AB16023D375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81" name="大かっこ 7080">
          <a:extLst>
            <a:ext uri="{FF2B5EF4-FFF2-40B4-BE49-F238E27FC236}">
              <a16:creationId xmlns:a16="http://schemas.microsoft.com/office/drawing/2014/main" id="{4DAD48DD-2552-48FD-9F9F-CF34BDFF410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82" name="大かっこ 7081">
          <a:extLst>
            <a:ext uri="{FF2B5EF4-FFF2-40B4-BE49-F238E27FC236}">
              <a16:creationId xmlns:a16="http://schemas.microsoft.com/office/drawing/2014/main" id="{19B0BE89-820D-4F28-91CE-78FBFD7B944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83" name="大かっこ 7082">
          <a:extLst>
            <a:ext uri="{FF2B5EF4-FFF2-40B4-BE49-F238E27FC236}">
              <a16:creationId xmlns:a16="http://schemas.microsoft.com/office/drawing/2014/main" id="{72DAA845-423E-4456-8048-7A75E078017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84" name="大かっこ 7083">
          <a:extLst>
            <a:ext uri="{FF2B5EF4-FFF2-40B4-BE49-F238E27FC236}">
              <a16:creationId xmlns:a16="http://schemas.microsoft.com/office/drawing/2014/main" id="{ED50266D-67F1-4893-B772-5452B1E0C1C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85" name="大かっこ 7084">
          <a:extLst>
            <a:ext uri="{FF2B5EF4-FFF2-40B4-BE49-F238E27FC236}">
              <a16:creationId xmlns:a16="http://schemas.microsoft.com/office/drawing/2014/main" id="{2ED7A931-04E9-4C93-9644-C48E99AEF04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86" name="大かっこ 7085">
          <a:extLst>
            <a:ext uri="{FF2B5EF4-FFF2-40B4-BE49-F238E27FC236}">
              <a16:creationId xmlns:a16="http://schemas.microsoft.com/office/drawing/2014/main" id="{092EA83D-FEFD-4504-9672-7E34069042F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87" name="大かっこ 7086">
          <a:extLst>
            <a:ext uri="{FF2B5EF4-FFF2-40B4-BE49-F238E27FC236}">
              <a16:creationId xmlns:a16="http://schemas.microsoft.com/office/drawing/2014/main" id="{A12D82AE-7453-4EC1-BF83-46A9F45FF73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88" name="大かっこ 7087">
          <a:extLst>
            <a:ext uri="{FF2B5EF4-FFF2-40B4-BE49-F238E27FC236}">
              <a16:creationId xmlns:a16="http://schemas.microsoft.com/office/drawing/2014/main" id="{9CFFD095-96BA-4F28-A54A-2CFD80D46A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89" name="大かっこ 7088">
          <a:extLst>
            <a:ext uri="{FF2B5EF4-FFF2-40B4-BE49-F238E27FC236}">
              <a16:creationId xmlns:a16="http://schemas.microsoft.com/office/drawing/2014/main" id="{B9A3B9B8-0CBB-49CC-B46F-D2CA335043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90" name="大かっこ 7089">
          <a:extLst>
            <a:ext uri="{FF2B5EF4-FFF2-40B4-BE49-F238E27FC236}">
              <a16:creationId xmlns:a16="http://schemas.microsoft.com/office/drawing/2014/main" id="{9605A47C-4339-4525-9053-79536B3DA53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91" name="大かっこ 7090">
          <a:extLst>
            <a:ext uri="{FF2B5EF4-FFF2-40B4-BE49-F238E27FC236}">
              <a16:creationId xmlns:a16="http://schemas.microsoft.com/office/drawing/2014/main" id="{6A6A2F88-C057-47AF-812B-F2477D6F4F0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92" name="大かっこ 7091">
          <a:extLst>
            <a:ext uri="{FF2B5EF4-FFF2-40B4-BE49-F238E27FC236}">
              <a16:creationId xmlns:a16="http://schemas.microsoft.com/office/drawing/2014/main" id="{ECD434DA-6010-4299-9D69-B8855B0873E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93" name="大かっこ 7092">
          <a:extLst>
            <a:ext uri="{FF2B5EF4-FFF2-40B4-BE49-F238E27FC236}">
              <a16:creationId xmlns:a16="http://schemas.microsoft.com/office/drawing/2014/main" id="{46189FBD-DD33-4AE1-86F8-15597D09B9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94" name="大かっこ 7093">
          <a:extLst>
            <a:ext uri="{FF2B5EF4-FFF2-40B4-BE49-F238E27FC236}">
              <a16:creationId xmlns:a16="http://schemas.microsoft.com/office/drawing/2014/main" id="{A6DC217E-588B-4CA1-9FD7-E19A8428084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95" name="大かっこ 7094">
          <a:extLst>
            <a:ext uri="{FF2B5EF4-FFF2-40B4-BE49-F238E27FC236}">
              <a16:creationId xmlns:a16="http://schemas.microsoft.com/office/drawing/2014/main" id="{D3E4D8BF-641A-4BD8-A991-627F7BDB7B7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096" name="大かっこ 7095">
          <a:extLst>
            <a:ext uri="{FF2B5EF4-FFF2-40B4-BE49-F238E27FC236}">
              <a16:creationId xmlns:a16="http://schemas.microsoft.com/office/drawing/2014/main" id="{4AB6C768-8B30-438F-9567-6E1A06088D3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097" name="大かっこ 7096">
          <a:extLst>
            <a:ext uri="{FF2B5EF4-FFF2-40B4-BE49-F238E27FC236}">
              <a16:creationId xmlns:a16="http://schemas.microsoft.com/office/drawing/2014/main" id="{EF92740C-D466-42E2-8518-EDAFCB8E036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098" name="大かっこ 7097">
          <a:extLst>
            <a:ext uri="{FF2B5EF4-FFF2-40B4-BE49-F238E27FC236}">
              <a16:creationId xmlns:a16="http://schemas.microsoft.com/office/drawing/2014/main" id="{7EFF737D-44F9-4BB8-B8A4-C0FEF367C2C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099" name="大かっこ 7098">
          <a:extLst>
            <a:ext uri="{FF2B5EF4-FFF2-40B4-BE49-F238E27FC236}">
              <a16:creationId xmlns:a16="http://schemas.microsoft.com/office/drawing/2014/main" id="{AD7E3799-63F4-4003-B99C-861E0FE6E64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00" name="大かっこ 7099">
          <a:extLst>
            <a:ext uri="{FF2B5EF4-FFF2-40B4-BE49-F238E27FC236}">
              <a16:creationId xmlns:a16="http://schemas.microsoft.com/office/drawing/2014/main" id="{6988E5C0-E221-4B4B-AC7C-E16F293354DD}"/>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01" name="大かっこ 7100">
          <a:extLst>
            <a:ext uri="{FF2B5EF4-FFF2-40B4-BE49-F238E27FC236}">
              <a16:creationId xmlns:a16="http://schemas.microsoft.com/office/drawing/2014/main" id="{7BE50C8C-96DB-41DC-BA44-FF56F017F3B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02" name="大かっこ 7101">
          <a:extLst>
            <a:ext uri="{FF2B5EF4-FFF2-40B4-BE49-F238E27FC236}">
              <a16:creationId xmlns:a16="http://schemas.microsoft.com/office/drawing/2014/main" id="{8798E5E2-85C0-4F4F-A4DA-3D34021B961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03" name="大かっこ 7102">
          <a:extLst>
            <a:ext uri="{FF2B5EF4-FFF2-40B4-BE49-F238E27FC236}">
              <a16:creationId xmlns:a16="http://schemas.microsoft.com/office/drawing/2014/main" id="{E3950B7F-D64D-4929-A17E-5311E0EEF0C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04" name="大かっこ 7103">
          <a:extLst>
            <a:ext uri="{FF2B5EF4-FFF2-40B4-BE49-F238E27FC236}">
              <a16:creationId xmlns:a16="http://schemas.microsoft.com/office/drawing/2014/main" id="{BC9CAEE8-3602-4FAC-827F-C7C5124AA5F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05" name="大かっこ 7104">
          <a:extLst>
            <a:ext uri="{FF2B5EF4-FFF2-40B4-BE49-F238E27FC236}">
              <a16:creationId xmlns:a16="http://schemas.microsoft.com/office/drawing/2014/main" id="{5B66FCD4-9668-4AAD-AA89-34C8AAEF444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06" name="大かっこ 7105">
          <a:extLst>
            <a:ext uri="{FF2B5EF4-FFF2-40B4-BE49-F238E27FC236}">
              <a16:creationId xmlns:a16="http://schemas.microsoft.com/office/drawing/2014/main" id="{60220B9D-A1DB-4CC5-AAF3-52FCEEDE154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07" name="大かっこ 7106">
          <a:extLst>
            <a:ext uri="{FF2B5EF4-FFF2-40B4-BE49-F238E27FC236}">
              <a16:creationId xmlns:a16="http://schemas.microsoft.com/office/drawing/2014/main" id="{B0C222B6-5283-49B7-84FC-D97E4609943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08" name="大かっこ 7107">
          <a:extLst>
            <a:ext uri="{FF2B5EF4-FFF2-40B4-BE49-F238E27FC236}">
              <a16:creationId xmlns:a16="http://schemas.microsoft.com/office/drawing/2014/main" id="{E734FE3D-A1A3-4C24-B134-83C5983A1C9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09" name="大かっこ 7108">
          <a:extLst>
            <a:ext uri="{FF2B5EF4-FFF2-40B4-BE49-F238E27FC236}">
              <a16:creationId xmlns:a16="http://schemas.microsoft.com/office/drawing/2014/main" id="{6C96298D-C252-414E-BE88-D19DFC4D158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10" name="大かっこ 7109">
          <a:extLst>
            <a:ext uri="{FF2B5EF4-FFF2-40B4-BE49-F238E27FC236}">
              <a16:creationId xmlns:a16="http://schemas.microsoft.com/office/drawing/2014/main" id="{655846FE-F101-4F13-8165-03B71C896E0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11" name="大かっこ 7110">
          <a:extLst>
            <a:ext uri="{FF2B5EF4-FFF2-40B4-BE49-F238E27FC236}">
              <a16:creationId xmlns:a16="http://schemas.microsoft.com/office/drawing/2014/main" id="{F2514913-3EBF-4661-AB92-3245FCA6797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12" name="大かっこ 7111">
          <a:extLst>
            <a:ext uri="{FF2B5EF4-FFF2-40B4-BE49-F238E27FC236}">
              <a16:creationId xmlns:a16="http://schemas.microsoft.com/office/drawing/2014/main" id="{CCA8A32C-1732-44E2-8AA5-924A53EBCEF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13" name="大かっこ 7112">
          <a:extLst>
            <a:ext uri="{FF2B5EF4-FFF2-40B4-BE49-F238E27FC236}">
              <a16:creationId xmlns:a16="http://schemas.microsoft.com/office/drawing/2014/main" id="{D062B75E-C6B5-4C56-9136-53FDE7BD5A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14" name="大かっこ 7113">
          <a:extLst>
            <a:ext uri="{FF2B5EF4-FFF2-40B4-BE49-F238E27FC236}">
              <a16:creationId xmlns:a16="http://schemas.microsoft.com/office/drawing/2014/main" id="{A20AEE5D-FF81-4C74-B296-FA830BF1BF9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15" name="大かっこ 7114">
          <a:extLst>
            <a:ext uri="{FF2B5EF4-FFF2-40B4-BE49-F238E27FC236}">
              <a16:creationId xmlns:a16="http://schemas.microsoft.com/office/drawing/2014/main" id="{A981ED3F-D77E-46B7-8AEC-6103BD741B9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16" name="大かっこ 7115">
          <a:extLst>
            <a:ext uri="{FF2B5EF4-FFF2-40B4-BE49-F238E27FC236}">
              <a16:creationId xmlns:a16="http://schemas.microsoft.com/office/drawing/2014/main" id="{38578547-25AF-4550-9F52-49D84B5D708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17" name="大かっこ 7116">
          <a:extLst>
            <a:ext uri="{FF2B5EF4-FFF2-40B4-BE49-F238E27FC236}">
              <a16:creationId xmlns:a16="http://schemas.microsoft.com/office/drawing/2014/main" id="{65B3214B-8E69-4483-A60C-53EB1A92416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18" name="大かっこ 7117">
          <a:extLst>
            <a:ext uri="{FF2B5EF4-FFF2-40B4-BE49-F238E27FC236}">
              <a16:creationId xmlns:a16="http://schemas.microsoft.com/office/drawing/2014/main" id="{BCF0041A-C336-4FDE-A3ED-1140AC14A2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19" name="大かっこ 7118">
          <a:extLst>
            <a:ext uri="{FF2B5EF4-FFF2-40B4-BE49-F238E27FC236}">
              <a16:creationId xmlns:a16="http://schemas.microsoft.com/office/drawing/2014/main" id="{1AEF8F7C-4156-4C8B-B854-40DFF35467C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20" name="大かっこ 7119">
          <a:extLst>
            <a:ext uri="{FF2B5EF4-FFF2-40B4-BE49-F238E27FC236}">
              <a16:creationId xmlns:a16="http://schemas.microsoft.com/office/drawing/2014/main" id="{DF823B6F-EF19-4B8F-9DE4-60909FF9B76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21" name="大かっこ 7120">
          <a:extLst>
            <a:ext uri="{FF2B5EF4-FFF2-40B4-BE49-F238E27FC236}">
              <a16:creationId xmlns:a16="http://schemas.microsoft.com/office/drawing/2014/main" id="{64BB2425-F308-4F92-94F5-A563E460F6C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22" name="大かっこ 7121">
          <a:extLst>
            <a:ext uri="{FF2B5EF4-FFF2-40B4-BE49-F238E27FC236}">
              <a16:creationId xmlns:a16="http://schemas.microsoft.com/office/drawing/2014/main" id="{6F343C93-6C6F-4307-80B8-959B25CBC27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23" name="大かっこ 7122">
          <a:extLst>
            <a:ext uri="{FF2B5EF4-FFF2-40B4-BE49-F238E27FC236}">
              <a16:creationId xmlns:a16="http://schemas.microsoft.com/office/drawing/2014/main" id="{CB0CB45A-DB2D-491C-BBBD-CDE1B8C452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24" name="大かっこ 7123">
          <a:extLst>
            <a:ext uri="{FF2B5EF4-FFF2-40B4-BE49-F238E27FC236}">
              <a16:creationId xmlns:a16="http://schemas.microsoft.com/office/drawing/2014/main" id="{64653F2F-63A6-4AB1-9FCC-C21486F0E01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25" name="大かっこ 7124">
          <a:extLst>
            <a:ext uri="{FF2B5EF4-FFF2-40B4-BE49-F238E27FC236}">
              <a16:creationId xmlns:a16="http://schemas.microsoft.com/office/drawing/2014/main" id="{D4286580-8E80-45AA-B223-9CA098067D4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26" name="大かっこ 7125">
          <a:extLst>
            <a:ext uri="{FF2B5EF4-FFF2-40B4-BE49-F238E27FC236}">
              <a16:creationId xmlns:a16="http://schemas.microsoft.com/office/drawing/2014/main" id="{E42F181A-3954-4F65-976A-D57B9950C00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27" name="大かっこ 7126">
          <a:extLst>
            <a:ext uri="{FF2B5EF4-FFF2-40B4-BE49-F238E27FC236}">
              <a16:creationId xmlns:a16="http://schemas.microsoft.com/office/drawing/2014/main" id="{4810ED8F-A845-466F-AD2B-15B65AE52A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28" name="大かっこ 7127">
          <a:extLst>
            <a:ext uri="{FF2B5EF4-FFF2-40B4-BE49-F238E27FC236}">
              <a16:creationId xmlns:a16="http://schemas.microsoft.com/office/drawing/2014/main" id="{232BDBF9-A7A9-44C3-8ADD-772972C7DDD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29" name="大かっこ 7128">
          <a:extLst>
            <a:ext uri="{FF2B5EF4-FFF2-40B4-BE49-F238E27FC236}">
              <a16:creationId xmlns:a16="http://schemas.microsoft.com/office/drawing/2014/main" id="{BF13E7DA-FA23-445E-93FF-C0871128F7D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30" name="大かっこ 7129">
          <a:extLst>
            <a:ext uri="{FF2B5EF4-FFF2-40B4-BE49-F238E27FC236}">
              <a16:creationId xmlns:a16="http://schemas.microsoft.com/office/drawing/2014/main" id="{21CCC469-9399-43C4-AAC0-82571FE5B9C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31" name="大かっこ 7130">
          <a:extLst>
            <a:ext uri="{FF2B5EF4-FFF2-40B4-BE49-F238E27FC236}">
              <a16:creationId xmlns:a16="http://schemas.microsoft.com/office/drawing/2014/main" id="{235A7941-223A-4C9F-B05C-FD12595E4BC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32" name="大かっこ 7131">
          <a:extLst>
            <a:ext uri="{FF2B5EF4-FFF2-40B4-BE49-F238E27FC236}">
              <a16:creationId xmlns:a16="http://schemas.microsoft.com/office/drawing/2014/main" id="{9A908CC5-CA7A-448C-B2EA-7384544213E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33" name="大かっこ 7132">
          <a:extLst>
            <a:ext uri="{FF2B5EF4-FFF2-40B4-BE49-F238E27FC236}">
              <a16:creationId xmlns:a16="http://schemas.microsoft.com/office/drawing/2014/main" id="{9343FD46-B72F-4A94-9D98-4A8BEE9363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34" name="大かっこ 7133">
          <a:extLst>
            <a:ext uri="{FF2B5EF4-FFF2-40B4-BE49-F238E27FC236}">
              <a16:creationId xmlns:a16="http://schemas.microsoft.com/office/drawing/2014/main" id="{3BA4AD25-F6CC-4DDD-B198-C1EB87828E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35" name="大かっこ 7134">
          <a:extLst>
            <a:ext uri="{FF2B5EF4-FFF2-40B4-BE49-F238E27FC236}">
              <a16:creationId xmlns:a16="http://schemas.microsoft.com/office/drawing/2014/main" id="{E2DE5C44-C373-4D41-8ED3-201F7659FDA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36" name="大かっこ 7135">
          <a:extLst>
            <a:ext uri="{FF2B5EF4-FFF2-40B4-BE49-F238E27FC236}">
              <a16:creationId xmlns:a16="http://schemas.microsoft.com/office/drawing/2014/main" id="{23BA7412-EE75-4307-BC3B-9755E668FA5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37" name="大かっこ 7136">
          <a:extLst>
            <a:ext uri="{FF2B5EF4-FFF2-40B4-BE49-F238E27FC236}">
              <a16:creationId xmlns:a16="http://schemas.microsoft.com/office/drawing/2014/main" id="{F1827B8C-2D07-4559-B681-7D1D2B0FB4F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38" name="大かっこ 7137">
          <a:extLst>
            <a:ext uri="{FF2B5EF4-FFF2-40B4-BE49-F238E27FC236}">
              <a16:creationId xmlns:a16="http://schemas.microsoft.com/office/drawing/2014/main" id="{97E4EB14-C3DE-4B28-9631-2081EA1D7B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39" name="大かっこ 7138">
          <a:extLst>
            <a:ext uri="{FF2B5EF4-FFF2-40B4-BE49-F238E27FC236}">
              <a16:creationId xmlns:a16="http://schemas.microsoft.com/office/drawing/2014/main" id="{93A3CFC3-485D-46EC-9310-5E0453B3930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40" name="大かっこ 7139">
          <a:extLst>
            <a:ext uri="{FF2B5EF4-FFF2-40B4-BE49-F238E27FC236}">
              <a16:creationId xmlns:a16="http://schemas.microsoft.com/office/drawing/2014/main" id="{2E41A56A-189F-4084-A37E-5AACFC6D74C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41" name="大かっこ 7140">
          <a:extLst>
            <a:ext uri="{FF2B5EF4-FFF2-40B4-BE49-F238E27FC236}">
              <a16:creationId xmlns:a16="http://schemas.microsoft.com/office/drawing/2014/main" id="{2C2FC4BB-E427-4AE6-8EAF-7C59BB8B252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42" name="大かっこ 7141">
          <a:extLst>
            <a:ext uri="{FF2B5EF4-FFF2-40B4-BE49-F238E27FC236}">
              <a16:creationId xmlns:a16="http://schemas.microsoft.com/office/drawing/2014/main" id="{5FB7E275-04C0-4EC1-8E41-720729B5581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43" name="大かっこ 7142">
          <a:extLst>
            <a:ext uri="{FF2B5EF4-FFF2-40B4-BE49-F238E27FC236}">
              <a16:creationId xmlns:a16="http://schemas.microsoft.com/office/drawing/2014/main" id="{2F696A4F-C959-48A8-8FB3-13598BC61AE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44" name="大かっこ 7143">
          <a:extLst>
            <a:ext uri="{FF2B5EF4-FFF2-40B4-BE49-F238E27FC236}">
              <a16:creationId xmlns:a16="http://schemas.microsoft.com/office/drawing/2014/main" id="{AB0FA267-A7EC-41FF-B633-D5ABB9CA68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45" name="大かっこ 7144">
          <a:extLst>
            <a:ext uri="{FF2B5EF4-FFF2-40B4-BE49-F238E27FC236}">
              <a16:creationId xmlns:a16="http://schemas.microsoft.com/office/drawing/2014/main" id="{9074AE23-4450-4864-A2CA-E32ADD00EA3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46" name="大かっこ 7145">
          <a:extLst>
            <a:ext uri="{FF2B5EF4-FFF2-40B4-BE49-F238E27FC236}">
              <a16:creationId xmlns:a16="http://schemas.microsoft.com/office/drawing/2014/main" id="{2AC28787-020B-4382-B95A-9AC5C715F2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47" name="大かっこ 7146">
          <a:extLst>
            <a:ext uri="{FF2B5EF4-FFF2-40B4-BE49-F238E27FC236}">
              <a16:creationId xmlns:a16="http://schemas.microsoft.com/office/drawing/2014/main" id="{D7130742-A933-4091-BD58-35C36F0BE4B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48" name="大かっこ 7147">
          <a:extLst>
            <a:ext uri="{FF2B5EF4-FFF2-40B4-BE49-F238E27FC236}">
              <a16:creationId xmlns:a16="http://schemas.microsoft.com/office/drawing/2014/main" id="{5B167F99-D848-4606-8F8B-5383E151088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49" name="大かっこ 7148">
          <a:extLst>
            <a:ext uri="{FF2B5EF4-FFF2-40B4-BE49-F238E27FC236}">
              <a16:creationId xmlns:a16="http://schemas.microsoft.com/office/drawing/2014/main" id="{F2C4A360-62B1-4ECB-A289-D69620382FB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50" name="大かっこ 7149">
          <a:extLst>
            <a:ext uri="{FF2B5EF4-FFF2-40B4-BE49-F238E27FC236}">
              <a16:creationId xmlns:a16="http://schemas.microsoft.com/office/drawing/2014/main" id="{183611FC-D63E-44A3-8C39-94A74C15E8A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51" name="大かっこ 7150">
          <a:extLst>
            <a:ext uri="{FF2B5EF4-FFF2-40B4-BE49-F238E27FC236}">
              <a16:creationId xmlns:a16="http://schemas.microsoft.com/office/drawing/2014/main" id="{4ABDA52E-1535-440C-9C7C-2596FDCE5CB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52" name="大かっこ 7151">
          <a:extLst>
            <a:ext uri="{FF2B5EF4-FFF2-40B4-BE49-F238E27FC236}">
              <a16:creationId xmlns:a16="http://schemas.microsoft.com/office/drawing/2014/main" id="{490FEF39-9FED-4D21-9F74-97F2FE0902D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53" name="大かっこ 7152">
          <a:extLst>
            <a:ext uri="{FF2B5EF4-FFF2-40B4-BE49-F238E27FC236}">
              <a16:creationId xmlns:a16="http://schemas.microsoft.com/office/drawing/2014/main" id="{02A7E465-CBBE-49EE-B701-9F20B4DA59A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54" name="大かっこ 7153">
          <a:extLst>
            <a:ext uri="{FF2B5EF4-FFF2-40B4-BE49-F238E27FC236}">
              <a16:creationId xmlns:a16="http://schemas.microsoft.com/office/drawing/2014/main" id="{58A106CB-9257-450B-876A-6800BCEB3B4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55" name="大かっこ 7154">
          <a:extLst>
            <a:ext uri="{FF2B5EF4-FFF2-40B4-BE49-F238E27FC236}">
              <a16:creationId xmlns:a16="http://schemas.microsoft.com/office/drawing/2014/main" id="{DB3FE8DA-C5C3-48DC-A091-71B5B82A17F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56" name="大かっこ 7155">
          <a:extLst>
            <a:ext uri="{FF2B5EF4-FFF2-40B4-BE49-F238E27FC236}">
              <a16:creationId xmlns:a16="http://schemas.microsoft.com/office/drawing/2014/main" id="{22001454-92A2-474F-9F81-FD41432131B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57" name="大かっこ 7156">
          <a:extLst>
            <a:ext uri="{FF2B5EF4-FFF2-40B4-BE49-F238E27FC236}">
              <a16:creationId xmlns:a16="http://schemas.microsoft.com/office/drawing/2014/main" id="{AD02E10A-82BF-4629-A147-0AE9306E8B3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58" name="大かっこ 7157">
          <a:extLst>
            <a:ext uri="{FF2B5EF4-FFF2-40B4-BE49-F238E27FC236}">
              <a16:creationId xmlns:a16="http://schemas.microsoft.com/office/drawing/2014/main" id="{BCE62753-80F8-4930-B597-9220F80C1C3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59" name="大かっこ 7158">
          <a:extLst>
            <a:ext uri="{FF2B5EF4-FFF2-40B4-BE49-F238E27FC236}">
              <a16:creationId xmlns:a16="http://schemas.microsoft.com/office/drawing/2014/main" id="{4060E4F7-438E-40E2-9726-0573A54B761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60" name="大かっこ 7159">
          <a:extLst>
            <a:ext uri="{FF2B5EF4-FFF2-40B4-BE49-F238E27FC236}">
              <a16:creationId xmlns:a16="http://schemas.microsoft.com/office/drawing/2014/main" id="{E4B1648E-7F7F-4194-B8CD-6ED67A372C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61" name="大かっこ 7160">
          <a:extLst>
            <a:ext uri="{FF2B5EF4-FFF2-40B4-BE49-F238E27FC236}">
              <a16:creationId xmlns:a16="http://schemas.microsoft.com/office/drawing/2014/main" id="{A8CA5F7A-EE32-49D0-8635-618E8D2CA1A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62" name="大かっこ 7161">
          <a:extLst>
            <a:ext uri="{FF2B5EF4-FFF2-40B4-BE49-F238E27FC236}">
              <a16:creationId xmlns:a16="http://schemas.microsoft.com/office/drawing/2014/main" id="{347E9541-5AE5-4993-8C25-5AF6274AD1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63" name="大かっこ 7162">
          <a:extLst>
            <a:ext uri="{FF2B5EF4-FFF2-40B4-BE49-F238E27FC236}">
              <a16:creationId xmlns:a16="http://schemas.microsoft.com/office/drawing/2014/main" id="{C76F251A-3181-4565-BFA9-6EE73055628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64" name="大かっこ 7163">
          <a:extLst>
            <a:ext uri="{FF2B5EF4-FFF2-40B4-BE49-F238E27FC236}">
              <a16:creationId xmlns:a16="http://schemas.microsoft.com/office/drawing/2014/main" id="{BC0600DC-64FD-4FC7-8665-5E86CE6856E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65" name="大かっこ 7164">
          <a:extLst>
            <a:ext uri="{FF2B5EF4-FFF2-40B4-BE49-F238E27FC236}">
              <a16:creationId xmlns:a16="http://schemas.microsoft.com/office/drawing/2014/main" id="{498DB627-5BA7-4D07-B935-F4E47C11CC9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66" name="大かっこ 7165">
          <a:extLst>
            <a:ext uri="{FF2B5EF4-FFF2-40B4-BE49-F238E27FC236}">
              <a16:creationId xmlns:a16="http://schemas.microsoft.com/office/drawing/2014/main" id="{9B5BC008-0E7F-41A6-B2AD-F975EA59F14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67" name="大かっこ 7166">
          <a:extLst>
            <a:ext uri="{FF2B5EF4-FFF2-40B4-BE49-F238E27FC236}">
              <a16:creationId xmlns:a16="http://schemas.microsoft.com/office/drawing/2014/main" id="{D3DC8B9E-AB8F-4E5D-9640-D59C5979B7E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68" name="大かっこ 7167">
          <a:extLst>
            <a:ext uri="{FF2B5EF4-FFF2-40B4-BE49-F238E27FC236}">
              <a16:creationId xmlns:a16="http://schemas.microsoft.com/office/drawing/2014/main" id="{729DF572-255F-4CB5-9E65-BAE9F819400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69" name="大かっこ 7168">
          <a:extLst>
            <a:ext uri="{FF2B5EF4-FFF2-40B4-BE49-F238E27FC236}">
              <a16:creationId xmlns:a16="http://schemas.microsoft.com/office/drawing/2014/main" id="{30AB7239-1DE1-4958-A3B1-536E4927978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70" name="大かっこ 7169">
          <a:extLst>
            <a:ext uri="{FF2B5EF4-FFF2-40B4-BE49-F238E27FC236}">
              <a16:creationId xmlns:a16="http://schemas.microsoft.com/office/drawing/2014/main" id="{31E06015-C1C4-48C5-BF2C-E2B45818CED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71" name="大かっこ 7170">
          <a:extLst>
            <a:ext uri="{FF2B5EF4-FFF2-40B4-BE49-F238E27FC236}">
              <a16:creationId xmlns:a16="http://schemas.microsoft.com/office/drawing/2014/main" id="{68AC0578-2826-49D7-89E7-6D730E75861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72" name="大かっこ 7171">
          <a:extLst>
            <a:ext uri="{FF2B5EF4-FFF2-40B4-BE49-F238E27FC236}">
              <a16:creationId xmlns:a16="http://schemas.microsoft.com/office/drawing/2014/main" id="{05198E78-FBA7-4459-AD8E-8D7B39A272F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73" name="大かっこ 7172">
          <a:extLst>
            <a:ext uri="{FF2B5EF4-FFF2-40B4-BE49-F238E27FC236}">
              <a16:creationId xmlns:a16="http://schemas.microsoft.com/office/drawing/2014/main" id="{66F6972F-D756-4BD6-968F-D1A223FFEB7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74" name="大かっこ 7173">
          <a:extLst>
            <a:ext uri="{FF2B5EF4-FFF2-40B4-BE49-F238E27FC236}">
              <a16:creationId xmlns:a16="http://schemas.microsoft.com/office/drawing/2014/main" id="{97B94CD6-47C7-447D-9EBC-80ED3E972BC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75" name="大かっこ 7174">
          <a:extLst>
            <a:ext uri="{FF2B5EF4-FFF2-40B4-BE49-F238E27FC236}">
              <a16:creationId xmlns:a16="http://schemas.microsoft.com/office/drawing/2014/main" id="{5F736B55-5D7A-40A5-9291-D982FD9FF8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76" name="大かっこ 7175">
          <a:extLst>
            <a:ext uri="{FF2B5EF4-FFF2-40B4-BE49-F238E27FC236}">
              <a16:creationId xmlns:a16="http://schemas.microsoft.com/office/drawing/2014/main" id="{36F2F6D4-4421-48AA-861A-B64BBD9DC0E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77" name="大かっこ 7176">
          <a:extLst>
            <a:ext uri="{FF2B5EF4-FFF2-40B4-BE49-F238E27FC236}">
              <a16:creationId xmlns:a16="http://schemas.microsoft.com/office/drawing/2014/main" id="{A26830F5-D8C2-46E8-BE2B-E3FE85F8B5B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78" name="大かっこ 7177">
          <a:extLst>
            <a:ext uri="{FF2B5EF4-FFF2-40B4-BE49-F238E27FC236}">
              <a16:creationId xmlns:a16="http://schemas.microsoft.com/office/drawing/2014/main" id="{05F3DD07-94D3-459C-858E-EEE2FA4E8C9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79" name="大かっこ 7178">
          <a:extLst>
            <a:ext uri="{FF2B5EF4-FFF2-40B4-BE49-F238E27FC236}">
              <a16:creationId xmlns:a16="http://schemas.microsoft.com/office/drawing/2014/main" id="{895E37B3-CDF3-49A1-AA16-C2923398761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80" name="大かっこ 7179">
          <a:extLst>
            <a:ext uri="{FF2B5EF4-FFF2-40B4-BE49-F238E27FC236}">
              <a16:creationId xmlns:a16="http://schemas.microsoft.com/office/drawing/2014/main" id="{3562ACD2-9080-439F-A18D-29C82F67ED0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81" name="大かっこ 7180">
          <a:extLst>
            <a:ext uri="{FF2B5EF4-FFF2-40B4-BE49-F238E27FC236}">
              <a16:creationId xmlns:a16="http://schemas.microsoft.com/office/drawing/2014/main" id="{04D1EBAB-9571-41FB-9906-E9275E1767E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82" name="大かっこ 7181">
          <a:extLst>
            <a:ext uri="{FF2B5EF4-FFF2-40B4-BE49-F238E27FC236}">
              <a16:creationId xmlns:a16="http://schemas.microsoft.com/office/drawing/2014/main" id="{84A4B22B-D4DD-4110-84C9-D177643C387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83" name="大かっこ 7182">
          <a:extLst>
            <a:ext uri="{FF2B5EF4-FFF2-40B4-BE49-F238E27FC236}">
              <a16:creationId xmlns:a16="http://schemas.microsoft.com/office/drawing/2014/main" id="{80D7B816-7114-4E41-9627-62D64339F8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84" name="大かっこ 7183">
          <a:extLst>
            <a:ext uri="{FF2B5EF4-FFF2-40B4-BE49-F238E27FC236}">
              <a16:creationId xmlns:a16="http://schemas.microsoft.com/office/drawing/2014/main" id="{2E850C46-61DE-4D91-B8E8-050204DE736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85" name="大かっこ 7184">
          <a:extLst>
            <a:ext uri="{FF2B5EF4-FFF2-40B4-BE49-F238E27FC236}">
              <a16:creationId xmlns:a16="http://schemas.microsoft.com/office/drawing/2014/main" id="{86370E73-1220-460A-BD92-059FD10834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86" name="大かっこ 7185">
          <a:extLst>
            <a:ext uri="{FF2B5EF4-FFF2-40B4-BE49-F238E27FC236}">
              <a16:creationId xmlns:a16="http://schemas.microsoft.com/office/drawing/2014/main" id="{890C541D-9CDF-49FF-AC49-8C14827269B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87" name="大かっこ 7186">
          <a:extLst>
            <a:ext uri="{FF2B5EF4-FFF2-40B4-BE49-F238E27FC236}">
              <a16:creationId xmlns:a16="http://schemas.microsoft.com/office/drawing/2014/main" id="{9FC1CFEA-615A-4A2C-A473-C5E50F3F9F8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88" name="大かっこ 7187">
          <a:extLst>
            <a:ext uri="{FF2B5EF4-FFF2-40B4-BE49-F238E27FC236}">
              <a16:creationId xmlns:a16="http://schemas.microsoft.com/office/drawing/2014/main" id="{8B1EBBCA-F54F-4CB6-98DF-41D12D71B9C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89" name="大かっこ 7188">
          <a:extLst>
            <a:ext uri="{FF2B5EF4-FFF2-40B4-BE49-F238E27FC236}">
              <a16:creationId xmlns:a16="http://schemas.microsoft.com/office/drawing/2014/main" id="{0EB182A1-05C9-4D3B-A957-3279C1A518D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90" name="大かっこ 7189">
          <a:extLst>
            <a:ext uri="{FF2B5EF4-FFF2-40B4-BE49-F238E27FC236}">
              <a16:creationId xmlns:a16="http://schemas.microsoft.com/office/drawing/2014/main" id="{4D2D0418-7285-40D8-8C9F-97DD2DA16BC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91" name="大かっこ 7190">
          <a:extLst>
            <a:ext uri="{FF2B5EF4-FFF2-40B4-BE49-F238E27FC236}">
              <a16:creationId xmlns:a16="http://schemas.microsoft.com/office/drawing/2014/main" id="{1D3D48D7-CE23-44A1-B79C-4F7105B1E5B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92" name="大かっこ 7191">
          <a:extLst>
            <a:ext uri="{FF2B5EF4-FFF2-40B4-BE49-F238E27FC236}">
              <a16:creationId xmlns:a16="http://schemas.microsoft.com/office/drawing/2014/main" id="{2FA08653-35B3-4E2C-A868-42184B338C2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93" name="大かっこ 7192">
          <a:extLst>
            <a:ext uri="{FF2B5EF4-FFF2-40B4-BE49-F238E27FC236}">
              <a16:creationId xmlns:a16="http://schemas.microsoft.com/office/drawing/2014/main" id="{384DA879-DB7E-4514-920A-6329BBD150E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94" name="大かっこ 7193">
          <a:extLst>
            <a:ext uri="{FF2B5EF4-FFF2-40B4-BE49-F238E27FC236}">
              <a16:creationId xmlns:a16="http://schemas.microsoft.com/office/drawing/2014/main" id="{B3584238-715B-45C5-8AA0-040820CEC4A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195" name="大かっこ 7194">
          <a:extLst>
            <a:ext uri="{FF2B5EF4-FFF2-40B4-BE49-F238E27FC236}">
              <a16:creationId xmlns:a16="http://schemas.microsoft.com/office/drawing/2014/main" id="{99D6F955-D067-4F9E-8492-2F2DA11B482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196" name="大かっこ 7195">
          <a:extLst>
            <a:ext uri="{FF2B5EF4-FFF2-40B4-BE49-F238E27FC236}">
              <a16:creationId xmlns:a16="http://schemas.microsoft.com/office/drawing/2014/main" id="{856ED7C4-D9AB-41B9-8B94-B71015778A1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197" name="大かっこ 7196">
          <a:extLst>
            <a:ext uri="{FF2B5EF4-FFF2-40B4-BE49-F238E27FC236}">
              <a16:creationId xmlns:a16="http://schemas.microsoft.com/office/drawing/2014/main" id="{8880891E-0589-45A3-91FC-BDF300C0C2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198" name="大かっこ 7197">
          <a:extLst>
            <a:ext uri="{FF2B5EF4-FFF2-40B4-BE49-F238E27FC236}">
              <a16:creationId xmlns:a16="http://schemas.microsoft.com/office/drawing/2014/main" id="{294287E9-1DCC-4A60-9751-600ED11A8B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199" name="大かっこ 7198">
          <a:extLst>
            <a:ext uri="{FF2B5EF4-FFF2-40B4-BE49-F238E27FC236}">
              <a16:creationId xmlns:a16="http://schemas.microsoft.com/office/drawing/2014/main" id="{1895E50D-209B-4741-BDF5-0BB0A3F04121}"/>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00" name="大かっこ 7199">
          <a:extLst>
            <a:ext uri="{FF2B5EF4-FFF2-40B4-BE49-F238E27FC236}">
              <a16:creationId xmlns:a16="http://schemas.microsoft.com/office/drawing/2014/main" id="{54241A0B-A54D-46E6-BC60-96EBAE523CC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01" name="大かっこ 7200">
          <a:extLst>
            <a:ext uri="{FF2B5EF4-FFF2-40B4-BE49-F238E27FC236}">
              <a16:creationId xmlns:a16="http://schemas.microsoft.com/office/drawing/2014/main" id="{25759716-8E91-4818-A9D0-F758A7BA70D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02" name="大かっこ 7201">
          <a:extLst>
            <a:ext uri="{FF2B5EF4-FFF2-40B4-BE49-F238E27FC236}">
              <a16:creationId xmlns:a16="http://schemas.microsoft.com/office/drawing/2014/main" id="{2A402B2D-0460-48C8-B0E5-5C95F62DF3F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03" name="大かっこ 7202">
          <a:extLst>
            <a:ext uri="{FF2B5EF4-FFF2-40B4-BE49-F238E27FC236}">
              <a16:creationId xmlns:a16="http://schemas.microsoft.com/office/drawing/2014/main" id="{06BEC143-F949-4BEC-A71F-4965B2A572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204" name="大かっこ 7203">
          <a:extLst>
            <a:ext uri="{FF2B5EF4-FFF2-40B4-BE49-F238E27FC236}">
              <a16:creationId xmlns:a16="http://schemas.microsoft.com/office/drawing/2014/main" id="{2C927C1D-31E6-4065-83A6-DF6690C98C9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05" name="大かっこ 7204">
          <a:extLst>
            <a:ext uri="{FF2B5EF4-FFF2-40B4-BE49-F238E27FC236}">
              <a16:creationId xmlns:a16="http://schemas.microsoft.com/office/drawing/2014/main" id="{A11CE49B-1229-496B-A46C-85DFAA4E9E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06" name="大かっこ 7205">
          <a:extLst>
            <a:ext uri="{FF2B5EF4-FFF2-40B4-BE49-F238E27FC236}">
              <a16:creationId xmlns:a16="http://schemas.microsoft.com/office/drawing/2014/main" id="{DDB36557-D72B-43BE-B35F-16A7E5AA2E9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07" name="大かっこ 7206">
          <a:extLst>
            <a:ext uri="{FF2B5EF4-FFF2-40B4-BE49-F238E27FC236}">
              <a16:creationId xmlns:a16="http://schemas.microsoft.com/office/drawing/2014/main" id="{51AE7709-EAFB-464C-9DC1-D1D8C08D04F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08" name="大かっこ 7207">
          <a:extLst>
            <a:ext uri="{FF2B5EF4-FFF2-40B4-BE49-F238E27FC236}">
              <a16:creationId xmlns:a16="http://schemas.microsoft.com/office/drawing/2014/main" id="{8A065972-8C62-4B63-8464-83F30AA7767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09" name="大かっこ 7208">
          <a:extLst>
            <a:ext uri="{FF2B5EF4-FFF2-40B4-BE49-F238E27FC236}">
              <a16:creationId xmlns:a16="http://schemas.microsoft.com/office/drawing/2014/main" id="{36E6D9D8-0DE5-4739-870E-F2A02450EEB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10" name="大かっこ 7209">
          <a:extLst>
            <a:ext uri="{FF2B5EF4-FFF2-40B4-BE49-F238E27FC236}">
              <a16:creationId xmlns:a16="http://schemas.microsoft.com/office/drawing/2014/main" id="{62FA2C2C-812B-4527-BF12-57D30DE88A2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11" name="大かっこ 7210">
          <a:extLst>
            <a:ext uri="{FF2B5EF4-FFF2-40B4-BE49-F238E27FC236}">
              <a16:creationId xmlns:a16="http://schemas.microsoft.com/office/drawing/2014/main" id="{E7C470C7-5067-4ECE-9F24-4F21DE4BEBF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12" name="大かっこ 7211">
          <a:extLst>
            <a:ext uri="{FF2B5EF4-FFF2-40B4-BE49-F238E27FC236}">
              <a16:creationId xmlns:a16="http://schemas.microsoft.com/office/drawing/2014/main" id="{01787D3D-6DCF-45E8-A7E0-B4AD81F2DA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13" name="大かっこ 7212">
          <a:extLst>
            <a:ext uri="{FF2B5EF4-FFF2-40B4-BE49-F238E27FC236}">
              <a16:creationId xmlns:a16="http://schemas.microsoft.com/office/drawing/2014/main" id="{245F16F5-3390-4793-8865-D565C911B39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14" name="大かっこ 7213">
          <a:extLst>
            <a:ext uri="{FF2B5EF4-FFF2-40B4-BE49-F238E27FC236}">
              <a16:creationId xmlns:a16="http://schemas.microsoft.com/office/drawing/2014/main" id="{813427C0-271C-4BB5-8D2D-1D307B3F9C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15" name="大かっこ 7214">
          <a:extLst>
            <a:ext uri="{FF2B5EF4-FFF2-40B4-BE49-F238E27FC236}">
              <a16:creationId xmlns:a16="http://schemas.microsoft.com/office/drawing/2014/main" id="{E7E86062-2BD7-4CC1-875A-EDEAE9051B6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16" name="大かっこ 7215">
          <a:extLst>
            <a:ext uri="{FF2B5EF4-FFF2-40B4-BE49-F238E27FC236}">
              <a16:creationId xmlns:a16="http://schemas.microsoft.com/office/drawing/2014/main" id="{C9450388-1BAA-4995-9D3E-C533726E0D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17" name="大かっこ 7216">
          <a:extLst>
            <a:ext uri="{FF2B5EF4-FFF2-40B4-BE49-F238E27FC236}">
              <a16:creationId xmlns:a16="http://schemas.microsoft.com/office/drawing/2014/main" id="{FC7ADCF6-53A3-487C-ADFB-F8E0904F695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18" name="大かっこ 7217">
          <a:extLst>
            <a:ext uri="{FF2B5EF4-FFF2-40B4-BE49-F238E27FC236}">
              <a16:creationId xmlns:a16="http://schemas.microsoft.com/office/drawing/2014/main" id="{6BB02A4B-62B5-4175-8D0B-D3882385C01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19" name="大かっこ 7218">
          <a:extLst>
            <a:ext uri="{FF2B5EF4-FFF2-40B4-BE49-F238E27FC236}">
              <a16:creationId xmlns:a16="http://schemas.microsoft.com/office/drawing/2014/main" id="{286C816E-6B19-41E9-AB27-536F924423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20" name="大かっこ 7219">
          <a:extLst>
            <a:ext uri="{FF2B5EF4-FFF2-40B4-BE49-F238E27FC236}">
              <a16:creationId xmlns:a16="http://schemas.microsoft.com/office/drawing/2014/main" id="{74DB9196-6A3B-4839-A291-D022571DA40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21" name="大かっこ 7220">
          <a:extLst>
            <a:ext uri="{FF2B5EF4-FFF2-40B4-BE49-F238E27FC236}">
              <a16:creationId xmlns:a16="http://schemas.microsoft.com/office/drawing/2014/main" id="{07EFB1E8-405F-482D-9F9B-31DD68D702D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22" name="大かっこ 7221">
          <a:extLst>
            <a:ext uri="{FF2B5EF4-FFF2-40B4-BE49-F238E27FC236}">
              <a16:creationId xmlns:a16="http://schemas.microsoft.com/office/drawing/2014/main" id="{E4C43473-2E38-45B8-91DD-C80E2A027FE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23" name="大かっこ 7222">
          <a:extLst>
            <a:ext uri="{FF2B5EF4-FFF2-40B4-BE49-F238E27FC236}">
              <a16:creationId xmlns:a16="http://schemas.microsoft.com/office/drawing/2014/main" id="{0462437A-4C67-42B5-93B3-B66DC60E95F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24" name="大かっこ 7223">
          <a:extLst>
            <a:ext uri="{FF2B5EF4-FFF2-40B4-BE49-F238E27FC236}">
              <a16:creationId xmlns:a16="http://schemas.microsoft.com/office/drawing/2014/main" id="{88E87175-883A-4F2E-9B68-1CCDE658924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25" name="大かっこ 7224">
          <a:extLst>
            <a:ext uri="{FF2B5EF4-FFF2-40B4-BE49-F238E27FC236}">
              <a16:creationId xmlns:a16="http://schemas.microsoft.com/office/drawing/2014/main" id="{F0620EA2-8C87-48EC-98D6-F8A72627AC0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26" name="大かっこ 7225">
          <a:extLst>
            <a:ext uri="{FF2B5EF4-FFF2-40B4-BE49-F238E27FC236}">
              <a16:creationId xmlns:a16="http://schemas.microsoft.com/office/drawing/2014/main" id="{A50E60E9-54C2-4FE7-BB33-648AF9C5F41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27" name="大かっこ 7226">
          <a:extLst>
            <a:ext uri="{FF2B5EF4-FFF2-40B4-BE49-F238E27FC236}">
              <a16:creationId xmlns:a16="http://schemas.microsoft.com/office/drawing/2014/main" id="{642A0694-FDCE-4A08-A6FB-4EAD9ABDC78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28" name="大かっこ 7227">
          <a:extLst>
            <a:ext uri="{FF2B5EF4-FFF2-40B4-BE49-F238E27FC236}">
              <a16:creationId xmlns:a16="http://schemas.microsoft.com/office/drawing/2014/main" id="{EC11A0DE-20DD-45CB-AB3B-683F010B5F6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29" name="大かっこ 7228">
          <a:extLst>
            <a:ext uri="{FF2B5EF4-FFF2-40B4-BE49-F238E27FC236}">
              <a16:creationId xmlns:a16="http://schemas.microsoft.com/office/drawing/2014/main" id="{EDECF1ED-8FDB-404E-A40B-65FD689DD4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30" name="大かっこ 7229">
          <a:extLst>
            <a:ext uri="{FF2B5EF4-FFF2-40B4-BE49-F238E27FC236}">
              <a16:creationId xmlns:a16="http://schemas.microsoft.com/office/drawing/2014/main" id="{3B1D3983-D754-410A-9EBC-83847B226BB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31" name="大かっこ 7230">
          <a:extLst>
            <a:ext uri="{FF2B5EF4-FFF2-40B4-BE49-F238E27FC236}">
              <a16:creationId xmlns:a16="http://schemas.microsoft.com/office/drawing/2014/main" id="{68B2455F-593E-4369-9A88-CD02266557B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32" name="大かっこ 7231">
          <a:extLst>
            <a:ext uri="{FF2B5EF4-FFF2-40B4-BE49-F238E27FC236}">
              <a16:creationId xmlns:a16="http://schemas.microsoft.com/office/drawing/2014/main" id="{159B168B-8A7B-4C60-8F72-25E145F0815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33" name="大かっこ 7232">
          <a:extLst>
            <a:ext uri="{FF2B5EF4-FFF2-40B4-BE49-F238E27FC236}">
              <a16:creationId xmlns:a16="http://schemas.microsoft.com/office/drawing/2014/main" id="{C0CDFE05-721B-4136-ADB1-66E37850E90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34" name="大かっこ 7233">
          <a:extLst>
            <a:ext uri="{FF2B5EF4-FFF2-40B4-BE49-F238E27FC236}">
              <a16:creationId xmlns:a16="http://schemas.microsoft.com/office/drawing/2014/main" id="{23468D58-801E-4D9C-98F0-3EFD083A29F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35" name="大かっこ 7234">
          <a:extLst>
            <a:ext uri="{FF2B5EF4-FFF2-40B4-BE49-F238E27FC236}">
              <a16:creationId xmlns:a16="http://schemas.microsoft.com/office/drawing/2014/main" id="{A753C022-AEEB-4472-A9B2-0477BFB910B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36" name="大かっこ 7235">
          <a:extLst>
            <a:ext uri="{FF2B5EF4-FFF2-40B4-BE49-F238E27FC236}">
              <a16:creationId xmlns:a16="http://schemas.microsoft.com/office/drawing/2014/main" id="{719D17DC-62A2-49DF-B71C-850F6A2146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37" name="大かっこ 7236">
          <a:extLst>
            <a:ext uri="{FF2B5EF4-FFF2-40B4-BE49-F238E27FC236}">
              <a16:creationId xmlns:a16="http://schemas.microsoft.com/office/drawing/2014/main" id="{CAF99E48-0ECB-4B7F-B524-D925B2467C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38" name="大かっこ 7237">
          <a:extLst>
            <a:ext uri="{FF2B5EF4-FFF2-40B4-BE49-F238E27FC236}">
              <a16:creationId xmlns:a16="http://schemas.microsoft.com/office/drawing/2014/main" id="{7F300885-8EC2-4B0E-95C9-76C3D68BDF8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39" name="大かっこ 7238">
          <a:extLst>
            <a:ext uri="{FF2B5EF4-FFF2-40B4-BE49-F238E27FC236}">
              <a16:creationId xmlns:a16="http://schemas.microsoft.com/office/drawing/2014/main" id="{90D6263E-FF9F-4ABD-8C10-3E561AC2330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40" name="大かっこ 7239">
          <a:extLst>
            <a:ext uri="{FF2B5EF4-FFF2-40B4-BE49-F238E27FC236}">
              <a16:creationId xmlns:a16="http://schemas.microsoft.com/office/drawing/2014/main" id="{86C32C4C-508B-4335-BBD9-7421FB0AD7E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241" name="大かっこ 7240">
          <a:extLst>
            <a:ext uri="{FF2B5EF4-FFF2-40B4-BE49-F238E27FC236}">
              <a16:creationId xmlns:a16="http://schemas.microsoft.com/office/drawing/2014/main" id="{9BAD1590-AED8-47A7-90E7-ECD27F1F3E5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42" name="大かっこ 7241">
          <a:extLst>
            <a:ext uri="{FF2B5EF4-FFF2-40B4-BE49-F238E27FC236}">
              <a16:creationId xmlns:a16="http://schemas.microsoft.com/office/drawing/2014/main" id="{5E9B3035-B184-4A18-889D-F2803C27C60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43" name="大かっこ 7242">
          <a:extLst>
            <a:ext uri="{FF2B5EF4-FFF2-40B4-BE49-F238E27FC236}">
              <a16:creationId xmlns:a16="http://schemas.microsoft.com/office/drawing/2014/main" id="{A23C3192-59FC-44A0-ADE9-878F536063A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44" name="大かっこ 7243">
          <a:extLst>
            <a:ext uri="{FF2B5EF4-FFF2-40B4-BE49-F238E27FC236}">
              <a16:creationId xmlns:a16="http://schemas.microsoft.com/office/drawing/2014/main" id="{D29682E6-570B-4439-8A8D-606887A0FEB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45" name="大かっこ 7244">
          <a:extLst>
            <a:ext uri="{FF2B5EF4-FFF2-40B4-BE49-F238E27FC236}">
              <a16:creationId xmlns:a16="http://schemas.microsoft.com/office/drawing/2014/main" id="{02E370F6-2B52-4327-89DC-E7A0592287C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246" name="大かっこ 7245">
          <a:extLst>
            <a:ext uri="{FF2B5EF4-FFF2-40B4-BE49-F238E27FC236}">
              <a16:creationId xmlns:a16="http://schemas.microsoft.com/office/drawing/2014/main" id="{7804AE54-228D-454C-9373-F1E44BE2A58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47" name="大かっこ 7246">
          <a:extLst>
            <a:ext uri="{FF2B5EF4-FFF2-40B4-BE49-F238E27FC236}">
              <a16:creationId xmlns:a16="http://schemas.microsoft.com/office/drawing/2014/main" id="{638597E3-9886-4CC7-BC7B-351D13C4CB2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48" name="大かっこ 7247">
          <a:extLst>
            <a:ext uri="{FF2B5EF4-FFF2-40B4-BE49-F238E27FC236}">
              <a16:creationId xmlns:a16="http://schemas.microsoft.com/office/drawing/2014/main" id="{BCCC9D6D-66AC-4A21-B7B6-3A44117EFC0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49" name="大かっこ 7248">
          <a:extLst>
            <a:ext uri="{FF2B5EF4-FFF2-40B4-BE49-F238E27FC236}">
              <a16:creationId xmlns:a16="http://schemas.microsoft.com/office/drawing/2014/main" id="{1DC0BF38-7FAE-4ED8-AD61-13433C0FCAE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50" name="大かっこ 7249">
          <a:extLst>
            <a:ext uri="{FF2B5EF4-FFF2-40B4-BE49-F238E27FC236}">
              <a16:creationId xmlns:a16="http://schemas.microsoft.com/office/drawing/2014/main" id="{531ECCDD-9D98-47DA-BAF0-93E7125CB68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51" name="大かっこ 7250">
          <a:extLst>
            <a:ext uri="{FF2B5EF4-FFF2-40B4-BE49-F238E27FC236}">
              <a16:creationId xmlns:a16="http://schemas.microsoft.com/office/drawing/2014/main" id="{ED8BAA7B-F34C-4E6E-A4BD-5774D2B0E1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52" name="大かっこ 7251">
          <a:extLst>
            <a:ext uri="{FF2B5EF4-FFF2-40B4-BE49-F238E27FC236}">
              <a16:creationId xmlns:a16="http://schemas.microsoft.com/office/drawing/2014/main" id="{DDBF0421-AA3D-4BA2-A1EC-70ECA19017E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53" name="大かっこ 7252">
          <a:extLst>
            <a:ext uri="{FF2B5EF4-FFF2-40B4-BE49-F238E27FC236}">
              <a16:creationId xmlns:a16="http://schemas.microsoft.com/office/drawing/2014/main" id="{0D29953C-886F-49EF-9D41-8B0DE786CDB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54" name="大かっこ 7253">
          <a:extLst>
            <a:ext uri="{FF2B5EF4-FFF2-40B4-BE49-F238E27FC236}">
              <a16:creationId xmlns:a16="http://schemas.microsoft.com/office/drawing/2014/main" id="{658FA815-20B4-442B-84B3-B7FF1A40C02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55" name="大かっこ 7254">
          <a:extLst>
            <a:ext uri="{FF2B5EF4-FFF2-40B4-BE49-F238E27FC236}">
              <a16:creationId xmlns:a16="http://schemas.microsoft.com/office/drawing/2014/main" id="{294A007A-E975-40E3-91BC-5F1D6CDD67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56" name="大かっこ 7255">
          <a:extLst>
            <a:ext uri="{FF2B5EF4-FFF2-40B4-BE49-F238E27FC236}">
              <a16:creationId xmlns:a16="http://schemas.microsoft.com/office/drawing/2014/main" id="{070E3718-6472-41F3-8F9E-EF48D5CCD5F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57" name="大かっこ 7256">
          <a:extLst>
            <a:ext uri="{FF2B5EF4-FFF2-40B4-BE49-F238E27FC236}">
              <a16:creationId xmlns:a16="http://schemas.microsoft.com/office/drawing/2014/main" id="{1E7B16CF-DADF-4290-87A8-E53F7BE721E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58" name="大かっこ 7257">
          <a:extLst>
            <a:ext uri="{FF2B5EF4-FFF2-40B4-BE49-F238E27FC236}">
              <a16:creationId xmlns:a16="http://schemas.microsoft.com/office/drawing/2014/main" id="{7B69D525-6A58-44BA-B106-D2527CC66A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59" name="大かっこ 7258">
          <a:extLst>
            <a:ext uri="{FF2B5EF4-FFF2-40B4-BE49-F238E27FC236}">
              <a16:creationId xmlns:a16="http://schemas.microsoft.com/office/drawing/2014/main" id="{9DF4B73E-C135-448A-B432-C3763FDFC62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60" name="大かっこ 7259">
          <a:extLst>
            <a:ext uri="{FF2B5EF4-FFF2-40B4-BE49-F238E27FC236}">
              <a16:creationId xmlns:a16="http://schemas.microsoft.com/office/drawing/2014/main" id="{528E7431-9AB1-462C-9D1B-74D9CB864A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61" name="大かっこ 7260">
          <a:extLst>
            <a:ext uri="{FF2B5EF4-FFF2-40B4-BE49-F238E27FC236}">
              <a16:creationId xmlns:a16="http://schemas.microsoft.com/office/drawing/2014/main" id="{D6262A46-7F9C-4724-A0E8-E2A477EBE98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62" name="大かっこ 7261">
          <a:extLst>
            <a:ext uri="{FF2B5EF4-FFF2-40B4-BE49-F238E27FC236}">
              <a16:creationId xmlns:a16="http://schemas.microsoft.com/office/drawing/2014/main" id="{E8BC5C58-E986-40EF-85D6-2363EAF3E7B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63" name="大かっこ 7262">
          <a:extLst>
            <a:ext uri="{FF2B5EF4-FFF2-40B4-BE49-F238E27FC236}">
              <a16:creationId xmlns:a16="http://schemas.microsoft.com/office/drawing/2014/main" id="{1527E065-545F-44A7-A0B6-B77BF4578AB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64" name="大かっこ 7263">
          <a:extLst>
            <a:ext uri="{FF2B5EF4-FFF2-40B4-BE49-F238E27FC236}">
              <a16:creationId xmlns:a16="http://schemas.microsoft.com/office/drawing/2014/main" id="{76BEA1C5-4993-4D7F-811F-E6386A93B2C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65" name="大かっこ 7264">
          <a:extLst>
            <a:ext uri="{FF2B5EF4-FFF2-40B4-BE49-F238E27FC236}">
              <a16:creationId xmlns:a16="http://schemas.microsoft.com/office/drawing/2014/main" id="{30DEE06C-16D0-4BAB-AB78-D1DA72CCC1C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66" name="大かっこ 7265">
          <a:extLst>
            <a:ext uri="{FF2B5EF4-FFF2-40B4-BE49-F238E27FC236}">
              <a16:creationId xmlns:a16="http://schemas.microsoft.com/office/drawing/2014/main" id="{393A1F0D-AEBD-4AE9-84C5-25B1C7B1BCF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67" name="大かっこ 7266">
          <a:extLst>
            <a:ext uri="{FF2B5EF4-FFF2-40B4-BE49-F238E27FC236}">
              <a16:creationId xmlns:a16="http://schemas.microsoft.com/office/drawing/2014/main" id="{3B055174-5F5F-42FC-ABBD-D75E9EF4C60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68" name="大かっこ 7267">
          <a:extLst>
            <a:ext uri="{FF2B5EF4-FFF2-40B4-BE49-F238E27FC236}">
              <a16:creationId xmlns:a16="http://schemas.microsoft.com/office/drawing/2014/main" id="{36B68002-C18B-442C-B2E0-69C4D8C64F0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69" name="大かっこ 7268">
          <a:extLst>
            <a:ext uri="{FF2B5EF4-FFF2-40B4-BE49-F238E27FC236}">
              <a16:creationId xmlns:a16="http://schemas.microsoft.com/office/drawing/2014/main" id="{FB9CA91D-4170-4693-B8F3-B1978C55E75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70" name="大かっこ 7269">
          <a:extLst>
            <a:ext uri="{FF2B5EF4-FFF2-40B4-BE49-F238E27FC236}">
              <a16:creationId xmlns:a16="http://schemas.microsoft.com/office/drawing/2014/main" id="{F656562E-8396-48F9-B072-AE5B248B91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71" name="大かっこ 7270">
          <a:extLst>
            <a:ext uri="{FF2B5EF4-FFF2-40B4-BE49-F238E27FC236}">
              <a16:creationId xmlns:a16="http://schemas.microsoft.com/office/drawing/2014/main" id="{E91FA783-885F-457B-9B8C-67C9456829A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72" name="大かっこ 7271">
          <a:extLst>
            <a:ext uri="{FF2B5EF4-FFF2-40B4-BE49-F238E27FC236}">
              <a16:creationId xmlns:a16="http://schemas.microsoft.com/office/drawing/2014/main" id="{295083B3-65C4-4BE2-A7F9-09CD8233830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73" name="大かっこ 7272">
          <a:extLst>
            <a:ext uri="{FF2B5EF4-FFF2-40B4-BE49-F238E27FC236}">
              <a16:creationId xmlns:a16="http://schemas.microsoft.com/office/drawing/2014/main" id="{2CEAB022-2672-43AB-8985-D168CF6E7FD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74" name="大かっこ 7273">
          <a:extLst>
            <a:ext uri="{FF2B5EF4-FFF2-40B4-BE49-F238E27FC236}">
              <a16:creationId xmlns:a16="http://schemas.microsoft.com/office/drawing/2014/main" id="{A26305EC-DA9B-44C5-B2A9-A6C85DA746D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75" name="大かっこ 7274">
          <a:extLst>
            <a:ext uri="{FF2B5EF4-FFF2-40B4-BE49-F238E27FC236}">
              <a16:creationId xmlns:a16="http://schemas.microsoft.com/office/drawing/2014/main" id="{2730C2AA-C558-48BC-A301-8E2FB84F5C6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76" name="大かっこ 7275">
          <a:extLst>
            <a:ext uri="{FF2B5EF4-FFF2-40B4-BE49-F238E27FC236}">
              <a16:creationId xmlns:a16="http://schemas.microsoft.com/office/drawing/2014/main" id="{C3E3F774-6B1A-4D0B-AD86-531CED93059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77" name="大かっこ 7276">
          <a:extLst>
            <a:ext uri="{FF2B5EF4-FFF2-40B4-BE49-F238E27FC236}">
              <a16:creationId xmlns:a16="http://schemas.microsoft.com/office/drawing/2014/main" id="{66E681D8-2497-4C50-BEBD-3E13714BEAA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78" name="大かっこ 7277">
          <a:extLst>
            <a:ext uri="{FF2B5EF4-FFF2-40B4-BE49-F238E27FC236}">
              <a16:creationId xmlns:a16="http://schemas.microsoft.com/office/drawing/2014/main" id="{54C2134E-0315-4756-9FEC-818133AD1D2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79" name="大かっこ 7278">
          <a:extLst>
            <a:ext uri="{FF2B5EF4-FFF2-40B4-BE49-F238E27FC236}">
              <a16:creationId xmlns:a16="http://schemas.microsoft.com/office/drawing/2014/main" id="{D8CEEB4E-B254-46FA-905C-D4AA2DBB539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80" name="大かっこ 7279">
          <a:extLst>
            <a:ext uri="{FF2B5EF4-FFF2-40B4-BE49-F238E27FC236}">
              <a16:creationId xmlns:a16="http://schemas.microsoft.com/office/drawing/2014/main" id="{152ED775-295D-49E3-8962-807D62B2426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81" name="大かっこ 7280">
          <a:extLst>
            <a:ext uri="{FF2B5EF4-FFF2-40B4-BE49-F238E27FC236}">
              <a16:creationId xmlns:a16="http://schemas.microsoft.com/office/drawing/2014/main" id="{11644B23-17DB-48A7-B25D-49FB917EF1A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82" name="大かっこ 7281">
          <a:extLst>
            <a:ext uri="{FF2B5EF4-FFF2-40B4-BE49-F238E27FC236}">
              <a16:creationId xmlns:a16="http://schemas.microsoft.com/office/drawing/2014/main" id="{CE61ADFC-B950-432B-BF57-D5F2F96C5F0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283" name="大かっこ 7282">
          <a:extLst>
            <a:ext uri="{FF2B5EF4-FFF2-40B4-BE49-F238E27FC236}">
              <a16:creationId xmlns:a16="http://schemas.microsoft.com/office/drawing/2014/main" id="{5A3F67ED-95A3-4B36-B552-37CC01114BD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84" name="大かっこ 7283">
          <a:extLst>
            <a:ext uri="{FF2B5EF4-FFF2-40B4-BE49-F238E27FC236}">
              <a16:creationId xmlns:a16="http://schemas.microsoft.com/office/drawing/2014/main" id="{2FDB91FD-A8A1-455E-A3A1-A9605D7BF7D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85" name="大かっこ 7284">
          <a:extLst>
            <a:ext uri="{FF2B5EF4-FFF2-40B4-BE49-F238E27FC236}">
              <a16:creationId xmlns:a16="http://schemas.microsoft.com/office/drawing/2014/main" id="{CE074A52-45B1-47A0-B724-BA670109E7E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86" name="大かっこ 7285">
          <a:extLst>
            <a:ext uri="{FF2B5EF4-FFF2-40B4-BE49-F238E27FC236}">
              <a16:creationId xmlns:a16="http://schemas.microsoft.com/office/drawing/2014/main" id="{9BEA8A10-E855-41D6-B954-BB539B0DE4F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87" name="大かっこ 7286">
          <a:extLst>
            <a:ext uri="{FF2B5EF4-FFF2-40B4-BE49-F238E27FC236}">
              <a16:creationId xmlns:a16="http://schemas.microsoft.com/office/drawing/2014/main" id="{CFDB6DD2-A480-4838-844E-29EDB186D8A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288" name="大かっこ 7287">
          <a:extLst>
            <a:ext uri="{FF2B5EF4-FFF2-40B4-BE49-F238E27FC236}">
              <a16:creationId xmlns:a16="http://schemas.microsoft.com/office/drawing/2014/main" id="{4DFD5B85-155C-45AE-A90A-51918F24225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89" name="大かっこ 7288">
          <a:extLst>
            <a:ext uri="{FF2B5EF4-FFF2-40B4-BE49-F238E27FC236}">
              <a16:creationId xmlns:a16="http://schemas.microsoft.com/office/drawing/2014/main" id="{D1D204EF-2A1E-408E-B476-196B5C6348F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90" name="大かっこ 7289">
          <a:extLst>
            <a:ext uri="{FF2B5EF4-FFF2-40B4-BE49-F238E27FC236}">
              <a16:creationId xmlns:a16="http://schemas.microsoft.com/office/drawing/2014/main" id="{D324A6D5-41C5-445F-BEE2-EAF96AA0990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91" name="大かっこ 7290">
          <a:extLst>
            <a:ext uri="{FF2B5EF4-FFF2-40B4-BE49-F238E27FC236}">
              <a16:creationId xmlns:a16="http://schemas.microsoft.com/office/drawing/2014/main" id="{3010EF36-7EA4-4003-80F5-A9F82D8ACA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92" name="大かっこ 7291">
          <a:extLst>
            <a:ext uri="{FF2B5EF4-FFF2-40B4-BE49-F238E27FC236}">
              <a16:creationId xmlns:a16="http://schemas.microsoft.com/office/drawing/2014/main" id="{DAAAC9EB-AFF7-4ECA-950C-54D12634284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293" name="大かっこ 7292">
          <a:extLst>
            <a:ext uri="{FF2B5EF4-FFF2-40B4-BE49-F238E27FC236}">
              <a16:creationId xmlns:a16="http://schemas.microsoft.com/office/drawing/2014/main" id="{4D4B5AA8-4043-4BDE-A2BF-392C4E34603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94" name="大かっこ 7293">
          <a:extLst>
            <a:ext uri="{FF2B5EF4-FFF2-40B4-BE49-F238E27FC236}">
              <a16:creationId xmlns:a16="http://schemas.microsoft.com/office/drawing/2014/main" id="{69E2928F-9FA5-465D-8B1B-77DECC995B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95" name="大かっこ 7294">
          <a:extLst>
            <a:ext uri="{FF2B5EF4-FFF2-40B4-BE49-F238E27FC236}">
              <a16:creationId xmlns:a16="http://schemas.microsoft.com/office/drawing/2014/main" id="{0FA43733-3D1A-4AF8-955D-F850651B4A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296" name="大かっこ 7295">
          <a:extLst>
            <a:ext uri="{FF2B5EF4-FFF2-40B4-BE49-F238E27FC236}">
              <a16:creationId xmlns:a16="http://schemas.microsoft.com/office/drawing/2014/main" id="{CA28E3A4-32DF-4A2E-A69B-86096724747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297" name="大かっこ 7296">
          <a:extLst>
            <a:ext uri="{FF2B5EF4-FFF2-40B4-BE49-F238E27FC236}">
              <a16:creationId xmlns:a16="http://schemas.microsoft.com/office/drawing/2014/main" id="{00335E24-640C-468E-B93B-83056E8F83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298" name="大かっこ 7297">
          <a:extLst>
            <a:ext uri="{FF2B5EF4-FFF2-40B4-BE49-F238E27FC236}">
              <a16:creationId xmlns:a16="http://schemas.microsoft.com/office/drawing/2014/main" id="{84F8E9A8-67BA-44F7-8F6A-EC3138FBE8D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299" name="大かっこ 7298">
          <a:extLst>
            <a:ext uri="{FF2B5EF4-FFF2-40B4-BE49-F238E27FC236}">
              <a16:creationId xmlns:a16="http://schemas.microsoft.com/office/drawing/2014/main" id="{B9A86358-E20A-41B4-9AB8-7446282795F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00" name="大かっこ 7299">
          <a:extLst>
            <a:ext uri="{FF2B5EF4-FFF2-40B4-BE49-F238E27FC236}">
              <a16:creationId xmlns:a16="http://schemas.microsoft.com/office/drawing/2014/main" id="{A2A7107E-5805-4DEE-ABC5-C95AF4A81D0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01" name="大かっこ 7300">
          <a:extLst>
            <a:ext uri="{FF2B5EF4-FFF2-40B4-BE49-F238E27FC236}">
              <a16:creationId xmlns:a16="http://schemas.microsoft.com/office/drawing/2014/main" id="{0EC2AD2B-B42F-43E8-9522-A753A5073CD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02" name="大かっこ 7301">
          <a:extLst>
            <a:ext uri="{FF2B5EF4-FFF2-40B4-BE49-F238E27FC236}">
              <a16:creationId xmlns:a16="http://schemas.microsoft.com/office/drawing/2014/main" id="{0E2A9DE5-86DE-46A3-BA4E-43809690513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03" name="大かっこ 7302">
          <a:extLst>
            <a:ext uri="{FF2B5EF4-FFF2-40B4-BE49-F238E27FC236}">
              <a16:creationId xmlns:a16="http://schemas.microsoft.com/office/drawing/2014/main" id="{D17A31DB-1016-4248-A19B-790D4C43BBE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04" name="大かっこ 7303">
          <a:extLst>
            <a:ext uri="{FF2B5EF4-FFF2-40B4-BE49-F238E27FC236}">
              <a16:creationId xmlns:a16="http://schemas.microsoft.com/office/drawing/2014/main" id="{80FFE2BF-C4DC-46E0-93A1-7B731269F6F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05" name="大かっこ 7304">
          <a:extLst>
            <a:ext uri="{FF2B5EF4-FFF2-40B4-BE49-F238E27FC236}">
              <a16:creationId xmlns:a16="http://schemas.microsoft.com/office/drawing/2014/main" id="{599516A7-9D36-4760-8A30-7ADC10E751B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06" name="大かっこ 7305">
          <a:extLst>
            <a:ext uri="{FF2B5EF4-FFF2-40B4-BE49-F238E27FC236}">
              <a16:creationId xmlns:a16="http://schemas.microsoft.com/office/drawing/2014/main" id="{0A42AB0C-AAFB-4663-B6E9-4615EB95084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07" name="大かっこ 7306">
          <a:extLst>
            <a:ext uri="{FF2B5EF4-FFF2-40B4-BE49-F238E27FC236}">
              <a16:creationId xmlns:a16="http://schemas.microsoft.com/office/drawing/2014/main" id="{2E2AED02-4903-4E20-B2DA-05816F866D9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08" name="大かっこ 7307">
          <a:extLst>
            <a:ext uri="{FF2B5EF4-FFF2-40B4-BE49-F238E27FC236}">
              <a16:creationId xmlns:a16="http://schemas.microsoft.com/office/drawing/2014/main" id="{F9C9BF28-EACC-408E-AAFF-3EE0E327B43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09" name="大かっこ 7308">
          <a:extLst>
            <a:ext uri="{FF2B5EF4-FFF2-40B4-BE49-F238E27FC236}">
              <a16:creationId xmlns:a16="http://schemas.microsoft.com/office/drawing/2014/main" id="{ACFEAD76-0A41-4E0B-9BE1-11B1B33F2F2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10" name="大かっこ 7309">
          <a:extLst>
            <a:ext uri="{FF2B5EF4-FFF2-40B4-BE49-F238E27FC236}">
              <a16:creationId xmlns:a16="http://schemas.microsoft.com/office/drawing/2014/main" id="{97981F05-8825-4768-921D-D82E4CBAC82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11" name="大かっこ 7310">
          <a:extLst>
            <a:ext uri="{FF2B5EF4-FFF2-40B4-BE49-F238E27FC236}">
              <a16:creationId xmlns:a16="http://schemas.microsoft.com/office/drawing/2014/main" id="{D329B7A0-FB5D-4160-A29D-94EFFB6EDC2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12" name="大かっこ 7311">
          <a:extLst>
            <a:ext uri="{FF2B5EF4-FFF2-40B4-BE49-F238E27FC236}">
              <a16:creationId xmlns:a16="http://schemas.microsoft.com/office/drawing/2014/main" id="{9EA40BCD-8F96-44AA-9078-0A0589EEF4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13" name="大かっこ 7312">
          <a:extLst>
            <a:ext uri="{FF2B5EF4-FFF2-40B4-BE49-F238E27FC236}">
              <a16:creationId xmlns:a16="http://schemas.microsoft.com/office/drawing/2014/main" id="{EFE2ABE7-1807-421E-9916-715DA60E512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14" name="大かっこ 7313">
          <a:extLst>
            <a:ext uri="{FF2B5EF4-FFF2-40B4-BE49-F238E27FC236}">
              <a16:creationId xmlns:a16="http://schemas.microsoft.com/office/drawing/2014/main" id="{8E9669D5-1866-45A4-ADBB-3BFBCB5421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15" name="大かっこ 7314">
          <a:extLst>
            <a:ext uri="{FF2B5EF4-FFF2-40B4-BE49-F238E27FC236}">
              <a16:creationId xmlns:a16="http://schemas.microsoft.com/office/drawing/2014/main" id="{C3AA8B95-42A3-40E9-A870-71476BCBCC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16" name="大かっこ 7315">
          <a:extLst>
            <a:ext uri="{FF2B5EF4-FFF2-40B4-BE49-F238E27FC236}">
              <a16:creationId xmlns:a16="http://schemas.microsoft.com/office/drawing/2014/main" id="{106BB0DA-8A8C-42A4-82C9-61B3F02274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17" name="大かっこ 7316">
          <a:extLst>
            <a:ext uri="{FF2B5EF4-FFF2-40B4-BE49-F238E27FC236}">
              <a16:creationId xmlns:a16="http://schemas.microsoft.com/office/drawing/2014/main" id="{3AB2DCEE-1216-4C59-8953-C6049052B17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18" name="大かっこ 7317">
          <a:extLst>
            <a:ext uri="{FF2B5EF4-FFF2-40B4-BE49-F238E27FC236}">
              <a16:creationId xmlns:a16="http://schemas.microsoft.com/office/drawing/2014/main" id="{63384649-ED5A-495E-AE45-485A742B793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19" name="大かっこ 7318">
          <a:extLst>
            <a:ext uri="{FF2B5EF4-FFF2-40B4-BE49-F238E27FC236}">
              <a16:creationId xmlns:a16="http://schemas.microsoft.com/office/drawing/2014/main" id="{B16BB5E8-35C5-4450-9B31-7634DF2C27F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20" name="大かっこ 7319">
          <a:extLst>
            <a:ext uri="{FF2B5EF4-FFF2-40B4-BE49-F238E27FC236}">
              <a16:creationId xmlns:a16="http://schemas.microsoft.com/office/drawing/2014/main" id="{FDC7E25E-5983-4C8B-8A6C-53D080CE772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21" name="大かっこ 7320">
          <a:extLst>
            <a:ext uri="{FF2B5EF4-FFF2-40B4-BE49-F238E27FC236}">
              <a16:creationId xmlns:a16="http://schemas.microsoft.com/office/drawing/2014/main" id="{E54D1DBC-E415-403D-A2DE-D344DF4CEBB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22" name="大かっこ 7321">
          <a:extLst>
            <a:ext uri="{FF2B5EF4-FFF2-40B4-BE49-F238E27FC236}">
              <a16:creationId xmlns:a16="http://schemas.microsoft.com/office/drawing/2014/main" id="{1C1FFEA2-053A-43B9-BB20-698EA561907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23" name="大かっこ 7322">
          <a:extLst>
            <a:ext uri="{FF2B5EF4-FFF2-40B4-BE49-F238E27FC236}">
              <a16:creationId xmlns:a16="http://schemas.microsoft.com/office/drawing/2014/main" id="{DD352921-8587-4779-AEB3-3BDF2D519C6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24" name="大かっこ 7323">
          <a:extLst>
            <a:ext uri="{FF2B5EF4-FFF2-40B4-BE49-F238E27FC236}">
              <a16:creationId xmlns:a16="http://schemas.microsoft.com/office/drawing/2014/main" id="{5EB9468A-3168-4F4F-BE1F-2AC2210F2A6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25" name="大かっこ 7324">
          <a:extLst>
            <a:ext uri="{FF2B5EF4-FFF2-40B4-BE49-F238E27FC236}">
              <a16:creationId xmlns:a16="http://schemas.microsoft.com/office/drawing/2014/main" id="{74FEA77F-68CD-4613-B7F0-B73C34F44E2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26" name="大かっこ 7325">
          <a:extLst>
            <a:ext uri="{FF2B5EF4-FFF2-40B4-BE49-F238E27FC236}">
              <a16:creationId xmlns:a16="http://schemas.microsoft.com/office/drawing/2014/main" id="{71B9FD67-FDB4-46C5-9F1F-C73D6EACD46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27" name="大かっこ 7326">
          <a:extLst>
            <a:ext uri="{FF2B5EF4-FFF2-40B4-BE49-F238E27FC236}">
              <a16:creationId xmlns:a16="http://schemas.microsoft.com/office/drawing/2014/main" id="{AB3E10B0-C09F-465E-BA8C-A30367F911F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28" name="大かっこ 7327">
          <a:extLst>
            <a:ext uri="{FF2B5EF4-FFF2-40B4-BE49-F238E27FC236}">
              <a16:creationId xmlns:a16="http://schemas.microsoft.com/office/drawing/2014/main" id="{B224AE0E-889A-4BD7-B633-5B527249212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29" name="大かっこ 7328">
          <a:extLst>
            <a:ext uri="{FF2B5EF4-FFF2-40B4-BE49-F238E27FC236}">
              <a16:creationId xmlns:a16="http://schemas.microsoft.com/office/drawing/2014/main" id="{D22E3507-5E6B-4FF3-BB0A-C91BB0D4CE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330" name="大かっこ 7329">
          <a:extLst>
            <a:ext uri="{FF2B5EF4-FFF2-40B4-BE49-F238E27FC236}">
              <a16:creationId xmlns:a16="http://schemas.microsoft.com/office/drawing/2014/main" id="{62369B41-DD2A-4CD8-9776-E6E00193BC6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31" name="大かっこ 7330">
          <a:extLst>
            <a:ext uri="{FF2B5EF4-FFF2-40B4-BE49-F238E27FC236}">
              <a16:creationId xmlns:a16="http://schemas.microsoft.com/office/drawing/2014/main" id="{2116F08D-8443-476E-A670-96D05052E3A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32" name="大かっこ 7331">
          <a:extLst>
            <a:ext uri="{FF2B5EF4-FFF2-40B4-BE49-F238E27FC236}">
              <a16:creationId xmlns:a16="http://schemas.microsoft.com/office/drawing/2014/main" id="{A6700647-9975-4404-BF87-0D68BD1E932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33" name="大かっこ 7332">
          <a:extLst>
            <a:ext uri="{FF2B5EF4-FFF2-40B4-BE49-F238E27FC236}">
              <a16:creationId xmlns:a16="http://schemas.microsoft.com/office/drawing/2014/main" id="{31BC82B5-3E2A-4C42-B7BB-392B837C9BD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34" name="大かっこ 7333">
          <a:extLst>
            <a:ext uri="{FF2B5EF4-FFF2-40B4-BE49-F238E27FC236}">
              <a16:creationId xmlns:a16="http://schemas.microsoft.com/office/drawing/2014/main" id="{84866649-F946-4E4E-9488-C563EAC03E6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335" name="大かっこ 7334">
          <a:extLst>
            <a:ext uri="{FF2B5EF4-FFF2-40B4-BE49-F238E27FC236}">
              <a16:creationId xmlns:a16="http://schemas.microsoft.com/office/drawing/2014/main" id="{D791D14D-17F8-4953-A4F9-62FD70B8EBF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36" name="大かっこ 7335">
          <a:extLst>
            <a:ext uri="{FF2B5EF4-FFF2-40B4-BE49-F238E27FC236}">
              <a16:creationId xmlns:a16="http://schemas.microsoft.com/office/drawing/2014/main" id="{1AE2B120-580C-4157-AE1A-18F6376B242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37" name="大かっこ 7336">
          <a:extLst>
            <a:ext uri="{FF2B5EF4-FFF2-40B4-BE49-F238E27FC236}">
              <a16:creationId xmlns:a16="http://schemas.microsoft.com/office/drawing/2014/main" id="{A2018EFD-0115-444C-BDD3-53C86B269CB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38" name="大かっこ 7337">
          <a:extLst>
            <a:ext uri="{FF2B5EF4-FFF2-40B4-BE49-F238E27FC236}">
              <a16:creationId xmlns:a16="http://schemas.microsoft.com/office/drawing/2014/main" id="{CD67CB6E-B557-43C6-8141-8F3AC92029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39" name="大かっこ 7338">
          <a:extLst>
            <a:ext uri="{FF2B5EF4-FFF2-40B4-BE49-F238E27FC236}">
              <a16:creationId xmlns:a16="http://schemas.microsoft.com/office/drawing/2014/main" id="{4E39DF73-38DC-4282-BC36-50F66C4AC0D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340" name="大かっこ 7339">
          <a:extLst>
            <a:ext uri="{FF2B5EF4-FFF2-40B4-BE49-F238E27FC236}">
              <a16:creationId xmlns:a16="http://schemas.microsoft.com/office/drawing/2014/main" id="{51CC3D94-D1BE-4211-B27B-48DBDEDB5CA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41" name="大かっこ 7340">
          <a:extLst>
            <a:ext uri="{FF2B5EF4-FFF2-40B4-BE49-F238E27FC236}">
              <a16:creationId xmlns:a16="http://schemas.microsoft.com/office/drawing/2014/main" id="{9F34B894-ECF1-4AEF-BC3C-22180404B2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42" name="大かっこ 7341">
          <a:extLst>
            <a:ext uri="{FF2B5EF4-FFF2-40B4-BE49-F238E27FC236}">
              <a16:creationId xmlns:a16="http://schemas.microsoft.com/office/drawing/2014/main" id="{87639BA7-4E5A-41E6-A429-49AB84985C0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43" name="大かっこ 7342">
          <a:extLst>
            <a:ext uri="{FF2B5EF4-FFF2-40B4-BE49-F238E27FC236}">
              <a16:creationId xmlns:a16="http://schemas.microsoft.com/office/drawing/2014/main" id="{0523A4F1-DF4C-42BC-A9E2-10E4B5B1B05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44" name="大かっこ 7343">
          <a:extLst>
            <a:ext uri="{FF2B5EF4-FFF2-40B4-BE49-F238E27FC236}">
              <a16:creationId xmlns:a16="http://schemas.microsoft.com/office/drawing/2014/main" id="{CB7DC867-31F8-4287-844F-8ACA65511C3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45" name="大かっこ 7344">
          <a:extLst>
            <a:ext uri="{FF2B5EF4-FFF2-40B4-BE49-F238E27FC236}">
              <a16:creationId xmlns:a16="http://schemas.microsoft.com/office/drawing/2014/main" id="{797A8C02-E736-4755-8B44-5B1F6EC69D5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46" name="大かっこ 7345">
          <a:extLst>
            <a:ext uri="{FF2B5EF4-FFF2-40B4-BE49-F238E27FC236}">
              <a16:creationId xmlns:a16="http://schemas.microsoft.com/office/drawing/2014/main" id="{3C29D0BD-57E2-44EC-84D9-F72730426D9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47" name="大かっこ 7346">
          <a:extLst>
            <a:ext uri="{FF2B5EF4-FFF2-40B4-BE49-F238E27FC236}">
              <a16:creationId xmlns:a16="http://schemas.microsoft.com/office/drawing/2014/main" id="{A71B0202-B547-4666-BAA4-4F4A49539F2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48" name="大かっこ 7347">
          <a:extLst>
            <a:ext uri="{FF2B5EF4-FFF2-40B4-BE49-F238E27FC236}">
              <a16:creationId xmlns:a16="http://schemas.microsoft.com/office/drawing/2014/main" id="{B00306C2-A5C6-4E5A-B0CD-8F49832C70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49" name="大かっこ 7348">
          <a:extLst>
            <a:ext uri="{FF2B5EF4-FFF2-40B4-BE49-F238E27FC236}">
              <a16:creationId xmlns:a16="http://schemas.microsoft.com/office/drawing/2014/main" id="{89F59716-DFCC-42E0-8664-E81DB9E547F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50" name="大かっこ 7349">
          <a:extLst>
            <a:ext uri="{FF2B5EF4-FFF2-40B4-BE49-F238E27FC236}">
              <a16:creationId xmlns:a16="http://schemas.microsoft.com/office/drawing/2014/main" id="{F14F2D0D-62C7-4C4C-ADA6-31E57876F74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51" name="大かっこ 7350">
          <a:extLst>
            <a:ext uri="{FF2B5EF4-FFF2-40B4-BE49-F238E27FC236}">
              <a16:creationId xmlns:a16="http://schemas.microsoft.com/office/drawing/2014/main" id="{E951CC2F-55E5-4B0C-8A60-744B195CC50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52" name="大かっこ 7351">
          <a:extLst>
            <a:ext uri="{FF2B5EF4-FFF2-40B4-BE49-F238E27FC236}">
              <a16:creationId xmlns:a16="http://schemas.microsoft.com/office/drawing/2014/main" id="{9BC551B7-00B4-4000-8A72-C23783FF5CD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53" name="大かっこ 7352">
          <a:extLst>
            <a:ext uri="{FF2B5EF4-FFF2-40B4-BE49-F238E27FC236}">
              <a16:creationId xmlns:a16="http://schemas.microsoft.com/office/drawing/2014/main" id="{20C9FD28-9723-4722-B57F-1ADE6382D5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54" name="大かっこ 7353">
          <a:extLst>
            <a:ext uri="{FF2B5EF4-FFF2-40B4-BE49-F238E27FC236}">
              <a16:creationId xmlns:a16="http://schemas.microsoft.com/office/drawing/2014/main" id="{2DAA900C-1039-4883-B4B8-D2BA4226F0A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55" name="大かっこ 7354">
          <a:extLst>
            <a:ext uri="{FF2B5EF4-FFF2-40B4-BE49-F238E27FC236}">
              <a16:creationId xmlns:a16="http://schemas.microsoft.com/office/drawing/2014/main" id="{C35887F9-FD4F-4EA9-ADDA-5FCB7A73244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56" name="大かっこ 7355">
          <a:extLst>
            <a:ext uri="{FF2B5EF4-FFF2-40B4-BE49-F238E27FC236}">
              <a16:creationId xmlns:a16="http://schemas.microsoft.com/office/drawing/2014/main" id="{A16D8FAB-01F3-457A-9662-8B191167A2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57" name="大かっこ 7356">
          <a:extLst>
            <a:ext uri="{FF2B5EF4-FFF2-40B4-BE49-F238E27FC236}">
              <a16:creationId xmlns:a16="http://schemas.microsoft.com/office/drawing/2014/main" id="{42FEE719-1011-4B64-81FE-2A43A4A121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58" name="大かっこ 7357">
          <a:extLst>
            <a:ext uri="{FF2B5EF4-FFF2-40B4-BE49-F238E27FC236}">
              <a16:creationId xmlns:a16="http://schemas.microsoft.com/office/drawing/2014/main" id="{D7C27595-4E38-4DAE-B7E9-940A83E60F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59" name="大かっこ 7358">
          <a:extLst>
            <a:ext uri="{FF2B5EF4-FFF2-40B4-BE49-F238E27FC236}">
              <a16:creationId xmlns:a16="http://schemas.microsoft.com/office/drawing/2014/main" id="{4559A64D-EC6C-4602-8A98-BD1BBF9D75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60" name="大かっこ 7359">
          <a:extLst>
            <a:ext uri="{FF2B5EF4-FFF2-40B4-BE49-F238E27FC236}">
              <a16:creationId xmlns:a16="http://schemas.microsoft.com/office/drawing/2014/main" id="{75C35038-FB30-4C64-941D-1FA4D1CBB29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61" name="大かっこ 7360">
          <a:extLst>
            <a:ext uri="{FF2B5EF4-FFF2-40B4-BE49-F238E27FC236}">
              <a16:creationId xmlns:a16="http://schemas.microsoft.com/office/drawing/2014/main" id="{9699963D-DB9C-416E-BBD1-766458A533E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62" name="大かっこ 7361">
          <a:extLst>
            <a:ext uri="{FF2B5EF4-FFF2-40B4-BE49-F238E27FC236}">
              <a16:creationId xmlns:a16="http://schemas.microsoft.com/office/drawing/2014/main" id="{1085FF87-2191-4D1C-9C75-21D13CE43A9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63" name="大かっこ 7362">
          <a:extLst>
            <a:ext uri="{FF2B5EF4-FFF2-40B4-BE49-F238E27FC236}">
              <a16:creationId xmlns:a16="http://schemas.microsoft.com/office/drawing/2014/main" id="{5D8C650B-769B-4799-A58D-2889BF3841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64" name="大かっこ 7363">
          <a:extLst>
            <a:ext uri="{FF2B5EF4-FFF2-40B4-BE49-F238E27FC236}">
              <a16:creationId xmlns:a16="http://schemas.microsoft.com/office/drawing/2014/main" id="{A4169C31-C410-481E-B2E7-DAF161865B9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65" name="大かっこ 7364">
          <a:extLst>
            <a:ext uri="{FF2B5EF4-FFF2-40B4-BE49-F238E27FC236}">
              <a16:creationId xmlns:a16="http://schemas.microsoft.com/office/drawing/2014/main" id="{DCFB8E9B-569C-403D-802C-63A132542C8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66" name="大かっこ 7365">
          <a:extLst>
            <a:ext uri="{FF2B5EF4-FFF2-40B4-BE49-F238E27FC236}">
              <a16:creationId xmlns:a16="http://schemas.microsoft.com/office/drawing/2014/main" id="{837ED889-9CAE-42B4-A4B9-9B8ABCD5767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67" name="大かっこ 7366">
          <a:extLst>
            <a:ext uri="{FF2B5EF4-FFF2-40B4-BE49-F238E27FC236}">
              <a16:creationId xmlns:a16="http://schemas.microsoft.com/office/drawing/2014/main" id="{82ABB429-00BB-4612-969D-6EF36F00752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68" name="大かっこ 7367">
          <a:extLst>
            <a:ext uri="{FF2B5EF4-FFF2-40B4-BE49-F238E27FC236}">
              <a16:creationId xmlns:a16="http://schemas.microsoft.com/office/drawing/2014/main" id="{20B63D66-1B4E-4C54-AA16-63BBD5427E6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69" name="大かっこ 7368">
          <a:extLst>
            <a:ext uri="{FF2B5EF4-FFF2-40B4-BE49-F238E27FC236}">
              <a16:creationId xmlns:a16="http://schemas.microsoft.com/office/drawing/2014/main" id="{C6396D48-7025-48A1-AAF0-57C59D630F5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70" name="大かっこ 7369">
          <a:extLst>
            <a:ext uri="{FF2B5EF4-FFF2-40B4-BE49-F238E27FC236}">
              <a16:creationId xmlns:a16="http://schemas.microsoft.com/office/drawing/2014/main" id="{305D3077-3A83-4103-987C-FBF1FAA3B4A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71" name="大かっこ 7370">
          <a:extLst>
            <a:ext uri="{FF2B5EF4-FFF2-40B4-BE49-F238E27FC236}">
              <a16:creationId xmlns:a16="http://schemas.microsoft.com/office/drawing/2014/main" id="{CEFA71E4-9CEE-4049-8901-D0F33C698DA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72" name="大かっこ 7371">
          <a:extLst>
            <a:ext uri="{FF2B5EF4-FFF2-40B4-BE49-F238E27FC236}">
              <a16:creationId xmlns:a16="http://schemas.microsoft.com/office/drawing/2014/main" id="{C5838736-D333-4858-A169-5591CED5BE8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73" name="大かっこ 7372">
          <a:extLst>
            <a:ext uri="{FF2B5EF4-FFF2-40B4-BE49-F238E27FC236}">
              <a16:creationId xmlns:a16="http://schemas.microsoft.com/office/drawing/2014/main" id="{7CEB1283-86F3-4511-8A6C-220C170AAF5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74" name="大かっこ 7373">
          <a:extLst>
            <a:ext uri="{FF2B5EF4-FFF2-40B4-BE49-F238E27FC236}">
              <a16:creationId xmlns:a16="http://schemas.microsoft.com/office/drawing/2014/main" id="{DE2026CD-0D51-474A-83DE-748ECD5012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75" name="大かっこ 7374">
          <a:extLst>
            <a:ext uri="{FF2B5EF4-FFF2-40B4-BE49-F238E27FC236}">
              <a16:creationId xmlns:a16="http://schemas.microsoft.com/office/drawing/2014/main" id="{435AE418-DB59-4030-A9D3-3B5689C3C6D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76" name="大かっこ 7375">
          <a:extLst>
            <a:ext uri="{FF2B5EF4-FFF2-40B4-BE49-F238E27FC236}">
              <a16:creationId xmlns:a16="http://schemas.microsoft.com/office/drawing/2014/main" id="{A84A78EE-4F6B-412D-B625-8B76A772557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377" name="大かっこ 7376">
          <a:extLst>
            <a:ext uri="{FF2B5EF4-FFF2-40B4-BE49-F238E27FC236}">
              <a16:creationId xmlns:a16="http://schemas.microsoft.com/office/drawing/2014/main" id="{28B64BDB-2EC3-4EC5-86FB-E468576FC5B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78" name="大かっこ 7377">
          <a:extLst>
            <a:ext uri="{FF2B5EF4-FFF2-40B4-BE49-F238E27FC236}">
              <a16:creationId xmlns:a16="http://schemas.microsoft.com/office/drawing/2014/main" id="{E550ABB4-B911-4C03-BBEC-5FD4B0C0A7C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79" name="大かっこ 7378">
          <a:extLst>
            <a:ext uri="{FF2B5EF4-FFF2-40B4-BE49-F238E27FC236}">
              <a16:creationId xmlns:a16="http://schemas.microsoft.com/office/drawing/2014/main" id="{CED8D3C9-32E5-428D-B27F-6DF0B0215F7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80" name="大かっこ 7379">
          <a:extLst>
            <a:ext uri="{FF2B5EF4-FFF2-40B4-BE49-F238E27FC236}">
              <a16:creationId xmlns:a16="http://schemas.microsoft.com/office/drawing/2014/main" id="{7692597A-E4EB-4522-BCB4-A8799348A8B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81" name="大かっこ 7380">
          <a:extLst>
            <a:ext uri="{FF2B5EF4-FFF2-40B4-BE49-F238E27FC236}">
              <a16:creationId xmlns:a16="http://schemas.microsoft.com/office/drawing/2014/main" id="{2E9A0F07-BD76-461F-A93D-BE37F91333A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382" name="大かっこ 7381">
          <a:extLst>
            <a:ext uri="{FF2B5EF4-FFF2-40B4-BE49-F238E27FC236}">
              <a16:creationId xmlns:a16="http://schemas.microsoft.com/office/drawing/2014/main" id="{BD4AC03D-68F5-4468-B1B4-9CCE5354B6F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83" name="大かっこ 7382">
          <a:extLst>
            <a:ext uri="{FF2B5EF4-FFF2-40B4-BE49-F238E27FC236}">
              <a16:creationId xmlns:a16="http://schemas.microsoft.com/office/drawing/2014/main" id="{23EC2F32-D02C-4B37-A221-D96196296DD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84" name="大かっこ 7383">
          <a:extLst>
            <a:ext uri="{FF2B5EF4-FFF2-40B4-BE49-F238E27FC236}">
              <a16:creationId xmlns:a16="http://schemas.microsoft.com/office/drawing/2014/main" id="{1324B20B-4BD8-4F59-9580-CF54826149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85" name="大かっこ 7384">
          <a:extLst>
            <a:ext uri="{FF2B5EF4-FFF2-40B4-BE49-F238E27FC236}">
              <a16:creationId xmlns:a16="http://schemas.microsoft.com/office/drawing/2014/main" id="{57C7AE61-F44C-4153-8E0C-B7A9266DC36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86" name="大かっこ 7385">
          <a:extLst>
            <a:ext uri="{FF2B5EF4-FFF2-40B4-BE49-F238E27FC236}">
              <a16:creationId xmlns:a16="http://schemas.microsoft.com/office/drawing/2014/main" id="{063191CB-E81F-4412-83F6-0D8CE7FC55C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387" name="大かっこ 7386">
          <a:extLst>
            <a:ext uri="{FF2B5EF4-FFF2-40B4-BE49-F238E27FC236}">
              <a16:creationId xmlns:a16="http://schemas.microsoft.com/office/drawing/2014/main" id="{A80B8150-37EA-424A-9A29-CFAA50BBB64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88" name="大かっこ 7387">
          <a:extLst>
            <a:ext uri="{FF2B5EF4-FFF2-40B4-BE49-F238E27FC236}">
              <a16:creationId xmlns:a16="http://schemas.microsoft.com/office/drawing/2014/main" id="{A931F76D-2CC6-4F17-B639-D4DEC1CC708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89" name="大かっこ 7388">
          <a:extLst>
            <a:ext uri="{FF2B5EF4-FFF2-40B4-BE49-F238E27FC236}">
              <a16:creationId xmlns:a16="http://schemas.microsoft.com/office/drawing/2014/main" id="{DDC66489-70B7-4E14-B0A9-561A5754A4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90" name="大かっこ 7389">
          <a:extLst>
            <a:ext uri="{FF2B5EF4-FFF2-40B4-BE49-F238E27FC236}">
              <a16:creationId xmlns:a16="http://schemas.microsoft.com/office/drawing/2014/main" id="{C30AB8AF-16F5-4FFA-8193-5AF57E024A4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91" name="大かっこ 7390">
          <a:extLst>
            <a:ext uri="{FF2B5EF4-FFF2-40B4-BE49-F238E27FC236}">
              <a16:creationId xmlns:a16="http://schemas.microsoft.com/office/drawing/2014/main" id="{1AC41C50-2025-4496-932C-1FD956BF122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92" name="大かっこ 7391">
          <a:extLst>
            <a:ext uri="{FF2B5EF4-FFF2-40B4-BE49-F238E27FC236}">
              <a16:creationId xmlns:a16="http://schemas.microsoft.com/office/drawing/2014/main" id="{8000C8A1-D9B4-416C-AFA0-754BC0AB217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93" name="大かっこ 7392">
          <a:extLst>
            <a:ext uri="{FF2B5EF4-FFF2-40B4-BE49-F238E27FC236}">
              <a16:creationId xmlns:a16="http://schemas.microsoft.com/office/drawing/2014/main" id="{3B7C5BD4-F750-492C-BDC9-5F610DEA2E6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94" name="大かっこ 7393">
          <a:extLst>
            <a:ext uri="{FF2B5EF4-FFF2-40B4-BE49-F238E27FC236}">
              <a16:creationId xmlns:a16="http://schemas.microsoft.com/office/drawing/2014/main" id="{740E1776-158C-4297-9914-4B3FD2A95AF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95" name="大かっこ 7394">
          <a:extLst>
            <a:ext uri="{FF2B5EF4-FFF2-40B4-BE49-F238E27FC236}">
              <a16:creationId xmlns:a16="http://schemas.microsoft.com/office/drawing/2014/main" id="{AE599E3F-8A47-47CC-A126-034322EC4F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396" name="大かっこ 7395">
          <a:extLst>
            <a:ext uri="{FF2B5EF4-FFF2-40B4-BE49-F238E27FC236}">
              <a16:creationId xmlns:a16="http://schemas.microsoft.com/office/drawing/2014/main" id="{CCD27123-0DB2-4CC2-B638-5500C1A11D2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397" name="大かっこ 7396">
          <a:extLst>
            <a:ext uri="{FF2B5EF4-FFF2-40B4-BE49-F238E27FC236}">
              <a16:creationId xmlns:a16="http://schemas.microsoft.com/office/drawing/2014/main" id="{3E9F689B-2366-4AD2-A1D6-12EF4ECDCA0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398" name="大かっこ 7397">
          <a:extLst>
            <a:ext uri="{FF2B5EF4-FFF2-40B4-BE49-F238E27FC236}">
              <a16:creationId xmlns:a16="http://schemas.microsoft.com/office/drawing/2014/main" id="{48431554-D5C1-4BEB-B5F9-C56C15CE211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399" name="大かっこ 7398">
          <a:extLst>
            <a:ext uri="{FF2B5EF4-FFF2-40B4-BE49-F238E27FC236}">
              <a16:creationId xmlns:a16="http://schemas.microsoft.com/office/drawing/2014/main" id="{DC293A8A-FF8C-4571-9B77-CC16F0E5F38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00" name="大かっこ 7399">
          <a:extLst>
            <a:ext uri="{FF2B5EF4-FFF2-40B4-BE49-F238E27FC236}">
              <a16:creationId xmlns:a16="http://schemas.microsoft.com/office/drawing/2014/main" id="{7E1104AB-B057-4E22-9C38-2BD7ED4F628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01" name="大かっこ 7400">
          <a:extLst>
            <a:ext uri="{FF2B5EF4-FFF2-40B4-BE49-F238E27FC236}">
              <a16:creationId xmlns:a16="http://schemas.microsoft.com/office/drawing/2014/main" id="{8D5289E7-6B7F-45AA-8AFA-1A77084CD6B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02" name="大かっこ 7401">
          <a:extLst>
            <a:ext uri="{FF2B5EF4-FFF2-40B4-BE49-F238E27FC236}">
              <a16:creationId xmlns:a16="http://schemas.microsoft.com/office/drawing/2014/main" id="{55ADDF22-9C3F-4D69-83D5-FACA0C77D30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03" name="大かっこ 7402">
          <a:extLst>
            <a:ext uri="{FF2B5EF4-FFF2-40B4-BE49-F238E27FC236}">
              <a16:creationId xmlns:a16="http://schemas.microsoft.com/office/drawing/2014/main" id="{C2A7E8AB-5D7C-47AB-B75C-2A000528AA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04" name="大かっこ 7403">
          <a:extLst>
            <a:ext uri="{FF2B5EF4-FFF2-40B4-BE49-F238E27FC236}">
              <a16:creationId xmlns:a16="http://schemas.microsoft.com/office/drawing/2014/main" id="{5D514804-23C7-4C79-8C73-D0261E33427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05" name="大かっこ 7404">
          <a:extLst>
            <a:ext uri="{FF2B5EF4-FFF2-40B4-BE49-F238E27FC236}">
              <a16:creationId xmlns:a16="http://schemas.microsoft.com/office/drawing/2014/main" id="{848E6758-50E1-417B-8E76-16DA5633339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06" name="大かっこ 7405">
          <a:extLst>
            <a:ext uri="{FF2B5EF4-FFF2-40B4-BE49-F238E27FC236}">
              <a16:creationId xmlns:a16="http://schemas.microsoft.com/office/drawing/2014/main" id="{37A41079-F8DA-4105-B717-F48782DF251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07" name="大かっこ 7406">
          <a:extLst>
            <a:ext uri="{FF2B5EF4-FFF2-40B4-BE49-F238E27FC236}">
              <a16:creationId xmlns:a16="http://schemas.microsoft.com/office/drawing/2014/main" id="{F5151A46-1FD9-4374-B769-74283CB8BF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08" name="大かっこ 7407">
          <a:extLst>
            <a:ext uri="{FF2B5EF4-FFF2-40B4-BE49-F238E27FC236}">
              <a16:creationId xmlns:a16="http://schemas.microsoft.com/office/drawing/2014/main" id="{CC1030B6-9D2C-4F71-AC88-2AA9ED055AE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09" name="大かっこ 7408">
          <a:extLst>
            <a:ext uri="{FF2B5EF4-FFF2-40B4-BE49-F238E27FC236}">
              <a16:creationId xmlns:a16="http://schemas.microsoft.com/office/drawing/2014/main" id="{648C560D-980C-455B-913E-94352F71217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10" name="大かっこ 7409">
          <a:extLst>
            <a:ext uri="{FF2B5EF4-FFF2-40B4-BE49-F238E27FC236}">
              <a16:creationId xmlns:a16="http://schemas.microsoft.com/office/drawing/2014/main" id="{720BB1F1-E604-4372-ABFB-A664A23F6A3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11" name="大かっこ 7410">
          <a:extLst>
            <a:ext uri="{FF2B5EF4-FFF2-40B4-BE49-F238E27FC236}">
              <a16:creationId xmlns:a16="http://schemas.microsoft.com/office/drawing/2014/main" id="{0067ACC3-3FDD-4570-B466-D4896AEE7C5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12" name="大かっこ 7411">
          <a:extLst>
            <a:ext uri="{FF2B5EF4-FFF2-40B4-BE49-F238E27FC236}">
              <a16:creationId xmlns:a16="http://schemas.microsoft.com/office/drawing/2014/main" id="{44CC51B2-FC76-486B-B911-C5479B8F66D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13" name="大かっこ 7412">
          <a:extLst>
            <a:ext uri="{FF2B5EF4-FFF2-40B4-BE49-F238E27FC236}">
              <a16:creationId xmlns:a16="http://schemas.microsoft.com/office/drawing/2014/main" id="{1739654C-4FA6-45AF-B6B5-65CE31D37CE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14" name="大かっこ 7413">
          <a:extLst>
            <a:ext uri="{FF2B5EF4-FFF2-40B4-BE49-F238E27FC236}">
              <a16:creationId xmlns:a16="http://schemas.microsoft.com/office/drawing/2014/main" id="{31DAC561-446E-49C9-895F-6A3BFCD5C97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15" name="大かっこ 7414">
          <a:extLst>
            <a:ext uri="{FF2B5EF4-FFF2-40B4-BE49-F238E27FC236}">
              <a16:creationId xmlns:a16="http://schemas.microsoft.com/office/drawing/2014/main" id="{5FAAFBC1-8CCA-4F79-9B2C-5ECBD6C38F2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16" name="大かっこ 7415">
          <a:extLst>
            <a:ext uri="{FF2B5EF4-FFF2-40B4-BE49-F238E27FC236}">
              <a16:creationId xmlns:a16="http://schemas.microsoft.com/office/drawing/2014/main" id="{381C9885-76E8-4B27-8FB9-CA1AEF5456F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17" name="大かっこ 7416">
          <a:extLst>
            <a:ext uri="{FF2B5EF4-FFF2-40B4-BE49-F238E27FC236}">
              <a16:creationId xmlns:a16="http://schemas.microsoft.com/office/drawing/2014/main" id="{E269BEEA-A0A2-46BA-AD30-D75E9378899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18" name="大かっこ 7417">
          <a:extLst>
            <a:ext uri="{FF2B5EF4-FFF2-40B4-BE49-F238E27FC236}">
              <a16:creationId xmlns:a16="http://schemas.microsoft.com/office/drawing/2014/main" id="{2291ABF8-B71C-4154-B4ED-32211AB5393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19" name="大かっこ 7418">
          <a:extLst>
            <a:ext uri="{FF2B5EF4-FFF2-40B4-BE49-F238E27FC236}">
              <a16:creationId xmlns:a16="http://schemas.microsoft.com/office/drawing/2014/main" id="{3423BD27-D4F7-4320-9A06-93FEAF56FA8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20" name="大かっこ 7419">
          <a:extLst>
            <a:ext uri="{FF2B5EF4-FFF2-40B4-BE49-F238E27FC236}">
              <a16:creationId xmlns:a16="http://schemas.microsoft.com/office/drawing/2014/main" id="{AFD0C5AE-2DA0-446E-AAA1-91DDF105C1B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21" name="大かっこ 7420">
          <a:extLst>
            <a:ext uri="{FF2B5EF4-FFF2-40B4-BE49-F238E27FC236}">
              <a16:creationId xmlns:a16="http://schemas.microsoft.com/office/drawing/2014/main" id="{EAEF55C0-0458-44C7-A17C-21D17167A57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22" name="大かっこ 7421">
          <a:extLst>
            <a:ext uri="{FF2B5EF4-FFF2-40B4-BE49-F238E27FC236}">
              <a16:creationId xmlns:a16="http://schemas.microsoft.com/office/drawing/2014/main" id="{A3126CC0-61ED-4DB4-8515-4AE0A76771D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23" name="大かっこ 7422">
          <a:extLst>
            <a:ext uri="{FF2B5EF4-FFF2-40B4-BE49-F238E27FC236}">
              <a16:creationId xmlns:a16="http://schemas.microsoft.com/office/drawing/2014/main" id="{B82B7DB3-DC26-4FC9-9C80-BA18266EBB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424" name="大かっこ 7423">
          <a:extLst>
            <a:ext uri="{FF2B5EF4-FFF2-40B4-BE49-F238E27FC236}">
              <a16:creationId xmlns:a16="http://schemas.microsoft.com/office/drawing/2014/main" id="{82B9FC07-FC4D-4A91-B6F3-CF36AC4B7C0C}"/>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25" name="大かっこ 7424">
          <a:extLst>
            <a:ext uri="{FF2B5EF4-FFF2-40B4-BE49-F238E27FC236}">
              <a16:creationId xmlns:a16="http://schemas.microsoft.com/office/drawing/2014/main" id="{DAE3FA99-8A60-4A59-B439-264D624CD51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26" name="大かっこ 7425">
          <a:extLst>
            <a:ext uri="{FF2B5EF4-FFF2-40B4-BE49-F238E27FC236}">
              <a16:creationId xmlns:a16="http://schemas.microsoft.com/office/drawing/2014/main" id="{F47A8B83-45C8-43DF-BFF5-2DE1BCFB690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27" name="大かっこ 7426">
          <a:extLst>
            <a:ext uri="{FF2B5EF4-FFF2-40B4-BE49-F238E27FC236}">
              <a16:creationId xmlns:a16="http://schemas.microsoft.com/office/drawing/2014/main" id="{31FB0654-BE02-4C19-A44D-CA74F36B96E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28" name="大かっこ 7427">
          <a:extLst>
            <a:ext uri="{FF2B5EF4-FFF2-40B4-BE49-F238E27FC236}">
              <a16:creationId xmlns:a16="http://schemas.microsoft.com/office/drawing/2014/main" id="{428F1D7A-D046-4A3E-B911-15734ECC396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429" name="大かっこ 7428">
          <a:extLst>
            <a:ext uri="{FF2B5EF4-FFF2-40B4-BE49-F238E27FC236}">
              <a16:creationId xmlns:a16="http://schemas.microsoft.com/office/drawing/2014/main" id="{F2CA5674-1374-47A7-85B4-CCBBCB955687}"/>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30" name="大かっこ 7429">
          <a:extLst>
            <a:ext uri="{FF2B5EF4-FFF2-40B4-BE49-F238E27FC236}">
              <a16:creationId xmlns:a16="http://schemas.microsoft.com/office/drawing/2014/main" id="{83735669-D8A8-40C1-AB5F-CC67A08ED17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31" name="大かっこ 7430">
          <a:extLst>
            <a:ext uri="{FF2B5EF4-FFF2-40B4-BE49-F238E27FC236}">
              <a16:creationId xmlns:a16="http://schemas.microsoft.com/office/drawing/2014/main" id="{BA8FFC0A-79A0-4ECC-BB22-4E65A83D53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32" name="大かっこ 7431">
          <a:extLst>
            <a:ext uri="{FF2B5EF4-FFF2-40B4-BE49-F238E27FC236}">
              <a16:creationId xmlns:a16="http://schemas.microsoft.com/office/drawing/2014/main" id="{6FC1E4BD-ADCF-4335-9B4E-42E719CD3F4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33" name="大かっこ 7432">
          <a:extLst>
            <a:ext uri="{FF2B5EF4-FFF2-40B4-BE49-F238E27FC236}">
              <a16:creationId xmlns:a16="http://schemas.microsoft.com/office/drawing/2014/main" id="{47AE4F84-8C35-477F-ABA8-137705DEC78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34" name="大かっこ 7433">
          <a:extLst>
            <a:ext uri="{FF2B5EF4-FFF2-40B4-BE49-F238E27FC236}">
              <a16:creationId xmlns:a16="http://schemas.microsoft.com/office/drawing/2014/main" id="{3F5D4658-C90F-4FA3-BF0F-2785D8BAFCD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35" name="大かっこ 7434">
          <a:extLst>
            <a:ext uri="{FF2B5EF4-FFF2-40B4-BE49-F238E27FC236}">
              <a16:creationId xmlns:a16="http://schemas.microsoft.com/office/drawing/2014/main" id="{F32CE804-B518-401A-B889-2E732CA832A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36" name="大かっこ 7435">
          <a:extLst>
            <a:ext uri="{FF2B5EF4-FFF2-40B4-BE49-F238E27FC236}">
              <a16:creationId xmlns:a16="http://schemas.microsoft.com/office/drawing/2014/main" id="{15A05AAD-E444-4DB8-BC19-B1098C6EE37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37" name="大かっこ 7436">
          <a:extLst>
            <a:ext uri="{FF2B5EF4-FFF2-40B4-BE49-F238E27FC236}">
              <a16:creationId xmlns:a16="http://schemas.microsoft.com/office/drawing/2014/main" id="{F54FE92E-8896-43BF-810A-F5A88EB8D71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38" name="大かっこ 7437">
          <a:extLst>
            <a:ext uri="{FF2B5EF4-FFF2-40B4-BE49-F238E27FC236}">
              <a16:creationId xmlns:a16="http://schemas.microsoft.com/office/drawing/2014/main" id="{A17BF0CC-9155-4B01-A810-A69D19305FF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39" name="大かっこ 7438">
          <a:extLst>
            <a:ext uri="{FF2B5EF4-FFF2-40B4-BE49-F238E27FC236}">
              <a16:creationId xmlns:a16="http://schemas.microsoft.com/office/drawing/2014/main" id="{7823CFFB-1F23-4CC5-A720-5A344E4BCE4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40" name="大かっこ 7439">
          <a:extLst>
            <a:ext uri="{FF2B5EF4-FFF2-40B4-BE49-F238E27FC236}">
              <a16:creationId xmlns:a16="http://schemas.microsoft.com/office/drawing/2014/main" id="{F6D4E471-6FDA-41D3-A355-888347CE411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41" name="大かっこ 7440">
          <a:extLst>
            <a:ext uri="{FF2B5EF4-FFF2-40B4-BE49-F238E27FC236}">
              <a16:creationId xmlns:a16="http://schemas.microsoft.com/office/drawing/2014/main" id="{A2D2324E-04AD-4FE7-AF77-B0558F8AE15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42" name="大かっこ 7441">
          <a:extLst>
            <a:ext uri="{FF2B5EF4-FFF2-40B4-BE49-F238E27FC236}">
              <a16:creationId xmlns:a16="http://schemas.microsoft.com/office/drawing/2014/main" id="{935EE262-98EB-4D57-B4F5-48F1EC8CD668}"/>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43" name="大かっこ 7442">
          <a:extLst>
            <a:ext uri="{FF2B5EF4-FFF2-40B4-BE49-F238E27FC236}">
              <a16:creationId xmlns:a16="http://schemas.microsoft.com/office/drawing/2014/main" id="{5AD04C59-C8EB-445D-A5EC-B61F745B616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44" name="大かっこ 7443">
          <a:extLst>
            <a:ext uri="{FF2B5EF4-FFF2-40B4-BE49-F238E27FC236}">
              <a16:creationId xmlns:a16="http://schemas.microsoft.com/office/drawing/2014/main" id="{3B86BC55-0674-4BBF-B7BA-7ECBADE32F0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45" name="大かっこ 7444">
          <a:extLst>
            <a:ext uri="{FF2B5EF4-FFF2-40B4-BE49-F238E27FC236}">
              <a16:creationId xmlns:a16="http://schemas.microsoft.com/office/drawing/2014/main" id="{0F011590-4565-4198-A48B-99BE58963C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46" name="大かっこ 7445">
          <a:extLst>
            <a:ext uri="{FF2B5EF4-FFF2-40B4-BE49-F238E27FC236}">
              <a16:creationId xmlns:a16="http://schemas.microsoft.com/office/drawing/2014/main" id="{83B04D8B-BA91-4592-8F1B-E77B1E0E4A9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47" name="大かっこ 7446">
          <a:extLst>
            <a:ext uri="{FF2B5EF4-FFF2-40B4-BE49-F238E27FC236}">
              <a16:creationId xmlns:a16="http://schemas.microsoft.com/office/drawing/2014/main" id="{0193F798-9599-42EB-8699-0C48927456D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48" name="大かっこ 7447">
          <a:extLst>
            <a:ext uri="{FF2B5EF4-FFF2-40B4-BE49-F238E27FC236}">
              <a16:creationId xmlns:a16="http://schemas.microsoft.com/office/drawing/2014/main" id="{7B2C67B4-5307-4F17-A1E9-F095FFF900B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49" name="大かっこ 7448">
          <a:extLst>
            <a:ext uri="{FF2B5EF4-FFF2-40B4-BE49-F238E27FC236}">
              <a16:creationId xmlns:a16="http://schemas.microsoft.com/office/drawing/2014/main" id="{9239C7FF-76FD-4C2C-B020-116164EC58A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50" name="大かっこ 7449">
          <a:extLst>
            <a:ext uri="{FF2B5EF4-FFF2-40B4-BE49-F238E27FC236}">
              <a16:creationId xmlns:a16="http://schemas.microsoft.com/office/drawing/2014/main" id="{07DCC8CC-0837-4CD7-8AB8-D1FD94AC207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51" name="大かっこ 7450">
          <a:extLst>
            <a:ext uri="{FF2B5EF4-FFF2-40B4-BE49-F238E27FC236}">
              <a16:creationId xmlns:a16="http://schemas.microsoft.com/office/drawing/2014/main" id="{AD851F92-5624-4D30-B112-2A5AAF9B7F0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52" name="大かっこ 7451">
          <a:extLst>
            <a:ext uri="{FF2B5EF4-FFF2-40B4-BE49-F238E27FC236}">
              <a16:creationId xmlns:a16="http://schemas.microsoft.com/office/drawing/2014/main" id="{FD358425-AA35-4623-9FDB-DDB16CBF28F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53" name="大かっこ 7452">
          <a:extLst>
            <a:ext uri="{FF2B5EF4-FFF2-40B4-BE49-F238E27FC236}">
              <a16:creationId xmlns:a16="http://schemas.microsoft.com/office/drawing/2014/main" id="{BEF94C14-49EA-4195-9219-AFD6E62378C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54" name="大かっこ 7453">
          <a:extLst>
            <a:ext uri="{FF2B5EF4-FFF2-40B4-BE49-F238E27FC236}">
              <a16:creationId xmlns:a16="http://schemas.microsoft.com/office/drawing/2014/main" id="{20EF082B-359B-486E-B0EF-B4955F7BA8B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55" name="大かっこ 7454">
          <a:extLst>
            <a:ext uri="{FF2B5EF4-FFF2-40B4-BE49-F238E27FC236}">
              <a16:creationId xmlns:a16="http://schemas.microsoft.com/office/drawing/2014/main" id="{6328E414-C434-404D-905D-38BEEE9588E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56" name="大かっこ 7455">
          <a:extLst>
            <a:ext uri="{FF2B5EF4-FFF2-40B4-BE49-F238E27FC236}">
              <a16:creationId xmlns:a16="http://schemas.microsoft.com/office/drawing/2014/main" id="{CD45E649-3342-488F-A784-4C8828F142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57" name="大かっこ 7456">
          <a:extLst>
            <a:ext uri="{FF2B5EF4-FFF2-40B4-BE49-F238E27FC236}">
              <a16:creationId xmlns:a16="http://schemas.microsoft.com/office/drawing/2014/main" id="{5238B36E-CB45-47E2-BFEE-F112F53423C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58" name="大かっこ 7457">
          <a:extLst>
            <a:ext uri="{FF2B5EF4-FFF2-40B4-BE49-F238E27FC236}">
              <a16:creationId xmlns:a16="http://schemas.microsoft.com/office/drawing/2014/main" id="{6BD30CE8-DF47-41B2-A7AA-79CA9B9785F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59" name="大かっこ 7458">
          <a:extLst>
            <a:ext uri="{FF2B5EF4-FFF2-40B4-BE49-F238E27FC236}">
              <a16:creationId xmlns:a16="http://schemas.microsoft.com/office/drawing/2014/main" id="{14D48632-8414-47F4-AD8E-9904F8AC750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60" name="大かっこ 7459">
          <a:extLst>
            <a:ext uri="{FF2B5EF4-FFF2-40B4-BE49-F238E27FC236}">
              <a16:creationId xmlns:a16="http://schemas.microsoft.com/office/drawing/2014/main" id="{4E471BB8-7DA2-4C38-8809-30F03009C57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61" name="大かっこ 7460">
          <a:extLst>
            <a:ext uri="{FF2B5EF4-FFF2-40B4-BE49-F238E27FC236}">
              <a16:creationId xmlns:a16="http://schemas.microsoft.com/office/drawing/2014/main" id="{70772194-F34C-4A1C-A94B-6BE8ACA6EE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62" name="大かっこ 7461">
          <a:extLst>
            <a:ext uri="{FF2B5EF4-FFF2-40B4-BE49-F238E27FC236}">
              <a16:creationId xmlns:a16="http://schemas.microsoft.com/office/drawing/2014/main" id="{61EC13E3-1396-4952-BE20-1D74287DFA2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63" name="大かっこ 7462">
          <a:extLst>
            <a:ext uri="{FF2B5EF4-FFF2-40B4-BE49-F238E27FC236}">
              <a16:creationId xmlns:a16="http://schemas.microsoft.com/office/drawing/2014/main" id="{226F45A7-6295-4629-AFBE-05685078A6D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64" name="大かっこ 7463">
          <a:extLst>
            <a:ext uri="{FF2B5EF4-FFF2-40B4-BE49-F238E27FC236}">
              <a16:creationId xmlns:a16="http://schemas.microsoft.com/office/drawing/2014/main" id="{4764D533-D31D-4C07-8A5F-4C3405CA978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65" name="大かっこ 7464">
          <a:extLst>
            <a:ext uri="{FF2B5EF4-FFF2-40B4-BE49-F238E27FC236}">
              <a16:creationId xmlns:a16="http://schemas.microsoft.com/office/drawing/2014/main" id="{735DAA88-47C9-40ED-A804-1A18827241B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466" name="大かっこ 7465">
          <a:extLst>
            <a:ext uri="{FF2B5EF4-FFF2-40B4-BE49-F238E27FC236}">
              <a16:creationId xmlns:a16="http://schemas.microsoft.com/office/drawing/2014/main" id="{B32BECE0-C31F-4182-9865-CA3F2720D17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67" name="大かっこ 7466">
          <a:extLst>
            <a:ext uri="{FF2B5EF4-FFF2-40B4-BE49-F238E27FC236}">
              <a16:creationId xmlns:a16="http://schemas.microsoft.com/office/drawing/2014/main" id="{92144DE3-F8C2-4A8E-81DE-B0DA697AD99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68" name="大かっこ 7467">
          <a:extLst>
            <a:ext uri="{FF2B5EF4-FFF2-40B4-BE49-F238E27FC236}">
              <a16:creationId xmlns:a16="http://schemas.microsoft.com/office/drawing/2014/main" id="{B520516C-9216-4A44-975F-1F8E0C9B25E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69" name="大かっこ 7468">
          <a:extLst>
            <a:ext uri="{FF2B5EF4-FFF2-40B4-BE49-F238E27FC236}">
              <a16:creationId xmlns:a16="http://schemas.microsoft.com/office/drawing/2014/main" id="{309929BC-EA8B-4CF0-AB1C-4B5E343BA6B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70" name="大かっこ 7469">
          <a:extLst>
            <a:ext uri="{FF2B5EF4-FFF2-40B4-BE49-F238E27FC236}">
              <a16:creationId xmlns:a16="http://schemas.microsoft.com/office/drawing/2014/main" id="{8967A878-26A9-4EEC-93F3-0682FB41BFC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471" name="大かっこ 7470">
          <a:extLst>
            <a:ext uri="{FF2B5EF4-FFF2-40B4-BE49-F238E27FC236}">
              <a16:creationId xmlns:a16="http://schemas.microsoft.com/office/drawing/2014/main" id="{6CC9700F-5F50-4FA2-983C-BC6D329A0F13}"/>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72" name="大かっこ 7471">
          <a:extLst>
            <a:ext uri="{FF2B5EF4-FFF2-40B4-BE49-F238E27FC236}">
              <a16:creationId xmlns:a16="http://schemas.microsoft.com/office/drawing/2014/main" id="{24B1A4B6-E1C1-491B-B12B-1A6B2A59CCA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73" name="大かっこ 7472">
          <a:extLst>
            <a:ext uri="{FF2B5EF4-FFF2-40B4-BE49-F238E27FC236}">
              <a16:creationId xmlns:a16="http://schemas.microsoft.com/office/drawing/2014/main" id="{0863E483-64D2-477C-A0FA-4D8362C46A7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74" name="大かっこ 7473">
          <a:extLst>
            <a:ext uri="{FF2B5EF4-FFF2-40B4-BE49-F238E27FC236}">
              <a16:creationId xmlns:a16="http://schemas.microsoft.com/office/drawing/2014/main" id="{A526F9D2-581D-4055-8CD1-AFCB8B97058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75" name="大かっこ 7474">
          <a:extLst>
            <a:ext uri="{FF2B5EF4-FFF2-40B4-BE49-F238E27FC236}">
              <a16:creationId xmlns:a16="http://schemas.microsoft.com/office/drawing/2014/main" id="{BF91590B-FBD7-4449-9BC2-AF6E381202C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476" name="大かっこ 7475">
          <a:extLst>
            <a:ext uri="{FF2B5EF4-FFF2-40B4-BE49-F238E27FC236}">
              <a16:creationId xmlns:a16="http://schemas.microsoft.com/office/drawing/2014/main" id="{E1FA80C8-6E4E-47B7-801D-AA0DC0A30445}"/>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77" name="大かっこ 7476">
          <a:extLst>
            <a:ext uri="{FF2B5EF4-FFF2-40B4-BE49-F238E27FC236}">
              <a16:creationId xmlns:a16="http://schemas.microsoft.com/office/drawing/2014/main" id="{67E39FE1-B1B9-47C4-B4BC-DFF2851BED2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78" name="大かっこ 7477">
          <a:extLst>
            <a:ext uri="{FF2B5EF4-FFF2-40B4-BE49-F238E27FC236}">
              <a16:creationId xmlns:a16="http://schemas.microsoft.com/office/drawing/2014/main" id="{1457C2C1-0CB8-4210-9E4F-B0CCC888C1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79" name="大かっこ 7478">
          <a:extLst>
            <a:ext uri="{FF2B5EF4-FFF2-40B4-BE49-F238E27FC236}">
              <a16:creationId xmlns:a16="http://schemas.microsoft.com/office/drawing/2014/main" id="{1FD35FEA-372C-4EA6-A6FF-8C8EAD1D83F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80" name="大かっこ 7479">
          <a:extLst>
            <a:ext uri="{FF2B5EF4-FFF2-40B4-BE49-F238E27FC236}">
              <a16:creationId xmlns:a16="http://schemas.microsoft.com/office/drawing/2014/main" id="{583E6572-6052-4894-AF44-9A49B316C39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81" name="大かっこ 7480">
          <a:extLst>
            <a:ext uri="{FF2B5EF4-FFF2-40B4-BE49-F238E27FC236}">
              <a16:creationId xmlns:a16="http://schemas.microsoft.com/office/drawing/2014/main" id="{C1F8E538-06DE-4F5B-8ACF-559F00FE74B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82" name="大かっこ 7481">
          <a:extLst>
            <a:ext uri="{FF2B5EF4-FFF2-40B4-BE49-F238E27FC236}">
              <a16:creationId xmlns:a16="http://schemas.microsoft.com/office/drawing/2014/main" id="{9E9DA760-BA23-4C12-BFF5-BC560BD0A4C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83" name="大かっこ 7482">
          <a:extLst>
            <a:ext uri="{FF2B5EF4-FFF2-40B4-BE49-F238E27FC236}">
              <a16:creationId xmlns:a16="http://schemas.microsoft.com/office/drawing/2014/main" id="{86871E1C-1AC4-4A78-AC30-E07077FE27D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84" name="大かっこ 7483">
          <a:extLst>
            <a:ext uri="{FF2B5EF4-FFF2-40B4-BE49-F238E27FC236}">
              <a16:creationId xmlns:a16="http://schemas.microsoft.com/office/drawing/2014/main" id="{68FD22C7-081F-48E8-A89C-0F067C65B4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85" name="大かっこ 7484">
          <a:extLst>
            <a:ext uri="{FF2B5EF4-FFF2-40B4-BE49-F238E27FC236}">
              <a16:creationId xmlns:a16="http://schemas.microsoft.com/office/drawing/2014/main" id="{705F6A8C-71C6-42D3-8971-1142BF17559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86" name="大かっこ 7485">
          <a:extLst>
            <a:ext uri="{FF2B5EF4-FFF2-40B4-BE49-F238E27FC236}">
              <a16:creationId xmlns:a16="http://schemas.microsoft.com/office/drawing/2014/main" id="{973C600C-06CA-425E-A26C-194814C9DB6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87" name="大かっこ 7486">
          <a:extLst>
            <a:ext uri="{FF2B5EF4-FFF2-40B4-BE49-F238E27FC236}">
              <a16:creationId xmlns:a16="http://schemas.microsoft.com/office/drawing/2014/main" id="{401CEB65-5E90-48D0-B0B4-645B548A80A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88" name="大かっこ 7487">
          <a:extLst>
            <a:ext uri="{FF2B5EF4-FFF2-40B4-BE49-F238E27FC236}">
              <a16:creationId xmlns:a16="http://schemas.microsoft.com/office/drawing/2014/main" id="{7C75537F-E458-4332-9149-7F7CA1D28F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89" name="大かっこ 7488">
          <a:extLst>
            <a:ext uri="{FF2B5EF4-FFF2-40B4-BE49-F238E27FC236}">
              <a16:creationId xmlns:a16="http://schemas.microsoft.com/office/drawing/2014/main" id="{C4D174BF-6FCA-4E2C-9A39-A8F8C1BDB5B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90" name="大かっこ 7489">
          <a:extLst>
            <a:ext uri="{FF2B5EF4-FFF2-40B4-BE49-F238E27FC236}">
              <a16:creationId xmlns:a16="http://schemas.microsoft.com/office/drawing/2014/main" id="{82D28248-9DD6-47A4-9185-70F986FF774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91" name="大かっこ 7490">
          <a:extLst>
            <a:ext uri="{FF2B5EF4-FFF2-40B4-BE49-F238E27FC236}">
              <a16:creationId xmlns:a16="http://schemas.microsoft.com/office/drawing/2014/main" id="{EB82DCE6-BB71-46CD-B133-3F0F843E877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92" name="大かっこ 7491">
          <a:extLst>
            <a:ext uri="{FF2B5EF4-FFF2-40B4-BE49-F238E27FC236}">
              <a16:creationId xmlns:a16="http://schemas.microsoft.com/office/drawing/2014/main" id="{D0CE2B8A-747B-4579-ADA0-ACB22A7765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93" name="大かっこ 7492">
          <a:extLst>
            <a:ext uri="{FF2B5EF4-FFF2-40B4-BE49-F238E27FC236}">
              <a16:creationId xmlns:a16="http://schemas.microsoft.com/office/drawing/2014/main" id="{71FBCAEC-2842-43CE-94D5-0C94805A18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94" name="大かっこ 7493">
          <a:extLst>
            <a:ext uri="{FF2B5EF4-FFF2-40B4-BE49-F238E27FC236}">
              <a16:creationId xmlns:a16="http://schemas.microsoft.com/office/drawing/2014/main" id="{DB923CC4-E14B-4948-8F59-97E6EF99D97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95" name="大かっこ 7494">
          <a:extLst>
            <a:ext uri="{FF2B5EF4-FFF2-40B4-BE49-F238E27FC236}">
              <a16:creationId xmlns:a16="http://schemas.microsoft.com/office/drawing/2014/main" id="{3E8D6E31-C507-4A11-8EF5-CBECFD380D4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496" name="大かっこ 7495">
          <a:extLst>
            <a:ext uri="{FF2B5EF4-FFF2-40B4-BE49-F238E27FC236}">
              <a16:creationId xmlns:a16="http://schemas.microsoft.com/office/drawing/2014/main" id="{96B7AAB6-16B0-419F-8B53-5F892104DAD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497" name="大かっこ 7496">
          <a:extLst>
            <a:ext uri="{FF2B5EF4-FFF2-40B4-BE49-F238E27FC236}">
              <a16:creationId xmlns:a16="http://schemas.microsoft.com/office/drawing/2014/main" id="{D1EE40AD-34B9-4AB5-AD6D-F4E46DBD2C6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498" name="大かっこ 7497">
          <a:extLst>
            <a:ext uri="{FF2B5EF4-FFF2-40B4-BE49-F238E27FC236}">
              <a16:creationId xmlns:a16="http://schemas.microsoft.com/office/drawing/2014/main" id="{F472CB68-8D8D-49BA-B79C-78705D9EDD9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499" name="大かっこ 7498">
          <a:extLst>
            <a:ext uri="{FF2B5EF4-FFF2-40B4-BE49-F238E27FC236}">
              <a16:creationId xmlns:a16="http://schemas.microsoft.com/office/drawing/2014/main" id="{A2FF62C2-306A-41F3-BCED-8F908D66413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00" name="大かっこ 7499">
          <a:extLst>
            <a:ext uri="{FF2B5EF4-FFF2-40B4-BE49-F238E27FC236}">
              <a16:creationId xmlns:a16="http://schemas.microsoft.com/office/drawing/2014/main" id="{92752C3C-7101-4BC5-A0EE-279E8C3BAA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01" name="大かっこ 7500">
          <a:extLst>
            <a:ext uri="{FF2B5EF4-FFF2-40B4-BE49-F238E27FC236}">
              <a16:creationId xmlns:a16="http://schemas.microsoft.com/office/drawing/2014/main" id="{EB0BB976-ADF3-4B52-BC37-0D96E3E3066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02" name="大かっこ 7501">
          <a:extLst>
            <a:ext uri="{FF2B5EF4-FFF2-40B4-BE49-F238E27FC236}">
              <a16:creationId xmlns:a16="http://schemas.microsoft.com/office/drawing/2014/main" id="{6BA8A816-5770-4BD5-A6FC-E0EB532E46C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03" name="大かっこ 7502">
          <a:extLst>
            <a:ext uri="{FF2B5EF4-FFF2-40B4-BE49-F238E27FC236}">
              <a16:creationId xmlns:a16="http://schemas.microsoft.com/office/drawing/2014/main" id="{5540C910-E7D3-4AF7-8A21-1E72CFACFC6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04" name="大かっこ 7503">
          <a:extLst>
            <a:ext uri="{FF2B5EF4-FFF2-40B4-BE49-F238E27FC236}">
              <a16:creationId xmlns:a16="http://schemas.microsoft.com/office/drawing/2014/main" id="{B5D38B70-D675-49C0-B727-09D43FAD58F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05" name="大かっこ 7504">
          <a:extLst>
            <a:ext uri="{FF2B5EF4-FFF2-40B4-BE49-F238E27FC236}">
              <a16:creationId xmlns:a16="http://schemas.microsoft.com/office/drawing/2014/main" id="{EB872DEA-6F00-4F5B-8AD0-E416D389A77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06" name="大かっこ 7505">
          <a:extLst>
            <a:ext uri="{FF2B5EF4-FFF2-40B4-BE49-F238E27FC236}">
              <a16:creationId xmlns:a16="http://schemas.microsoft.com/office/drawing/2014/main" id="{D6F994EB-A243-441E-AA2E-2F6AE347F0E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07" name="大かっこ 7506">
          <a:extLst>
            <a:ext uri="{FF2B5EF4-FFF2-40B4-BE49-F238E27FC236}">
              <a16:creationId xmlns:a16="http://schemas.microsoft.com/office/drawing/2014/main" id="{0D24CDF9-DBC4-4BA7-87E8-DEB775DFFEA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08" name="大かっこ 7507">
          <a:extLst>
            <a:ext uri="{FF2B5EF4-FFF2-40B4-BE49-F238E27FC236}">
              <a16:creationId xmlns:a16="http://schemas.microsoft.com/office/drawing/2014/main" id="{F7D9A67C-3C45-4AD5-B03B-D5F797C42A7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09" name="大かっこ 7508">
          <a:extLst>
            <a:ext uri="{FF2B5EF4-FFF2-40B4-BE49-F238E27FC236}">
              <a16:creationId xmlns:a16="http://schemas.microsoft.com/office/drawing/2014/main" id="{0C707FB6-1161-4363-B315-0E076995F58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10" name="大かっこ 7509">
          <a:extLst>
            <a:ext uri="{FF2B5EF4-FFF2-40B4-BE49-F238E27FC236}">
              <a16:creationId xmlns:a16="http://schemas.microsoft.com/office/drawing/2014/main" id="{D1247702-F0EF-47A0-91DD-D67E3ED8D01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11" name="大かっこ 7510">
          <a:extLst>
            <a:ext uri="{FF2B5EF4-FFF2-40B4-BE49-F238E27FC236}">
              <a16:creationId xmlns:a16="http://schemas.microsoft.com/office/drawing/2014/main" id="{E825D240-F4E7-4237-832B-78CEB30FE50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12" name="大かっこ 7511">
          <a:extLst>
            <a:ext uri="{FF2B5EF4-FFF2-40B4-BE49-F238E27FC236}">
              <a16:creationId xmlns:a16="http://schemas.microsoft.com/office/drawing/2014/main" id="{BC924589-E5EA-4EC4-AD55-2F6B01C81AF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513" name="大かっこ 7512">
          <a:extLst>
            <a:ext uri="{FF2B5EF4-FFF2-40B4-BE49-F238E27FC236}">
              <a16:creationId xmlns:a16="http://schemas.microsoft.com/office/drawing/2014/main" id="{E472FC33-BD87-4D95-9335-52F249F017E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14" name="大かっこ 7513">
          <a:extLst>
            <a:ext uri="{FF2B5EF4-FFF2-40B4-BE49-F238E27FC236}">
              <a16:creationId xmlns:a16="http://schemas.microsoft.com/office/drawing/2014/main" id="{3E353142-CA0D-4174-B1F1-9FEE771CC0C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15" name="大かっこ 7514">
          <a:extLst>
            <a:ext uri="{FF2B5EF4-FFF2-40B4-BE49-F238E27FC236}">
              <a16:creationId xmlns:a16="http://schemas.microsoft.com/office/drawing/2014/main" id="{01388D5F-2810-4180-9BD2-D0385E8F89F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16" name="大かっこ 7515">
          <a:extLst>
            <a:ext uri="{FF2B5EF4-FFF2-40B4-BE49-F238E27FC236}">
              <a16:creationId xmlns:a16="http://schemas.microsoft.com/office/drawing/2014/main" id="{123DCEDB-595B-4544-9F94-7D69148B840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17" name="大かっこ 7516">
          <a:extLst>
            <a:ext uri="{FF2B5EF4-FFF2-40B4-BE49-F238E27FC236}">
              <a16:creationId xmlns:a16="http://schemas.microsoft.com/office/drawing/2014/main" id="{E48C0F66-BA99-4857-AF52-FF41382ADF0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518" name="大かっこ 7517">
          <a:extLst>
            <a:ext uri="{FF2B5EF4-FFF2-40B4-BE49-F238E27FC236}">
              <a16:creationId xmlns:a16="http://schemas.microsoft.com/office/drawing/2014/main" id="{9007DB03-1C2B-4194-8AF9-2795879D2AA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19" name="大かっこ 7518">
          <a:extLst>
            <a:ext uri="{FF2B5EF4-FFF2-40B4-BE49-F238E27FC236}">
              <a16:creationId xmlns:a16="http://schemas.microsoft.com/office/drawing/2014/main" id="{24DE2D3D-FD72-448E-B685-0D02352B941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20" name="大かっこ 7519">
          <a:extLst>
            <a:ext uri="{FF2B5EF4-FFF2-40B4-BE49-F238E27FC236}">
              <a16:creationId xmlns:a16="http://schemas.microsoft.com/office/drawing/2014/main" id="{51BBB17B-C314-4E44-912E-779D7B1760B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21" name="大かっこ 7520">
          <a:extLst>
            <a:ext uri="{FF2B5EF4-FFF2-40B4-BE49-F238E27FC236}">
              <a16:creationId xmlns:a16="http://schemas.microsoft.com/office/drawing/2014/main" id="{13DBB520-89AB-437B-BFE2-19E2C29ABD4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22" name="大かっこ 7521">
          <a:extLst>
            <a:ext uri="{FF2B5EF4-FFF2-40B4-BE49-F238E27FC236}">
              <a16:creationId xmlns:a16="http://schemas.microsoft.com/office/drawing/2014/main" id="{A1A8EBAA-B28E-4495-A8C3-FA00DE11D2E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523" name="大かっこ 7522">
          <a:extLst>
            <a:ext uri="{FF2B5EF4-FFF2-40B4-BE49-F238E27FC236}">
              <a16:creationId xmlns:a16="http://schemas.microsoft.com/office/drawing/2014/main" id="{6052AC13-C9A0-4165-8D7F-84F000B604CA}"/>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24" name="大かっこ 7523">
          <a:extLst>
            <a:ext uri="{FF2B5EF4-FFF2-40B4-BE49-F238E27FC236}">
              <a16:creationId xmlns:a16="http://schemas.microsoft.com/office/drawing/2014/main" id="{0D8F0FB9-3F24-4FA7-BFFA-098514FBDC0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25" name="大かっこ 7524">
          <a:extLst>
            <a:ext uri="{FF2B5EF4-FFF2-40B4-BE49-F238E27FC236}">
              <a16:creationId xmlns:a16="http://schemas.microsoft.com/office/drawing/2014/main" id="{5C510A67-1DC5-4A25-8B23-150010B80BA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26" name="大かっこ 7525">
          <a:extLst>
            <a:ext uri="{FF2B5EF4-FFF2-40B4-BE49-F238E27FC236}">
              <a16:creationId xmlns:a16="http://schemas.microsoft.com/office/drawing/2014/main" id="{695D7226-3B37-49E6-983A-F8DBB6EBF58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27" name="大かっこ 7526">
          <a:extLst>
            <a:ext uri="{FF2B5EF4-FFF2-40B4-BE49-F238E27FC236}">
              <a16:creationId xmlns:a16="http://schemas.microsoft.com/office/drawing/2014/main" id="{4B32DC07-DA44-4428-A8ED-C20FF0AED9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28" name="大かっこ 7527">
          <a:extLst>
            <a:ext uri="{FF2B5EF4-FFF2-40B4-BE49-F238E27FC236}">
              <a16:creationId xmlns:a16="http://schemas.microsoft.com/office/drawing/2014/main" id="{14B897BD-0283-43BC-834A-95B5DB06467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29" name="大かっこ 7528">
          <a:extLst>
            <a:ext uri="{FF2B5EF4-FFF2-40B4-BE49-F238E27FC236}">
              <a16:creationId xmlns:a16="http://schemas.microsoft.com/office/drawing/2014/main" id="{B219AEAB-2AB8-4992-BD40-A97188A681A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30" name="大かっこ 7529">
          <a:extLst>
            <a:ext uri="{FF2B5EF4-FFF2-40B4-BE49-F238E27FC236}">
              <a16:creationId xmlns:a16="http://schemas.microsoft.com/office/drawing/2014/main" id="{13719736-B675-4E2C-BD7D-F3F251B0819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31" name="大かっこ 7530">
          <a:extLst>
            <a:ext uri="{FF2B5EF4-FFF2-40B4-BE49-F238E27FC236}">
              <a16:creationId xmlns:a16="http://schemas.microsoft.com/office/drawing/2014/main" id="{3D781A54-50CD-4C3E-AD8D-11758FE2660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32" name="大かっこ 7531">
          <a:extLst>
            <a:ext uri="{FF2B5EF4-FFF2-40B4-BE49-F238E27FC236}">
              <a16:creationId xmlns:a16="http://schemas.microsoft.com/office/drawing/2014/main" id="{AD1E9DCE-4FA6-4577-B9F6-48873B71ADE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33" name="大かっこ 7532">
          <a:extLst>
            <a:ext uri="{FF2B5EF4-FFF2-40B4-BE49-F238E27FC236}">
              <a16:creationId xmlns:a16="http://schemas.microsoft.com/office/drawing/2014/main" id="{4E07E608-5163-47E1-9FAB-95CBEB25B98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34" name="大かっこ 7533">
          <a:extLst>
            <a:ext uri="{FF2B5EF4-FFF2-40B4-BE49-F238E27FC236}">
              <a16:creationId xmlns:a16="http://schemas.microsoft.com/office/drawing/2014/main" id="{6DE5D7CE-FFD5-4AF3-AFDA-A4B96B7F5573}"/>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35" name="大かっこ 7534">
          <a:extLst>
            <a:ext uri="{FF2B5EF4-FFF2-40B4-BE49-F238E27FC236}">
              <a16:creationId xmlns:a16="http://schemas.microsoft.com/office/drawing/2014/main" id="{B2F2656C-B46F-4E60-970C-905135A5AB6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36" name="大かっこ 7535">
          <a:extLst>
            <a:ext uri="{FF2B5EF4-FFF2-40B4-BE49-F238E27FC236}">
              <a16:creationId xmlns:a16="http://schemas.microsoft.com/office/drawing/2014/main" id="{6297BAB3-3432-4CF8-8975-826530748F1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37" name="大かっこ 7536">
          <a:extLst>
            <a:ext uri="{FF2B5EF4-FFF2-40B4-BE49-F238E27FC236}">
              <a16:creationId xmlns:a16="http://schemas.microsoft.com/office/drawing/2014/main" id="{64333F34-F206-4C2E-8DC2-8A940AE2A92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38" name="大かっこ 7537">
          <a:extLst>
            <a:ext uri="{FF2B5EF4-FFF2-40B4-BE49-F238E27FC236}">
              <a16:creationId xmlns:a16="http://schemas.microsoft.com/office/drawing/2014/main" id="{9294A7CE-E493-4066-82CD-315D2279253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39" name="大かっこ 7538">
          <a:extLst>
            <a:ext uri="{FF2B5EF4-FFF2-40B4-BE49-F238E27FC236}">
              <a16:creationId xmlns:a16="http://schemas.microsoft.com/office/drawing/2014/main" id="{DD6BB311-4218-413A-AA0C-4E763F98ECB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40" name="大かっこ 7539">
          <a:extLst>
            <a:ext uri="{FF2B5EF4-FFF2-40B4-BE49-F238E27FC236}">
              <a16:creationId xmlns:a16="http://schemas.microsoft.com/office/drawing/2014/main" id="{7C8ACB47-CE73-4A2C-968C-E1281A0075C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41" name="大かっこ 7540">
          <a:extLst>
            <a:ext uri="{FF2B5EF4-FFF2-40B4-BE49-F238E27FC236}">
              <a16:creationId xmlns:a16="http://schemas.microsoft.com/office/drawing/2014/main" id="{2874684C-D788-4DE9-9B4E-D33E8792907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42" name="大かっこ 7541">
          <a:extLst>
            <a:ext uri="{FF2B5EF4-FFF2-40B4-BE49-F238E27FC236}">
              <a16:creationId xmlns:a16="http://schemas.microsoft.com/office/drawing/2014/main" id="{FF4EFCC3-3D41-494D-82CF-060CC05BD34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43" name="大かっこ 7542">
          <a:extLst>
            <a:ext uri="{FF2B5EF4-FFF2-40B4-BE49-F238E27FC236}">
              <a16:creationId xmlns:a16="http://schemas.microsoft.com/office/drawing/2014/main" id="{62DEC379-59CC-4B5C-A8E8-84A60E5CCF2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44" name="大かっこ 7543">
          <a:extLst>
            <a:ext uri="{FF2B5EF4-FFF2-40B4-BE49-F238E27FC236}">
              <a16:creationId xmlns:a16="http://schemas.microsoft.com/office/drawing/2014/main" id="{43CEC57A-C881-4D37-8FAC-D1ED401C636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45" name="大かっこ 7544">
          <a:extLst>
            <a:ext uri="{FF2B5EF4-FFF2-40B4-BE49-F238E27FC236}">
              <a16:creationId xmlns:a16="http://schemas.microsoft.com/office/drawing/2014/main" id="{0EC66AEF-BE77-4BA6-A593-75B97D7F068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46" name="大かっこ 7545">
          <a:extLst>
            <a:ext uri="{FF2B5EF4-FFF2-40B4-BE49-F238E27FC236}">
              <a16:creationId xmlns:a16="http://schemas.microsoft.com/office/drawing/2014/main" id="{41A4A617-F725-4434-947C-265E46E0922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47" name="大かっこ 7546">
          <a:extLst>
            <a:ext uri="{FF2B5EF4-FFF2-40B4-BE49-F238E27FC236}">
              <a16:creationId xmlns:a16="http://schemas.microsoft.com/office/drawing/2014/main" id="{9D814809-2114-4939-A364-36A31BD56B9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48" name="大かっこ 7547">
          <a:extLst>
            <a:ext uri="{FF2B5EF4-FFF2-40B4-BE49-F238E27FC236}">
              <a16:creationId xmlns:a16="http://schemas.microsoft.com/office/drawing/2014/main" id="{A9F3278E-C127-4ED1-95FA-37C31F1DFC1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49" name="大かっこ 7548">
          <a:extLst>
            <a:ext uri="{FF2B5EF4-FFF2-40B4-BE49-F238E27FC236}">
              <a16:creationId xmlns:a16="http://schemas.microsoft.com/office/drawing/2014/main" id="{368D3CF7-3CF1-4C3A-AE17-4AB0C816A13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50" name="大かっこ 7549">
          <a:extLst>
            <a:ext uri="{FF2B5EF4-FFF2-40B4-BE49-F238E27FC236}">
              <a16:creationId xmlns:a16="http://schemas.microsoft.com/office/drawing/2014/main" id="{55C9037C-2A27-451B-89C5-5DDAA2A0AD3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51" name="大かっこ 7550">
          <a:extLst>
            <a:ext uri="{FF2B5EF4-FFF2-40B4-BE49-F238E27FC236}">
              <a16:creationId xmlns:a16="http://schemas.microsoft.com/office/drawing/2014/main" id="{E30CB077-6572-4F00-826C-7AC6A105668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52" name="大かっこ 7551">
          <a:extLst>
            <a:ext uri="{FF2B5EF4-FFF2-40B4-BE49-F238E27FC236}">
              <a16:creationId xmlns:a16="http://schemas.microsoft.com/office/drawing/2014/main" id="{17CE063D-AD44-4846-977C-722FA0AD342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53" name="大かっこ 7552">
          <a:extLst>
            <a:ext uri="{FF2B5EF4-FFF2-40B4-BE49-F238E27FC236}">
              <a16:creationId xmlns:a16="http://schemas.microsoft.com/office/drawing/2014/main" id="{59486C69-7690-4AF6-829C-9059AC70CA3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54" name="大かっこ 7553">
          <a:extLst>
            <a:ext uri="{FF2B5EF4-FFF2-40B4-BE49-F238E27FC236}">
              <a16:creationId xmlns:a16="http://schemas.microsoft.com/office/drawing/2014/main" id="{D0E63A26-5CEA-4C9C-9748-10CA9A72042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55" name="大かっこ 7554">
          <a:extLst>
            <a:ext uri="{FF2B5EF4-FFF2-40B4-BE49-F238E27FC236}">
              <a16:creationId xmlns:a16="http://schemas.microsoft.com/office/drawing/2014/main" id="{05BECDC1-427C-4326-922F-0A7DABA1F17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56" name="大かっこ 7555">
          <a:extLst>
            <a:ext uri="{FF2B5EF4-FFF2-40B4-BE49-F238E27FC236}">
              <a16:creationId xmlns:a16="http://schemas.microsoft.com/office/drawing/2014/main" id="{99B7B371-10A7-4E94-9674-AFDAF0460B45}"/>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57" name="大かっこ 7556">
          <a:extLst>
            <a:ext uri="{FF2B5EF4-FFF2-40B4-BE49-F238E27FC236}">
              <a16:creationId xmlns:a16="http://schemas.microsoft.com/office/drawing/2014/main" id="{E207B0C3-2ABB-48F1-9E5F-F62838165E0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58" name="大かっこ 7557">
          <a:extLst>
            <a:ext uri="{FF2B5EF4-FFF2-40B4-BE49-F238E27FC236}">
              <a16:creationId xmlns:a16="http://schemas.microsoft.com/office/drawing/2014/main" id="{A7D814F8-9F00-4054-AEFB-3F24844549E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59" name="大かっこ 7558">
          <a:extLst>
            <a:ext uri="{FF2B5EF4-FFF2-40B4-BE49-F238E27FC236}">
              <a16:creationId xmlns:a16="http://schemas.microsoft.com/office/drawing/2014/main" id="{C91710C2-337C-4318-ACF6-6B69608AE59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560" name="大かっこ 7559">
          <a:extLst>
            <a:ext uri="{FF2B5EF4-FFF2-40B4-BE49-F238E27FC236}">
              <a16:creationId xmlns:a16="http://schemas.microsoft.com/office/drawing/2014/main" id="{C608828A-F10C-43A5-85C4-BCB4CEC9EA92}"/>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61" name="大かっこ 7560">
          <a:extLst>
            <a:ext uri="{FF2B5EF4-FFF2-40B4-BE49-F238E27FC236}">
              <a16:creationId xmlns:a16="http://schemas.microsoft.com/office/drawing/2014/main" id="{E8EF32B4-FD9E-476C-BF90-A62E3BB7EBF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62" name="大かっこ 7561">
          <a:extLst>
            <a:ext uri="{FF2B5EF4-FFF2-40B4-BE49-F238E27FC236}">
              <a16:creationId xmlns:a16="http://schemas.microsoft.com/office/drawing/2014/main" id="{CF3E9209-6C2F-4992-A40A-1728FFDF4D3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63" name="大かっこ 7562">
          <a:extLst>
            <a:ext uri="{FF2B5EF4-FFF2-40B4-BE49-F238E27FC236}">
              <a16:creationId xmlns:a16="http://schemas.microsoft.com/office/drawing/2014/main" id="{B814E11A-F640-4394-8E34-BF936C58BDA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64" name="大かっこ 7563">
          <a:extLst>
            <a:ext uri="{FF2B5EF4-FFF2-40B4-BE49-F238E27FC236}">
              <a16:creationId xmlns:a16="http://schemas.microsoft.com/office/drawing/2014/main" id="{34B173DB-2537-4D5F-AC28-25876DA0575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565" name="大かっこ 7564">
          <a:extLst>
            <a:ext uri="{FF2B5EF4-FFF2-40B4-BE49-F238E27FC236}">
              <a16:creationId xmlns:a16="http://schemas.microsoft.com/office/drawing/2014/main" id="{662EAA7B-BB50-48CE-8098-165E1F07DEF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66" name="大かっこ 7565">
          <a:extLst>
            <a:ext uri="{FF2B5EF4-FFF2-40B4-BE49-F238E27FC236}">
              <a16:creationId xmlns:a16="http://schemas.microsoft.com/office/drawing/2014/main" id="{189C3FF7-9918-4AED-98C5-84DAF9DF55F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67" name="大かっこ 7566">
          <a:extLst>
            <a:ext uri="{FF2B5EF4-FFF2-40B4-BE49-F238E27FC236}">
              <a16:creationId xmlns:a16="http://schemas.microsoft.com/office/drawing/2014/main" id="{AA843D73-A58B-4BBF-AFC9-3201493308D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68" name="大かっこ 7567">
          <a:extLst>
            <a:ext uri="{FF2B5EF4-FFF2-40B4-BE49-F238E27FC236}">
              <a16:creationId xmlns:a16="http://schemas.microsoft.com/office/drawing/2014/main" id="{891596DC-7C21-444C-98D4-512A7FD6147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69" name="大かっこ 7568">
          <a:extLst>
            <a:ext uri="{FF2B5EF4-FFF2-40B4-BE49-F238E27FC236}">
              <a16:creationId xmlns:a16="http://schemas.microsoft.com/office/drawing/2014/main" id="{4516EED4-5BA4-40BC-B998-6514136A8E9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570" name="大かっこ 7569">
          <a:extLst>
            <a:ext uri="{FF2B5EF4-FFF2-40B4-BE49-F238E27FC236}">
              <a16:creationId xmlns:a16="http://schemas.microsoft.com/office/drawing/2014/main" id="{CEA48C06-743C-420D-B827-4BA1D122A44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71" name="大かっこ 7570">
          <a:extLst>
            <a:ext uri="{FF2B5EF4-FFF2-40B4-BE49-F238E27FC236}">
              <a16:creationId xmlns:a16="http://schemas.microsoft.com/office/drawing/2014/main" id="{7A779E0D-6CC1-45CC-9B15-F380E09D63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72" name="大かっこ 7571">
          <a:extLst>
            <a:ext uri="{FF2B5EF4-FFF2-40B4-BE49-F238E27FC236}">
              <a16:creationId xmlns:a16="http://schemas.microsoft.com/office/drawing/2014/main" id="{3E1C0713-CB44-42B5-8A41-06AE8452CB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73" name="大かっこ 7572">
          <a:extLst>
            <a:ext uri="{FF2B5EF4-FFF2-40B4-BE49-F238E27FC236}">
              <a16:creationId xmlns:a16="http://schemas.microsoft.com/office/drawing/2014/main" id="{18A571F7-7F0E-4971-9A59-15445C48C9B9}"/>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74" name="大かっこ 7573">
          <a:extLst>
            <a:ext uri="{FF2B5EF4-FFF2-40B4-BE49-F238E27FC236}">
              <a16:creationId xmlns:a16="http://schemas.microsoft.com/office/drawing/2014/main" id="{3D6DBB83-6DE4-4F3B-9C7D-57ECBBAD9EA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75" name="大かっこ 7574">
          <a:extLst>
            <a:ext uri="{FF2B5EF4-FFF2-40B4-BE49-F238E27FC236}">
              <a16:creationId xmlns:a16="http://schemas.microsoft.com/office/drawing/2014/main" id="{82C7DACE-47B8-43E6-93CB-F0A444C68C5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76" name="大かっこ 7575">
          <a:extLst>
            <a:ext uri="{FF2B5EF4-FFF2-40B4-BE49-F238E27FC236}">
              <a16:creationId xmlns:a16="http://schemas.microsoft.com/office/drawing/2014/main" id="{234FE7B5-8C5D-4054-8EF1-E2E9ADFFB88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77" name="大かっこ 7576">
          <a:extLst>
            <a:ext uri="{FF2B5EF4-FFF2-40B4-BE49-F238E27FC236}">
              <a16:creationId xmlns:a16="http://schemas.microsoft.com/office/drawing/2014/main" id="{9C0D3249-D5B5-459D-8D69-A93E0BF8038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78" name="大かっこ 7577">
          <a:extLst>
            <a:ext uri="{FF2B5EF4-FFF2-40B4-BE49-F238E27FC236}">
              <a16:creationId xmlns:a16="http://schemas.microsoft.com/office/drawing/2014/main" id="{97BB7BFD-940E-46D7-9B1B-91BAE0E3015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79" name="大かっこ 7578">
          <a:extLst>
            <a:ext uri="{FF2B5EF4-FFF2-40B4-BE49-F238E27FC236}">
              <a16:creationId xmlns:a16="http://schemas.microsoft.com/office/drawing/2014/main" id="{571A4ACD-1DCD-42CD-8E35-7E3B3190574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80" name="大かっこ 7579">
          <a:extLst>
            <a:ext uri="{FF2B5EF4-FFF2-40B4-BE49-F238E27FC236}">
              <a16:creationId xmlns:a16="http://schemas.microsoft.com/office/drawing/2014/main" id="{EB587732-8DB2-44E4-841E-51FBAC9FB60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81" name="大かっこ 7580">
          <a:extLst>
            <a:ext uri="{FF2B5EF4-FFF2-40B4-BE49-F238E27FC236}">
              <a16:creationId xmlns:a16="http://schemas.microsoft.com/office/drawing/2014/main" id="{10FCBA32-D36B-4315-86A1-68598F9DA7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82" name="大かっこ 7581">
          <a:extLst>
            <a:ext uri="{FF2B5EF4-FFF2-40B4-BE49-F238E27FC236}">
              <a16:creationId xmlns:a16="http://schemas.microsoft.com/office/drawing/2014/main" id="{508D7FC3-A027-4B98-A9CF-A3F22C14C4F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83" name="大かっこ 7582">
          <a:extLst>
            <a:ext uri="{FF2B5EF4-FFF2-40B4-BE49-F238E27FC236}">
              <a16:creationId xmlns:a16="http://schemas.microsoft.com/office/drawing/2014/main" id="{033DEB71-34C6-4D0A-A025-D34FE0D1CF9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84" name="大かっこ 7583">
          <a:extLst>
            <a:ext uri="{FF2B5EF4-FFF2-40B4-BE49-F238E27FC236}">
              <a16:creationId xmlns:a16="http://schemas.microsoft.com/office/drawing/2014/main" id="{0B16EFD1-57DD-4BD5-9D26-BAFF5CFE52E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85" name="大かっこ 7584">
          <a:extLst>
            <a:ext uri="{FF2B5EF4-FFF2-40B4-BE49-F238E27FC236}">
              <a16:creationId xmlns:a16="http://schemas.microsoft.com/office/drawing/2014/main" id="{FE742427-E8AE-47BC-AC67-75BF854F9A3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86" name="大かっこ 7585">
          <a:extLst>
            <a:ext uri="{FF2B5EF4-FFF2-40B4-BE49-F238E27FC236}">
              <a16:creationId xmlns:a16="http://schemas.microsoft.com/office/drawing/2014/main" id="{A2510149-79C1-494A-8681-056066CA5EF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87" name="大かっこ 7586">
          <a:extLst>
            <a:ext uri="{FF2B5EF4-FFF2-40B4-BE49-F238E27FC236}">
              <a16:creationId xmlns:a16="http://schemas.microsoft.com/office/drawing/2014/main" id="{18D4B92E-A152-4882-9910-FC9036E4B1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88" name="大かっこ 7587">
          <a:extLst>
            <a:ext uri="{FF2B5EF4-FFF2-40B4-BE49-F238E27FC236}">
              <a16:creationId xmlns:a16="http://schemas.microsoft.com/office/drawing/2014/main" id="{56F89BD3-EE1B-4826-AE93-6E8E189EEC54}"/>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89" name="大かっこ 7588">
          <a:extLst>
            <a:ext uri="{FF2B5EF4-FFF2-40B4-BE49-F238E27FC236}">
              <a16:creationId xmlns:a16="http://schemas.microsoft.com/office/drawing/2014/main" id="{A025251C-1B61-4BF2-8501-5AE27388F9C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90" name="大かっこ 7589">
          <a:extLst>
            <a:ext uri="{FF2B5EF4-FFF2-40B4-BE49-F238E27FC236}">
              <a16:creationId xmlns:a16="http://schemas.microsoft.com/office/drawing/2014/main" id="{76AB8DA9-818C-4673-9F51-F6EA9936E24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91" name="大かっこ 7590">
          <a:extLst>
            <a:ext uri="{FF2B5EF4-FFF2-40B4-BE49-F238E27FC236}">
              <a16:creationId xmlns:a16="http://schemas.microsoft.com/office/drawing/2014/main" id="{F232E310-44F6-4EA1-A07C-5AD172CE525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92" name="大かっこ 7591">
          <a:extLst>
            <a:ext uri="{FF2B5EF4-FFF2-40B4-BE49-F238E27FC236}">
              <a16:creationId xmlns:a16="http://schemas.microsoft.com/office/drawing/2014/main" id="{9A8D1796-A37C-4B9B-8B7B-5EA828E9EF1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93" name="大かっこ 7592">
          <a:extLst>
            <a:ext uri="{FF2B5EF4-FFF2-40B4-BE49-F238E27FC236}">
              <a16:creationId xmlns:a16="http://schemas.microsoft.com/office/drawing/2014/main" id="{31582057-F691-4D1A-B420-9999D698A14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94" name="大かっこ 7593">
          <a:extLst>
            <a:ext uri="{FF2B5EF4-FFF2-40B4-BE49-F238E27FC236}">
              <a16:creationId xmlns:a16="http://schemas.microsoft.com/office/drawing/2014/main" id="{81816BBA-7403-4BB6-9E38-63B78463CED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95" name="大かっこ 7594">
          <a:extLst>
            <a:ext uri="{FF2B5EF4-FFF2-40B4-BE49-F238E27FC236}">
              <a16:creationId xmlns:a16="http://schemas.microsoft.com/office/drawing/2014/main" id="{00294A96-12E4-4230-A499-F1BB672AEB26}"/>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596" name="大かっこ 7595">
          <a:extLst>
            <a:ext uri="{FF2B5EF4-FFF2-40B4-BE49-F238E27FC236}">
              <a16:creationId xmlns:a16="http://schemas.microsoft.com/office/drawing/2014/main" id="{B6FE2CAF-2B93-40FF-9CC6-87D99E98A9F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597" name="大かっこ 7596">
          <a:extLst>
            <a:ext uri="{FF2B5EF4-FFF2-40B4-BE49-F238E27FC236}">
              <a16:creationId xmlns:a16="http://schemas.microsoft.com/office/drawing/2014/main" id="{B0FC698C-4FCE-43DA-A0A0-657CEB30523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598" name="大かっこ 7597">
          <a:extLst>
            <a:ext uri="{FF2B5EF4-FFF2-40B4-BE49-F238E27FC236}">
              <a16:creationId xmlns:a16="http://schemas.microsoft.com/office/drawing/2014/main" id="{8F4F07C6-D88B-4237-A85D-AA7A58999B1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599" name="大かっこ 7598">
          <a:extLst>
            <a:ext uri="{FF2B5EF4-FFF2-40B4-BE49-F238E27FC236}">
              <a16:creationId xmlns:a16="http://schemas.microsoft.com/office/drawing/2014/main" id="{0A7C49E2-D3B6-4F87-92ED-BC9ED209CFB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00" name="大かっこ 7599">
          <a:extLst>
            <a:ext uri="{FF2B5EF4-FFF2-40B4-BE49-F238E27FC236}">
              <a16:creationId xmlns:a16="http://schemas.microsoft.com/office/drawing/2014/main" id="{77FDC186-3258-4D48-8E83-573B1D84DBB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01" name="大かっこ 7600">
          <a:extLst>
            <a:ext uri="{FF2B5EF4-FFF2-40B4-BE49-F238E27FC236}">
              <a16:creationId xmlns:a16="http://schemas.microsoft.com/office/drawing/2014/main" id="{F3EF1218-09E7-4DBC-A6BB-1C104BCC90D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02" name="大かっこ 7601">
          <a:extLst>
            <a:ext uri="{FF2B5EF4-FFF2-40B4-BE49-F238E27FC236}">
              <a16:creationId xmlns:a16="http://schemas.microsoft.com/office/drawing/2014/main" id="{E40834F9-177F-43F9-94B1-B710B459877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03" name="大かっこ 7602">
          <a:extLst>
            <a:ext uri="{FF2B5EF4-FFF2-40B4-BE49-F238E27FC236}">
              <a16:creationId xmlns:a16="http://schemas.microsoft.com/office/drawing/2014/main" id="{7C65D13D-F34B-4D1A-BC8C-CB893C25274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04" name="大かっこ 7603">
          <a:extLst>
            <a:ext uri="{FF2B5EF4-FFF2-40B4-BE49-F238E27FC236}">
              <a16:creationId xmlns:a16="http://schemas.microsoft.com/office/drawing/2014/main" id="{406CC5A4-C618-4211-A978-EC73ED14E65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05" name="大かっこ 7604">
          <a:extLst>
            <a:ext uri="{FF2B5EF4-FFF2-40B4-BE49-F238E27FC236}">
              <a16:creationId xmlns:a16="http://schemas.microsoft.com/office/drawing/2014/main" id="{FD133018-AA38-43FB-AF10-C636A9079AF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06" name="大かっこ 7605">
          <a:extLst>
            <a:ext uri="{FF2B5EF4-FFF2-40B4-BE49-F238E27FC236}">
              <a16:creationId xmlns:a16="http://schemas.microsoft.com/office/drawing/2014/main" id="{9317ABA8-E655-47FB-85EB-9148A638F11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607" name="大かっこ 7606">
          <a:extLst>
            <a:ext uri="{FF2B5EF4-FFF2-40B4-BE49-F238E27FC236}">
              <a16:creationId xmlns:a16="http://schemas.microsoft.com/office/drawing/2014/main" id="{B5EF8AE2-210F-48DC-BDDB-1F6D10C97AB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08" name="大かっこ 7607">
          <a:extLst>
            <a:ext uri="{FF2B5EF4-FFF2-40B4-BE49-F238E27FC236}">
              <a16:creationId xmlns:a16="http://schemas.microsoft.com/office/drawing/2014/main" id="{7AF46704-761A-481D-94BC-6C5DA15C792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09" name="大かっこ 7608">
          <a:extLst>
            <a:ext uri="{FF2B5EF4-FFF2-40B4-BE49-F238E27FC236}">
              <a16:creationId xmlns:a16="http://schemas.microsoft.com/office/drawing/2014/main" id="{07F7117B-B254-463E-ADAA-DED1605C6FD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10" name="大かっこ 7609">
          <a:extLst>
            <a:ext uri="{FF2B5EF4-FFF2-40B4-BE49-F238E27FC236}">
              <a16:creationId xmlns:a16="http://schemas.microsoft.com/office/drawing/2014/main" id="{3EE885DC-A555-43A6-8958-44C1007609F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11" name="大かっこ 7610">
          <a:extLst>
            <a:ext uri="{FF2B5EF4-FFF2-40B4-BE49-F238E27FC236}">
              <a16:creationId xmlns:a16="http://schemas.microsoft.com/office/drawing/2014/main" id="{3D931298-7EA6-4839-A9D7-09B13B4DB8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612" name="大かっこ 7611">
          <a:extLst>
            <a:ext uri="{FF2B5EF4-FFF2-40B4-BE49-F238E27FC236}">
              <a16:creationId xmlns:a16="http://schemas.microsoft.com/office/drawing/2014/main" id="{39D2C441-D589-4F53-B26F-C47A9620566F}"/>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13" name="大かっこ 7612">
          <a:extLst>
            <a:ext uri="{FF2B5EF4-FFF2-40B4-BE49-F238E27FC236}">
              <a16:creationId xmlns:a16="http://schemas.microsoft.com/office/drawing/2014/main" id="{F9C3C966-D22E-4054-A9F3-1D3BD14D503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14" name="大かっこ 7613">
          <a:extLst>
            <a:ext uri="{FF2B5EF4-FFF2-40B4-BE49-F238E27FC236}">
              <a16:creationId xmlns:a16="http://schemas.microsoft.com/office/drawing/2014/main" id="{E437681F-4223-4D20-BBE0-CEC0E6355B3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15" name="大かっこ 7614">
          <a:extLst>
            <a:ext uri="{FF2B5EF4-FFF2-40B4-BE49-F238E27FC236}">
              <a16:creationId xmlns:a16="http://schemas.microsoft.com/office/drawing/2014/main" id="{D44832A8-D5ED-43DB-BB37-7FA74A1C172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16" name="大かっこ 7615">
          <a:extLst>
            <a:ext uri="{FF2B5EF4-FFF2-40B4-BE49-F238E27FC236}">
              <a16:creationId xmlns:a16="http://schemas.microsoft.com/office/drawing/2014/main" id="{E7DBFD94-14BB-48C9-B842-53006EB3E3F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17" name="大かっこ 7616">
          <a:extLst>
            <a:ext uri="{FF2B5EF4-FFF2-40B4-BE49-F238E27FC236}">
              <a16:creationId xmlns:a16="http://schemas.microsoft.com/office/drawing/2014/main" id="{9D0E4191-936B-4019-B89B-79E9DDE8300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18" name="大かっこ 7617">
          <a:extLst>
            <a:ext uri="{FF2B5EF4-FFF2-40B4-BE49-F238E27FC236}">
              <a16:creationId xmlns:a16="http://schemas.microsoft.com/office/drawing/2014/main" id="{89DF986D-E22B-442B-BE5E-C2D271B65FA6}"/>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19" name="大かっこ 7618">
          <a:extLst>
            <a:ext uri="{FF2B5EF4-FFF2-40B4-BE49-F238E27FC236}">
              <a16:creationId xmlns:a16="http://schemas.microsoft.com/office/drawing/2014/main" id="{3D49E19B-BBE9-40D7-8E47-ADD62DC2E90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20" name="大かっこ 7619">
          <a:extLst>
            <a:ext uri="{FF2B5EF4-FFF2-40B4-BE49-F238E27FC236}">
              <a16:creationId xmlns:a16="http://schemas.microsoft.com/office/drawing/2014/main" id="{D770DE07-9E8C-4CB8-8DBD-FACB9119E17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21" name="大かっこ 7620">
          <a:extLst>
            <a:ext uri="{FF2B5EF4-FFF2-40B4-BE49-F238E27FC236}">
              <a16:creationId xmlns:a16="http://schemas.microsoft.com/office/drawing/2014/main" id="{CADE37D1-01EA-4CED-934E-C2586F9D4B1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22" name="大かっこ 7621">
          <a:extLst>
            <a:ext uri="{FF2B5EF4-FFF2-40B4-BE49-F238E27FC236}">
              <a16:creationId xmlns:a16="http://schemas.microsoft.com/office/drawing/2014/main" id="{2C5B83D6-76A7-4FDE-BBF4-9EC3D83301CB}"/>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23" name="大かっこ 7622">
          <a:extLst>
            <a:ext uri="{FF2B5EF4-FFF2-40B4-BE49-F238E27FC236}">
              <a16:creationId xmlns:a16="http://schemas.microsoft.com/office/drawing/2014/main" id="{A5AADE1A-BB5A-4B56-95A7-3249B14A1864}"/>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24" name="大かっこ 7623">
          <a:extLst>
            <a:ext uri="{FF2B5EF4-FFF2-40B4-BE49-F238E27FC236}">
              <a16:creationId xmlns:a16="http://schemas.microsoft.com/office/drawing/2014/main" id="{B587416F-3855-4194-A16F-CCFAFF255ED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25" name="大かっこ 7624">
          <a:extLst>
            <a:ext uri="{FF2B5EF4-FFF2-40B4-BE49-F238E27FC236}">
              <a16:creationId xmlns:a16="http://schemas.microsoft.com/office/drawing/2014/main" id="{2DBAF75F-0FBD-4805-BDAF-750E51F2F3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26" name="大かっこ 7625">
          <a:extLst>
            <a:ext uri="{FF2B5EF4-FFF2-40B4-BE49-F238E27FC236}">
              <a16:creationId xmlns:a16="http://schemas.microsoft.com/office/drawing/2014/main" id="{E736A311-0184-467A-A0CA-62EFFACD69E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27" name="大かっこ 7626">
          <a:extLst>
            <a:ext uri="{FF2B5EF4-FFF2-40B4-BE49-F238E27FC236}">
              <a16:creationId xmlns:a16="http://schemas.microsoft.com/office/drawing/2014/main" id="{0E1236EA-356A-4891-BB65-29C75F2ACAC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28" name="大かっこ 7627">
          <a:extLst>
            <a:ext uri="{FF2B5EF4-FFF2-40B4-BE49-F238E27FC236}">
              <a16:creationId xmlns:a16="http://schemas.microsoft.com/office/drawing/2014/main" id="{856202D4-E4EF-497D-8A45-1F1C4B189B4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29" name="大かっこ 7628">
          <a:extLst>
            <a:ext uri="{FF2B5EF4-FFF2-40B4-BE49-F238E27FC236}">
              <a16:creationId xmlns:a16="http://schemas.microsoft.com/office/drawing/2014/main" id="{7FDCFCCA-35C1-4A2D-8484-127831654A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30" name="大かっこ 7629">
          <a:extLst>
            <a:ext uri="{FF2B5EF4-FFF2-40B4-BE49-F238E27FC236}">
              <a16:creationId xmlns:a16="http://schemas.microsoft.com/office/drawing/2014/main" id="{7543BD03-FD59-452D-AC57-025DEACD069F}"/>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31" name="大かっこ 7630">
          <a:extLst>
            <a:ext uri="{FF2B5EF4-FFF2-40B4-BE49-F238E27FC236}">
              <a16:creationId xmlns:a16="http://schemas.microsoft.com/office/drawing/2014/main" id="{73CCFA02-6DC3-40EA-89E8-969B0173155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32" name="大かっこ 7631">
          <a:extLst>
            <a:ext uri="{FF2B5EF4-FFF2-40B4-BE49-F238E27FC236}">
              <a16:creationId xmlns:a16="http://schemas.microsoft.com/office/drawing/2014/main" id="{582DC202-A144-47BD-AD61-95634E0A2A4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33" name="大かっこ 7632">
          <a:extLst>
            <a:ext uri="{FF2B5EF4-FFF2-40B4-BE49-F238E27FC236}">
              <a16:creationId xmlns:a16="http://schemas.microsoft.com/office/drawing/2014/main" id="{4D0B340C-5A19-4F3F-BF38-791FA3F8292D}"/>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34" name="大かっこ 7633">
          <a:extLst>
            <a:ext uri="{FF2B5EF4-FFF2-40B4-BE49-F238E27FC236}">
              <a16:creationId xmlns:a16="http://schemas.microsoft.com/office/drawing/2014/main" id="{87EB6CA6-43DA-46DB-B63D-36864BBBCC8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35" name="大かっこ 7634">
          <a:extLst>
            <a:ext uri="{FF2B5EF4-FFF2-40B4-BE49-F238E27FC236}">
              <a16:creationId xmlns:a16="http://schemas.microsoft.com/office/drawing/2014/main" id="{BC420E6F-4747-4B6C-A8BF-2424304AC806}"/>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36" name="大かっこ 7635">
          <a:extLst>
            <a:ext uri="{FF2B5EF4-FFF2-40B4-BE49-F238E27FC236}">
              <a16:creationId xmlns:a16="http://schemas.microsoft.com/office/drawing/2014/main" id="{944272CC-1ECB-4097-88AC-9061094686C8}"/>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37" name="大かっこ 7636">
          <a:extLst>
            <a:ext uri="{FF2B5EF4-FFF2-40B4-BE49-F238E27FC236}">
              <a16:creationId xmlns:a16="http://schemas.microsoft.com/office/drawing/2014/main" id="{010F627A-9C72-48D7-8FE4-7B9E2BB63B7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38" name="大かっこ 7637">
          <a:extLst>
            <a:ext uri="{FF2B5EF4-FFF2-40B4-BE49-F238E27FC236}">
              <a16:creationId xmlns:a16="http://schemas.microsoft.com/office/drawing/2014/main" id="{46B77131-22B9-460D-9EEB-FE3DC813965E}"/>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39" name="大かっこ 7638">
          <a:extLst>
            <a:ext uri="{FF2B5EF4-FFF2-40B4-BE49-F238E27FC236}">
              <a16:creationId xmlns:a16="http://schemas.microsoft.com/office/drawing/2014/main" id="{ECFA4419-443E-44A4-AB0F-EEDCBD59BAC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40" name="大かっこ 7639">
          <a:extLst>
            <a:ext uri="{FF2B5EF4-FFF2-40B4-BE49-F238E27FC236}">
              <a16:creationId xmlns:a16="http://schemas.microsoft.com/office/drawing/2014/main" id="{A6B73288-F9DE-440E-80E3-DC8B8D88415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41" name="大かっこ 7640">
          <a:extLst>
            <a:ext uri="{FF2B5EF4-FFF2-40B4-BE49-F238E27FC236}">
              <a16:creationId xmlns:a16="http://schemas.microsoft.com/office/drawing/2014/main" id="{654F2F04-AA41-48CB-ADBD-EF438DF76269}"/>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42" name="大かっこ 7641">
          <a:extLst>
            <a:ext uri="{FF2B5EF4-FFF2-40B4-BE49-F238E27FC236}">
              <a16:creationId xmlns:a16="http://schemas.microsoft.com/office/drawing/2014/main" id="{3105CD4A-9A32-4F9B-87FD-95B820F1F34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43" name="大かっこ 7642">
          <a:extLst>
            <a:ext uri="{FF2B5EF4-FFF2-40B4-BE49-F238E27FC236}">
              <a16:creationId xmlns:a16="http://schemas.microsoft.com/office/drawing/2014/main" id="{52C54AA5-7CBC-41D5-BD45-97949D0188D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44" name="大かっこ 7643">
          <a:extLst>
            <a:ext uri="{FF2B5EF4-FFF2-40B4-BE49-F238E27FC236}">
              <a16:creationId xmlns:a16="http://schemas.microsoft.com/office/drawing/2014/main" id="{344B886E-D82B-4375-964C-B7A11A84B384}"/>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45" name="大かっこ 7644">
          <a:extLst>
            <a:ext uri="{FF2B5EF4-FFF2-40B4-BE49-F238E27FC236}">
              <a16:creationId xmlns:a16="http://schemas.microsoft.com/office/drawing/2014/main" id="{13B7223F-95B7-46B7-A6AD-4DD4D97A90E1}"/>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46" name="大かっこ 7645">
          <a:extLst>
            <a:ext uri="{FF2B5EF4-FFF2-40B4-BE49-F238E27FC236}">
              <a16:creationId xmlns:a16="http://schemas.microsoft.com/office/drawing/2014/main" id="{BF176251-0FC3-44B9-ADE0-1A5D9ECFBC7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47" name="大かっこ 7646">
          <a:extLst>
            <a:ext uri="{FF2B5EF4-FFF2-40B4-BE49-F238E27FC236}">
              <a16:creationId xmlns:a16="http://schemas.microsoft.com/office/drawing/2014/main" id="{645F3990-4F62-45A0-A59C-A60F45D194C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48" name="大かっこ 7647">
          <a:extLst>
            <a:ext uri="{FF2B5EF4-FFF2-40B4-BE49-F238E27FC236}">
              <a16:creationId xmlns:a16="http://schemas.microsoft.com/office/drawing/2014/main" id="{12EE59A3-DC2A-4928-A75C-F7637CF4F0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649" name="大かっこ 7648">
          <a:extLst>
            <a:ext uri="{FF2B5EF4-FFF2-40B4-BE49-F238E27FC236}">
              <a16:creationId xmlns:a16="http://schemas.microsoft.com/office/drawing/2014/main" id="{D39EE74B-3C9A-4479-9054-737F8EBC157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50" name="大かっこ 7649">
          <a:extLst>
            <a:ext uri="{FF2B5EF4-FFF2-40B4-BE49-F238E27FC236}">
              <a16:creationId xmlns:a16="http://schemas.microsoft.com/office/drawing/2014/main" id="{FD0C353F-CC9C-435B-885B-F9421A0EB6C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51" name="大かっこ 7650">
          <a:extLst>
            <a:ext uri="{FF2B5EF4-FFF2-40B4-BE49-F238E27FC236}">
              <a16:creationId xmlns:a16="http://schemas.microsoft.com/office/drawing/2014/main" id="{6D987ACF-8819-468D-955C-C3411A62E43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52" name="大かっこ 7651">
          <a:extLst>
            <a:ext uri="{FF2B5EF4-FFF2-40B4-BE49-F238E27FC236}">
              <a16:creationId xmlns:a16="http://schemas.microsoft.com/office/drawing/2014/main" id="{AD8620EB-C95D-45BA-A65B-23C2659CD95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53" name="大かっこ 7652">
          <a:extLst>
            <a:ext uri="{FF2B5EF4-FFF2-40B4-BE49-F238E27FC236}">
              <a16:creationId xmlns:a16="http://schemas.microsoft.com/office/drawing/2014/main" id="{7C2ED65E-EA6F-4A8F-8F70-CB5804041BE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654" name="大かっこ 7653">
          <a:extLst>
            <a:ext uri="{FF2B5EF4-FFF2-40B4-BE49-F238E27FC236}">
              <a16:creationId xmlns:a16="http://schemas.microsoft.com/office/drawing/2014/main" id="{BCFB76AD-1CA5-4FBE-B70A-277BE1383246}"/>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55" name="大かっこ 7654">
          <a:extLst>
            <a:ext uri="{FF2B5EF4-FFF2-40B4-BE49-F238E27FC236}">
              <a16:creationId xmlns:a16="http://schemas.microsoft.com/office/drawing/2014/main" id="{5545EA27-63ED-4AEC-8F88-C1E1158589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56" name="大かっこ 7655">
          <a:extLst>
            <a:ext uri="{FF2B5EF4-FFF2-40B4-BE49-F238E27FC236}">
              <a16:creationId xmlns:a16="http://schemas.microsoft.com/office/drawing/2014/main" id="{3D8231F0-00BF-4174-B950-B1036614CD5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57" name="大かっこ 7656">
          <a:extLst>
            <a:ext uri="{FF2B5EF4-FFF2-40B4-BE49-F238E27FC236}">
              <a16:creationId xmlns:a16="http://schemas.microsoft.com/office/drawing/2014/main" id="{349B4233-EF1E-4240-931D-030527D07E6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58" name="大かっこ 7657">
          <a:extLst>
            <a:ext uri="{FF2B5EF4-FFF2-40B4-BE49-F238E27FC236}">
              <a16:creationId xmlns:a16="http://schemas.microsoft.com/office/drawing/2014/main" id="{FCD3917B-3F9C-4C9E-A44A-C4B947F3E6D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659" name="大かっこ 7658">
          <a:extLst>
            <a:ext uri="{FF2B5EF4-FFF2-40B4-BE49-F238E27FC236}">
              <a16:creationId xmlns:a16="http://schemas.microsoft.com/office/drawing/2014/main" id="{94213606-1625-46DC-B8CF-25B79D1E5D6E}"/>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60" name="大かっこ 7659">
          <a:extLst>
            <a:ext uri="{FF2B5EF4-FFF2-40B4-BE49-F238E27FC236}">
              <a16:creationId xmlns:a16="http://schemas.microsoft.com/office/drawing/2014/main" id="{BD1BEE4F-D7C5-49B4-B991-B758B0C580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61" name="大かっこ 7660">
          <a:extLst>
            <a:ext uri="{FF2B5EF4-FFF2-40B4-BE49-F238E27FC236}">
              <a16:creationId xmlns:a16="http://schemas.microsoft.com/office/drawing/2014/main" id="{CC7447AE-A1B0-4472-A863-B04D60A3CA6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62" name="大かっこ 7661">
          <a:extLst>
            <a:ext uri="{FF2B5EF4-FFF2-40B4-BE49-F238E27FC236}">
              <a16:creationId xmlns:a16="http://schemas.microsoft.com/office/drawing/2014/main" id="{5D9CAC5A-D863-4F4E-83E1-F0ADB145CF7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63" name="大かっこ 7662">
          <a:extLst>
            <a:ext uri="{FF2B5EF4-FFF2-40B4-BE49-F238E27FC236}">
              <a16:creationId xmlns:a16="http://schemas.microsoft.com/office/drawing/2014/main" id="{F7560539-2B3D-449B-AAB5-D4BD275868D1}"/>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64" name="大かっこ 7663">
          <a:extLst>
            <a:ext uri="{FF2B5EF4-FFF2-40B4-BE49-F238E27FC236}">
              <a16:creationId xmlns:a16="http://schemas.microsoft.com/office/drawing/2014/main" id="{3D492779-AA0A-438B-BE58-C32396F827A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65" name="大かっこ 7664">
          <a:extLst>
            <a:ext uri="{FF2B5EF4-FFF2-40B4-BE49-F238E27FC236}">
              <a16:creationId xmlns:a16="http://schemas.microsoft.com/office/drawing/2014/main" id="{86C9F29F-757C-4DDC-B22A-494E7EE2A7D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66" name="大かっこ 7665">
          <a:extLst>
            <a:ext uri="{FF2B5EF4-FFF2-40B4-BE49-F238E27FC236}">
              <a16:creationId xmlns:a16="http://schemas.microsoft.com/office/drawing/2014/main" id="{97EF67D5-C59D-44CB-8B6D-2B66303BB71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67" name="大かっこ 7666">
          <a:extLst>
            <a:ext uri="{FF2B5EF4-FFF2-40B4-BE49-F238E27FC236}">
              <a16:creationId xmlns:a16="http://schemas.microsoft.com/office/drawing/2014/main" id="{1FCC178F-8272-4553-86F6-A3983D730136}"/>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68" name="大かっこ 7667">
          <a:extLst>
            <a:ext uri="{FF2B5EF4-FFF2-40B4-BE49-F238E27FC236}">
              <a16:creationId xmlns:a16="http://schemas.microsoft.com/office/drawing/2014/main" id="{7924B703-7CD2-4EA4-832A-89DC4707BD67}"/>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69" name="大かっこ 7668">
          <a:extLst>
            <a:ext uri="{FF2B5EF4-FFF2-40B4-BE49-F238E27FC236}">
              <a16:creationId xmlns:a16="http://schemas.microsoft.com/office/drawing/2014/main" id="{F8D1EA30-71EB-4E26-9746-A1EB898CC8D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70" name="大かっこ 7669">
          <a:extLst>
            <a:ext uri="{FF2B5EF4-FFF2-40B4-BE49-F238E27FC236}">
              <a16:creationId xmlns:a16="http://schemas.microsoft.com/office/drawing/2014/main" id="{15081AAC-CD16-478D-B902-D76FAEB5998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71" name="大かっこ 7670">
          <a:extLst>
            <a:ext uri="{FF2B5EF4-FFF2-40B4-BE49-F238E27FC236}">
              <a16:creationId xmlns:a16="http://schemas.microsoft.com/office/drawing/2014/main" id="{E4531C22-FD97-4208-B8D0-B312E3D0015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72" name="大かっこ 7671">
          <a:extLst>
            <a:ext uri="{FF2B5EF4-FFF2-40B4-BE49-F238E27FC236}">
              <a16:creationId xmlns:a16="http://schemas.microsoft.com/office/drawing/2014/main" id="{A851AACD-F541-4317-8FF5-36A3487F5F8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73" name="大かっこ 7672">
          <a:extLst>
            <a:ext uri="{FF2B5EF4-FFF2-40B4-BE49-F238E27FC236}">
              <a16:creationId xmlns:a16="http://schemas.microsoft.com/office/drawing/2014/main" id="{32F905D2-8C8E-4991-916F-AB0B2F0832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74" name="大かっこ 7673">
          <a:extLst>
            <a:ext uri="{FF2B5EF4-FFF2-40B4-BE49-F238E27FC236}">
              <a16:creationId xmlns:a16="http://schemas.microsoft.com/office/drawing/2014/main" id="{249155BD-3966-4EEF-96EC-A38757843E87}"/>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75" name="大かっこ 7674">
          <a:extLst>
            <a:ext uri="{FF2B5EF4-FFF2-40B4-BE49-F238E27FC236}">
              <a16:creationId xmlns:a16="http://schemas.microsoft.com/office/drawing/2014/main" id="{B31ACEF2-C30E-418C-A357-7FC6E5A7B649}"/>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76" name="大かっこ 7675">
          <a:extLst>
            <a:ext uri="{FF2B5EF4-FFF2-40B4-BE49-F238E27FC236}">
              <a16:creationId xmlns:a16="http://schemas.microsoft.com/office/drawing/2014/main" id="{4D0D1561-3D39-4382-BBF4-75C5ABBEF7F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77" name="大かっこ 7676">
          <a:extLst>
            <a:ext uri="{FF2B5EF4-FFF2-40B4-BE49-F238E27FC236}">
              <a16:creationId xmlns:a16="http://schemas.microsoft.com/office/drawing/2014/main" id="{E599C822-E536-45CD-A540-173B19DC998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78" name="大かっこ 7677">
          <a:extLst>
            <a:ext uri="{FF2B5EF4-FFF2-40B4-BE49-F238E27FC236}">
              <a16:creationId xmlns:a16="http://schemas.microsoft.com/office/drawing/2014/main" id="{34A4532B-4213-477B-8BA0-4272239FDE3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79" name="大かっこ 7678">
          <a:extLst>
            <a:ext uri="{FF2B5EF4-FFF2-40B4-BE49-F238E27FC236}">
              <a16:creationId xmlns:a16="http://schemas.microsoft.com/office/drawing/2014/main" id="{BFA424DD-3263-4E66-BA00-EBA0DF09F1AD}"/>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80" name="大かっこ 7679">
          <a:extLst>
            <a:ext uri="{FF2B5EF4-FFF2-40B4-BE49-F238E27FC236}">
              <a16:creationId xmlns:a16="http://schemas.microsoft.com/office/drawing/2014/main" id="{129F3F52-3190-4BA5-8CD8-B61BD748D95A}"/>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81" name="大かっこ 7680">
          <a:extLst>
            <a:ext uri="{FF2B5EF4-FFF2-40B4-BE49-F238E27FC236}">
              <a16:creationId xmlns:a16="http://schemas.microsoft.com/office/drawing/2014/main" id="{43F33A8B-BC22-4784-A561-8348853D63C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82" name="大かっこ 7681">
          <a:extLst>
            <a:ext uri="{FF2B5EF4-FFF2-40B4-BE49-F238E27FC236}">
              <a16:creationId xmlns:a16="http://schemas.microsoft.com/office/drawing/2014/main" id="{A9C0C563-EFDA-4EE9-BEF8-ED6D0F2788B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83" name="大かっこ 7682">
          <a:extLst>
            <a:ext uri="{FF2B5EF4-FFF2-40B4-BE49-F238E27FC236}">
              <a16:creationId xmlns:a16="http://schemas.microsoft.com/office/drawing/2014/main" id="{B7B9BEF8-4C94-4471-B4F8-80A4A95A09E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84" name="大かっこ 7683">
          <a:extLst>
            <a:ext uri="{FF2B5EF4-FFF2-40B4-BE49-F238E27FC236}">
              <a16:creationId xmlns:a16="http://schemas.microsoft.com/office/drawing/2014/main" id="{BCFD3FE9-DB0A-488B-9258-B896D1999893}"/>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85" name="大かっこ 7684">
          <a:extLst>
            <a:ext uri="{FF2B5EF4-FFF2-40B4-BE49-F238E27FC236}">
              <a16:creationId xmlns:a16="http://schemas.microsoft.com/office/drawing/2014/main" id="{BFBC1A19-8F13-4517-9575-71F948DBBEFD}"/>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86" name="大かっこ 7685">
          <a:extLst>
            <a:ext uri="{FF2B5EF4-FFF2-40B4-BE49-F238E27FC236}">
              <a16:creationId xmlns:a16="http://schemas.microsoft.com/office/drawing/2014/main" id="{342685E9-2EC4-404B-800B-13582F7A80C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87" name="大かっこ 7686">
          <a:extLst>
            <a:ext uri="{FF2B5EF4-FFF2-40B4-BE49-F238E27FC236}">
              <a16:creationId xmlns:a16="http://schemas.microsoft.com/office/drawing/2014/main" id="{D75D232E-3FA7-49BC-B8D7-3532FD8CFFB5}"/>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88" name="大かっこ 7687">
          <a:extLst>
            <a:ext uri="{FF2B5EF4-FFF2-40B4-BE49-F238E27FC236}">
              <a16:creationId xmlns:a16="http://schemas.microsoft.com/office/drawing/2014/main" id="{2FD70FB3-AF25-4DF4-BED5-75B0953A36E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89" name="大かっこ 7688">
          <a:extLst>
            <a:ext uri="{FF2B5EF4-FFF2-40B4-BE49-F238E27FC236}">
              <a16:creationId xmlns:a16="http://schemas.microsoft.com/office/drawing/2014/main" id="{406C0114-F37D-4342-8BBA-C08D5BF2575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90" name="大かっこ 7689">
          <a:extLst>
            <a:ext uri="{FF2B5EF4-FFF2-40B4-BE49-F238E27FC236}">
              <a16:creationId xmlns:a16="http://schemas.microsoft.com/office/drawing/2014/main" id="{7ADAE40D-4AD5-4AB0-8909-7B8A6069666D}"/>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91" name="大かっこ 7690">
          <a:extLst>
            <a:ext uri="{FF2B5EF4-FFF2-40B4-BE49-F238E27FC236}">
              <a16:creationId xmlns:a16="http://schemas.microsoft.com/office/drawing/2014/main" id="{356616AC-0A26-4F7D-A6B1-F7FA786FEA1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92" name="大かっこ 7691">
          <a:extLst>
            <a:ext uri="{FF2B5EF4-FFF2-40B4-BE49-F238E27FC236}">
              <a16:creationId xmlns:a16="http://schemas.microsoft.com/office/drawing/2014/main" id="{2CE2A646-08F8-4153-A5BA-51D5A63801D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93" name="大かっこ 7692">
          <a:extLst>
            <a:ext uri="{FF2B5EF4-FFF2-40B4-BE49-F238E27FC236}">
              <a16:creationId xmlns:a16="http://schemas.microsoft.com/office/drawing/2014/main" id="{B3C1E28C-D62B-431E-B550-26CA5C4260BC}"/>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94" name="大かっこ 7693">
          <a:extLst>
            <a:ext uri="{FF2B5EF4-FFF2-40B4-BE49-F238E27FC236}">
              <a16:creationId xmlns:a16="http://schemas.microsoft.com/office/drawing/2014/main" id="{32BAFDAD-8C91-4A35-947C-0FB24FD5ED8A}"/>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695" name="大かっこ 7694">
          <a:extLst>
            <a:ext uri="{FF2B5EF4-FFF2-40B4-BE49-F238E27FC236}">
              <a16:creationId xmlns:a16="http://schemas.microsoft.com/office/drawing/2014/main" id="{DD91C29B-A106-4089-BABF-6B6487F9A14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696" name="大かっこ 7695">
          <a:extLst>
            <a:ext uri="{FF2B5EF4-FFF2-40B4-BE49-F238E27FC236}">
              <a16:creationId xmlns:a16="http://schemas.microsoft.com/office/drawing/2014/main" id="{D4437686-D2AE-4639-B0F1-F8F4197F6BD4}"/>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697" name="大かっこ 7696">
          <a:extLst>
            <a:ext uri="{FF2B5EF4-FFF2-40B4-BE49-F238E27FC236}">
              <a16:creationId xmlns:a16="http://schemas.microsoft.com/office/drawing/2014/main" id="{690FCB25-36CA-4864-A360-0E49522CFD5B}"/>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698" name="大かっこ 7697">
          <a:extLst>
            <a:ext uri="{FF2B5EF4-FFF2-40B4-BE49-F238E27FC236}">
              <a16:creationId xmlns:a16="http://schemas.microsoft.com/office/drawing/2014/main" id="{5F444679-D260-4439-A307-764C72978C1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699" name="大かっこ 7698">
          <a:extLst>
            <a:ext uri="{FF2B5EF4-FFF2-40B4-BE49-F238E27FC236}">
              <a16:creationId xmlns:a16="http://schemas.microsoft.com/office/drawing/2014/main" id="{824D4D9B-9D66-47E8-B166-82AD20AE995B}"/>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00" name="大かっこ 7699">
          <a:extLst>
            <a:ext uri="{FF2B5EF4-FFF2-40B4-BE49-F238E27FC236}">
              <a16:creationId xmlns:a16="http://schemas.microsoft.com/office/drawing/2014/main" id="{1576EB3C-2530-4611-BDB8-A1B8B1688777}"/>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701" name="大かっこ 7700">
          <a:extLst>
            <a:ext uri="{FF2B5EF4-FFF2-40B4-BE49-F238E27FC236}">
              <a16:creationId xmlns:a16="http://schemas.microsoft.com/office/drawing/2014/main" id="{525B6BA0-B452-4042-A2F2-C15BE283C0EB}"/>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02" name="大かっこ 7701">
          <a:extLst>
            <a:ext uri="{FF2B5EF4-FFF2-40B4-BE49-F238E27FC236}">
              <a16:creationId xmlns:a16="http://schemas.microsoft.com/office/drawing/2014/main" id="{4CDD1572-8D63-4283-93B4-CDE56DB4383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03" name="大かっこ 7702">
          <a:extLst>
            <a:ext uri="{FF2B5EF4-FFF2-40B4-BE49-F238E27FC236}">
              <a16:creationId xmlns:a16="http://schemas.microsoft.com/office/drawing/2014/main" id="{B37CA4AF-5C19-4E2E-945B-63430B62107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04" name="大かっこ 7703">
          <a:extLst>
            <a:ext uri="{FF2B5EF4-FFF2-40B4-BE49-F238E27FC236}">
              <a16:creationId xmlns:a16="http://schemas.microsoft.com/office/drawing/2014/main" id="{BB6EF6EE-1BDB-4659-9D1C-7ED42B7F6A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05" name="大かっこ 7704">
          <a:extLst>
            <a:ext uri="{FF2B5EF4-FFF2-40B4-BE49-F238E27FC236}">
              <a16:creationId xmlns:a16="http://schemas.microsoft.com/office/drawing/2014/main" id="{E6128746-5F1F-4352-9F81-46FAF352364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706" name="大かっこ 7705">
          <a:extLst>
            <a:ext uri="{FF2B5EF4-FFF2-40B4-BE49-F238E27FC236}">
              <a16:creationId xmlns:a16="http://schemas.microsoft.com/office/drawing/2014/main" id="{86E1B9DD-6BF5-40E6-A2CA-8486C49C51B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07" name="大かっこ 7706">
          <a:extLst>
            <a:ext uri="{FF2B5EF4-FFF2-40B4-BE49-F238E27FC236}">
              <a16:creationId xmlns:a16="http://schemas.microsoft.com/office/drawing/2014/main" id="{C1D3C71C-EDF0-4FDD-8729-7B253E2EEFB4}"/>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08" name="大かっこ 7707">
          <a:extLst>
            <a:ext uri="{FF2B5EF4-FFF2-40B4-BE49-F238E27FC236}">
              <a16:creationId xmlns:a16="http://schemas.microsoft.com/office/drawing/2014/main" id="{36D6F4C9-4D88-43C5-A4CF-DB531E0F5AE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09" name="大かっこ 7708">
          <a:extLst>
            <a:ext uri="{FF2B5EF4-FFF2-40B4-BE49-F238E27FC236}">
              <a16:creationId xmlns:a16="http://schemas.microsoft.com/office/drawing/2014/main" id="{372977BD-0CE6-4705-AE0D-3CFDC1FADA42}"/>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10" name="大かっこ 7709">
          <a:extLst>
            <a:ext uri="{FF2B5EF4-FFF2-40B4-BE49-F238E27FC236}">
              <a16:creationId xmlns:a16="http://schemas.microsoft.com/office/drawing/2014/main" id="{D6426AE2-9FF9-4C1A-AFEC-A01CFEFF04EA}"/>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11" name="大かっこ 7710">
          <a:extLst>
            <a:ext uri="{FF2B5EF4-FFF2-40B4-BE49-F238E27FC236}">
              <a16:creationId xmlns:a16="http://schemas.microsoft.com/office/drawing/2014/main" id="{C07E0663-0F7D-414E-A213-5E752DFB651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12" name="大かっこ 7711">
          <a:extLst>
            <a:ext uri="{FF2B5EF4-FFF2-40B4-BE49-F238E27FC236}">
              <a16:creationId xmlns:a16="http://schemas.microsoft.com/office/drawing/2014/main" id="{EBD5F1D7-753C-415D-A5D7-686571359617}"/>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13" name="大かっこ 7712">
          <a:extLst>
            <a:ext uri="{FF2B5EF4-FFF2-40B4-BE49-F238E27FC236}">
              <a16:creationId xmlns:a16="http://schemas.microsoft.com/office/drawing/2014/main" id="{93E5D3BA-FA67-451F-B2CF-478CA5C921A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14" name="大かっこ 7713">
          <a:extLst>
            <a:ext uri="{FF2B5EF4-FFF2-40B4-BE49-F238E27FC236}">
              <a16:creationId xmlns:a16="http://schemas.microsoft.com/office/drawing/2014/main" id="{97AF97E7-9CD3-401F-B88F-00FB66C6F2A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15" name="大かっこ 7714">
          <a:extLst>
            <a:ext uri="{FF2B5EF4-FFF2-40B4-BE49-F238E27FC236}">
              <a16:creationId xmlns:a16="http://schemas.microsoft.com/office/drawing/2014/main" id="{4CEDDEBD-874E-4A41-9D44-E1436FEB24DC}"/>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16" name="大かっこ 7715">
          <a:extLst>
            <a:ext uri="{FF2B5EF4-FFF2-40B4-BE49-F238E27FC236}">
              <a16:creationId xmlns:a16="http://schemas.microsoft.com/office/drawing/2014/main" id="{F6005A61-EA1B-4103-B609-BBFA79A51AEA}"/>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17" name="大かっこ 7716">
          <a:extLst>
            <a:ext uri="{FF2B5EF4-FFF2-40B4-BE49-F238E27FC236}">
              <a16:creationId xmlns:a16="http://schemas.microsoft.com/office/drawing/2014/main" id="{BFD5B876-BB2A-4C57-9487-6BD46011DD9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18" name="大かっこ 7717">
          <a:extLst>
            <a:ext uri="{FF2B5EF4-FFF2-40B4-BE49-F238E27FC236}">
              <a16:creationId xmlns:a16="http://schemas.microsoft.com/office/drawing/2014/main" id="{61760544-CC7D-4492-85D8-7AD162784E3B}"/>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19" name="大かっこ 7718">
          <a:extLst>
            <a:ext uri="{FF2B5EF4-FFF2-40B4-BE49-F238E27FC236}">
              <a16:creationId xmlns:a16="http://schemas.microsoft.com/office/drawing/2014/main" id="{339154F5-F0F5-4693-B96E-4654101948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20" name="大かっこ 7719">
          <a:extLst>
            <a:ext uri="{FF2B5EF4-FFF2-40B4-BE49-F238E27FC236}">
              <a16:creationId xmlns:a16="http://schemas.microsoft.com/office/drawing/2014/main" id="{FF15BD6D-2331-47EB-AAC3-904FA7E6FE83}"/>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21" name="大かっこ 7720">
          <a:extLst>
            <a:ext uri="{FF2B5EF4-FFF2-40B4-BE49-F238E27FC236}">
              <a16:creationId xmlns:a16="http://schemas.microsoft.com/office/drawing/2014/main" id="{69BBF548-DE15-4413-877B-58AA16FA1D8F}"/>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22" name="大かっこ 7721">
          <a:extLst>
            <a:ext uri="{FF2B5EF4-FFF2-40B4-BE49-F238E27FC236}">
              <a16:creationId xmlns:a16="http://schemas.microsoft.com/office/drawing/2014/main" id="{63D11B80-0EF5-4D22-9C35-D8FEB14E461F}"/>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23" name="大かっこ 7722">
          <a:extLst>
            <a:ext uri="{FF2B5EF4-FFF2-40B4-BE49-F238E27FC236}">
              <a16:creationId xmlns:a16="http://schemas.microsoft.com/office/drawing/2014/main" id="{498D167B-7445-4156-9E45-8674C70CBE4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24" name="大かっこ 7723">
          <a:extLst>
            <a:ext uri="{FF2B5EF4-FFF2-40B4-BE49-F238E27FC236}">
              <a16:creationId xmlns:a16="http://schemas.microsoft.com/office/drawing/2014/main" id="{5BE85153-8590-422B-BDE4-30E2B6581691}"/>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25" name="大かっこ 7724">
          <a:extLst>
            <a:ext uri="{FF2B5EF4-FFF2-40B4-BE49-F238E27FC236}">
              <a16:creationId xmlns:a16="http://schemas.microsoft.com/office/drawing/2014/main" id="{119A9E83-D772-4850-85FD-FF0063B112E1}"/>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26" name="大かっこ 7725">
          <a:extLst>
            <a:ext uri="{FF2B5EF4-FFF2-40B4-BE49-F238E27FC236}">
              <a16:creationId xmlns:a16="http://schemas.microsoft.com/office/drawing/2014/main" id="{92CC2E31-8FDB-4FFE-9406-D39DF252005E}"/>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27" name="大かっこ 7726">
          <a:extLst>
            <a:ext uri="{FF2B5EF4-FFF2-40B4-BE49-F238E27FC236}">
              <a16:creationId xmlns:a16="http://schemas.microsoft.com/office/drawing/2014/main" id="{60C6602E-A3E1-42FC-9AA5-A7B20178A77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28" name="大かっこ 7727">
          <a:extLst>
            <a:ext uri="{FF2B5EF4-FFF2-40B4-BE49-F238E27FC236}">
              <a16:creationId xmlns:a16="http://schemas.microsoft.com/office/drawing/2014/main" id="{856FAC89-0796-49A6-9FF8-F0CD677378F5}"/>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29" name="大かっこ 7728">
          <a:extLst>
            <a:ext uri="{FF2B5EF4-FFF2-40B4-BE49-F238E27FC236}">
              <a16:creationId xmlns:a16="http://schemas.microsoft.com/office/drawing/2014/main" id="{B42B6B74-922A-4B68-BB7F-17B8E9F4A7FC}"/>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30" name="大かっこ 7729">
          <a:extLst>
            <a:ext uri="{FF2B5EF4-FFF2-40B4-BE49-F238E27FC236}">
              <a16:creationId xmlns:a16="http://schemas.microsoft.com/office/drawing/2014/main" id="{790A79F0-C706-4E72-92E2-52C1666BB950}"/>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31" name="大かっこ 7730">
          <a:extLst>
            <a:ext uri="{FF2B5EF4-FFF2-40B4-BE49-F238E27FC236}">
              <a16:creationId xmlns:a16="http://schemas.microsoft.com/office/drawing/2014/main" id="{96DE66D2-6A10-483C-AFFB-2E7449382C0F}"/>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32" name="大かっこ 7731">
          <a:extLst>
            <a:ext uri="{FF2B5EF4-FFF2-40B4-BE49-F238E27FC236}">
              <a16:creationId xmlns:a16="http://schemas.microsoft.com/office/drawing/2014/main" id="{068F8D41-4F89-406E-B432-105AB2F9F5D9}"/>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33" name="大かっこ 7732">
          <a:extLst>
            <a:ext uri="{FF2B5EF4-FFF2-40B4-BE49-F238E27FC236}">
              <a16:creationId xmlns:a16="http://schemas.microsoft.com/office/drawing/2014/main" id="{11BF6B8B-1815-40E1-984B-C0465FD48D55}"/>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34" name="大かっこ 7733">
          <a:extLst>
            <a:ext uri="{FF2B5EF4-FFF2-40B4-BE49-F238E27FC236}">
              <a16:creationId xmlns:a16="http://schemas.microsoft.com/office/drawing/2014/main" id="{51766E97-8E70-4CD3-AA46-B0556649A732}"/>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35" name="大かっこ 7734">
          <a:extLst>
            <a:ext uri="{FF2B5EF4-FFF2-40B4-BE49-F238E27FC236}">
              <a16:creationId xmlns:a16="http://schemas.microsoft.com/office/drawing/2014/main" id="{E27F8A8D-0D68-467C-9189-0F421786A6D2}"/>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36" name="大かっこ 7735">
          <a:extLst>
            <a:ext uri="{FF2B5EF4-FFF2-40B4-BE49-F238E27FC236}">
              <a16:creationId xmlns:a16="http://schemas.microsoft.com/office/drawing/2014/main" id="{206C4C89-2EE5-4D21-A5A5-954DC3CEEB08}"/>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37" name="大かっこ 7736">
          <a:extLst>
            <a:ext uri="{FF2B5EF4-FFF2-40B4-BE49-F238E27FC236}">
              <a16:creationId xmlns:a16="http://schemas.microsoft.com/office/drawing/2014/main" id="{58B50B7B-2749-4411-BCBB-1DD24EF302E0}"/>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38" name="大かっこ 7737">
          <a:extLst>
            <a:ext uri="{FF2B5EF4-FFF2-40B4-BE49-F238E27FC236}">
              <a16:creationId xmlns:a16="http://schemas.microsoft.com/office/drawing/2014/main" id="{48266787-E56F-473A-B85E-EC9DA207F30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39" name="大かっこ 7738">
          <a:extLst>
            <a:ext uri="{FF2B5EF4-FFF2-40B4-BE49-F238E27FC236}">
              <a16:creationId xmlns:a16="http://schemas.microsoft.com/office/drawing/2014/main" id="{AA299261-3F30-4358-B5B6-27B9F67BA9FE}"/>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40" name="大かっこ 7739">
          <a:extLst>
            <a:ext uri="{FF2B5EF4-FFF2-40B4-BE49-F238E27FC236}">
              <a16:creationId xmlns:a16="http://schemas.microsoft.com/office/drawing/2014/main" id="{08E90E8F-3332-4F92-8590-3118A43CEB62}"/>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41" name="大かっこ 7740">
          <a:extLst>
            <a:ext uri="{FF2B5EF4-FFF2-40B4-BE49-F238E27FC236}">
              <a16:creationId xmlns:a16="http://schemas.microsoft.com/office/drawing/2014/main" id="{33B5B169-730A-4DB8-8392-73F3E684335E}"/>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42" name="大かっこ 7741">
          <a:extLst>
            <a:ext uri="{FF2B5EF4-FFF2-40B4-BE49-F238E27FC236}">
              <a16:creationId xmlns:a16="http://schemas.microsoft.com/office/drawing/2014/main" id="{15274A5A-FEE9-43E9-AD6F-2F4AA4C224E3}"/>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743" name="大かっこ 7742">
          <a:extLst>
            <a:ext uri="{FF2B5EF4-FFF2-40B4-BE49-F238E27FC236}">
              <a16:creationId xmlns:a16="http://schemas.microsoft.com/office/drawing/2014/main" id="{2697BAAE-ADB5-44B9-83F8-68F6E2E19C18}"/>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24848</xdr:colOff>
      <xdr:row>114</xdr:row>
      <xdr:rowOff>3</xdr:rowOff>
    </xdr:from>
    <xdr:to>
      <xdr:col>3</xdr:col>
      <xdr:colOff>687</xdr:colOff>
      <xdr:row>117</xdr:row>
      <xdr:rowOff>169676</xdr:rowOff>
    </xdr:to>
    <xdr:sp macro="" textlink="">
      <xdr:nvSpPr>
        <xdr:cNvPr id="7744" name="大かっこ 7743">
          <a:extLst>
            <a:ext uri="{FF2B5EF4-FFF2-40B4-BE49-F238E27FC236}">
              <a16:creationId xmlns:a16="http://schemas.microsoft.com/office/drawing/2014/main" id="{BEEB2510-8E97-45CE-8B6E-DB117F85ED90}"/>
            </a:ext>
          </a:extLst>
        </xdr:cNvPr>
        <xdr:cNvSpPr/>
      </xdr:nvSpPr>
      <xdr:spPr>
        <a:xfrm rot="5400000">
          <a:off x="423231" y="20609960"/>
          <a:ext cx="969773" cy="31873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121</xdr:row>
      <xdr:rowOff>1318</xdr:rowOff>
    </xdr:from>
    <xdr:to>
      <xdr:col>3</xdr:col>
      <xdr:colOff>93</xdr:colOff>
      <xdr:row>123</xdr:row>
      <xdr:rowOff>255987</xdr:rowOff>
    </xdr:to>
    <xdr:sp macro="" textlink="">
      <xdr:nvSpPr>
        <xdr:cNvPr id="7745" name="大かっこ 7744">
          <a:extLst>
            <a:ext uri="{FF2B5EF4-FFF2-40B4-BE49-F238E27FC236}">
              <a16:creationId xmlns:a16="http://schemas.microsoft.com/office/drawing/2014/main" id="{25B3132B-3C19-4B4C-950E-3D262CBB6800}"/>
            </a:ext>
          </a:extLst>
        </xdr:cNvPr>
        <xdr:cNvSpPr/>
      </xdr:nvSpPr>
      <xdr:spPr>
        <a:xfrm rot="5400000">
          <a:off x="511549" y="223853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28882</xdr:colOff>
      <xdr:row>105</xdr:row>
      <xdr:rowOff>1316</xdr:rowOff>
    </xdr:from>
    <xdr:to>
      <xdr:col>1</xdr:col>
      <xdr:colOff>388882</xdr:colOff>
      <xdr:row>108</xdr:row>
      <xdr:rowOff>174799</xdr:rowOff>
    </xdr:to>
    <xdr:sp macro="" textlink="">
      <xdr:nvSpPr>
        <xdr:cNvPr id="7746" name="大かっこ 7745">
          <a:extLst>
            <a:ext uri="{FF2B5EF4-FFF2-40B4-BE49-F238E27FC236}">
              <a16:creationId xmlns:a16="http://schemas.microsoft.com/office/drawing/2014/main" id="{86E5B092-5147-4C34-957A-315AED6B5B68}"/>
            </a:ext>
          </a:extLst>
        </xdr:cNvPr>
        <xdr:cNvSpPr/>
      </xdr:nvSpPr>
      <xdr:spPr>
        <a:xfrm rot="5400000">
          <a:off x="80230" y="18215108"/>
          <a:ext cx="973583" cy="31428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23627</xdr:colOff>
      <xdr:row>110</xdr:row>
      <xdr:rowOff>2630</xdr:rowOff>
    </xdr:from>
    <xdr:to>
      <xdr:col>1</xdr:col>
      <xdr:colOff>383627</xdr:colOff>
      <xdr:row>113</xdr:row>
      <xdr:rowOff>176112</xdr:rowOff>
    </xdr:to>
    <xdr:sp macro="" textlink="">
      <xdr:nvSpPr>
        <xdr:cNvPr id="7747" name="大かっこ 7746">
          <a:extLst>
            <a:ext uri="{FF2B5EF4-FFF2-40B4-BE49-F238E27FC236}">
              <a16:creationId xmlns:a16="http://schemas.microsoft.com/office/drawing/2014/main" id="{B896F21C-BD65-4A03-A654-CFE71D7030CC}"/>
            </a:ext>
          </a:extLst>
        </xdr:cNvPr>
        <xdr:cNvSpPr/>
      </xdr:nvSpPr>
      <xdr:spPr>
        <a:xfrm rot="5400000">
          <a:off x="78786" y="19546111"/>
          <a:ext cx="973582" cy="321900"/>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xdr:col>
      <xdr:colOff>20374</xdr:colOff>
      <xdr:row>129</xdr:row>
      <xdr:rowOff>1318</xdr:rowOff>
    </xdr:from>
    <xdr:to>
      <xdr:col>3</xdr:col>
      <xdr:colOff>93</xdr:colOff>
      <xdr:row>131</xdr:row>
      <xdr:rowOff>255987</xdr:rowOff>
    </xdr:to>
    <xdr:sp macro="" textlink="">
      <xdr:nvSpPr>
        <xdr:cNvPr id="7748" name="大かっこ 7747">
          <a:extLst>
            <a:ext uri="{FF2B5EF4-FFF2-40B4-BE49-F238E27FC236}">
              <a16:creationId xmlns:a16="http://schemas.microsoft.com/office/drawing/2014/main" id="{72FC2C11-D544-4C48-96C0-0951DA6ECCA9}"/>
            </a:ext>
          </a:extLst>
        </xdr:cNvPr>
        <xdr:cNvSpPr/>
      </xdr:nvSpPr>
      <xdr:spPr>
        <a:xfrm rot="5400000">
          <a:off x="511549" y="24518983"/>
          <a:ext cx="788069" cy="322619"/>
        </a:xfrm>
        <a:prstGeom prst="bracketPair">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163548</xdr:colOff>
      <xdr:row>6</xdr:row>
      <xdr:rowOff>0</xdr:rowOff>
    </xdr:from>
    <xdr:to>
      <xdr:col>5</xdr:col>
      <xdr:colOff>684648</xdr:colOff>
      <xdr:row>6</xdr:row>
      <xdr:rowOff>126000</xdr:rowOff>
    </xdr:to>
    <xdr:sp macro="" textlink="">
      <xdr:nvSpPr>
        <xdr:cNvPr id="3" name="正方形/長方形 2">
          <a:hlinkClick xmlns:r="http://schemas.openxmlformats.org/officeDocument/2006/relationships" r:id="rId2"/>
          <a:extLst>
            <a:ext uri="{FF2B5EF4-FFF2-40B4-BE49-F238E27FC236}">
              <a16:creationId xmlns:a16="http://schemas.microsoft.com/office/drawing/2014/main" id="{67971D18-10E8-4DA9-904C-D421642E5478}"/>
            </a:ext>
          </a:extLst>
        </xdr:cNvPr>
        <xdr:cNvSpPr/>
      </xdr:nvSpPr>
      <xdr:spPr>
        <a:xfrm>
          <a:off x="1572319" y="840059"/>
          <a:ext cx="86307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北海道</a:t>
          </a:r>
        </a:p>
      </xdr:txBody>
    </xdr:sp>
    <xdr:clientData fPrintsWithSheet="0"/>
  </xdr:twoCellAnchor>
  <xdr:twoCellAnchor>
    <xdr:from>
      <xdr:col>6</xdr:col>
      <xdr:colOff>13747</xdr:colOff>
      <xdr:row>6</xdr:row>
      <xdr:rowOff>0</xdr:rowOff>
    </xdr:from>
    <xdr:to>
      <xdr:col>7</xdr:col>
      <xdr:colOff>146228</xdr:colOff>
      <xdr:row>6</xdr:row>
      <xdr:rowOff>126000</xdr:rowOff>
    </xdr:to>
    <xdr:sp macro="" textlink="">
      <xdr:nvSpPr>
        <xdr:cNvPr id="5" name="正方形/長方形 4">
          <a:hlinkClick xmlns:r="http://schemas.openxmlformats.org/officeDocument/2006/relationships" r:id="rId3"/>
          <a:extLst>
            <a:ext uri="{FF2B5EF4-FFF2-40B4-BE49-F238E27FC236}">
              <a16:creationId xmlns:a16="http://schemas.microsoft.com/office/drawing/2014/main" id="{DBCEC701-AF3F-443A-BB85-F03BC447B842}"/>
            </a:ext>
          </a:extLst>
        </xdr:cNvPr>
        <xdr:cNvSpPr/>
      </xdr:nvSpPr>
      <xdr:spPr>
        <a:xfrm>
          <a:off x="2496752" y="840059"/>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東北</a:t>
          </a:r>
        </a:p>
      </xdr:txBody>
    </xdr:sp>
    <xdr:clientData fPrintsWithSheet="0"/>
  </xdr:twoCellAnchor>
  <xdr:twoCellAnchor>
    <xdr:from>
      <xdr:col>7</xdr:col>
      <xdr:colOff>208878</xdr:colOff>
      <xdr:row>6</xdr:row>
      <xdr:rowOff>0</xdr:rowOff>
    </xdr:from>
    <xdr:to>
      <xdr:col>8</xdr:col>
      <xdr:colOff>341358</xdr:colOff>
      <xdr:row>6</xdr:row>
      <xdr:rowOff>126000</xdr:rowOff>
    </xdr:to>
    <xdr:sp macro="" textlink="">
      <xdr:nvSpPr>
        <xdr:cNvPr id="6" name="正方形/長方形 5">
          <a:hlinkClick xmlns:r="http://schemas.openxmlformats.org/officeDocument/2006/relationships" r:id="rId4"/>
          <a:extLst>
            <a:ext uri="{FF2B5EF4-FFF2-40B4-BE49-F238E27FC236}">
              <a16:creationId xmlns:a16="http://schemas.microsoft.com/office/drawing/2014/main" id="{3D0C203C-8175-491A-9A6F-B31663C98EDF}"/>
            </a:ext>
          </a:extLst>
        </xdr:cNvPr>
        <xdr:cNvSpPr/>
      </xdr:nvSpPr>
      <xdr:spPr>
        <a:xfrm>
          <a:off x="3424146" y="840059"/>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関東信越</a:t>
          </a:r>
        </a:p>
      </xdr:txBody>
    </xdr:sp>
    <xdr:clientData fPrintsWithSheet="0"/>
  </xdr:twoCellAnchor>
  <xdr:twoCellAnchor>
    <xdr:from>
      <xdr:col>8</xdr:col>
      <xdr:colOff>403264</xdr:colOff>
      <xdr:row>6</xdr:row>
      <xdr:rowOff>0</xdr:rowOff>
    </xdr:from>
    <xdr:to>
      <xdr:col>9</xdr:col>
      <xdr:colOff>611944</xdr:colOff>
      <xdr:row>6</xdr:row>
      <xdr:rowOff>126000</xdr:rowOff>
    </xdr:to>
    <xdr:sp macro="" textlink="">
      <xdr:nvSpPr>
        <xdr:cNvPr id="7" name="正方形/長方形 6">
          <a:hlinkClick xmlns:r="http://schemas.openxmlformats.org/officeDocument/2006/relationships" r:id="rId5"/>
          <a:extLst>
            <a:ext uri="{FF2B5EF4-FFF2-40B4-BE49-F238E27FC236}">
              <a16:creationId xmlns:a16="http://schemas.microsoft.com/office/drawing/2014/main" id="{573FBE18-AC47-4144-AD0A-5999E3131693}"/>
            </a:ext>
          </a:extLst>
        </xdr:cNvPr>
        <xdr:cNvSpPr/>
      </xdr:nvSpPr>
      <xdr:spPr>
        <a:xfrm>
          <a:off x="4350796" y="840059"/>
          <a:ext cx="86288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東海北陸</a:t>
          </a:r>
        </a:p>
      </xdr:txBody>
    </xdr:sp>
    <xdr:clientData fPrintsWithSheet="0"/>
  </xdr:twoCellAnchor>
  <xdr:twoCellAnchor>
    <xdr:from>
      <xdr:col>4</xdr:col>
      <xdr:colOff>163548</xdr:colOff>
      <xdr:row>7</xdr:row>
      <xdr:rowOff>20087</xdr:rowOff>
    </xdr:from>
    <xdr:to>
      <xdr:col>5</xdr:col>
      <xdr:colOff>684648</xdr:colOff>
      <xdr:row>7</xdr:row>
      <xdr:rowOff>146087</xdr:rowOff>
    </xdr:to>
    <xdr:sp macro="" textlink="">
      <xdr:nvSpPr>
        <xdr:cNvPr id="8" name="正方形/長方形 7">
          <a:hlinkClick xmlns:r="http://schemas.openxmlformats.org/officeDocument/2006/relationships" r:id="rId6"/>
          <a:extLst>
            <a:ext uri="{FF2B5EF4-FFF2-40B4-BE49-F238E27FC236}">
              <a16:creationId xmlns:a16="http://schemas.microsoft.com/office/drawing/2014/main" id="{6985BBC2-6F46-4BE9-A583-3CF583B11323}"/>
            </a:ext>
          </a:extLst>
        </xdr:cNvPr>
        <xdr:cNvSpPr/>
      </xdr:nvSpPr>
      <xdr:spPr>
        <a:xfrm>
          <a:off x="1572319" y="1034848"/>
          <a:ext cx="863070"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近畿</a:t>
          </a:r>
        </a:p>
      </xdr:txBody>
    </xdr:sp>
    <xdr:clientData fPrintsWithSheet="0"/>
  </xdr:twoCellAnchor>
  <xdr:twoCellAnchor>
    <xdr:from>
      <xdr:col>6</xdr:col>
      <xdr:colOff>13747</xdr:colOff>
      <xdr:row>7</xdr:row>
      <xdr:rowOff>20087</xdr:rowOff>
    </xdr:from>
    <xdr:to>
      <xdr:col>7</xdr:col>
      <xdr:colOff>146228</xdr:colOff>
      <xdr:row>7</xdr:row>
      <xdr:rowOff>146087</xdr:rowOff>
    </xdr:to>
    <xdr:sp macro="" textlink="">
      <xdr:nvSpPr>
        <xdr:cNvPr id="9" name="正方形/長方形 8">
          <a:hlinkClick xmlns:r="http://schemas.openxmlformats.org/officeDocument/2006/relationships" r:id="rId7"/>
          <a:extLst>
            <a:ext uri="{FF2B5EF4-FFF2-40B4-BE49-F238E27FC236}">
              <a16:creationId xmlns:a16="http://schemas.microsoft.com/office/drawing/2014/main" id="{A8DB418A-0AC4-4DA6-940D-CC9AB5B194F8}"/>
            </a:ext>
          </a:extLst>
        </xdr:cNvPr>
        <xdr:cNvSpPr/>
      </xdr:nvSpPr>
      <xdr:spPr>
        <a:xfrm>
          <a:off x="2496752" y="1034848"/>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中国四国</a:t>
          </a:r>
        </a:p>
      </xdr:txBody>
    </xdr:sp>
    <xdr:clientData fPrintsWithSheet="0"/>
  </xdr:twoCellAnchor>
  <xdr:twoCellAnchor>
    <xdr:from>
      <xdr:col>7</xdr:col>
      <xdr:colOff>208878</xdr:colOff>
      <xdr:row>7</xdr:row>
      <xdr:rowOff>20087</xdr:rowOff>
    </xdr:from>
    <xdr:to>
      <xdr:col>8</xdr:col>
      <xdr:colOff>341358</xdr:colOff>
      <xdr:row>7</xdr:row>
      <xdr:rowOff>146087</xdr:rowOff>
    </xdr:to>
    <xdr:sp macro="" textlink="">
      <xdr:nvSpPr>
        <xdr:cNvPr id="10" name="正方形/長方形 9">
          <a:hlinkClick xmlns:r="http://schemas.openxmlformats.org/officeDocument/2006/relationships" r:id="rId8"/>
          <a:extLst>
            <a:ext uri="{FF2B5EF4-FFF2-40B4-BE49-F238E27FC236}">
              <a16:creationId xmlns:a16="http://schemas.microsoft.com/office/drawing/2014/main" id="{847D4811-4111-4038-ABE3-1EDAB96EDB47}"/>
            </a:ext>
          </a:extLst>
        </xdr:cNvPr>
        <xdr:cNvSpPr/>
      </xdr:nvSpPr>
      <xdr:spPr>
        <a:xfrm>
          <a:off x="3424146" y="1034848"/>
          <a:ext cx="864744"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四国</a:t>
          </a:r>
        </a:p>
      </xdr:txBody>
    </xdr:sp>
    <xdr:clientData fPrintsWithSheet="0"/>
  </xdr:twoCellAnchor>
  <xdr:twoCellAnchor>
    <xdr:from>
      <xdr:col>8</xdr:col>
      <xdr:colOff>403264</xdr:colOff>
      <xdr:row>7</xdr:row>
      <xdr:rowOff>20087</xdr:rowOff>
    </xdr:from>
    <xdr:to>
      <xdr:col>9</xdr:col>
      <xdr:colOff>611944</xdr:colOff>
      <xdr:row>7</xdr:row>
      <xdr:rowOff>146087</xdr:rowOff>
    </xdr:to>
    <xdr:sp macro="" textlink="">
      <xdr:nvSpPr>
        <xdr:cNvPr id="11" name="正方形/長方形 10">
          <a:hlinkClick xmlns:r="http://schemas.openxmlformats.org/officeDocument/2006/relationships" r:id="rId9"/>
          <a:extLst>
            <a:ext uri="{FF2B5EF4-FFF2-40B4-BE49-F238E27FC236}">
              <a16:creationId xmlns:a16="http://schemas.microsoft.com/office/drawing/2014/main" id="{4509360A-F988-45B0-BE09-50184EA2D428}"/>
            </a:ext>
          </a:extLst>
        </xdr:cNvPr>
        <xdr:cNvSpPr/>
      </xdr:nvSpPr>
      <xdr:spPr>
        <a:xfrm>
          <a:off x="4350796" y="1034848"/>
          <a:ext cx="862885" cy="126000"/>
        </a:xfrm>
        <a:prstGeom prst="rect">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algn="ctr"/>
          <a:r>
            <a:rPr kumimoji="1" lang="ja-JP" altLang="en-US" sz="750">
              <a:solidFill>
                <a:schemeClr val="bg1"/>
              </a:solidFill>
              <a:latin typeface="HG丸ｺﾞｼｯｸM-PRO" panose="020F0600000000000000" pitchFamily="50" charset="-128"/>
              <a:ea typeface="HG丸ｺﾞｼｯｸM-PRO" panose="020F0600000000000000" pitchFamily="50" charset="-128"/>
            </a:rPr>
            <a:t>九州</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1742119</xdr:colOff>
      <xdr:row>0</xdr:row>
      <xdr:rowOff>9526</xdr:rowOff>
    </xdr:from>
    <xdr:to>
      <xdr:col>4</xdr:col>
      <xdr:colOff>232399</xdr:colOff>
      <xdr:row>0</xdr:row>
      <xdr:rowOff>239926</xdr:rowOff>
    </xdr:to>
    <xdr:sp macro="" textlink="">
      <xdr:nvSpPr>
        <xdr:cNvPr id="3" name="テキスト ボックス 2">
          <a:extLst>
            <a:ext uri="{FF2B5EF4-FFF2-40B4-BE49-F238E27FC236}">
              <a16:creationId xmlns:a16="http://schemas.microsoft.com/office/drawing/2014/main" id="{42FF2F49-AC70-4669-BC54-B87E647DD649}"/>
            </a:ext>
          </a:extLst>
        </xdr:cNvPr>
        <xdr:cNvSpPr txBox="1"/>
      </xdr:nvSpPr>
      <xdr:spPr>
        <a:xfrm>
          <a:off x="3784279" y="9526"/>
          <a:ext cx="1584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科目の内容（診療所）</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2813825</xdr:colOff>
      <xdr:row>0</xdr:row>
      <xdr:rowOff>7434</xdr:rowOff>
    </xdr:from>
    <xdr:to>
      <xdr:col>6</xdr:col>
      <xdr:colOff>469</xdr:colOff>
      <xdr:row>0</xdr:row>
      <xdr:rowOff>237834</xdr:rowOff>
    </xdr:to>
    <xdr:sp macro="" textlink="">
      <xdr:nvSpPr>
        <xdr:cNvPr id="2" name="テキスト ボックス 1">
          <a:extLst>
            <a:ext uri="{FF2B5EF4-FFF2-40B4-BE49-F238E27FC236}">
              <a16:creationId xmlns:a16="http://schemas.microsoft.com/office/drawing/2014/main" id="{BAC65F5A-B9E1-4333-B617-67F94BBB203B}"/>
            </a:ext>
          </a:extLst>
        </xdr:cNvPr>
        <xdr:cNvSpPr txBox="1"/>
      </xdr:nvSpPr>
      <xdr:spPr>
        <a:xfrm>
          <a:off x="4676079" y="7434"/>
          <a:ext cx="900000" cy="2304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1100"/>
            <a:t>職種の内容</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15A366A7-4456-4D05-8D67-0DB1219C8B22}" name="都道府県リスト47" displayName="都道府県リスト47" ref="A1:E1897" totalsRowShown="0" headerRowDxfId="8" headerRowBorderDxfId="7" tableBorderDxfId="6" totalsRowBorderDxfId="5">
  <autoFilter ref="A1:E1897" xr:uid="{094DD2FD-77D9-44AD-B0EA-75147BF4FEF4}"/>
  <tableColumns count="5">
    <tableColumn id="9" xr3:uid="{8CC5C81C-1241-48D7-8CC5-6C5D2EDF39DF}" name="列1" dataDxfId="4">
      <calculatedColumnFormula>B2&amp;COUNTIF($B$2:B2,B2)</calculatedColumnFormula>
    </tableColumn>
    <tableColumn id="2" xr3:uid="{C610C89E-C4EE-4124-85CA-15C8E29076F7}" name="都道府県名" dataDxfId="3"/>
    <tableColumn id="4" xr3:uid="{0D816F57-4C88-4AF1-8A0D-A209A3BDD9DB}" name="市町村名" dataDxfId="2"/>
    <tableColumn id="10" xr3:uid="{C01070D4-6C4E-4DC8-95CC-ABB12DBAD5C5}" name="列2" dataDxfId="1">
      <calculatedColumnFormula>B2&amp;C2</calculatedColumnFormula>
    </tableColumn>
    <tableColumn id="8" xr3:uid="{F65D6222-FF1B-4F60-BF44-7BB2C092C42D}" name="二次医療圏名" dataDxfId="0"/>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85751-3786-466A-A43A-D76B59516859}">
  <sheetPr>
    <tabColor rgb="FFFF0000"/>
  </sheetPr>
  <dimension ref="A1:Y150"/>
  <sheetViews>
    <sheetView tabSelected="1" view="pageBreakPreview" zoomScaleNormal="100" zoomScaleSheetLayoutView="100" workbookViewId="0">
      <pane ySplit="2" topLeftCell="A3" activePane="bottomLeft" state="frozen"/>
      <selection pane="bottomLeft" activeCell="N5" sqref="N5"/>
    </sheetView>
  </sheetViews>
  <sheetFormatPr defaultColWidth="5.625" defaultRowHeight="13.5" x14ac:dyDescent="0.4"/>
  <cols>
    <col min="1" max="1" width="5" style="11" customWidth="1"/>
    <col min="2" max="5" width="4.5" style="11" customWidth="1"/>
    <col min="6" max="8" width="9.625" style="11" customWidth="1"/>
    <col min="9" max="9" width="8.625" style="11" customWidth="1"/>
    <col min="10" max="10" width="9.625" style="11" customWidth="1"/>
    <col min="11" max="11" width="8.625" style="11" customWidth="1"/>
    <col min="12" max="12" width="14" style="11" customWidth="1"/>
    <col min="13" max="15" width="9.625" style="11" customWidth="1"/>
    <col min="16" max="16" width="8.625" style="11" customWidth="1"/>
    <col min="17" max="19" width="8.625" style="11" hidden="1" customWidth="1"/>
    <col min="20" max="25" width="5.625" style="11" hidden="1" customWidth="1"/>
    <col min="26" max="26" width="5.625" style="11" customWidth="1"/>
    <col min="27" max="16384" width="5.625" style="11"/>
  </cols>
  <sheetData>
    <row r="1" spans="1:25" ht="18" customHeight="1" x14ac:dyDescent="0.4">
      <c r="A1" s="226" t="str">
        <f>Q1</f>
        <v>未記載セルチェック：【未記載セル（色付）が残っています。】</v>
      </c>
      <c r="B1" s="226"/>
      <c r="C1" s="226"/>
      <c r="D1" s="226"/>
      <c r="E1" s="226"/>
      <c r="F1" s="226"/>
      <c r="G1" s="226"/>
      <c r="H1" s="226"/>
      <c r="I1" s="226"/>
      <c r="J1" s="226"/>
      <c r="K1" s="226" t="str">
        <f>R1</f>
        <v>内訳数値チェック：【記載Ｏ.Ｋ.】</v>
      </c>
      <c r="L1" s="226"/>
      <c r="M1" s="226"/>
      <c r="N1" s="226"/>
      <c r="O1" s="226"/>
      <c r="P1" s="226"/>
      <c r="Q1" s="24" t="str">
        <f>IF(COUNTBLANK(M7:M8)+COUNTBLANK(N5:N6)+IF(AND(M7="１有",N7=""),1,0)+IF(AND(M8="１有",N8=""),1,0)+COUNTBLANK(C10:C11)+COUNTBLANK(L11)+COUNTBLANK(O11:O12)+COUNTBLANK(E12)+COUNTBLANK(H12)+COUNTBLANK(K12)+COUNTBLANK(G14)+COUNTBLANK(L14)+COUNTBLANK(D16)+COUNTBLANK(J16)+COUNTBLANK(L18:L22)+COUNTBLANK(L24:L26)+COUNTBLANK(L28:L30)+COUNTBLANK(L32:L37)+IF(AND(D16=T5,L38=""),1,0)+COUNTBLANK(L39:L48)+IF(AND(D16=T5,L50=""),1,0)+COUNTBLANK(L51)+IF(AND(D16=T5,L52=""),1,0)+COUNTBLANK(L53)+COUNTBLANK(L56:L61)+COUNTBLANK(L65:L68)+COUNTBLANK(L70:L71)+COUNTBLANK(G94)+COUNTBLANK(L94)+COUNTBLANK(F96)+IF(COUNTBLANK(F102)+COUNTBLANK(J102)=0,0,COUNTBLANK(M102))+IF(COUNTBLANK(F103)+COUNTBLANK(J103)=0,0,COUNTBLANK(M103))+IF(COUNTBLANK(F104)+COUNTBLANK(J104)=0,0,COUNTBLANK(M104))+IF(COUNTBLANK(F105)+COUNTBLANK(J105)=0,0,COUNTBLANK(M105))+IF(COUNTBLANK(F106)+COUNTBLANK(J106)=0,0,COUNTBLANK(M106))+IF(COUNTBLANK(F107)+COUNTBLANK(J107)=0,0,COUNTBLANK(M107))+IF(COUNTBLANK(F108)+COUNTBLANK(J108)=0,0,COUNTBLANK(M108))+IF(COUNTBLANK(F109)+COUNTBLANK(J109)=0,0,COUNTBLANK(M109))+IF(COUNTBLANK(F110)+COUNTBLANK(J110)=0,0,COUNTBLANK(M110))+IF(COUNTBLANK(F111)+COUNTBLANK(J111)=0,0,COUNTBLANK(M111))+IF(COUNTBLANK(F112)+COUNTBLANK(J112)=0,0,COUNTBLANK(M112))+IF(COUNTBLANK(F113)+COUNTBLANK(J113)=0,0,COUNTBLANK(M113))+IF(COUNTBLANK(F114)+COUNTBLANK(J114)=0,0,COUNTBLANK(M114))+IF(COUNTBLANK(F115)+COUNTBLANK(J115)=0,0,COUNTBLANK(M115))+IF(COUNTBLANK(F116)+COUNTBLANK(J116)=0,0,COUNTBLANK(M116))+IF(COUNTBLANK(F117)+COUNTBLANK(J117)=0,0,COUNTBLANK(M117))+IF(COUNTBLANK(F118)+COUNTBLANK(J118)=0,0,COUNTBLANK(M118))+IF(COUNTBLANK(F119)+COUNTBLANK(J119)=0,0,COUNTBLANK(M119))+IF(COUNTBLANK(F120)+COUNTBLANK(J120)=0,0,COUNTBLANK(M120))+IF(COUNTBLANK(F121)+COUNTBLANK(J121)=0,0,COUNTBLANK(M121))+IF(COUNTBLANK(F122)+COUNTBLANK(J122)=0,0,COUNTBLANK(M122))+IF(COUNTBLANK(F123)+COUNTBLANK(J123)=0,0,COUNTBLANK(M123))+IF(COUNTBLANK(F124)+COUNTBLANK(J124)=0,0,COUNTBLANK(M124))+IF(COUNTBLANK(F125)+COUNTBLANK(J125)=0,0,COUNTBLANK(M125))+IF(COUNTBLANK(F126)+COUNTBLANK(J126)=0,0,COUNTBLANK(M126))+IF(COUNTBLANK(F127)+COUNTBLANK(J127)=0,0,COUNTBLANK(M127))+IF(COUNTBLANK(F128)+COUNTBLANK(J128)=0,0,COUNTBLANK(M128))+IF(COUNTBLANK(F129)+COUNTBLANK(J129)=0,0,COUNTBLANK(M129))+IF(COUNTBLANK(F130)+COUNTBLANK(J130)=0,0,COUNTBLANK(M130))+IF(COUNTBLANK(F131)+COUNTBLANK(J131)=0,0,COUNTBLANK(M131))+IF(COUNTBLANK(F132)+COUNTBLANK(J132)=0,0,COUNTBLANK(M132))+IF(COUNTBLANK(F133)+COUNTBLANK(J133)=0,0,COUNTBLANK(M133))+IF(COUNTBLANK(G102)=0,0,COUNTBLANK(N102))+IF(COUNTBLANK(G103)=0,0,COUNTBLANK(N103))+IF(COUNTBLANK(G104)=0,0,COUNTBLANK(N104))+IF(COUNTBLANK(G105)=0,0,COUNTBLANK(N105))+IF(COUNTBLANK(G106)=0,0,COUNTBLANK(N106))+IF(COUNTBLANK(G107)=0,0,COUNTBLANK(N107))+IF(COUNTBLANK(G108)=0,0,COUNTBLANK(N108))+IF(COUNTBLANK(G109)=0,0,COUNTBLANK(N109))+IF(COUNTBLANK(G110)=0,0,COUNTBLANK(N110))+IF(COUNTBLANK(G111)=0,0,COUNTBLANK(N111))+IF(COUNTBLANK(G112)=0,0,COUNTBLANK(N112))+IF(COUNTBLANK(G113)=0,0,COUNTBLANK(N113))+IF(COUNTBLANK(G114)=0,0,COUNTBLANK(N114))+IF(COUNTBLANK(G115)=0,0,COUNTBLANK(N115))+IF(COUNTBLANK(G116)=0,0,COUNTBLANK(N116))+IF(COUNTBLANK(G117)=0,0,COUNTBLANK(N117))+IF(COUNTBLANK(G118)=0,0,COUNTBLANK(N118))+IF(COUNTBLANK(G119)=0,0,COUNTBLANK(N119))+IF(COUNTBLANK(G120)=0,0,COUNTBLANK(N120))+IF(COUNTBLANK(G121)=0,0,COUNTBLANK(N121))+IF(COUNTBLANK(G122)=0,0,COUNTBLANK(N122))+IF(COUNTBLANK(G123)=0,0,COUNTBLANK(N123))+IF(COUNTBLANK(G124)=0,0,COUNTBLANK(N124))+IF(COUNTBLANK(G125)=0,0,COUNTBLANK(N125))+IF(COUNTBLANK(G126)=0,0,COUNTBLANK(N126))+IF(COUNTBLANK(G127)=0,0,COUNTBLANK(N127))+IF(COUNTBLANK(G128)=0,0,COUNTBLANK(N128))+IF(COUNTBLANK(G129)=0,0,COUNTBLANK(N129))+IF(COUNTBLANK(G130)=0,0,COUNTBLANK(N130))+IF(COUNTBLANK(G131)=0,0,COUNTBLANK(N131))+IF(COUNTBLANK(G132)=0,0,COUNTBLANK(N132))+IF(COUNTBLANK(G133)=0,0,COUNTBLANK(N133))+IF(COUNTBLANK(H102)=0,0,COUNTBLANK(O102))+IF(COUNTBLANK(H103)=0,0,COUNTBLANK(O103))+IF(COUNTBLANK(H104)=0,0,COUNTBLANK(O104))+IF(COUNTBLANK(H105)=0,0,COUNTBLANK(O105))+IF(COUNTBLANK(H106)=0,0,COUNTBLANK(O106))+IF(COUNTBLANK(H107)=0,0,COUNTBLANK(O107))+IF(COUNTBLANK(H108)=0,0,COUNTBLANK(O108))+IF(COUNTBLANK(H109)=0,0,COUNTBLANK(O109))+IF(COUNTBLANK(H110)=0,0,COUNTBLANK(O110))+IF(COUNTBLANK(H111)=0,0,COUNTBLANK(O111))+IF(COUNTBLANK(H112)=0,0,COUNTBLANK(O112))+IF(COUNTBLANK(H113)=0,0,COUNTBLANK(O113))+IF(COUNTBLANK(H114)=0,0,COUNTBLANK(O114))+IF(COUNTBLANK(H115)=0,0,COUNTBLANK(O115))+IF(COUNTBLANK(H116)=0,0,COUNTBLANK(O116))+IF(COUNTBLANK(H117)=0,0,COUNTBLANK(O117))+IF(COUNTBLANK(H118)=0,0,COUNTBLANK(O118))+IF(COUNTBLANK(H119)=0,0,COUNTBLANK(O119))+IF(COUNTBLANK(H120)=0,0,COUNTBLANK(O120))+IF(COUNTBLANK(H121)=0,0,COUNTBLANK(O121))+IF(COUNTBLANK(H122)=0,0,COUNTBLANK(O122))+IF(COUNTBLANK(H123)=0,0,COUNTBLANK(O123))+IF(COUNTBLANK(H124)=0,0,COUNTBLANK(O124))+IF(COUNTBLANK(H125)=0,0,COUNTBLANK(O125))+IF(COUNTBLANK(H126)=0,0,COUNTBLANK(O126))+IF(COUNTBLANK(H127)=0,0,COUNTBLANK(O127))+IF(COUNTBLANK(H128)=0,0,COUNTBLANK(O128))+IF(COUNTBLANK(H129)=0,0,COUNTBLANK(O129))+IF(COUNTBLANK(H130)=0,0,COUNTBLANK(O130))+IF(COUNTBLANK(H131)=0,0,COUNTBLANK(O131))+IF(COUNTBLANK(H132)=0,0,COUNTBLANK(O132))+IF(COUNTBLANK(H133)=0,0,COUNTBLANK(O133))+IF(COUNTBLANK(I102)+COUNTBLANK(K102)=0,0,COUNTBLANK(P102))+IF(COUNTBLANK(I103)+COUNTBLANK(K103)=0,0,COUNTBLANK(P103))+IF(COUNTBLANK(I104)+COUNTBLANK(K104)=0,0,COUNTBLANK(P104))+IF(COUNTBLANK(I105)+COUNTBLANK(K105)=0,0,COUNTBLANK(P105))+IF(COUNTBLANK(I106)+COUNTBLANK(K106)=0,0,COUNTBLANK(P106))+IF(COUNTBLANK(I107)+COUNTBLANK(K107)=0,0,COUNTBLANK(P107))+IF(COUNTBLANK(I108)+COUNTBLANK(K108)=0,0,COUNTBLANK(P108))+IF(COUNTBLANK(I109)+COUNTBLANK(K109)=0,0,COUNTBLANK(P109))+IF(COUNTBLANK(I110)+COUNTBLANK(K110)=0,0,COUNTBLANK(P110))+IF(COUNTBLANK(I111)+COUNTBLANK(K111)=0,0,COUNTBLANK(P111))+IF(COUNTBLANK(I112)+COUNTBLANK(K112)=0,0,COUNTBLANK(P112))+IF(COUNTBLANK(I113)+COUNTBLANK(K113)=0,0,COUNTBLANK(P113))+IF(COUNTBLANK(I114)+COUNTBLANK(K114)=0,0,COUNTBLANK(P114))+IF(COUNTBLANK(I115)+COUNTBLANK(K115)=0,0,COUNTBLANK(P115))+IF(COUNTBLANK(I116)+COUNTBLANK(K116)=0,0,COUNTBLANK(P116))+IF(COUNTBLANK(I117)+COUNTBLANK(K117)=0,0,COUNTBLANK(P117))+IF(COUNTBLANK(I118)+COUNTBLANK(K118)=0,0,COUNTBLANK(P118))+IF(COUNTBLANK(I119)+COUNTBLANK(K119)=0,0,COUNTBLANK(P119))+IF(COUNTBLANK(I120)+COUNTBLANK(K120)=0,0,COUNTBLANK(P120))+IF(COUNTBLANK(I121)+COUNTBLANK(K121)=0,0,COUNTBLANK(P121))+IF(COUNTBLANK(I122)+COUNTBLANK(K122)=0,0,COUNTBLANK(P122))+IF(COUNTBLANK(I123)+COUNTBLANK(K123)=0,0,COUNTBLANK(P123))+IF(COUNTBLANK(I124)+COUNTBLANK(K124)=0,0,COUNTBLANK(P124))+IF(COUNTBLANK(I125)+COUNTBLANK(K125)=0,0,COUNTBLANK(P125))+IF(COUNTBLANK(I126)+COUNTBLANK(K126)=0,0,COUNTBLANK(P126))+IF(COUNTBLANK(I127)+COUNTBLANK(K127)=0,0,COUNTBLANK(P127))+IF(COUNTBLANK(I128)+COUNTBLANK(K128)=0,0,COUNTBLANK(P128))+IF(COUNTBLANK(I129)+COUNTBLANK(K129)=0,0,COUNTBLANK(P129))+IF(COUNTBLANK(I130)+COUNTBLANK(K130)=0,0,COUNTBLANK(P130))+IF(COUNTBLANK(I131)+COUNTBLANK(K131)=0,0,COUNTBLANK(P131))+IF(COUNTBLANK(I132)+COUNTBLANK(K132)=0,0,COUNTBLANK(P132))+IF(COUNTBLANK(I133)+COUNTBLANK(K133)=0,0,COUNTBLANK(P133))=0,"未記載セルチェック：【記載Ｏ.Ｋ.】","未記載セルチェック：【未記載セル（色付）が残っています。】")</f>
        <v>未記載セルチェック：【未記載セル（色付）が残っています。】</v>
      </c>
      <c r="R1" s="24" t="str">
        <f>IF((IF(M45="←内訳より小さい",1,0)+IF(M49="←内訳より小さい",1,0)+IF(M56="←内訳より小さい",1,0)+IF(M60="←内訳より小さい",1,0)+IF(M65="←内訳より小さい",1,0))=0,"内訳数値チェック：【記載Ｏ.Ｋ.】","内訳数値チェック：【内訳より小さい科目があります。】")</f>
        <v>内訳数値チェック：【記載Ｏ.Ｋ.】</v>
      </c>
    </row>
    <row r="2" spans="1:25" ht="18" hidden="1" customHeight="1" x14ac:dyDescent="0.4"/>
    <row r="3" spans="1:25" ht="14.45" customHeight="1" x14ac:dyDescent="0.4">
      <c r="A3" s="238" t="s">
        <v>102</v>
      </c>
      <c r="B3" s="238"/>
      <c r="C3" s="238"/>
      <c r="D3" s="238"/>
      <c r="E3" s="238"/>
      <c r="F3" s="238"/>
      <c r="G3" s="238"/>
      <c r="H3" s="238"/>
      <c r="I3" s="238"/>
      <c r="J3" s="238"/>
      <c r="K3" s="238"/>
      <c r="L3" s="238"/>
      <c r="M3" s="238"/>
      <c r="N3" s="238"/>
      <c r="O3" s="238"/>
      <c r="P3" s="238"/>
      <c r="S3" s="24"/>
    </row>
    <row r="4" spans="1:25" ht="6" customHeight="1" x14ac:dyDescent="0.4">
      <c r="A4" s="85"/>
      <c r="B4" s="85"/>
      <c r="C4" s="85"/>
      <c r="D4" s="85"/>
      <c r="E4" s="85"/>
      <c r="F4" s="85"/>
      <c r="G4" s="85"/>
      <c r="H4" s="85"/>
      <c r="I4" s="85"/>
      <c r="J4" s="85"/>
      <c r="K4" s="85"/>
      <c r="L4" s="86"/>
      <c r="M4" s="85"/>
      <c r="N4" s="85"/>
      <c r="O4" s="85"/>
      <c r="P4" s="85"/>
      <c r="Q4" s="24"/>
      <c r="R4" s="24"/>
      <c r="S4" s="24"/>
    </row>
    <row r="5" spans="1:25" ht="13.9" customHeight="1" x14ac:dyDescent="0.4">
      <c r="K5" s="18" t="s">
        <v>73</v>
      </c>
      <c r="L5" s="58"/>
      <c r="M5" s="57"/>
      <c r="N5" s="104"/>
      <c r="O5" s="105"/>
      <c r="P5" s="106"/>
      <c r="Q5" s="34"/>
      <c r="R5" s="153" t="s">
        <v>3132</v>
      </c>
      <c r="S5" s="34" t="s">
        <v>3125</v>
      </c>
      <c r="T5" s="11" t="s">
        <v>2626</v>
      </c>
      <c r="U5" s="11" t="s">
        <v>284</v>
      </c>
      <c r="V5" s="11" t="s">
        <v>285</v>
      </c>
      <c r="W5" s="11" t="s">
        <v>197</v>
      </c>
      <c r="X5" s="11" t="s">
        <v>198</v>
      </c>
      <c r="Y5" s="11" t="s">
        <v>199</v>
      </c>
    </row>
    <row r="6" spans="1:25" ht="13.9" customHeight="1" x14ac:dyDescent="0.4">
      <c r="K6" s="18" t="s">
        <v>192</v>
      </c>
      <c r="L6" s="58"/>
      <c r="M6" s="57"/>
      <c r="N6" s="108"/>
      <c r="O6" s="110"/>
      <c r="P6" s="109"/>
      <c r="Q6" s="34"/>
      <c r="R6" s="153" t="s">
        <v>3133</v>
      </c>
      <c r="S6" s="34" t="s">
        <v>3126</v>
      </c>
      <c r="T6" s="11" t="s">
        <v>2627</v>
      </c>
      <c r="U6" s="33">
        <v>0.1</v>
      </c>
      <c r="V6" s="33">
        <v>0.08</v>
      </c>
    </row>
    <row r="7" spans="1:25" ht="13.9" customHeight="1" x14ac:dyDescent="0.4">
      <c r="K7" s="18" t="s">
        <v>104</v>
      </c>
      <c r="L7" s="59"/>
      <c r="M7" s="76"/>
      <c r="N7" s="104"/>
      <c r="O7" s="105"/>
      <c r="P7" s="106"/>
      <c r="Q7" s="34"/>
      <c r="R7" s="153" t="s">
        <v>3134</v>
      </c>
      <c r="S7" s="34"/>
      <c r="U7" s="11">
        <f>1+(1*U6)</f>
        <v>1.1000000000000001</v>
      </c>
      <c r="V7" s="11">
        <f>1+(1*V6)</f>
        <v>1.08</v>
      </c>
      <c r="W7" s="11" t="s">
        <v>106</v>
      </c>
      <c r="X7" s="11" t="s">
        <v>106</v>
      </c>
      <c r="Y7" s="11" t="s">
        <v>106</v>
      </c>
    </row>
    <row r="8" spans="1:25" ht="13.9" customHeight="1" x14ac:dyDescent="0.4">
      <c r="K8" s="54" t="s">
        <v>191</v>
      </c>
      <c r="L8" s="59"/>
      <c r="M8" s="77"/>
      <c r="N8" s="104"/>
      <c r="O8" s="105"/>
      <c r="P8" s="106"/>
      <c r="Q8" s="34"/>
      <c r="R8" s="34"/>
      <c r="S8" s="34"/>
      <c r="W8" s="11" t="s">
        <v>107</v>
      </c>
      <c r="X8" s="11" t="s">
        <v>146</v>
      </c>
      <c r="Y8" s="11" t="s">
        <v>107</v>
      </c>
    </row>
    <row r="9" spans="1:25" ht="6" customHeight="1" x14ac:dyDescent="0.4">
      <c r="Q9" s="23"/>
      <c r="R9" s="23"/>
      <c r="S9" s="23"/>
      <c r="W9" s="11" t="s">
        <v>108</v>
      </c>
      <c r="X9" s="11" t="s">
        <v>147</v>
      </c>
      <c r="Y9" s="11" t="s">
        <v>108</v>
      </c>
    </row>
    <row r="10" spans="1:25" ht="13.9" customHeight="1" x14ac:dyDescent="0.4">
      <c r="A10" s="239" t="s">
        <v>74</v>
      </c>
      <c r="B10" s="239"/>
      <c r="C10" s="107"/>
      <c r="D10" s="114"/>
      <c r="E10" s="114"/>
      <c r="F10" s="114"/>
      <c r="G10" s="114"/>
      <c r="H10" s="114"/>
      <c r="I10" s="114"/>
      <c r="J10" s="114"/>
      <c r="K10" s="114"/>
      <c r="L10" s="114"/>
      <c r="M10" s="114"/>
      <c r="N10" s="114"/>
      <c r="O10" s="114"/>
      <c r="P10" s="115"/>
      <c r="Q10" s="23"/>
      <c r="R10" s="23"/>
      <c r="S10" s="23"/>
      <c r="W10" s="11" t="s">
        <v>109</v>
      </c>
      <c r="X10" s="11" t="s">
        <v>109</v>
      </c>
      <c r="Y10" s="11" t="s">
        <v>109</v>
      </c>
    </row>
    <row r="11" spans="1:25" ht="13.9" customHeight="1" x14ac:dyDescent="0.4">
      <c r="A11" s="239" t="s">
        <v>2992</v>
      </c>
      <c r="B11" s="239"/>
      <c r="C11" s="107"/>
      <c r="D11" s="114"/>
      <c r="E11" s="114"/>
      <c r="F11" s="114"/>
      <c r="G11" s="114"/>
      <c r="H11" s="114"/>
      <c r="I11" s="115"/>
      <c r="J11" s="207" t="s">
        <v>2728</v>
      </c>
      <c r="K11" s="207"/>
      <c r="L11" s="112"/>
      <c r="M11" s="207" t="s">
        <v>2729</v>
      </c>
      <c r="N11" s="207"/>
      <c r="O11" s="111"/>
      <c r="P11" s="119"/>
      <c r="Q11" s="23"/>
      <c r="R11" s="23"/>
      <c r="S11" s="23"/>
      <c r="W11" s="11" t="s">
        <v>110</v>
      </c>
      <c r="X11" s="11" t="s">
        <v>148</v>
      </c>
      <c r="Y11" s="11" t="s">
        <v>110</v>
      </c>
    </row>
    <row r="12" spans="1:25" ht="13.9" customHeight="1" x14ac:dyDescent="0.4">
      <c r="A12" s="210" t="s">
        <v>2993</v>
      </c>
      <c r="B12" s="210"/>
      <c r="C12" s="207" t="s">
        <v>403</v>
      </c>
      <c r="D12" s="207"/>
      <c r="E12" s="113"/>
      <c r="F12" s="120"/>
      <c r="G12" s="82" t="s">
        <v>404</v>
      </c>
      <c r="H12" s="113"/>
      <c r="I12" s="120"/>
      <c r="J12" s="53" t="s">
        <v>2727</v>
      </c>
      <c r="K12" s="113"/>
      <c r="L12" s="120"/>
      <c r="M12" s="207" t="s">
        <v>2624</v>
      </c>
      <c r="N12" s="207"/>
      <c r="O12" s="113"/>
      <c r="P12" s="120"/>
      <c r="Q12" s="23"/>
      <c r="R12" s="23"/>
      <c r="S12" s="23"/>
      <c r="W12" s="22" t="s">
        <v>111</v>
      </c>
      <c r="X12" s="22" t="s">
        <v>149</v>
      </c>
      <c r="Y12" s="22" t="s">
        <v>200</v>
      </c>
    </row>
    <row r="13" spans="1:25" ht="6" customHeight="1" x14ac:dyDescent="0.4">
      <c r="Q13" s="23"/>
      <c r="R13" s="23"/>
      <c r="S13" s="23"/>
      <c r="W13" s="22" t="s">
        <v>112</v>
      </c>
      <c r="X13" s="11" t="s">
        <v>150</v>
      </c>
      <c r="Y13" s="11" t="s">
        <v>202</v>
      </c>
    </row>
    <row r="14" spans="1:25" ht="13.9" customHeight="1" x14ac:dyDescent="0.4">
      <c r="E14" s="28" t="s">
        <v>2730</v>
      </c>
      <c r="F14" s="103" t="s">
        <v>240</v>
      </c>
      <c r="G14" s="118"/>
      <c r="H14" s="121"/>
      <c r="I14" s="121"/>
      <c r="J14" s="145"/>
      <c r="K14" s="146" t="s">
        <v>241</v>
      </c>
      <c r="L14" s="118"/>
      <c r="M14" s="121"/>
      <c r="N14" s="145" t="s">
        <v>242</v>
      </c>
      <c r="O14" s="145"/>
      <c r="P14" s="145" t="s">
        <v>3214</v>
      </c>
      <c r="Q14" s="24"/>
      <c r="R14" s="27" t="s">
        <v>195</v>
      </c>
      <c r="S14" s="25"/>
      <c r="W14" s="11" t="s">
        <v>113</v>
      </c>
      <c r="X14" s="11" t="s">
        <v>151</v>
      </c>
      <c r="Y14" s="11" t="s">
        <v>151</v>
      </c>
    </row>
    <row r="15" spans="1:25" ht="6" customHeight="1" x14ac:dyDescent="0.4">
      <c r="M15" s="145"/>
      <c r="N15" s="145"/>
      <c r="O15" s="145"/>
      <c r="P15" s="145"/>
      <c r="Q15" s="23"/>
      <c r="R15" s="25"/>
      <c r="S15" s="25"/>
      <c r="W15" s="11" t="s">
        <v>114</v>
      </c>
      <c r="X15" s="11" t="s">
        <v>152</v>
      </c>
      <c r="Y15" s="11" t="s">
        <v>152</v>
      </c>
    </row>
    <row r="16" spans="1:25" ht="13.9" customHeight="1" x14ac:dyDescent="0.4">
      <c r="A16" s="177" t="s">
        <v>75</v>
      </c>
      <c r="B16" s="178"/>
      <c r="C16" s="209"/>
      <c r="D16" s="116"/>
      <c r="E16" s="117"/>
      <c r="H16" s="208" t="s">
        <v>105</v>
      </c>
      <c r="I16" s="208"/>
      <c r="J16" s="116"/>
      <c r="K16" s="117"/>
      <c r="L16" s="101"/>
      <c r="M16" s="116"/>
      <c r="N16" s="117"/>
      <c r="P16" s="28" t="s">
        <v>232</v>
      </c>
      <c r="Q16" s="35"/>
      <c r="R16" s="25"/>
      <c r="S16" s="25"/>
      <c r="W16" s="11" t="s">
        <v>115</v>
      </c>
      <c r="X16" s="11" t="s">
        <v>153</v>
      </c>
      <c r="Y16" s="11" t="s">
        <v>153</v>
      </c>
    </row>
    <row r="17" spans="1:25" ht="13.9" customHeight="1" x14ac:dyDescent="0.4">
      <c r="A17" s="208" t="s">
        <v>76</v>
      </c>
      <c r="B17" s="208"/>
      <c r="C17" s="208"/>
      <c r="D17" s="208"/>
      <c r="E17" s="208"/>
      <c r="F17" s="208"/>
      <c r="G17" s="208"/>
      <c r="H17" s="208"/>
      <c r="I17" s="208"/>
      <c r="J17" s="208"/>
      <c r="K17" s="208"/>
      <c r="L17" s="84" t="s">
        <v>244</v>
      </c>
      <c r="M17" s="208" t="s">
        <v>243</v>
      </c>
      <c r="N17" s="208"/>
      <c r="O17" s="208"/>
      <c r="P17" s="208"/>
      <c r="Q17" s="24" t="s">
        <v>196</v>
      </c>
      <c r="R17" s="27" t="s">
        <v>193</v>
      </c>
      <c r="S17" s="27" t="s">
        <v>194</v>
      </c>
      <c r="W17" s="11" t="s">
        <v>116</v>
      </c>
      <c r="X17" s="11" t="s">
        <v>154</v>
      </c>
      <c r="Y17" s="11" t="s">
        <v>154</v>
      </c>
    </row>
    <row r="18" spans="1:25" ht="13.9" customHeight="1" x14ac:dyDescent="0.4">
      <c r="A18" s="30" t="s">
        <v>205</v>
      </c>
      <c r="D18" s="12" t="s">
        <v>18</v>
      </c>
      <c r="E18" s="12"/>
      <c r="F18" s="12"/>
      <c r="G18" s="12"/>
      <c r="H18" s="12"/>
      <c r="I18" s="12"/>
      <c r="J18" s="12"/>
      <c r="L18" s="137"/>
      <c r="M18" s="93"/>
      <c r="O18" s="12"/>
      <c r="P18" s="15"/>
      <c r="Q18" s="23" t="str">
        <f>D18</f>
        <v>医業収益</v>
      </c>
      <c r="R18" s="95">
        <f t="shared" ref="R18:R30" si="0">IF($D$16=$T$6,"－",L18)</f>
        <v>0</v>
      </c>
      <c r="S18" s="96">
        <f>IF(L18=0,0,IF($D$16=$T$5,(L19-IF(OR(L22="*",L22="＊"),0,L22)+ROUNDDOWN(IF(OR(L22="*",L22="＊"),0,L22)*$U$7,0)+L24+ROUNDDOWN(L28*$U$7,0)),L18))</f>
        <v>0</v>
      </c>
      <c r="W18" s="11" t="s">
        <v>117</v>
      </c>
      <c r="X18" s="11" t="s">
        <v>155</v>
      </c>
      <c r="Y18" s="11" t="s">
        <v>155</v>
      </c>
    </row>
    <row r="19" spans="1:25" ht="13.9" customHeight="1" x14ac:dyDescent="0.4">
      <c r="A19" s="30" t="s">
        <v>257</v>
      </c>
      <c r="E19" s="11" t="s">
        <v>19</v>
      </c>
      <c r="L19" s="131"/>
      <c r="M19" s="92"/>
      <c r="P19" s="15"/>
      <c r="Q19" s="23" t="str">
        <f>E19</f>
        <v>入院診療収益</v>
      </c>
      <c r="R19" s="95">
        <f>IF($D$16=$T$6,"－",L19)</f>
        <v>0</v>
      </c>
      <c r="S19" s="97">
        <f>IF(L19=0,0,IF($D$16=$T$5,(L19-IF(OR(L22="*",L22="＊"),0,L22)+ROUNDDOWN(IF(OR(L22="*",L22="＊"),0,L22)*$U$7,0)),L19))</f>
        <v>0</v>
      </c>
      <c r="T19" s="11" t="s">
        <v>397</v>
      </c>
      <c r="W19" s="11" t="s">
        <v>118</v>
      </c>
      <c r="X19" s="11" t="s">
        <v>156</v>
      </c>
      <c r="Y19" s="11" t="s">
        <v>156</v>
      </c>
    </row>
    <row r="20" spans="1:25" ht="13.9" customHeight="1" x14ac:dyDescent="0.4">
      <c r="A20" s="30" t="s">
        <v>258</v>
      </c>
      <c r="F20" s="11" t="s">
        <v>3005</v>
      </c>
      <c r="L20" s="132"/>
      <c r="M20" s="92" t="s">
        <v>280</v>
      </c>
      <c r="P20" s="15"/>
      <c r="Q20" s="23" t="str">
        <f>F20</f>
        <v>保険診療収益（患者負担含む）</v>
      </c>
      <c r="R20" s="95">
        <f t="shared" si="0"/>
        <v>0</v>
      </c>
      <c r="S20" s="95">
        <f>IF($D$16=$T$5,L20,L20)</f>
        <v>0</v>
      </c>
      <c r="T20" s="11" t="s">
        <v>77</v>
      </c>
      <c r="W20" s="11" t="s">
        <v>119</v>
      </c>
      <c r="X20" s="11" t="s">
        <v>157</v>
      </c>
      <c r="Y20" s="11" t="s">
        <v>157</v>
      </c>
    </row>
    <row r="21" spans="1:25" ht="13.9" customHeight="1" x14ac:dyDescent="0.4">
      <c r="A21" s="30" t="s">
        <v>259</v>
      </c>
      <c r="F21" s="11" t="s">
        <v>3006</v>
      </c>
      <c r="L21" s="131"/>
      <c r="M21" s="92" t="s">
        <v>280</v>
      </c>
      <c r="P21" s="15"/>
      <c r="Q21" s="23" t="str">
        <f>F21</f>
        <v>公害等診療収益</v>
      </c>
      <c r="R21" s="95">
        <f>IF($D$16=$T$6,"－",L21)</f>
        <v>0</v>
      </c>
      <c r="S21" s="95">
        <f>IF($D$16=$T$5,L21,L21)</f>
        <v>0</v>
      </c>
      <c r="T21" s="11" t="s">
        <v>78</v>
      </c>
      <c r="W21" s="11" t="s">
        <v>120</v>
      </c>
      <c r="X21" s="11" t="s">
        <v>158</v>
      </c>
      <c r="Y21" s="11" t="s">
        <v>158</v>
      </c>
    </row>
    <row r="22" spans="1:25" ht="13.9" customHeight="1" x14ac:dyDescent="0.4">
      <c r="A22" s="30" t="s">
        <v>260</v>
      </c>
      <c r="F22" s="11" t="s">
        <v>20</v>
      </c>
      <c r="L22" s="131"/>
      <c r="M22" s="92" t="s">
        <v>280</v>
      </c>
      <c r="P22" s="15"/>
      <c r="Q22" s="23" t="str">
        <f>F22</f>
        <v>室料差額収益</v>
      </c>
      <c r="R22" s="95">
        <f>IF($D$16=$T$6,"－",L22)</f>
        <v>0</v>
      </c>
      <c r="S22" s="98">
        <f>IF(OR($L$22="*",$L$22="＊"),"*",IF($D$16=$T$5,ROUNDDOWN(L22*$U$7,0),L22))</f>
        <v>0</v>
      </c>
      <c r="T22" s="11" t="s">
        <v>0</v>
      </c>
      <c r="W22" s="11" t="s">
        <v>121</v>
      </c>
      <c r="X22" s="11" t="s">
        <v>159</v>
      </c>
      <c r="Y22" s="11" t="s">
        <v>159</v>
      </c>
    </row>
    <row r="23" spans="1:25" ht="13.9" customHeight="1" x14ac:dyDescent="0.4">
      <c r="A23" s="30" t="s">
        <v>3003</v>
      </c>
      <c r="F23" s="11" t="s">
        <v>3001</v>
      </c>
      <c r="L23" s="133">
        <f>IF(OR(L20="*",L20="＊",L21="*",L21="＊",L22="*",L22="＊"),"-",L19-L20-L21-L22)</f>
        <v>0</v>
      </c>
      <c r="M23" s="92" t="s">
        <v>279</v>
      </c>
      <c r="P23" s="15"/>
      <c r="Q23" s="23" t="str">
        <f>F23</f>
        <v>その他の診療収益</v>
      </c>
      <c r="R23" s="95">
        <f>IF($D$16=$T$6,"－",L23)</f>
        <v>0</v>
      </c>
      <c r="S23" s="95">
        <f>IF($D$16=$T$5,L23,L23)</f>
        <v>0</v>
      </c>
      <c r="W23" s="11" t="s">
        <v>122</v>
      </c>
      <c r="X23" s="11" t="s">
        <v>160</v>
      </c>
      <c r="Y23" s="11" t="s">
        <v>160</v>
      </c>
    </row>
    <row r="24" spans="1:25" ht="13.9" customHeight="1" x14ac:dyDescent="0.4">
      <c r="A24" s="30" t="s">
        <v>261</v>
      </c>
      <c r="E24" s="11" t="s">
        <v>21</v>
      </c>
      <c r="L24" s="132"/>
      <c r="M24" s="92"/>
      <c r="P24" s="15"/>
      <c r="Q24" s="23" t="str">
        <f>E24</f>
        <v>外来診療収益</v>
      </c>
      <c r="R24" s="95">
        <f t="shared" si="0"/>
        <v>0</v>
      </c>
      <c r="S24" s="97">
        <f t="shared" ref="S24:S27" si="1">IF($D$16=$T$5,L24,L24)</f>
        <v>0</v>
      </c>
      <c r="T24" s="11" t="s">
        <v>1</v>
      </c>
      <c r="W24" s="11" t="s">
        <v>123</v>
      </c>
      <c r="X24" s="22" t="s">
        <v>161</v>
      </c>
      <c r="Y24" s="22" t="s">
        <v>161</v>
      </c>
    </row>
    <row r="25" spans="1:25" ht="13.9" customHeight="1" x14ac:dyDescent="0.4">
      <c r="A25" s="30" t="s">
        <v>281</v>
      </c>
      <c r="F25" s="11" t="s">
        <v>3005</v>
      </c>
      <c r="L25" s="132"/>
      <c r="M25" s="92" t="s">
        <v>280</v>
      </c>
      <c r="P25" s="15"/>
      <c r="Q25" s="23" t="str">
        <f>F25</f>
        <v>保険診療収益（患者負担含む）</v>
      </c>
      <c r="R25" s="95">
        <f t="shared" si="0"/>
        <v>0</v>
      </c>
      <c r="S25" s="95">
        <f t="shared" si="1"/>
        <v>0</v>
      </c>
      <c r="T25" s="11" t="s">
        <v>79</v>
      </c>
      <c r="W25" s="22" t="s">
        <v>124</v>
      </c>
      <c r="X25" s="11" t="s">
        <v>162</v>
      </c>
      <c r="Y25" s="11" t="s">
        <v>162</v>
      </c>
    </row>
    <row r="26" spans="1:25" ht="13.9" customHeight="1" x14ac:dyDescent="0.4">
      <c r="A26" s="30" t="s">
        <v>282</v>
      </c>
      <c r="F26" s="11" t="s">
        <v>3006</v>
      </c>
      <c r="L26" s="131"/>
      <c r="M26" s="92" t="s">
        <v>280</v>
      </c>
      <c r="P26" s="15"/>
      <c r="Q26" s="23" t="str">
        <f>F26</f>
        <v>公害等診療収益</v>
      </c>
      <c r="R26" s="95">
        <f t="shared" si="0"/>
        <v>0</v>
      </c>
      <c r="S26" s="95">
        <f t="shared" si="1"/>
        <v>0</v>
      </c>
      <c r="T26" s="11" t="s">
        <v>80</v>
      </c>
      <c r="W26" s="11" t="s">
        <v>125</v>
      </c>
      <c r="X26" s="11" t="s">
        <v>163</v>
      </c>
      <c r="Y26" s="11" t="s">
        <v>163</v>
      </c>
    </row>
    <row r="27" spans="1:25" ht="13.9" customHeight="1" x14ac:dyDescent="0.4">
      <c r="A27" s="30" t="s">
        <v>3004</v>
      </c>
      <c r="F27" s="11" t="s">
        <v>3001</v>
      </c>
      <c r="L27" s="133">
        <f>IF(OR(L25="*",L25="＊",L26="*",L26="＊"),"-",L24-L25-L26)</f>
        <v>0</v>
      </c>
      <c r="M27" s="92" t="s">
        <v>279</v>
      </c>
      <c r="P27" s="15"/>
      <c r="Q27" s="23" t="str">
        <f>F27</f>
        <v>その他の診療収益</v>
      </c>
      <c r="R27" s="95">
        <f t="shared" si="0"/>
        <v>0</v>
      </c>
      <c r="S27" s="95">
        <f t="shared" si="1"/>
        <v>0</v>
      </c>
      <c r="W27" s="11" t="s">
        <v>126</v>
      </c>
      <c r="X27" s="11" t="s">
        <v>164</v>
      </c>
      <c r="Y27" s="11" t="s">
        <v>164</v>
      </c>
    </row>
    <row r="28" spans="1:25" ht="13.9" customHeight="1" x14ac:dyDescent="0.4">
      <c r="A28" s="30" t="s">
        <v>262</v>
      </c>
      <c r="E28" s="11" t="s">
        <v>22</v>
      </c>
      <c r="L28" s="138">
        <f>L18-L19-L24</f>
        <v>0</v>
      </c>
      <c r="M28" s="92" t="s">
        <v>279</v>
      </c>
      <c r="P28" s="15"/>
      <c r="Q28" s="23" t="str">
        <f>E28</f>
        <v>その他の医業収益</v>
      </c>
      <c r="R28" s="95">
        <f t="shared" si="0"/>
        <v>0</v>
      </c>
      <c r="S28" s="96">
        <f>IF($D$16=$T$5,ROUNDDOWN(L28*$U$7,0),L28)</f>
        <v>0</v>
      </c>
      <c r="T28" s="11" t="s">
        <v>396</v>
      </c>
      <c r="W28" s="11" t="s">
        <v>127</v>
      </c>
      <c r="X28" s="11" t="s">
        <v>169</v>
      </c>
      <c r="Y28" s="11" t="s">
        <v>169</v>
      </c>
    </row>
    <row r="29" spans="1:25" ht="13.9" customHeight="1" x14ac:dyDescent="0.4">
      <c r="A29" s="30" t="s">
        <v>263</v>
      </c>
      <c r="F29" s="11" t="s">
        <v>2752</v>
      </c>
      <c r="L29" s="132"/>
      <c r="M29" s="92" t="s">
        <v>280</v>
      </c>
      <c r="P29" s="15"/>
      <c r="Q29" s="23" t="str">
        <f>F29</f>
        <v>うち保健予防活動収益</v>
      </c>
      <c r="R29" s="95">
        <f t="shared" si="0"/>
        <v>0</v>
      </c>
      <c r="S29" s="98">
        <f>IF(OR($L$29="*",$L$29="＊"),"*",IF($D$16=$T$5,ROUNDDOWN(L29*$U$7,0),L29))</f>
        <v>0</v>
      </c>
      <c r="T29" s="11" t="s">
        <v>2</v>
      </c>
      <c r="W29" s="11" t="s">
        <v>128</v>
      </c>
      <c r="X29" s="11" t="s">
        <v>170</v>
      </c>
      <c r="Y29" s="11" t="s">
        <v>170</v>
      </c>
    </row>
    <row r="30" spans="1:25" ht="13.9" customHeight="1" x14ac:dyDescent="0.4">
      <c r="A30" s="30" t="s">
        <v>373</v>
      </c>
      <c r="F30" s="11" t="s">
        <v>2753</v>
      </c>
      <c r="L30" s="135"/>
      <c r="M30" s="92"/>
      <c r="P30" s="15"/>
      <c r="Q30" s="23" t="str">
        <f>F30</f>
        <v>うち運営費補助金収益</v>
      </c>
      <c r="R30" s="95">
        <f t="shared" si="0"/>
        <v>0</v>
      </c>
      <c r="S30" s="97">
        <f>IF($D$16=$T$5,L30,L30)</f>
        <v>0</v>
      </c>
      <c r="T30" s="11" t="s">
        <v>377</v>
      </c>
      <c r="W30" s="11" t="s">
        <v>129</v>
      </c>
      <c r="X30" s="11" t="s">
        <v>165</v>
      </c>
      <c r="Y30" s="11" t="s">
        <v>165</v>
      </c>
    </row>
    <row r="31" spans="1:25" ht="13.9" customHeight="1" x14ac:dyDescent="0.4">
      <c r="A31" s="30"/>
      <c r="L31" s="139"/>
      <c r="M31" s="92"/>
      <c r="P31" s="15"/>
      <c r="Q31" s="23"/>
      <c r="R31" s="102"/>
      <c r="S31" s="102"/>
      <c r="W31" s="11" t="s">
        <v>130</v>
      </c>
      <c r="X31" s="11" t="s">
        <v>166</v>
      </c>
      <c r="Y31" s="11" t="s">
        <v>166</v>
      </c>
    </row>
    <row r="32" spans="1:25" ht="13.9" customHeight="1" x14ac:dyDescent="0.4">
      <c r="A32" s="30" t="s">
        <v>245</v>
      </c>
      <c r="D32" s="11" t="s">
        <v>23</v>
      </c>
      <c r="L32" s="135"/>
      <c r="M32" s="100"/>
      <c r="P32" s="15"/>
      <c r="Q32" s="23" t="str">
        <f>D32</f>
        <v>医業費用</v>
      </c>
      <c r="R32" s="95">
        <f t="shared" ref="R32:R37" si="2">IF($D$16=$T$6,"－",L32)</f>
        <v>0</v>
      </c>
      <c r="S32" s="96">
        <f>IF(L32=0,0,IF($D$16=$T$5,((L19-IF(OR(L22="*",L22="＊"),0,L22)+ROUNDDOWN(IF(OR(L22="*",L22="＊"),0,L22)*$U$7,0)+L24+ROUNDDOWN(L28*$U$7,0))-L18)+L32,L32))</f>
        <v>0</v>
      </c>
      <c r="W32" s="11" t="s">
        <v>131</v>
      </c>
      <c r="X32" s="11" t="s">
        <v>167</v>
      </c>
      <c r="Y32" s="11" t="s">
        <v>167</v>
      </c>
    </row>
    <row r="33" spans="1:25" ht="13.9" customHeight="1" x14ac:dyDescent="0.4">
      <c r="A33" s="30" t="s">
        <v>253</v>
      </c>
      <c r="E33" s="11" t="s">
        <v>15</v>
      </c>
      <c r="L33" s="138">
        <f>SUM(L34:M36)</f>
        <v>0</v>
      </c>
      <c r="M33" s="92" t="s">
        <v>279</v>
      </c>
      <c r="P33" s="15"/>
      <c r="Q33" s="23" t="str">
        <f>E33</f>
        <v>材料費</v>
      </c>
      <c r="R33" s="95">
        <f t="shared" si="2"/>
        <v>0</v>
      </c>
      <c r="S33" s="96">
        <f>IF($D$16=$T$5,ROUNDDOWN((L33-IF(OR($L$36="-",L$36="－",$L$36="―"),0,L36))*U7,0)+ROUNDDOWN(IF(OR($L$36="-",L$36="－",$L$36="―"),0,L36)*V7,0),L33)</f>
        <v>0</v>
      </c>
      <c r="W33" s="11" t="s">
        <v>132</v>
      </c>
      <c r="X33" s="11" t="s">
        <v>168</v>
      </c>
      <c r="Y33" s="11" t="s">
        <v>168</v>
      </c>
    </row>
    <row r="34" spans="1:25" ht="13.9" customHeight="1" x14ac:dyDescent="0.4">
      <c r="A34" s="30" t="s">
        <v>264</v>
      </c>
      <c r="F34" s="11" t="s">
        <v>81</v>
      </c>
      <c r="L34" s="135"/>
      <c r="M34" s="92"/>
      <c r="P34" s="15"/>
      <c r="Q34" s="23" t="str">
        <f>F34</f>
        <v>医薬品費</v>
      </c>
      <c r="R34" s="95">
        <f t="shared" si="2"/>
        <v>0</v>
      </c>
      <c r="S34" s="96">
        <f>IF($D$16=$T$5,ROUNDDOWN(L34*$U$7,0),L34)</f>
        <v>0</v>
      </c>
      <c r="T34" s="11" t="s">
        <v>82</v>
      </c>
      <c r="W34" s="11" t="s">
        <v>133</v>
      </c>
      <c r="X34" s="11" t="s">
        <v>171</v>
      </c>
      <c r="Y34" s="11" t="s">
        <v>171</v>
      </c>
    </row>
    <row r="35" spans="1:25" ht="13.9" customHeight="1" x14ac:dyDescent="0.4">
      <c r="A35" s="30" t="s">
        <v>265</v>
      </c>
      <c r="F35" s="11" t="s">
        <v>83</v>
      </c>
      <c r="L35" s="135"/>
      <c r="M35" s="92"/>
      <c r="P35" s="15"/>
      <c r="Q35" s="23" t="str">
        <f>F35</f>
        <v>診療材料費、医療消耗器具備品費</v>
      </c>
      <c r="R35" s="95">
        <f t="shared" si="2"/>
        <v>0</v>
      </c>
      <c r="S35" s="96">
        <f>IF($D$16=$T$5,ROUNDDOWN(L35*$U$7,0),L35)</f>
        <v>0</v>
      </c>
      <c r="T35" s="11" t="s">
        <v>84</v>
      </c>
      <c r="W35" s="11" t="s">
        <v>134</v>
      </c>
      <c r="X35" s="11" t="s">
        <v>172</v>
      </c>
      <c r="Y35" s="11" t="s">
        <v>203</v>
      </c>
    </row>
    <row r="36" spans="1:25" ht="13.9" customHeight="1" x14ac:dyDescent="0.4">
      <c r="A36" s="30" t="s">
        <v>266</v>
      </c>
      <c r="F36" s="11" t="s">
        <v>85</v>
      </c>
      <c r="L36" s="135"/>
      <c r="M36" s="92"/>
      <c r="P36" s="15"/>
      <c r="Q36" s="23" t="str">
        <f>F36</f>
        <v>給食用材料費</v>
      </c>
      <c r="R36" s="95">
        <f t="shared" si="2"/>
        <v>0</v>
      </c>
      <c r="S36" s="96">
        <f>IF(OR($L$36="-",L$36="－",$L$36="―"),"-",IF($D$16=$T$5,ROUNDDOWN(L36*$V$7,0),L36))</f>
        <v>0</v>
      </c>
      <c r="T36" s="11" t="s">
        <v>386</v>
      </c>
      <c r="W36" s="11" t="s">
        <v>135</v>
      </c>
      <c r="X36" s="11" t="s">
        <v>173</v>
      </c>
      <c r="Y36" s="11" t="s">
        <v>173</v>
      </c>
    </row>
    <row r="37" spans="1:25" ht="13.9" customHeight="1" x14ac:dyDescent="0.4">
      <c r="A37" s="30" t="s">
        <v>254</v>
      </c>
      <c r="E37" s="11" t="s">
        <v>16</v>
      </c>
      <c r="L37" s="138">
        <f>SUM(L39:M44)</f>
        <v>0</v>
      </c>
      <c r="M37" s="92" t="s">
        <v>279</v>
      </c>
      <c r="P37" s="15"/>
      <c r="Q37" s="23" t="str">
        <f>E37</f>
        <v>給与費</v>
      </c>
      <c r="R37" s="95">
        <f t="shared" si="2"/>
        <v>0</v>
      </c>
      <c r="S37" s="96">
        <f>IF($D$16=$T$5,(L37-L38)+ROUNDDOWN(L38*$U$7,0),L37)</f>
        <v>0</v>
      </c>
      <c r="W37" s="11" t="s">
        <v>136</v>
      </c>
      <c r="X37" s="11" t="s">
        <v>174</v>
      </c>
      <c r="Y37" s="11" t="s">
        <v>174</v>
      </c>
    </row>
    <row r="38" spans="1:25" ht="13.9" customHeight="1" x14ac:dyDescent="0.4">
      <c r="A38" s="63" t="str">
        <f>IF(D16="","02-(02)",IF(D16=T5,"02-(02)",""))</f>
        <v>02-(02)</v>
      </c>
      <c r="E38" s="11" t="str">
        <f>IF(D16="","　（うち消費税課税対象費用）",IF(D16=T5,"　（うち消費税課税対象費用）",""))</f>
        <v>　（うち消費税課税対象費用）</v>
      </c>
      <c r="L38" s="140"/>
      <c r="M38" s="92"/>
      <c r="P38" s="15"/>
      <c r="Q38" s="23"/>
      <c r="R38" s="102"/>
      <c r="S38" s="102"/>
      <c r="W38" s="11" t="s">
        <v>137</v>
      </c>
      <c r="X38" s="11" t="s">
        <v>175</v>
      </c>
      <c r="Y38" s="11" t="s">
        <v>175</v>
      </c>
    </row>
    <row r="39" spans="1:25" ht="13.9" customHeight="1" x14ac:dyDescent="0.4">
      <c r="A39" s="30" t="s">
        <v>267</v>
      </c>
      <c r="F39" s="11" t="s">
        <v>387</v>
      </c>
      <c r="L39" s="135"/>
      <c r="M39" s="92"/>
      <c r="P39" s="15"/>
      <c r="Q39" s="23" t="str">
        <f t="shared" ref="Q39:Q44" si="3">F39</f>
        <v>役員報酬</v>
      </c>
      <c r="R39" s="95">
        <f t="shared" ref="R39:R49" si="4">IF($D$16=$T$6,"－",L39)</f>
        <v>0</v>
      </c>
      <c r="S39" s="97">
        <f t="shared" ref="S39:S44" si="5">IF($D$16=$T$5,L39,L39)</f>
        <v>0</v>
      </c>
      <c r="T39" s="11" t="s">
        <v>393</v>
      </c>
      <c r="W39" s="11" t="s">
        <v>138</v>
      </c>
      <c r="X39" s="11" t="s">
        <v>176</v>
      </c>
      <c r="Y39" s="11" t="s">
        <v>176</v>
      </c>
    </row>
    <row r="40" spans="1:25" ht="13.9" customHeight="1" x14ac:dyDescent="0.4">
      <c r="A40" s="30" t="s">
        <v>268</v>
      </c>
      <c r="F40" s="11" t="s">
        <v>86</v>
      </c>
      <c r="L40" s="135"/>
      <c r="M40" s="92"/>
      <c r="P40" s="15"/>
      <c r="Q40" s="23" t="str">
        <f t="shared" si="3"/>
        <v>給料</v>
      </c>
      <c r="R40" s="95">
        <f t="shared" si="4"/>
        <v>0</v>
      </c>
      <c r="S40" s="97">
        <f>IF($D$16=$T$5,(L40-L38)+ROUNDDOWN(L38*$U$7,0),L40)</f>
        <v>0</v>
      </c>
      <c r="T40" s="11" t="s">
        <v>394</v>
      </c>
      <c r="W40" s="11" t="s">
        <v>139</v>
      </c>
      <c r="X40" s="11" t="s">
        <v>177</v>
      </c>
      <c r="Y40" s="11" t="s">
        <v>177</v>
      </c>
    </row>
    <row r="41" spans="1:25" ht="13.9" customHeight="1" x14ac:dyDescent="0.4">
      <c r="A41" s="30" t="s">
        <v>389</v>
      </c>
      <c r="F41" s="11" t="s">
        <v>87</v>
      </c>
      <c r="L41" s="135"/>
      <c r="M41" s="92"/>
      <c r="P41" s="15"/>
      <c r="Q41" s="23" t="str">
        <f t="shared" si="3"/>
        <v>賞与</v>
      </c>
      <c r="R41" s="95">
        <f t="shared" si="4"/>
        <v>0</v>
      </c>
      <c r="S41" s="97">
        <f t="shared" si="5"/>
        <v>0</v>
      </c>
      <c r="T41" s="11" t="s">
        <v>381</v>
      </c>
      <c r="W41" s="11" t="s">
        <v>140</v>
      </c>
      <c r="X41" s="11" t="s">
        <v>178</v>
      </c>
      <c r="Y41" s="11" t="s">
        <v>178</v>
      </c>
    </row>
    <row r="42" spans="1:25" ht="13.9" customHeight="1" x14ac:dyDescent="0.4">
      <c r="A42" s="30" t="s">
        <v>390</v>
      </c>
      <c r="F42" s="11" t="s">
        <v>88</v>
      </c>
      <c r="L42" s="135"/>
      <c r="M42" s="92"/>
      <c r="P42" s="15"/>
      <c r="Q42" s="23" t="str">
        <f t="shared" si="3"/>
        <v>賞与引当金繰入額</v>
      </c>
      <c r="R42" s="95">
        <f t="shared" si="4"/>
        <v>0</v>
      </c>
      <c r="S42" s="97">
        <f t="shared" si="5"/>
        <v>0</v>
      </c>
      <c r="T42" s="11" t="s">
        <v>382</v>
      </c>
      <c r="W42" s="11" t="s">
        <v>141</v>
      </c>
      <c r="X42" s="11" t="s">
        <v>179</v>
      </c>
      <c r="Y42" s="11" t="s">
        <v>179</v>
      </c>
    </row>
    <row r="43" spans="1:25" ht="13.9" customHeight="1" x14ac:dyDescent="0.4">
      <c r="A43" s="30" t="s">
        <v>391</v>
      </c>
      <c r="F43" s="11" t="s">
        <v>89</v>
      </c>
      <c r="L43" s="135"/>
      <c r="M43" s="92"/>
      <c r="P43" s="15"/>
      <c r="Q43" s="23" t="str">
        <f t="shared" si="3"/>
        <v>退職給付費用</v>
      </c>
      <c r="R43" s="95">
        <f t="shared" si="4"/>
        <v>0</v>
      </c>
      <c r="S43" s="97">
        <f t="shared" si="5"/>
        <v>0</v>
      </c>
      <c r="T43" s="11" t="s">
        <v>383</v>
      </c>
      <c r="W43" s="11" t="s">
        <v>142</v>
      </c>
      <c r="X43" s="11" t="s">
        <v>180</v>
      </c>
      <c r="Y43" s="11" t="s">
        <v>180</v>
      </c>
    </row>
    <row r="44" spans="1:25" ht="13.9" customHeight="1" x14ac:dyDescent="0.4">
      <c r="A44" s="30" t="s">
        <v>392</v>
      </c>
      <c r="F44" s="11" t="s">
        <v>90</v>
      </c>
      <c r="L44" s="135"/>
      <c r="M44" s="92"/>
      <c r="P44" s="15"/>
      <c r="Q44" s="23" t="str">
        <f t="shared" si="3"/>
        <v>法定福利費</v>
      </c>
      <c r="R44" s="95">
        <f t="shared" si="4"/>
        <v>0</v>
      </c>
      <c r="S44" s="97">
        <f t="shared" si="5"/>
        <v>0</v>
      </c>
      <c r="T44" s="11" t="s">
        <v>384</v>
      </c>
      <c r="W44" s="11" t="s">
        <v>143</v>
      </c>
      <c r="X44" s="11" t="s">
        <v>181</v>
      </c>
      <c r="Y44" s="11" t="s">
        <v>181</v>
      </c>
    </row>
    <row r="45" spans="1:25" ht="13.9" customHeight="1" x14ac:dyDescent="0.4">
      <c r="A45" s="30" t="s">
        <v>255</v>
      </c>
      <c r="E45" s="11" t="s">
        <v>11</v>
      </c>
      <c r="L45" s="135"/>
      <c r="M45" s="100" t="str">
        <f>IF($L$45="","",IF($L$45&gt;=SUM(L46),"","←内訳より小さい"))</f>
        <v/>
      </c>
      <c r="P45" s="15"/>
      <c r="Q45" s="23" t="str">
        <f>E45</f>
        <v>委託費</v>
      </c>
      <c r="R45" s="95">
        <f t="shared" si="4"/>
        <v>0</v>
      </c>
      <c r="S45" s="96">
        <f>IF($D$16=$T$5,ROUNDDOWN(L45*$U$7,0),L45)</f>
        <v>0</v>
      </c>
      <c r="T45" s="11" t="s">
        <v>91</v>
      </c>
      <c r="W45" s="11" t="s">
        <v>144</v>
      </c>
      <c r="X45" s="11" t="s">
        <v>182</v>
      </c>
      <c r="Y45" s="11" t="s">
        <v>182</v>
      </c>
    </row>
    <row r="46" spans="1:25" ht="13.9" customHeight="1" x14ac:dyDescent="0.4">
      <c r="A46" s="30" t="s">
        <v>269</v>
      </c>
      <c r="F46" s="11" t="s">
        <v>2751</v>
      </c>
      <c r="L46" s="132"/>
      <c r="M46" s="92" t="s">
        <v>280</v>
      </c>
      <c r="P46" s="15"/>
      <c r="Q46" s="23" t="str">
        <f>F46</f>
        <v>うち給食委託費</v>
      </c>
      <c r="R46" s="95">
        <f t="shared" si="4"/>
        <v>0</v>
      </c>
      <c r="S46" s="98">
        <f>IF(OR($L$46="*",$L$46="＊"),"*",IF($D$16=$T$5,ROUNDDOWN(L46*$U$7,0),L46))</f>
        <v>0</v>
      </c>
      <c r="T46" s="11" t="s">
        <v>3</v>
      </c>
      <c r="W46" s="11" t="s">
        <v>145</v>
      </c>
      <c r="X46" s="11" t="s">
        <v>183</v>
      </c>
      <c r="Y46" s="11" t="s">
        <v>183</v>
      </c>
    </row>
    <row r="47" spans="1:25" ht="13.9" customHeight="1" x14ac:dyDescent="0.4">
      <c r="A47" s="30" t="s">
        <v>256</v>
      </c>
      <c r="E47" s="11" t="s">
        <v>92</v>
      </c>
      <c r="L47" s="135"/>
      <c r="M47" s="92"/>
      <c r="P47" s="15"/>
      <c r="Q47" s="23" t="str">
        <f>E47</f>
        <v>減価償却費</v>
      </c>
      <c r="R47" s="95">
        <f t="shared" si="4"/>
        <v>0</v>
      </c>
      <c r="S47" s="97">
        <f>IF($D$16=$T$5,L47,L47)</f>
        <v>0</v>
      </c>
      <c r="T47" s="11" t="s">
        <v>4</v>
      </c>
      <c r="W47" s="11" t="s">
        <v>187</v>
      </c>
      <c r="X47" s="11" t="s">
        <v>184</v>
      </c>
      <c r="Y47" s="11" t="s">
        <v>184</v>
      </c>
    </row>
    <row r="48" spans="1:25" ht="13.9" customHeight="1" x14ac:dyDescent="0.4">
      <c r="A48" s="30" t="s">
        <v>270</v>
      </c>
      <c r="E48" s="11" t="s">
        <v>93</v>
      </c>
      <c r="L48" s="135"/>
      <c r="M48" s="92"/>
      <c r="P48" s="15"/>
      <c r="Q48" s="23" t="str">
        <f>E48</f>
        <v>器機賃借料</v>
      </c>
      <c r="R48" s="95">
        <f t="shared" si="4"/>
        <v>0</v>
      </c>
      <c r="S48" s="96">
        <f>IF($D$16=$T$5,ROUNDDOWN(L48*$U$7,0),L48)</f>
        <v>0</v>
      </c>
      <c r="T48" s="11" t="s">
        <v>5</v>
      </c>
      <c r="W48" s="11" t="s">
        <v>188</v>
      </c>
      <c r="X48" s="11" t="s">
        <v>185</v>
      </c>
      <c r="Y48" s="11" t="s">
        <v>185</v>
      </c>
    </row>
    <row r="49" spans="1:25" ht="13.9" customHeight="1" x14ac:dyDescent="0.4">
      <c r="A49" s="30" t="s">
        <v>271</v>
      </c>
      <c r="E49" s="11" t="s">
        <v>17</v>
      </c>
      <c r="L49" s="138">
        <f>L32-L33-L37-L45-L47-L48</f>
        <v>0</v>
      </c>
      <c r="M49" s="100" t="str">
        <f>IF(AND(L51="",L52="",L53=""),"計算式あり",IF($L$49="","",IF($L$49&gt;=SUM(L51,L52,L53),"計算式あり","←内訳より小さい")))</f>
        <v>計算式あり</v>
      </c>
      <c r="P49" s="15"/>
      <c r="Q49" s="23" t="str">
        <f>E49</f>
        <v>その他の医業費用</v>
      </c>
      <c r="R49" s="95">
        <f t="shared" si="4"/>
        <v>0</v>
      </c>
      <c r="S49" s="96">
        <f>IF($D$16=$T$5,(L49-L50)+ROUNDDOWN(L50*$U$7,0)+((L19-IF(OR(L22="*",L22="＊"),0,L22)+ROUNDDOWN(IF(OR(L22="*",L22="＊"),0,L22)*$U$7,0)+L24+ROUNDDOWN(L28*$U$7,0))-L18)-((ROUNDDOWN((L32-(L37-L38)-L47-(L49-L50)-IF(OR($L$36="-",L$36="－",$L$36="―"),0,L36))*$U$7,0))+((L37-L38)+L47+(L49-L50)+(ROUNDDOWN(IF(OR($L$36="-",L$36="－",$L$36="―"),0,L36)*$V$7,0)))-L32),L49)</f>
        <v>0</v>
      </c>
      <c r="T49" s="11" t="s">
        <v>103</v>
      </c>
      <c r="W49" s="11" t="s">
        <v>189</v>
      </c>
      <c r="X49" s="11" t="s">
        <v>186</v>
      </c>
      <c r="Y49" s="11" t="s">
        <v>186</v>
      </c>
    </row>
    <row r="50" spans="1:25" ht="13.9" customHeight="1" x14ac:dyDescent="0.4">
      <c r="A50" s="63" t="str">
        <f>IF(D16="","02-(06)",IF(D16=T5,"02-(06)",""))</f>
        <v>02-(06)</v>
      </c>
      <c r="E50" s="11" t="str">
        <f>IF(D16="","　（うち消費税課税対象費用）",IF(D16=T5,"　（うち消費税課税対象費用）",""))</f>
        <v>　（うち消費税課税対象費用）</v>
      </c>
      <c r="L50" s="140"/>
      <c r="M50" s="92"/>
      <c r="P50" s="15"/>
      <c r="Q50" s="23"/>
      <c r="R50" s="102"/>
      <c r="S50" s="102"/>
      <c r="W50" s="11" t="s">
        <v>190</v>
      </c>
      <c r="Y50" s="11" t="s">
        <v>201</v>
      </c>
    </row>
    <row r="51" spans="1:25" ht="13.9" customHeight="1" x14ac:dyDescent="0.4">
      <c r="A51" s="30" t="s">
        <v>272</v>
      </c>
      <c r="F51" s="11" t="s">
        <v>2747</v>
      </c>
      <c r="L51" s="135"/>
      <c r="M51" s="92"/>
      <c r="P51" s="15"/>
      <c r="Q51" s="23" t="str">
        <f>F51</f>
        <v>うち水道光熱費</v>
      </c>
      <c r="R51" s="95">
        <f>IF($D$16=$T$6,"－",L51)</f>
        <v>0</v>
      </c>
      <c r="S51" s="96">
        <f>IF($D$16=$T$5,ROUNDDOWN(L51*$U$7,0),L51)</f>
        <v>0</v>
      </c>
      <c r="T51" s="11" t="s">
        <v>6</v>
      </c>
    </row>
    <row r="52" spans="1:25" ht="13.9" customHeight="1" x14ac:dyDescent="0.4">
      <c r="A52" s="63" t="str">
        <f>IF(D16="","02-06-2",IF(D16=T5,"02-06-2",""))</f>
        <v>02-06-2</v>
      </c>
      <c r="F52" s="11" t="str">
        <f>IF(D16="","うち控除対象外消費税等負担額",IF(D16=T5,"うち控除対象外消費税等負担額",""))</f>
        <v>うち控除対象外消費税等負担額</v>
      </c>
      <c r="L52" s="136"/>
      <c r="M52" s="92"/>
      <c r="P52" s="15"/>
      <c r="Q52" s="23" t="str">
        <f>F52</f>
        <v>うち控除対象外消費税等負担額</v>
      </c>
      <c r="R52" s="95">
        <f>IF($D$16=$T$6,"－",L52)</f>
        <v>0</v>
      </c>
      <c r="S52" s="97"/>
      <c r="T52" s="11" t="s">
        <v>395</v>
      </c>
    </row>
    <row r="53" spans="1:25" ht="13.9" customHeight="1" x14ac:dyDescent="0.4">
      <c r="A53" s="30" t="s">
        <v>283</v>
      </c>
      <c r="F53" s="11" t="s">
        <v>2755</v>
      </c>
      <c r="L53" s="132"/>
      <c r="M53" s="92" t="s">
        <v>280</v>
      </c>
      <c r="P53" s="15"/>
      <c r="Q53" s="23" t="str">
        <f>F53</f>
        <v>うち本部費配賦額</v>
      </c>
      <c r="R53" s="95">
        <f>IF($D$16=$T$6,"－",L53)</f>
        <v>0</v>
      </c>
      <c r="S53" s="95">
        <f>IF($D$16=$T$5,L53,L53)</f>
        <v>0</v>
      </c>
      <c r="T53" s="11" t="s">
        <v>7</v>
      </c>
    </row>
    <row r="54" spans="1:25" ht="13.9" customHeight="1" x14ac:dyDescent="0.4">
      <c r="A54" s="30" t="s">
        <v>246</v>
      </c>
      <c r="D54" s="11" t="s">
        <v>94</v>
      </c>
      <c r="L54" s="138">
        <f>L18-L32</f>
        <v>0</v>
      </c>
      <c r="M54" s="92" t="s">
        <v>279</v>
      </c>
      <c r="P54" s="15"/>
      <c r="Q54" s="26" t="str">
        <f>D54</f>
        <v>医業利益（又は医業損失）</v>
      </c>
      <c r="R54" s="95">
        <f>IF($D$16=$T$6,"－",L54)</f>
        <v>0</v>
      </c>
      <c r="S54" s="97">
        <f>IF($D$16=$T$5,L54,L54)</f>
        <v>0</v>
      </c>
    </row>
    <row r="55" spans="1:25" ht="13.9" customHeight="1" x14ac:dyDescent="0.4">
      <c r="A55" s="30"/>
      <c r="L55" s="139"/>
      <c r="M55" s="92"/>
      <c r="P55" s="15"/>
      <c r="Q55" s="23"/>
      <c r="R55" s="95"/>
      <c r="S55" s="97"/>
    </row>
    <row r="56" spans="1:25" ht="13.9" customHeight="1" x14ac:dyDescent="0.4">
      <c r="A56" s="30" t="s">
        <v>273</v>
      </c>
      <c r="D56" s="11" t="s">
        <v>26</v>
      </c>
      <c r="L56" s="135"/>
      <c r="M56" s="100" t="str">
        <f>IF($L$56="","",IF($L$56&gt;=SUM(L57:M59),"","←内訳より小さい"))</f>
        <v/>
      </c>
      <c r="P56" s="15"/>
      <c r="Q56" s="23" t="str">
        <f>D56</f>
        <v>医業外収益</v>
      </c>
      <c r="R56" s="95">
        <f t="shared" ref="R56:R61" si="6">IF($D$16=$T$6,"－",L56)</f>
        <v>0</v>
      </c>
      <c r="S56" s="97">
        <f t="shared" ref="S56:S61" si="7">IF($D$16=$T$5,L56,L56)</f>
        <v>0</v>
      </c>
      <c r="T56" s="11" t="s">
        <v>95</v>
      </c>
    </row>
    <row r="57" spans="1:25" ht="13.9" customHeight="1" x14ac:dyDescent="0.4">
      <c r="A57" s="30" t="s">
        <v>247</v>
      </c>
      <c r="E57" s="11" t="s">
        <v>2748</v>
      </c>
      <c r="L57" s="132"/>
      <c r="M57" s="92" t="s">
        <v>280</v>
      </c>
      <c r="P57" s="15"/>
      <c r="Q57" s="23" t="str">
        <f>E57</f>
        <v>うち受取利息及び配当金</v>
      </c>
      <c r="R57" s="95">
        <f t="shared" si="6"/>
        <v>0</v>
      </c>
      <c r="S57" s="95">
        <f t="shared" si="7"/>
        <v>0</v>
      </c>
      <c r="T57" s="11" t="s">
        <v>8</v>
      </c>
    </row>
    <row r="58" spans="1:25" ht="13.9" customHeight="1" x14ac:dyDescent="0.4">
      <c r="A58" s="30" t="s">
        <v>248</v>
      </c>
      <c r="E58" s="11" t="s">
        <v>2749</v>
      </c>
      <c r="L58" s="135"/>
      <c r="M58" s="92"/>
      <c r="P58" s="15"/>
      <c r="Q58" s="23" t="str">
        <f>E58</f>
        <v>うち運営費補助金収益</v>
      </c>
      <c r="R58" s="95">
        <f t="shared" si="6"/>
        <v>0</v>
      </c>
      <c r="S58" s="97">
        <f t="shared" si="7"/>
        <v>0</v>
      </c>
      <c r="T58" s="11" t="s">
        <v>378</v>
      </c>
    </row>
    <row r="59" spans="1:25" ht="13.9" customHeight="1" x14ac:dyDescent="0.4">
      <c r="A59" s="30" t="s">
        <v>250</v>
      </c>
      <c r="E59" s="11" t="s">
        <v>2750</v>
      </c>
      <c r="L59" s="135"/>
      <c r="M59" s="92"/>
      <c r="P59" s="15"/>
      <c r="Q59" s="26" t="str">
        <f>E59</f>
        <v>うち施設設備補助金収益</v>
      </c>
      <c r="R59" s="95">
        <f t="shared" si="6"/>
        <v>0</v>
      </c>
      <c r="S59" s="97">
        <f t="shared" si="7"/>
        <v>0</v>
      </c>
      <c r="T59" s="11" t="s">
        <v>379</v>
      </c>
    </row>
    <row r="60" spans="1:25" ht="13.9" customHeight="1" x14ac:dyDescent="0.4">
      <c r="A60" s="30" t="s">
        <v>210</v>
      </c>
      <c r="D60" s="11" t="s">
        <v>30</v>
      </c>
      <c r="L60" s="135"/>
      <c r="M60" s="100" t="str">
        <f>IF($L$60="","",IF($L$60&gt;=SUM(L61),"","←内訳より小さい"))</f>
        <v/>
      </c>
      <c r="P60" s="15"/>
      <c r="Q60" s="23" t="str">
        <f>D60</f>
        <v>医業外費用</v>
      </c>
      <c r="R60" s="95">
        <f t="shared" si="6"/>
        <v>0</v>
      </c>
      <c r="S60" s="97">
        <f t="shared" si="7"/>
        <v>0</v>
      </c>
      <c r="T60" s="11" t="s">
        <v>96</v>
      </c>
    </row>
    <row r="61" spans="1:25" ht="13.9" customHeight="1" x14ac:dyDescent="0.4">
      <c r="A61" s="30" t="s">
        <v>215</v>
      </c>
      <c r="E61" s="11" t="s">
        <v>2754</v>
      </c>
      <c r="L61" s="132"/>
      <c r="M61" s="92" t="s">
        <v>280</v>
      </c>
      <c r="P61" s="15"/>
      <c r="Q61" s="26" t="str">
        <f>E61</f>
        <v>うち支払利息</v>
      </c>
      <c r="R61" s="95">
        <f t="shared" si="6"/>
        <v>0</v>
      </c>
      <c r="S61" s="95">
        <f t="shared" si="7"/>
        <v>0</v>
      </c>
      <c r="T61" s="11" t="s">
        <v>9</v>
      </c>
    </row>
    <row r="62" spans="1:25" ht="13.9" customHeight="1" x14ac:dyDescent="0.4">
      <c r="A62" s="30"/>
      <c r="L62" s="139"/>
      <c r="M62" s="92"/>
      <c r="P62" s="15"/>
      <c r="Q62" s="23"/>
      <c r="R62" s="95"/>
      <c r="S62" s="97"/>
    </row>
    <row r="63" spans="1:25" ht="13.9" customHeight="1" x14ac:dyDescent="0.4">
      <c r="A63" s="30" t="s">
        <v>211</v>
      </c>
      <c r="D63" s="11" t="s">
        <v>38</v>
      </c>
      <c r="L63" s="138">
        <f>L54+L56-L60</f>
        <v>0</v>
      </c>
      <c r="M63" s="92" t="s">
        <v>279</v>
      </c>
      <c r="P63" s="15"/>
      <c r="Q63" s="26" t="str">
        <f>D63</f>
        <v>経常利益（又は経常損失）</v>
      </c>
      <c r="R63" s="95">
        <f>IF($D$16=$T$6,"－",L63)</f>
        <v>0</v>
      </c>
      <c r="S63" s="97">
        <f>IF($D$16=$T$5,L63,L63)</f>
        <v>0</v>
      </c>
    </row>
    <row r="64" spans="1:25" ht="13.9" customHeight="1" x14ac:dyDescent="0.4">
      <c r="A64" s="30"/>
      <c r="L64" s="139"/>
      <c r="M64" s="92"/>
      <c r="P64" s="15"/>
      <c r="Q64" s="23"/>
      <c r="R64" s="95"/>
      <c r="S64" s="97"/>
    </row>
    <row r="65" spans="1:20" ht="13.9" customHeight="1" x14ac:dyDescent="0.4">
      <c r="A65" s="30" t="s">
        <v>274</v>
      </c>
      <c r="D65" s="11" t="s">
        <v>31</v>
      </c>
      <c r="L65" s="132"/>
      <c r="M65" s="100" t="str">
        <f>IF($L$65="","任意記載",IF($L$65&gt;=SUM(L66:M67),"任意記載","←内訳より小さい"))</f>
        <v>任意記載</v>
      </c>
      <c r="P65" s="15"/>
      <c r="Q65" s="26" t="str">
        <f>D65</f>
        <v>臨時収益</v>
      </c>
      <c r="R65" s="95">
        <f>IF($D$16=$T$6,"－",L65)</f>
        <v>0</v>
      </c>
      <c r="S65" s="95">
        <f>IF($D$16=$T$5,L65,L65)</f>
        <v>0</v>
      </c>
      <c r="T65" s="11" t="s">
        <v>37</v>
      </c>
    </row>
    <row r="66" spans="1:20" ht="13.9" customHeight="1" x14ac:dyDescent="0.4">
      <c r="A66" s="30" t="s">
        <v>372</v>
      </c>
      <c r="E66" s="11" t="s">
        <v>2749</v>
      </c>
      <c r="L66" s="135"/>
      <c r="M66" s="92"/>
      <c r="P66" s="15"/>
      <c r="Q66" s="26" t="str">
        <f>E66</f>
        <v>うち運営費補助金収益</v>
      </c>
      <c r="R66" s="95">
        <f>IF($D$16=$T$6,"－",L66)</f>
        <v>0</v>
      </c>
      <c r="S66" s="97">
        <f>IF($D$16=$T$5,L66,L66)</f>
        <v>0</v>
      </c>
      <c r="T66" s="11" t="s">
        <v>375</v>
      </c>
    </row>
    <row r="67" spans="1:20" ht="13.9" customHeight="1" x14ac:dyDescent="0.4">
      <c r="A67" s="30" t="s">
        <v>374</v>
      </c>
      <c r="E67" s="11" t="s">
        <v>2750</v>
      </c>
      <c r="L67" s="135"/>
      <c r="M67" s="92"/>
      <c r="P67" s="15"/>
      <c r="Q67" s="26" t="str">
        <f>E67</f>
        <v>うち施設設備補助金収益</v>
      </c>
      <c r="R67" s="95">
        <f>IF($D$16=$T$6,"－",L67)</f>
        <v>0</v>
      </c>
      <c r="S67" s="97">
        <f>IF($D$16=$T$5,L67,L67)</f>
        <v>0</v>
      </c>
      <c r="T67" s="11" t="s">
        <v>376</v>
      </c>
    </row>
    <row r="68" spans="1:20" ht="13.9" customHeight="1" x14ac:dyDescent="0.4">
      <c r="A68" s="30" t="s">
        <v>275</v>
      </c>
      <c r="D68" s="11" t="s">
        <v>32</v>
      </c>
      <c r="L68" s="132"/>
      <c r="M68" s="92" t="s">
        <v>280</v>
      </c>
      <c r="P68" s="15"/>
      <c r="Q68" s="26" t="str">
        <f>D68</f>
        <v>臨時費用</v>
      </c>
      <c r="R68" s="95">
        <f>IF($D$16=$T$6,"－",L68)</f>
        <v>0</v>
      </c>
      <c r="S68" s="95">
        <f>IF($D$16=$T$5,L68,L68)</f>
        <v>0</v>
      </c>
      <c r="T68" s="11" t="s">
        <v>97</v>
      </c>
    </row>
    <row r="69" spans="1:20" ht="13.9" customHeight="1" x14ac:dyDescent="0.4">
      <c r="A69" s="30"/>
      <c r="B69" s="16"/>
      <c r="C69" s="16"/>
      <c r="K69" s="17"/>
      <c r="L69" s="139"/>
      <c r="M69" s="92"/>
      <c r="N69" s="16"/>
      <c r="P69" s="15"/>
      <c r="Q69" s="23"/>
      <c r="R69" s="95"/>
      <c r="S69" s="97"/>
    </row>
    <row r="70" spans="1:20" ht="13.9" customHeight="1" x14ac:dyDescent="0.4">
      <c r="A70" s="29" t="s">
        <v>276</v>
      </c>
      <c r="D70" s="13" t="s">
        <v>98</v>
      </c>
      <c r="E70" s="13"/>
      <c r="F70" s="13"/>
      <c r="G70" s="13"/>
      <c r="H70" s="13"/>
      <c r="I70" s="13"/>
      <c r="J70" s="13"/>
      <c r="L70" s="137"/>
      <c r="M70" s="93"/>
      <c r="O70" s="13"/>
      <c r="P70" s="14"/>
      <c r="Q70" s="26" t="str">
        <f>D70</f>
        <v>税引前当期純利益（又は税引前当期純損失）</v>
      </c>
      <c r="R70" s="95">
        <f>IF($D$16=$T$6,"－",L70)</f>
        <v>0</v>
      </c>
      <c r="S70" s="97">
        <f>IF($D$16=$T$5,L70,L70)</f>
        <v>0</v>
      </c>
      <c r="T70" s="11" t="s">
        <v>3088</v>
      </c>
    </row>
    <row r="71" spans="1:20" ht="13.9" customHeight="1" x14ac:dyDescent="0.4">
      <c r="A71" s="31" t="s">
        <v>277</v>
      </c>
      <c r="B71" s="16"/>
      <c r="C71" s="16"/>
      <c r="D71" s="16" t="s">
        <v>99</v>
      </c>
      <c r="E71" s="16"/>
      <c r="F71" s="16"/>
      <c r="G71" s="16"/>
      <c r="H71" s="16"/>
      <c r="I71" s="16"/>
      <c r="J71" s="16"/>
      <c r="K71" s="17"/>
      <c r="L71" s="134"/>
      <c r="M71" s="92" t="s">
        <v>280</v>
      </c>
      <c r="N71" s="16"/>
      <c r="O71" s="16"/>
      <c r="P71" s="17"/>
      <c r="Q71" s="26" t="str">
        <f>D71</f>
        <v>法人税、住民税及び事業税負担額</v>
      </c>
      <c r="R71" s="95">
        <f>IF($D$16=$T$6,"－",L71)</f>
        <v>0</v>
      </c>
      <c r="S71" s="95">
        <f>IF($D$16=$T$5,L71,L71)</f>
        <v>0</v>
      </c>
      <c r="T71" s="11" t="s">
        <v>100</v>
      </c>
    </row>
    <row r="72" spans="1:20" ht="13.9" customHeight="1" x14ac:dyDescent="0.4">
      <c r="A72" s="32" t="s">
        <v>278</v>
      </c>
      <c r="B72" s="58"/>
      <c r="C72" s="58"/>
      <c r="D72" s="58" t="s">
        <v>101</v>
      </c>
      <c r="E72" s="58"/>
      <c r="F72" s="58"/>
      <c r="G72" s="58"/>
      <c r="H72" s="58"/>
      <c r="I72" s="58"/>
      <c r="J72" s="58"/>
      <c r="K72" s="59"/>
      <c r="L72" s="144" t="str">
        <f>IF(OR($L$71="*",$L$71="＊",$L$71=""),"-",L70-L71)</f>
        <v>-</v>
      </c>
      <c r="M72" s="94" t="s">
        <v>279</v>
      </c>
      <c r="N72" s="58"/>
      <c r="O72" s="58"/>
      <c r="P72" s="59"/>
      <c r="Q72" s="26" t="str">
        <f>D72</f>
        <v>当期純利益（又は当期純損失）</v>
      </c>
      <c r="R72" s="95" t="str">
        <f>IF($D$16=$T$6,"－",L72)</f>
        <v>-</v>
      </c>
      <c r="S72" s="95" t="str">
        <f>IF($D$16=$T$5,L72,L72)</f>
        <v>-</v>
      </c>
    </row>
    <row r="73" spans="1:20" ht="13.9" customHeight="1" x14ac:dyDescent="0.4">
      <c r="A73" s="19" t="s">
        <v>2997</v>
      </c>
      <c r="B73" s="12"/>
      <c r="C73" s="12"/>
      <c r="D73" s="12"/>
      <c r="E73" s="12"/>
      <c r="F73" s="12"/>
      <c r="G73" s="12"/>
      <c r="H73" s="12"/>
      <c r="I73" s="12"/>
      <c r="J73" s="12"/>
      <c r="K73" s="60"/>
      <c r="L73" s="60"/>
      <c r="M73" s="60"/>
      <c r="N73" s="12"/>
      <c r="O73" s="12"/>
      <c r="P73" s="12"/>
      <c r="Q73" s="26"/>
      <c r="R73" s="95"/>
      <c r="S73" s="95"/>
    </row>
    <row r="74" spans="1:20" ht="13.9" customHeight="1" x14ac:dyDescent="0.4">
      <c r="A74" s="19" t="s">
        <v>2998</v>
      </c>
      <c r="B74" s="12"/>
      <c r="C74" s="12"/>
      <c r="D74" s="12"/>
      <c r="E74" s="12"/>
      <c r="F74" s="12"/>
      <c r="G74" s="12"/>
      <c r="H74" s="12"/>
      <c r="I74" s="12"/>
      <c r="J74" s="12"/>
      <c r="K74" s="60"/>
      <c r="L74" s="60"/>
      <c r="M74" s="60"/>
      <c r="N74" s="12"/>
      <c r="O74" s="12"/>
      <c r="P74" s="12"/>
      <c r="Q74" s="26"/>
      <c r="R74" s="95"/>
      <c r="S74" s="95"/>
    </row>
    <row r="75" spans="1:20" ht="13.9" customHeight="1" x14ac:dyDescent="0.4">
      <c r="A75" s="19" t="s">
        <v>2999</v>
      </c>
      <c r="B75" s="12"/>
      <c r="C75" s="12"/>
      <c r="D75" s="12"/>
      <c r="E75" s="12"/>
      <c r="F75" s="12"/>
      <c r="G75" s="12"/>
      <c r="H75" s="12"/>
      <c r="I75" s="12"/>
      <c r="J75" s="12"/>
      <c r="K75" s="60"/>
      <c r="L75" s="60"/>
      <c r="M75" s="60"/>
      <c r="N75" s="12"/>
      <c r="O75" s="12"/>
      <c r="P75" s="12"/>
      <c r="Q75" s="26"/>
      <c r="R75" s="95"/>
      <c r="S75" s="95"/>
    </row>
    <row r="76" spans="1:20" ht="13.9" customHeight="1" x14ac:dyDescent="0.4">
      <c r="A76" s="19" t="s">
        <v>3000</v>
      </c>
      <c r="B76" s="12"/>
      <c r="C76" s="12"/>
      <c r="D76" s="12"/>
      <c r="E76" s="12"/>
      <c r="F76" s="12"/>
      <c r="G76" s="12"/>
      <c r="H76" s="12"/>
      <c r="I76" s="12"/>
      <c r="J76" s="12"/>
      <c r="K76" s="60"/>
      <c r="L76" s="60"/>
      <c r="M76" s="60"/>
      <c r="N76" s="12"/>
      <c r="O76" s="12"/>
      <c r="P76" s="12"/>
      <c r="Q76" s="26"/>
      <c r="R76" s="95"/>
      <c r="S76" s="95"/>
    </row>
    <row r="77" spans="1:20" ht="13.9" customHeight="1" x14ac:dyDescent="0.4">
      <c r="A77" s="19" t="s">
        <v>3127</v>
      </c>
      <c r="Q77" s="23"/>
      <c r="R77" s="102"/>
      <c r="S77" s="102"/>
    </row>
    <row r="78" spans="1:20" ht="13.9" customHeight="1" x14ac:dyDescent="0.4">
      <c r="A78" s="19"/>
      <c r="Q78" s="23"/>
      <c r="R78" s="25"/>
      <c r="S78" s="25"/>
    </row>
    <row r="79" spans="1:20" ht="13.9" customHeight="1" x14ac:dyDescent="0.4">
      <c r="A79" s="19"/>
      <c r="Q79" s="23"/>
      <c r="R79" s="25"/>
      <c r="S79" s="25"/>
    </row>
    <row r="80" spans="1:20" ht="13.9" customHeight="1" x14ac:dyDescent="0.4">
      <c r="A80" s="19"/>
      <c r="Q80" s="23"/>
      <c r="R80" s="25"/>
      <c r="S80" s="25"/>
    </row>
    <row r="81" spans="1:19" ht="13.9" customHeight="1" x14ac:dyDescent="0.4">
      <c r="A81" s="19"/>
      <c r="Q81" s="23"/>
      <c r="R81" s="25"/>
      <c r="S81" s="25"/>
    </row>
    <row r="82" spans="1:19" ht="15" customHeight="1" x14ac:dyDescent="0.4"/>
    <row r="83" spans="1:19" ht="14.45" customHeight="1" x14ac:dyDescent="0.4">
      <c r="A83" s="238" t="s">
        <v>3087</v>
      </c>
      <c r="B83" s="238"/>
      <c r="C83" s="238"/>
      <c r="D83" s="238"/>
      <c r="E83" s="238"/>
      <c r="F83" s="238"/>
      <c r="G83" s="238"/>
      <c r="H83" s="238"/>
      <c r="I83" s="238"/>
      <c r="J83" s="238"/>
      <c r="K83" s="238"/>
      <c r="L83" s="238"/>
      <c r="M83" s="238"/>
      <c r="N83" s="238"/>
      <c r="O83" s="238"/>
      <c r="P83" s="238"/>
    </row>
    <row r="84" spans="1:19" ht="6" customHeight="1" x14ac:dyDescent="0.4">
      <c r="A84" s="83"/>
      <c r="B84" s="83"/>
      <c r="C84" s="83"/>
      <c r="D84" s="83"/>
      <c r="E84" s="83"/>
      <c r="F84" s="83"/>
      <c r="G84" s="83"/>
      <c r="H84" s="83"/>
      <c r="I84" s="83"/>
      <c r="J84" s="83"/>
      <c r="K84" s="83"/>
      <c r="L84" s="83"/>
      <c r="M84" s="83"/>
      <c r="N84" s="83"/>
      <c r="O84" s="83"/>
      <c r="P84" s="83"/>
    </row>
    <row r="85" spans="1:19" ht="13.9" customHeight="1" x14ac:dyDescent="0.4">
      <c r="K85" s="18" t="s">
        <v>73</v>
      </c>
      <c r="L85" s="41"/>
      <c r="M85" s="57"/>
      <c r="N85" s="194" t="str">
        <f>IF(N5="","",N5)</f>
        <v/>
      </c>
      <c r="O85" s="195"/>
      <c r="P85" s="196"/>
      <c r="Q85" s="34"/>
      <c r="R85" s="34"/>
    </row>
    <row r="86" spans="1:19" ht="13.9" customHeight="1" x14ac:dyDescent="0.4">
      <c r="K86" s="18" t="s">
        <v>192</v>
      </c>
      <c r="L86" s="41"/>
      <c r="M86" s="57"/>
      <c r="N86" s="211" t="str">
        <f>IF(N6="","",N6)</f>
        <v/>
      </c>
      <c r="O86" s="212"/>
      <c r="P86" s="213"/>
      <c r="Q86" s="34"/>
      <c r="R86" s="34"/>
    </row>
    <row r="87" spans="1:19" ht="13.9" customHeight="1" x14ac:dyDescent="0.4">
      <c r="K87" s="18" t="s">
        <v>104</v>
      </c>
      <c r="L87" s="41"/>
      <c r="M87" s="143" t="str">
        <f>IF(M7="","",M7)</f>
        <v/>
      </c>
      <c r="N87" s="194" t="str">
        <f>IF(N7="","",N7)</f>
        <v/>
      </c>
      <c r="O87" s="195"/>
      <c r="P87" s="196"/>
      <c r="Q87" s="34"/>
      <c r="R87" s="34"/>
    </row>
    <row r="88" spans="1:19" ht="13.9" customHeight="1" x14ac:dyDescent="0.4">
      <c r="K88" s="54" t="s">
        <v>191</v>
      </c>
      <c r="L88" s="55"/>
      <c r="M88" s="143" t="str">
        <f>IF(M8="","",M8)</f>
        <v/>
      </c>
      <c r="N88" s="194" t="str">
        <f>IF(N8="","",N8)</f>
        <v/>
      </c>
      <c r="O88" s="195"/>
      <c r="P88" s="196"/>
      <c r="Q88" s="34"/>
      <c r="R88" s="34"/>
    </row>
    <row r="89" spans="1:19" ht="6" customHeight="1" x14ac:dyDescent="0.4">
      <c r="Q89" s="23"/>
      <c r="R89" s="23"/>
    </row>
    <row r="90" spans="1:19" ht="13.9" customHeight="1" x14ac:dyDescent="0.4">
      <c r="A90" s="87" t="s">
        <v>74</v>
      </c>
      <c r="B90" s="88"/>
      <c r="C90" s="191" t="str">
        <f>IF(C10="","",C10)</f>
        <v/>
      </c>
      <c r="D90" s="200"/>
      <c r="E90" s="200"/>
      <c r="F90" s="200"/>
      <c r="G90" s="200"/>
      <c r="H90" s="200"/>
      <c r="I90" s="200"/>
      <c r="J90" s="200"/>
      <c r="K90" s="200"/>
      <c r="L90" s="200"/>
      <c r="M90" s="200"/>
      <c r="N90" s="200"/>
      <c r="O90" s="200"/>
      <c r="P90" s="192"/>
      <c r="Q90" s="23"/>
      <c r="R90" s="23"/>
    </row>
    <row r="91" spans="1:19" ht="13.9" customHeight="1" x14ac:dyDescent="0.4">
      <c r="A91" s="239" t="s">
        <v>2992</v>
      </c>
      <c r="B91" s="239"/>
      <c r="C91" s="191" t="str">
        <f>IF(C11="","",C11)</f>
        <v/>
      </c>
      <c r="D91" s="200"/>
      <c r="E91" s="200"/>
      <c r="F91" s="200"/>
      <c r="G91" s="200"/>
      <c r="H91" s="200"/>
      <c r="I91" s="192"/>
      <c r="J91" s="201" t="s">
        <v>2728</v>
      </c>
      <c r="K91" s="202"/>
      <c r="L91" s="130" t="str">
        <f>IF(L11="","",L11)</f>
        <v/>
      </c>
      <c r="M91" s="203" t="s">
        <v>2729</v>
      </c>
      <c r="N91" s="204"/>
      <c r="O91" s="205" t="str">
        <f>IF(O11="","",O11)</f>
        <v/>
      </c>
      <c r="P91" s="206"/>
      <c r="Q91" s="23"/>
      <c r="R91" s="23"/>
    </row>
    <row r="92" spans="1:19" ht="13.9" customHeight="1" x14ac:dyDescent="0.4">
      <c r="A92" s="210" t="s">
        <v>2993</v>
      </c>
      <c r="B92" s="210"/>
      <c r="C92" s="191" t="s">
        <v>403</v>
      </c>
      <c r="D92" s="192"/>
      <c r="E92" s="240" t="str">
        <f>IF(E12="","",E12)</f>
        <v/>
      </c>
      <c r="F92" s="241"/>
      <c r="G92" s="90" t="s">
        <v>404</v>
      </c>
      <c r="H92" s="240" t="str">
        <f>IF(H12="","",H12)</f>
        <v/>
      </c>
      <c r="I92" s="241"/>
      <c r="J92" s="89" t="s">
        <v>2727</v>
      </c>
      <c r="K92" s="193" t="str">
        <f>IF(K12="","",K12)</f>
        <v/>
      </c>
      <c r="L92" s="193"/>
      <c r="M92" s="191" t="s">
        <v>2624</v>
      </c>
      <c r="N92" s="192"/>
      <c r="O92" s="193" t="str">
        <f>IF(O12="","",O12)</f>
        <v/>
      </c>
      <c r="P92" s="193"/>
      <c r="Q92" s="23"/>
      <c r="R92" s="23"/>
    </row>
    <row r="93" spans="1:19" ht="6" customHeight="1" x14ac:dyDescent="0.4">
      <c r="Q93" s="23"/>
      <c r="R93" s="23"/>
    </row>
    <row r="94" spans="1:19" ht="13.9" customHeight="1" x14ac:dyDescent="0.4">
      <c r="E94" s="28" t="s">
        <v>2730</v>
      </c>
      <c r="F94" s="142" t="s">
        <v>240</v>
      </c>
      <c r="G94" s="118"/>
      <c r="H94" s="121"/>
      <c r="I94" s="121"/>
      <c r="K94" s="28" t="s">
        <v>241</v>
      </c>
      <c r="L94" s="118"/>
      <c r="M94" s="121"/>
      <c r="N94" s="11" t="s">
        <v>242</v>
      </c>
      <c r="O94" s="91"/>
      <c r="P94" s="145" t="s">
        <v>3214</v>
      </c>
    </row>
    <row r="95" spans="1:19" ht="6" customHeight="1" x14ac:dyDescent="0.4"/>
    <row r="96" spans="1:19" ht="13.9" customHeight="1" x14ac:dyDescent="0.4">
      <c r="A96" s="177" t="s">
        <v>3135</v>
      </c>
      <c r="B96" s="178"/>
      <c r="C96" s="178"/>
      <c r="D96" s="178"/>
      <c r="E96" s="209"/>
      <c r="F96" s="158"/>
      <c r="G96" s="154"/>
      <c r="P96" s="28" t="s">
        <v>232</v>
      </c>
      <c r="Q96" s="23"/>
      <c r="R96" s="23"/>
    </row>
    <row r="97" spans="1:16" ht="13.9" customHeight="1" thickBot="1" x14ac:dyDescent="0.45">
      <c r="A97" s="222" t="s">
        <v>237</v>
      </c>
      <c r="B97" s="223"/>
      <c r="C97" s="223"/>
      <c r="D97" s="223"/>
      <c r="E97" s="224"/>
      <c r="F97" s="214" t="s">
        <v>3013</v>
      </c>
      <c r="G97" s="215"/>
      <c r="H97" s="215"/>
      <c r="I97" s="215"/>
      <c r="J97" s="215"/>
      <c r="K97" s="216"/>
      <c r="L97" s="242" t="s">
        <v>3012</v>
      </c>
      <c r="M97" s="197" t="s">
        <v>3014</v>
      </c>
      <c r="N97" s="198"/>
      <c r="O97" s="198"/>
      <c r="P97" s="199"/>
    </row>
    <row r="98" spans="1:16" ht="13.9" customHeight="1" x14ac:dyDescent="0.4">
      <c r="A98" s="225"/>
      <c r="B98" s="226"/>
      <c r="C98" s="226"/>
      <c r="D98" s="226"/>
      <c r="E98" s="227"/>
      <c r="F98" s="181" t="s">
        <v>2780</v>
      </c>
      <c r="G98" s="182"/>
      <c r="H98" s="182"/>
      <c r="I98" s="217"/>
      <c r="J98" s="181" t="s">
        <v>3011</v>
      </c>
      <c r="K98" s="217"/>
      <c r="L98" s="243"/>
      <c r="M98" s="181" t="s">
        <v>2781</v>
      </c>
      <c r="N98" s="182"/>
      <c r="O98" s="182"/>
      <c r="P98" s="183" t="s">
        <v>2783</v>
      </c>
    </row>
    <row r="99" spans="1:16" ht="13.9" customHeight="1" x14ac:dyDescent="0.4">
      <c r="A99" s="225"/>
      <c r="B99" s="226"/>
      <c r="C99" s="226"/>
      <c r="D99" s="226"/>
      <c r="E99" s="227"/>
      <c r="F99" s="230" t="s">
        <v>2781</v>
      </c>
      <c r="G99" s="231"/>
      <c r="H99" s="232"/>
      <c r="I99" s="233" t="s">
        <v>2783</v>
      </c>
      <c r="J99" s="235" t="s">
        <v>2782</v>
      </c>
      <c r="K99" s="233" t="s">
        <v>2783</v>
      </c>
      <c r="L99" s="243"/>
      <c r="M99" s="189" t="s">
        <v>2994</v>
      </c>
      <c r="N99" s="190"/>
      <c r="O99" s="186" t="s">
        <v>2798</v>
      </c>
      <c r="P99" s="184"/>
    </row>
    <row r="100" spans="1:16" ht="13.9" customHeight="1" x14ac:dyDescent="0.4">
      <c r="A100" s="225"/>
      <c r="B100" s="226"/>
      <c r="C100" s="226"/>
      <c r="D100" s="226"/>
      <c r="E100" s="227"/>
      <c r="F100" s="218" t="s">
        <v>2994</v>
      </c>
      <c r="G100" s="219"/>
      <c r="H100" s="220" t="s">
        <v>2798</v>
      </c>
      <c r="I100" s="234"/>
      <c r="J100" s="236"/>
      <c r="K100" s="234"/>
      <c r="L100" s="243"/>
      <c r="M100" s="187" t="s">
        <v>2778</v>
      </c>
      <c r="N100" s="188" t="s">
        <v>2779</v>
      </c>
      <c r="O100" s="186"/>
      <c r="P100" s="184"/>
    </row>
    <row r="101" spans="1:16" ht="13.9" customHeight="1" x14ac:dyDescent="0.4">
      <c r="A101" s="228"/>
      <c r="B101" s="229"/>
      <c r="C101" s="229"/>
      <c r="D101" s="229"/>
      <c r="E101" s="229"/>
      <c r="F101" s="141" t="s">
        <v>238</v>
      </c>
      <c r="G101" s="123" t="s">
        <v>239</v>
      </c>
      <c r="H101" s="221"/>
      <c r="I101" s="184"/>
      <c r="J101" s="237"/>
      <c r="K101" s="184"/>
      <c r="L101" s="243"/>
      <c r="M101" s="187"/>
      <c r="N101" s="188"/>
      <c r="O101" s="186"/>
      <c r="P101" s="185"/>
    </row>
    <row r="102" spans="1:16" ht="21" customHeight="1" x14ac:dyDescent="0.4">
      <c r="A102" s="99" t="s">
        <v>204</v>
      </c>
      <c r="B102" s="168" t="s">
        <v>2784</v>
      </c>
      <c r="C102" s="169"/>
      <c r="D102" s="169"/>
      <c r="E102" s="169"/>
      <c r="F102" s="124"/>
      <c r="G102" s="147"/>
      <c r="H102" s="147"/>
      <c r="I102" s="156" t="str">
        <f>IF(F96=R5,"-","")</f>
        <v/>
      </c>
      <c r="J102" s="124"/>
      <c r="K102" s="148" t="str">
        <f>IF(F96=R5,"-","")</f>
        <v/>
      </c>
      <c r="L102" s="243"/>
      <c r="M102" s="124"/>
      <c r="N102" s="147"/>
      <c r="O102" s="147"/>
      <c r="P102" s="148" t="str">
        <f>IF(F96=R5,"-","")</f>
        <v/>
      </c>
    </row>
    <row r="103" spans="1:16" ht="21" customHeight="1" x14ac:dyDescent="0.4">
      <c r="A103" s="99" t="s">
        <v>206</v>
      </c>
      <c r="B103" s="168" t="s">
        <v>2785</v>
      </c>
      <c r="C103" s="169"/>
      <c r="D103" s="169"/>
      <c r="E103" s="169"/>
      <c r="F103" s="149"/>
      <c r="G103" s="147"/>
      <c r="H103" s="147"/>
      <c r="I103" s="156" t="str">
        <f>IF(F96=R5,"-","")</f>
        <v/>
      </c>
      <c r="J103" s="149"/>
      <c r="K103" s="148" t="str">
        <f>IF(F96=R5,"-","")</f>
        <v/>
      </c>
      <c r="L103" s="243"/>
      <c r="M103" s="149"/>
      <c r="N103" s="147"/>
      <c r="O103" s="147"/>
      <c r="P103" s="148" t="str">
        <f>IF(F96=R5,"-","")</f>
        <v/>
      </c>
    </row>
    <row r="104" spans="1:16" ht="21" customHeight="1" x14ac:dyDescent="0.4">
      <c r="A104" s="99" t="s">
        <v>207</v>
      </c>
      <c r="B104" s="168" t="s">
        <v>2786</v>
      </c>
      <c r="C104" s="169"/>
      <c r="D104" s="169"/>
      <c r="E104" s="169"/>
      <c r="F104" s="149"/>
      <c r="G104" s="147"/>
      <c r="H104" s="147"/>
      <c r="I104" s="156" t="str">
        <f>IF(F96=R5,"-","")</f>
        <v/>
      </c>
      <c r="J104" s="149"/>
      <c r="K104" s="148" t="str">
        <f>IF(F96=R5,"-","")</f>
        <v/>
      </c>
      <c r="L104" s="243"/>
      <c r="M104" s="149"/>
      <c r="N104" s="147"/>
      <c r="O104" s="147"/>
      <c r="P104" s="148" t="str">
        <f>IF(F96=R5,"-","")</f>
        <v/>
      </c>
    </row>
    <row r="105" spans="1:16" ht="21" customHeight="1" x14ac:dyDescent="0.4">
      <c r="A105" s="99" t="s">
        <v>208</v>
      </c>
      <c r="B105" s="170" t="s">
        <v>50</v>
      </c>
      <c r="C105" s="171"/>
      <c r="D105" s="171"/>
      <c r="E105" s="171"/>
      <c r="F105" s="149">
        <f>SUM(F106:F109)</f>
        <v>0</v>
      </c>
      <c r="G105" s="147">
        <f t="shared" ref="G105:K105" si="8">SUM(G106:G109)</f>
        <v>0</v>
      </c>
      <c r="H105" s="147">
        <f t="shared" si="8"/>
        <v>0</v>
      </c>
      <c r="I105" s="156">
        <f t="shared" si="8"/>
        <v>0</v>
      </c>
      <c r="J105" s="149">
        <f t="shared" si="8"/>
        <v>0</v>
      </c>
      <c r="K105" s="148">
        <f t="shared" si="8"/>
        <v>0</v>
      </c>
      <c r="L105" s="243"/>
      <c r="M105" s="149">
        <f t="shared" ref="M105:P105" si="9">SUM(M106:M109)</f>
        <v>0</v>
      </c>
      <c r="N105" s="147">
        <f t="shared" si="9"/>
        <v>0</v>
      </c>
      <c r="O105" s="147">
        <f t="shared" si="9"/>
        <v>0</v>
      </c>
      <c r="P105" s="148">
        <f t="shared" si="9"/>
        <v>0</v>
      </c>
    </row>
    <row r="106" spans="1:16" ht="21" customHeight="1" x14ac:dyDescent="0.4">
      <c r="A106" s="99" t="s">
        <v>247</v>
      </c>
      <c r="B106" s="172" t="s">
        <v>235</v>
      </c>
      <c r="C106" s="175" t="s">
        <v>55</v>
      </c>
      <c r="D106" s="169"/>
      <c r="E106" s="169"/>
      <c r="F106" s="149"/>
      <c r="G106" s="147"/>
      <c r="H106" s="147"/>
      <c r="I106" s="156"/>
      <c r="J106" s="149"/>
      <c r="K106" s="148"/>
      <c r="L106" s="243"/>
      <c r="M106" s="149"/>
      <c r="N106" s="147"/>
      <c r="O106" s="147"/>
      <c r="P106" s="148"/>
    </row>
    <row r="107" spans="1:16" ht="21" customHeight="1" x14ac:dyDescent="0.4">
      <c r="A107" s="99" t="s">
        <v>249</v>
      </c>
      <c r="B107" s="172"/>
      <c r="C107" s="168" t="s">
        <v>2787</v>
      </c>
      <c r="D107" s="169"/>
      <c r="E107" s="169"/>
      <c r="F107" s="149"/>
      <c r="G107" s="147"/>
      <c r="H107" s="147"/>
      <c r="I107" s="156" t="str">
        <f>IF(F96=R5,"-","")</f>
        <v/>
      </c>
      <c r="J107" s="149"/>
      <c r="K107" s="148" t="str">
        <f>IF(F96=R5,"-","")</f>
        <v/>
      </c>
      <c r="L107" s="243"/>
      <c r="M107" s="149"/>
      <c r="N107" s="147"/>
      <c r="O107" s="147"/>
      <c r="P107" s="148" t="str">
        <f>IF(F96=R5,"-","")</f>
        <v/>
      </c>
    </row>
    <row r="108" spans="1:16" ht="21" customHeight="1" x14ac:dyDescent="0.4">
      <c r="A108" s="99" t="s">
        <v>251</v>
      </c>
      <c r="B108" s="172"/>
      <c r="C108" s="168" t="s">
        <v>2788</v>
      </c>
      <c r="D108" s="169"/>
      <c r="E108" s="169"/>
      <c r="F108" s="149"/>
      <c r="G108" s="147"/>
      <c r="H108" s="147"/>
      <c r="I108" s="156" t="str">
        <f>IF(F96=R5,"-","")</f>
        <v/>
      </c>
      <c r="J108" s="149"/>
      <c r="K108" s="148" t="str">
        <f>IF(F96=R5,"-","")</f>
        <v/>
      </c>
      <c r="L108" s="243"/>
      <c r="M108" s="149"/>
      <c r="N108" s="147"/>
      <c r="O108" s="147"/>
      <c r="P108" s="148" t="str">
        <f>IF(F96=R5,"-","")</f>
        <v/>
      </c>
    </row>
    <row r="109" spans="1:16" ht="21" customHeight="1" x14ac:dyDescent="0.4">
      <c r="A109" s="99" t="s">
        <v>252</v>
      </c>
      <c r="B109" s="173"/>
      <c r="C109" s="168" t="s">
        <v>2789</v>
      </c>
      <c r="D109" s="169"/>
      <c r="E109" s="169"/>
      <c r="F109" s="149"/>
      <c r="G109" s="147"/>
      <c r="H109" s="147"/>
      <c r="I109" s="156" t="str">
        <f>IF(F96=R5,"-","")</f>
        <v/>
      </c>
      <c r="J109" s="149"/>
      <c r="K109" s="148" t="str">
        <f>IF(F96=R5,"-","")</f>
        <v/>
      </c>
      <c r="L109" s="243"/>
      <c r="M109" s="149"/>
      <c r="N109" s="147"/>
      <c r="O109" s="147"/>
      <c r="P109" s="148" t="str">
        <f>IF(F96=R5,"-","")</f>
        <v/>
      </c>
    </row>
    <row r="110" spans="1:16" ht="21" customHeight="1" x14ac:dyDescent="0.4">
      <c r="A110" s="99" t="s">
        <v>209</v>
      </c>
      <c r="B110" s="170" t="s">
        <v>66</v>
      </c>
      <c r="C110" s="171"/>
      <c r="D110" s="171"/>
      <c r="E110" s="171"/>
      <c r="F110" s="149">
        <f t="shared" ref="F110:K110" si="10">SUM(F111,F112,F113,F114,F119,F120,F121,F125,F126,F127,F128,F129,F133)</f>
        <v>0</v>
      </c>
      <c r="G110" s="147">
        <f t="shared" si="10"/>
        <v>0</v>
      </c>
      <c r="H110" s="147">
        <f t="shared" si="10"/>
        <v>0</v>
      </c>
      <c r="I110" s="156">
        <f t="shared" si="10"/>
        <v>0</v>
      </c>
      <c r="J110" s="149">
        <f t="shared" si="10"/>
        <v>0</v>
      </c>
      <c r="K110" s="148">
        <f t="shared" si="10"/>
        <v>0</v>
      </c>
      <c r="L110" s="243"/>
      <c r="M110" s="149">
        <f>SUM(M111,M112,M113,M114,M119,M120,M121,M125,M126,M127,M128,M129,M133)</f>
        <v>0</v>
      </c>
      <c r="N110" s="147">
        <f>SUM(N111,N112,N113,N114,N119,N120,N121,N125,N126,N127,N128,N129,N133)</f>
        <v>0</v>
      </c>
      <c r="O110" s="147">
        <f>SUM(O111,O112,O113,O114,O119,O120,O121,O125,O126,O127,O128,O129,O133)</f>
        <v>0</v>
      </c>
      <c r="P110" s="148">
        <f>SUM(P111,P112,P113,P114,P119,P120,P121,P125,P126,P127,P128,P129,P133)</f>
        <v>0</v>
      </c>
    </row>
    <row r="111" spans="1:16" ht="21" customHeight="1" x14ac:dyDescent="0.4">
      <c r="A111" s="99" t="s">
        <v>214</v>
      </c>
      <c r="B111" s="172" t="s">
        <v>236</v>
      </c>
      <c r="C111" s="168" t="s">
        <v>2790</v>
      </c>
      <c r="D111" s="169"/>
      <c r="E111" s="169"/>
      <c r="F111" s="149"/>
      <c r="G111" s="147"/>
      <c r="H111" s="147"/>
      <c r="I111" s="156" t="str">
        <f>IF(F96=R5,"-","")</f>
        <v/>
      </c>
      <c r="J111" s="149"/>
      <c r="K111" s="148" t="str">
        <f>IF(F96=R5,"-","")</f>
        <v/>
      </c>
      <c r="L111" s="243"/>
      <c r="M111" s="149"/>
      <c r="N111" s="147"/>
      <c r="O111" s="147"/>
      <c r="P111" s="148" t="str">
        <f>IF(F96=R5,"-","")</f>
        <v/>
      </c>
    </row>
    <row r="112" spans="1:16" ht="21" customHeight="1" x14ac:dyDescent="0.4">
      <c r="A112" s="99" t="s">
        <v>216</v>
      </c>
      <c r="B112" s="172"/>
      <c r="C112" s="168" t="s">
        <v>2791</v>
      </c>
      <c r="D112" s="169"/>
      <c r="E112" s="169"/>
      <c r="F112" s="149"/>
      <c r="G112" s="147"/>
      <c r="H112" s="147"/>
      <c r="I112" s="156" t="str">
        <f>IF(F96=R5,"-","")</f>
        <v/>
      </c>
      <c r="J112" s="149"/>
      <c r="K112" s="148" t="str">
        <f>IF(F96=R5,"-","")</f>
        <v/>
      </c>
      <c r="L112" s="243"/>
      <c r="M112" s="149"/>
      <c r="N112" s="147"/>
      <c r="O112" s="147"/>
      <c r="P112" s="148" t="str">
        <f>IF(F96=R5,"-","")</f>
        <v/>
      </c>
    </row>
    <row r="113" spans="1:16" ht="21" customHeight="1" x14ac:dyDescent="0.4">
      <c r="A113" s="99" t="s">
        <v>217</v>
      </c>
      <c r="B113" s="172"/>
      <c r="C113" s="168" t="s">
        <v>2792</v>
      </c>
      <c r="D113" s="169"/>
      <c r="E113" s="169"/>
      <c r="F113" s="149"/>
      <c r="G113" s="147"/>
      <c r="H113" s="147"/>
      <c r="I113" s="156" t="str">
        <f>IF(F96=R5,"-","")</f>
        <v/>
      </c>
      <c r="J113" s="149"/>
      <c r="K113" s="148" t="str">
        <f>IF(F96=R5,"-","")</f>
        <v/>
      </c>
      <c r="L113" s="243"/>
      <c r="M113" s="149"/>
      <c r="N113" s="147"/>
      <c r="O113" s="147"/>
      <c r="P113" s="148" t="str">
        <f>IF(F96=R5,"-","")</f>
        <v/>
      </c>
    </row>
    <row r="114" spans="1:16" ht="21" customHeight="1" x14ac:dyDescent="0.4">
      <c r="A114" s="99" t="s">
        <v>218</v>
      </c>
      <c r="B114" s="172"/>
      <c r="C114" s="170" t="s">
        <v>63</v>
      </c>
      <c r="D114" s="171"/>
      <c r="E114" s="171"/>
      <c r="F114" s="149">
        <f>SUM(F115:F118)</f>
        <v>0</v>
      </c>
      <c r="G114" s="147">
        <f t="shared" ref="G114:K114" si="11">SUM(G115:G118)</f>
        <v>0</v>
      </c>
      <c r="H114" s="147">
        <f t="shared" si="11"/>
        <v>0</v>
      </c>
      <c r="I114" s="156">
        <f t="shared" si="11"/>
        <v>0</v>
      </c>
      <c r="J114" s="149">
        <f t="shared" si="11"/>
        <v>0</v>
      </c>
      <c r="K114" s="148">
        <f t="shared" si="11"/>
        <v>0</v>
      </c>
      <c r="L114" s="243"/>
      <c r="M114" s="149">
        <f t="shared" ref="M114:P114" si="12">SUM(M115:M118)</f>
        <v>0</v>
      </c>
      <c r="N114" s="147">
        <f t="shared" si="12"/>
        <v>0</v>
      </c>
      <c r="O114" s="147">
        <f t="shared" si="12"/>
        <v>0</v>
      </c>
      <c r="P114" s="148">
        <f t="shared" si="12"/>
        <v>0</v>
      </c>
    </row>
    <row r="115" spans="1:16" ht="21" customHeight="1" x14ac:dyDescent="0.4">
      <c r="A115" s="99" t="s">
        <v>219</v>
      </c>
      <c r="B115" s="172"/>
      <c r="C115" s="172" t="s">
        <v>234</v>
      </c>
      <c r="D115" s="168" t="s">
        <v>2793</v>
      </c>
      <c r="E115" s="169"/>
      <c r="F115" s="149"/>
      <c r="G115" s="147"/>
      <c r="H115" s="147"/>
      <c r="I115" s="156" t="str">
        <f>IF(F96=R5,"-","")</f>
        <v/>
      </c>
      <c r="J115" s="149"/>
      <c r="K115" s="148" t="str">
        <f>IF(F96=R5,"-","")</f>
        <v/>
      </c>
      <c r="L115" s="243"/>
      <c r="M115" s="149"/>
      <c r="N115" s="147"/>
      <c r="O115" s="147"/>
      <c r="P115" s="148" t="str">
        <f>IF(F96=R5,"-","")</f>
        <v/>
      </c>
    </row>
    <row r="116" spans="1:16" ht="21" customHeight="1" x14ac:dyDescent="0.4">
      <c r="A116" s="99" t="s">
        <v>220</v>
      </c>
      <c r="B116" s="172"/>
      <c r="C116" s="172"/>
      <c r="D116" s="168" t="s">
        <v>2794</v>
      </c>
      <c r="E116" s="169"/>
      <c r="F116" s="149"/>
      <c r="G116" s="147"/>
      <c r="H116" s="147"/>
      <c r="I116" s="156" t="str">
        <f>IF(F96=R5,"-","")</f>
        <v/>
      </c>
      <c r="J116" s="149"/>
      <c r="K116" s="148" t="str">
        <f>IF(F96=R5,"-","")</f>
        <v/>
      </c>
      <c r="L116" s="243"/>
      <c r="M116" s="149"/>
      <c r="N116" s="147"/>
      <c r="O116" s="147"/>
      <c r="P116" s="148" t="str">
        <f>IF(F96=R5,"-","")</f>
        <v/>
      </c>
    </row>
    <row r="117" spans="1:16" ht="21" customHeight="1" x14ac:dyDescent="0.4">
      <c r="A117" s="99" t="s">
        <v>221</v>
      </c>
      <c r="B117" s="172"/>
      <c r="C117" s="172"/>
      <c r="D117" s="175" t="s">
        <v>56</v>
      </c>
      <c r="E117" s="176"/>
      <c r="F117" s="149"/>
      <c r="G117" s="147"/>
      <c r="H117" s="147"/>
      <c r="I117" s="156"/>
      <c r="J117" s="149"/>
      <c r="K117" s="148"/>
      <c r="L117" s="243"/>
      <c r="M117" s="149"/>
      <c r="N117" s="147"/>
      <c r="O117" s="147"/>
      <c r="P117" s="148"/>
    </row>
    <row r="118" spans="1:16" ht="21" customHeight="1" x14ac:dyDescent="0.4">
      <c r="A118" s="99" t="s">
        <v>2625</v>
      </c>
      <c r="B118" s="172"/>
      <c r="C118" s="173"/>
      <c r="D118" s="168" t="s">
        <v>2795</v>
      </c>
      <c r="E118" s="169"/>
      <c r="F118" s="149"/>
      <c r="G118" s="147"/>
      <c r="H118" s="147"/>
      <c r="I118" s="156" t="str">
        <f>IF(F96=R5,"-","")</f>
        <v/>
      </c>
      <c r="J118" s="149"/>
      <c r="K118" s="148" t="str">
        <f>IF(F96=R5,"-","")</f>
        <v/>
      </c>
      <c r="L118" s="243"/>
      <c r="M118" s="149"/>
      <c r="N118" s="147"/>
      <c r="O118" s="147"/>
      <c r="P118" s="148" t="str">
        <f>IF(F96=R5,"-","")</f>
        <v/>
      </c>
    </row>
    <row r="119" spans="1:16" ht="21" customHeight="1" x14ac:dyDescent="0.4">
      <c r="A119" s="99" t="s">
        <v>222</v>
      </c>
      <c r="B119" s="172"/>
      <c r="C119" s="175" t="s">
        <v>57</v>
      </c>
      <c r="D119" s="176"/>
      <c r="E119" s="176"/>
      <c r="F119" s="149"/>
      <c r="G119" s="147"/>
      <c r="H119" s="147"/>
      <c r="I119" s="156"/>
      <c r="J119" s="149"/>
      <c r="K119" s="148"/>
      <c r="L119" s="243"/>
      <c r="M119" s="149"/>
      <c r="N119" s="147"/>
      <c r="O119" s="147"/>
      <c r="P119" s="148"/>
    </row>
    <row r="120" spans="1:16" ht="21" customHeight="1" x14ac:dyDescent="0.4">
      <c r="A120" s="99" t="s">
        <v>223</v>
      </c>
      <c r="B120" s="172"/>
      <c r="C120" s="175" t="s">
        <v>58</v>
      </c>
      <c r="D120" s="176"/>
      <c r="E120" s="176"/>
      <c r="F120" s="149"/>
      <c r="G120" s="147"/>
      <c r="H120" s="147"/>
      <c r="I120" s="156"/>
      <c r="J120" s="149"/>
      <c r="K120" s="148"/>
      <c r="L120" s="243"/>
      <c r="M120" s="149"/>
      <c r="N120" s="147"/>
      <c r="O120" s="147"/>
      <c r="P120" s="148"/>
    </row>
    <row r="121" spans="1:16" ht="21" customHeight="1" x14ac:dyDescent="0.4">
      <c r="A121" s="99" t="s">
        <v>224</v>
      </c>
      <c r="B121" s="172"/>
      <c r="C121" s="170" t="s">
        <v>67</v>
      </c>
      <c r="D121" s="174"/>
      <c r="E121" s="174"/>
      <c r="F121" s="149">
        <f>SUM(F122:F124)</f>
        <v>0</v>
      </c>
      <c r="G121" s="147">
        <f t="shared" ref="G121:K121" si="13">SUM(G122:G124)</f>
        <v>0</v>
      </c>
      <c r="H121" s="147">
        <f t="shared" si="13"/>
        <v>0</v>
      </c>
      <c r="I121" s="156">
        <f t="shared" si="13"/>
        <v>0</v>
      </c>
      <c r="J121" s="149">
        <f t="shared" si="13"/>
        <v>0</v>
      </c>
      <c r="K121" s="148">
        <f t="shared" si="13"/>
        <v>0</v>
      </c>
      <c r="L121" s="243"/>
      <c r="M121" s="149">
        <f t="shared" ref="M121:P121" si="14">SUM(M122:M124)</f>
        <v>0</v>
      </c>
      <c r="N121" s="147">
        <f t="shared" si="14"/>
        <v>0</v>
      </c>
      <c r="O121" s="147">
        <f t="shared" si="14"/>
        <v>0</v>
      </c>
      <c r="P121" s="148">
        <f t="shared" si="14"/>
        <v>0</v>
      </c>
    </row>
    <row r="122" spans="1:16" ht="21" customHeight="1" x14ac:dyDescent="0.4">
      <c r="A122" s="99" t="s">
        <v>225</v>
      </c>
      <c r="B122" s="172"/>
      <c r="C122" s="172" t="s">
        <v>233</v>
      </c>
      <c r="D122" s="168" t="s">
        <v>2796</v>
      </c>
      <c r="E122" s="169"/>
      <c r="F122" s="149"/>
      <c r="G122" s="147"/>
      <c r="H122" s="147"/>
      <c r="I122" s="156" t="str">
        <f>IF(F96=R5,"-","")</f>
        <v/>
      </c>
      <c r="J122" s="149"/>
      <c r="K122" s="148" t="str">
        <f>IF(F96=R5,"-","")</f>
        <v/>
      </c>
      <c r="L122" s="243"/>
      <c r="M122" s="149"/>
      <c r="N122" s="147"/>
      <c r="O122" s="147"/>
      <c r="P122" s="148" t="str">
        <f>IF(F96=R5,"-","")</f>
        <v/>
      </c>
    </row>
    <row r="123" spans="1:16" ht="21" customHeight="1" x14ac:dyDescent="0.4">
      <c r="A123" s="99" t="s">
        <v>226</v>
      </c>
      <c r="B123" s="172"/>
      <c r="C123" s="172"/>
      <c r="D123" s="175" t="s">
        <v>68</v>
      </c>
      <c r="E123" s="176"/>
      <c r="F123" s="149"/>
      <c r="G123" s="147"/>
      <c r="H123" s="147"/>
      <c r="I123" s="156"/>
      <c r="J123" s="149"/>
      <c r="K123" s="148"/>
      <c r="L123" s="243"/>
      <c r="M123" s="149"/>
      <c r="N123" s="147"/>
      <c r="O123" s="147"/>
      <c r="P123" s="148"/>
    </row>
    <row r="124" spans="1:16" ht="21" customHeight="1" x14ac:dyDescent="0.4">
      <c r="A124" s="99" t="s">
        <v>227</v>
      </c>
      <c r="B124" s="172"/>
      <c r="C124" s="173"/>
      <c r="D124" s="175" t="s">
        <v>69</v>
      </c>
      <c r="E124" s="176"/>
      <c r="F124" s="149"/>
      <c r="G124" s="147"/>
      <c r="H124" s="147"/>
      <c r="I124" s="156"/>
      <c r="J124" s="149"/>
      <c r="K124" s="148"/>
      <c r="L124" s="243"/>
      <c r="M124" s="149"/>
      <c r="N124" s="147"/>
      <c r="O124" s="147"/>
      <c r="P124" s="148"/>
    </row>
    <row r="125" spans="1:16" ht="21" customHeight="1" x14ac:dyDescent="0.4">
      <c r="A125" s="99" t="s">
        <v>228</v>
      </c>
      <c r="B125" s="172"/>
      <c r="C125" s="175" t="s">
        <v>65</v>
      </c>
      <c r="D125" s="176"/>
      <c r="E125" s="176"/>
      <c r="F125" s="149"/>
      <c r="G125" s="147"/>
      <c r="H125" s="147"/>
      <c r="I125" s="156"/>
      <c r="J125" s="149"/>
      <c r="K125" s="148"/>
      <c r="L125" s="243"/>
      <c r="M125" s="149"/>
      <c r="N125" s="147"/>
      <c r="O125" s="147"/>
      <c r="P125" s="148"/>
    </row>
    <row r="126" spans="1:16" ht="21" customHeight="1" x14ac:dyDescent="0.4">
      <c r="A126" s="99" t="s">
        <v>229</v>
      </c>
      <c r="B126" s="172"/>
      <c r="C126" s="175" t="s">
        <v>59</v>
      </c>
      <c r="D126" s="176"/>
      <c r="E126" s="176"/>
      <c r="F126" s="149"/>
      <c r="G126" s="147"/>
      <c r="H126" s="147"/>
      <c r="I126" s="156"/>
      <c r="J126" s="149"/>
      <c r="K126" s="148"/>
      <c r="L126" s="243"/>
      <c r="M126" s="149"/>
      <c r="N126" s="147"/>
      <c r="O126" s="147"/>
      <c r="P126" s="148"/>
    </row>
    <row r="127" spans="1:16" ht="21" customHeight="1" x14ac:dyDescent="0.4">
      <c r="A127" s="99" t="s">
        <v>212</v>
      </c>
      <c r="B127" s="172"/>
      <c r="C127" s="175" t="s">
        <v>64</v>
      </c>
      <c r="D127" s="176"/>
      <c r="E127" s="176"/>
      <c r="F127" s="149"/>
      <c r="G127" s="147"/>
      <c r="H127" s="147"/>
      <c r="I127" s="156"/>
      <c r="J127" s="149"/>
      <c r="K127" s="148"/>
      <c r="L127" s="243"/>
      <c r="M127" s="149"/>
      <c r="N127" s="147"/>
      <c r="O127" s="147"/>
      <c r="P127" s="148"/>
    </row>
    <row r="128" spans="1:16" ht="21" customHeight="1" x14ac:dyDescent="0.4">
      <c r="A128" s="99" t="s">
        <v>213</v>
      </c>
      <c r="B128" s="172"/>
      <c r="C128" s="168" t="s">
        <v>2797</v>
      </c>
      <c r="D128" s="169"/>
      <c r="E128" s="169"/>
      <c r="F128" s="149"/>
      <c r="G128" s="147"/>
      <c r="H128" s="147"/>
      <c r="I128" s="156" t="str">
        <f>IF(F96=R5,"-","")</f>
        <v/>
      </c>
      <c r="J128" s="149"/>
      <c r="K128" s="148" t="str">
        <f>IF(F96=R5,"-","")</f>
        <v/>
      </c>
      <c r="L128" s="243"/>
      <c r="M128" s="149"/>
      <c r="N128" s="147"/>
      <c r="O128" s="147"/>
      <c r="P128" s="148" t="str">
        <f>IF(F96=R5,"-","")</f>
        <v/>
      </c>
    </row>
    <row r="129" spans="1:16" ht="21" customHeight="1" x14ac:dyDescent="0.4">
      <c r="A129" s="99" t="s">
        <v>230</v>
      </c>
      <c r="B129" s="172"/>
      <c r="C129" s="170" t="s">
        <v>2772</v>
      </c>
      <c r="D129" s="176"/>
      <c r="E129" s="176"/>
      <c r="F129" s="149">
        <f>SUM(F130:F132)</f>
        <v>0</v>
      </c>
      <c r="G129" s="147">
        <f t="shared" ref="G129:K129" si="15">SUM(G130:G132)</f>
        <v>0</v>
      </c>
      <c r="H129" s="147">
        <f t="shared" si="15"/>
        <v>0</v>
      </c>
      <c r="I129" s="156">
        <f t="shared" si="15"/>
        <v>0</v>
      </c>
      <c r="J129" s="149">
        <f t="shared" si="15"/>
        <v>0</v>
      </c>
      <c r="K129" s="148">
        <f t="shared" si="15"/>
        <v>0</v>
      </c>
      <c r="L129" s="243"/>
      <c r="M129" s="149">
        <f t="shared" ref="M129:P129" si="16">SUM(M130:M132)</f>
        <v>0</v>
      </c>
      <c r="N129" s="147">
        <f t="shared" si="16"/>
        <v>0</v>
      </c>
      <c r="O129" s="147">
        <f t="shared" si="16"/>
        <v>0</v>
      </c>
      <c r="P129" s="148">
        <f t="shared" si="16"/>
        <v>0</v>
      </c>
    </row>
    <row r="130" spans="1:16" ht="21" customHeight="1" x14ac:dyDescent="0.4">
      <c r="A130" s="99" t="s">
        <v>2757</v>
      </c>
      <c r="B130" s="172"/>
      <c r="C130" s="172" t="s">
        <v>2756</v>
      </c>
      <c r="D130" s="179" t="s">
        <v>2799</v>
      </c>
      <c r="E130" s="180"/>
      <c r="F130" s="149"/>
      <c r="G130" s="147"/>
      <c r="H130" s="147"/>
      <c r="I130" s="156"/>
      <c r="J130" s="149"/>
      <c r="K130" s="148"/>
      <c r="L130" s="243"/>
      <c r="M130" s="149"/>
      <c r="N130" s="147"/>
      <c r="O130" s="147"/>
      <c r="P130" s="148"/>
    </row>
    <row r="131" spans="1:16" ht="21" customHeight="1" x14ac:dyDescent="0.4">
      <c r="A131" s="99" t="s">
        <v>2758</v>
      </c>
      <c r="B131" s="172"/>
      <c r="C131" s="172"/>
      <c r="D131" s="177" t="s">
        <v>61</v>
      </c>
      <c r="E131" s="178"/>
      <c r="F131" s="149"/>
      <c r="G131" s="147"/>
      <c r="H131" s="147"/>
      <c r="I131" s="156"/>
      <c r="J131" s="149"/>
      <c r="K131" s="148"/>
      <c r="L131" s="243"/>
      <c r="M131" s="149"/>
      <c r="N131" s="147"/>
      <c r="O131" s="147"/>
      <c r="P131" s="148"/>
    </row>
    <row r="132" spans="1:16" ht="21" customHeight="1" x14ac:dyDescent="0.4">
      <c r="A132" s="99" t="s">
        <v>2759</v>
      </c>
      <c r="B132" s="172"/>
      <c r="C132" s="173"/>
      <c r="D132" s="177" t="s">
        <v>62</v>
      </c>
      <c r="E132" s="178"/>
      <c r="F132" s="149"/>
      <c r="G132" s="147"/>
      <c r="H132" s="147"/>
      <c r="I132" s="156"/>
      <c r="J132" s="149"/>
      <c r="K132" s="148"/>
      <c r="L132" s="243"/>
      <c r="M132" s="149"/>
      <c r="N132" s="147"/>
      <c r="O132" s="147"/>
      <c r="P132" s="148"/>
    </row>
    <row r="133" spans="1:16" ht="21" customHeight="1" thickBot="1" x14ac:dyDescent="0.45">
      <c r="A133" s="99" t="s">
        <v>231</v>
      </c>
      <c r="B133" s="173"/>
      <c r="C133" s="175" t="s">
        <v>60</v>
      </c>
      <c r="D133" s="176"/>
      <c r="E133" s="176"/>
      <c r="F133" s="150"/>
      <c r="G133" s="151"/>
      <c r="H133" s="151"/>
      <c r="I133" s="157"/>
      <c r="J133" s="150"/>
      <c r="K133" s="152"/>
      <c r="L133" s="244"/>
      <c r="M133" s="150"/>
      <c r="N133" s="151"/>
      <c r="O133" s="151"/>
      <c r="P133" s="152"/>
    </row>
    <row r="134" spans="1:16" ht="13.9" customHeight="1" x14ac:dyDescent="0.4">
      <c r="A134" s="155" t="s">
        <v>3143</v>
      </c>
    </row>
    <row r="135" spans="1:16" ht="13.9" customHeight="1" x14ac:dyDescent="0.4">
      <c r="A135" s="155" t="s">
        <v>3080</v>
      </c>
    </row>
    <row r="136" spans="1:16" ht="13.9" customHeight="1" x14ac:dyDescent="0.4">
      <c r="A136" s="155" t="s">
        <v>3081</v>
      </c>
    </row>
    <row r="137" spans="1:16" ht="13.9" customHeight="1" x14ac:dyDescent="0.4">
      <c r="A137" s="155" t="s">
        <v>3130</v>
      </c>
    </row>
    <row r="138" spans="1:16" ht="13.9" customHeight="1" x14ac:dyDescent="0.4">
      <c r="A138" s="155" t="s">
        <v>3131</v>
      </c>
    </row>
    <row r="139" spans="1:16" ht="13.9" customHeight="1" x14ac:dyDescent="0.4">
      <c r="A139" s="155" t="s">
        <v>2996</v>
      </c>
    </row>
    <row r="140" spans="1:16" ht="13.9" customHeight="1" x14ac:dyDescent="0.4">
      <c r="A140" s="155" t="s">
        <v>3137</v>
      </c>
    </row>
    <row r="141" spans="1:16" ht="13.9" customHeight="1" x14ac:dyDescent="0.4">
      <c r="A141" s="155" t="s">
        <v>2995</v>
      </c>
    </row>
    <row r="142" spans="1:16" ht="13.9" customHeight="1" x14ac:dyDescent="0.4">
      <c r="A142" s="155" t="s">
        <v>3015</v>
      </c>
    </row>
    <row r="143" spans="1:16" ht="13.9" customHeight="1" x14ac:dyDescent="0.4">
      <c r="A143" s="155" t="s">
        <v>3147</v>
      </c>
    </row>
    <row r="144" spans="1:16" ht="13.9" customHeight="1" x14ac:dyDescent="0.4">
      <c r="A144" s="155" t="s">
        <v>3136</v>
      </c>
    </row>
    <row r="145" spans="1:1" ht="13.9" customHeight="1" x14ac:dyDescent="0.4">
      <c r="A145" s="155" t="s">
        <v>3144</v>
      </c>
    </row>
    <row r="146" spans="1:1" x14ac:dyDescent="0.4">
      <c r="A146" s="155" t="s">
        <v>3145</v>
      </c>
    </row>
    <row r="147" spans="1:1" x14ac:dyDescent="0.4">
      <c r="A147" s="155" t="s">
        <v>3138</v>
      </c>
    </row>
    <row r="148" spans="1:1" x14ac:dyDescent="0.4">
      <c r="A148" s="155" t="s">
        <v>3146</v>
      </c>
    </row>
    <row r="149" spans="1:1" x14ac:dyDescent="0.4">
      <c r="A149" s="155" t="s">
        <v>3148</v>
      </c>
    </row>
    <row r="150" spans="1:1" x14ac:dyDescent="0.4">
      <c r="A150" s="155" t="s">
        <v>3142</v>
      </c>
    </row>
  </sheetData>
  <sheetProtection algorithmName="SHA-512" hashValue="om7bJdTNRGGSle4jgFuJmhDvN5uOfjBOWWH3w5BzFpiUGeN7L77W4L0SN9vLueGCPkJVrjNcSeW6N+hM29O++g==" saltValue="rLWLWY5UR5wIqKT+hUKULQ==" spinCount="100000" sheet="1" selectLockedCells="1"/>
  <mergeCells count="88">
    <mergeCell ref="L97:L133"/>
    <mergeCell ref="C127:E127"/>
    <mergeCell ref="C128:E128"/>
    <mergeCell ref="C129:E129"/>
    <mergeCell ref="C130:C132"/>
    <mergeCell ref="D131:E131"/>
    <mergeCell ref="C122:C124"/>
    <mergeCell ref="D122:E122"/>
    <mergeCell ref="D123:E123"/>
    <mergeCell ref="C125:E125"/>
    <mergeCell ref="C126:E126"/>
    <mergeCell ref="C115:C118"/>
    <mergeCell ref="D115:E115"/>
    <mergeCell ref="D117:E117"/>
    <mergeCell ref="C119:E119"/>
    <mergeCell ref="C120:E120"/>
    <mergeCell ref="A96:E96"/>
    <mergeCell ref="A1:J1"/>
    <mergeCell ref="K1:P1"/>
    <mergeCell ref="A3:P3"/>
    <mergeCell ref="A10:B10"/>
    <mergeCell ref="A11:B11"/>
    <mergeCell ref="A91:B91"/>
    <mergeCell ref="A92:B92"/>
    <mergeCell ref="C92:D92"/>
    <mergeCell ref="E92:F92"/>
    <mergeCell ref="H92:I92"/>
    <mergeCell ref="K92:L92"/>
    <mergeCell ref="A83:P83"/>
    <mergeCell ref="C90:P90"/>
    <mergeCell ref="J11:K11"/>
    <mergeCell ref="M11:N11"/>
    <mergeCell ref="F97:K97"/>
    <mergeCell ref="F98:I98"/>
    <mergeCell ref="F100:G100"/>
    <mergeCell ref="H100:H101"/>
    <mergeCell ref="A97:E101"/>
    <mergeCell ref="F99:H99"/>
    <mergeCell ref="I99:I101"/>
    <mergeCell ref="J99:J101"/>
    <mergeCell ref="K99:K101"/>
    <mergeCell ref="J98:K98"/>
    <mergeCell ref="C91:I91"/>
    <mergeCell ref="J91:K91"/>
    <mergeCell ref="M91:N91"/>
    <mergeCell ref="O91:P91"/>
    <mergeCell ref="C12:D12"/>
    <mergeCell ref="M12:N12"/>
    <mergeCell ref="M17:P17"/>
    <mergeCell ref="A16:C16"/>
    <mergeCell ref="A17:K17"/>
    <mergeCell ref="A12:B12"/>
    <mergeCell ref="H16:I16"/>
    <mergeCell ref="N85:P85"/>
    <mergeCell ref="N86:P86"/>
    <mergeCell ref="B106:B109"/>
    <mergeCell ref="C106:E106"/>
    <mergeCell ref="C107:E107"/>
    <mergeCell ref="B105:E105"/>
    <mergeCell ref="C109:E109"/>
    <mergeCell ref="C108:E108"/>
    <mergeCell ref="M92:N92"/>
    <mergeCell ref="O92:P92"/>
    <mergeCell ref="N87:P87"/>
    <mergeCell ref="N88:P88"/>
    <mergeCell ref="M97:P97"/>
    <mergeCell ref="M98:O98"/>
    <mergeCell ref="P98:P101"/>
    <mergeCell ref="O99:O101"/>
    <mergeCell ref="M100:M101"/>
    <mergeCell ref="N100:N101"/>
    <mergeCell ref="M99:N99"/>
    <mergeCell ref="B102:E102"/>
    <mergeCell ref="B103:E103"/>
    <mergeCell ref="B104:E104"/>
    <mergeCell ref="B110:E110"/>
    <mergeCell ref="B111:B133"/>
    <mergeCell ref="C111:E111"/>
    <mergeCell ref="C112:E112"/>
    <mergeCell ref="C113:E113"/>
    <mergeCell ref="C114:E114"/>
    <mergeCell ref="D116:E116"/>
    <mergeCell ref="D118:E118"/>
    <mergeCell ref="C121:E121"/>
    <mergeCell ref="D124:E124"/>
    <mergeCell ref="D132:E132"/>
    <mergeCell ref="C133:E133"/>
    <mergeCell ref="D130:E130"/>
  </mergeCells>
  <phoneticPr fontId="1"/>
  <conditionalFormatting sqref="L16">
    <cfRule type="expression" dxfId="405" priority="5103">
      <formula>AND($J$16="")</formula>
    </cfRule>
  </conditionalFormatting>
  <conditionalFormatting sqref="L18">
    <cfRule type="expression" dxfId="404" priority="5709">
      <formula>AND($L$18="")</formula>
    </cfRule>
  </conditionalFormatting>
  <conditionalFormatting sqref="L29">
    <cfRule type="expression" dxfId="403" priority="5725">
      <formula>AND($L$29="")</formula>
    </cfRule>
  </conditionalFormatting>
  <conditionalFormatting sqref="L30">
    <cfRule type="expression" dxfId="402" priority="5727">
      <formula>AND($L$30="")</formula>
    </cfRule>
  </conditionalFormatting>
  <conditionalFormatting sqref="L32">
    <cfRule type="expression" dxfId="401" priority="5729">
      <formula>AND($L$32="")</formula>
    </cfRule>
  </conditionalFormatting>
  <conditionalFormatting sqref="L34">
    <cfRule type="expression" dxfId="400" priority="5731">
      <formula>AND($L$34="")</formula>
    </cfRule>
  </conditionalFormatting>
  <conditionalFormatting sqref="L35">
    <cfRule type="expression" dxfId="399" priority="5733">
      <formula>AND($L$35="")</formula>
    </cfRule>
  </conditionalFormatting>
  <conditionalFormatting sqref="L36">
    <cfRule type="expression" dxfId="398" priority="5735">
      <formula>AND($L$36="")</formula>
    </cfRule>
  </conditionalFormatting>
  <conditionalFormatting sqref="L39">
    <cfRule type="expression" dxfId="397" priority="5737">
      <formula>AND($L$39="")</formula>
    </cfRule>
  </conditionalFormatting>
  <conditionalFormatting sqref="L40">
    <cfRule type="expression" dxfId="396" priority="5739">
      <formula>AND($L$40="")</formula>
    </cfRule>
  </conditionalFormatting>
  <conditionalFormatting sqref="L41">
    <cfRule type="expression" dxfId="395" priority="5741">
      <formula>AND($L$41="")</formula>
    </cfRule>
  </conditionalFormatting>
  <conditionalFormatting sqref="L42">
    <cfRule type="expression" dxfId="394" priority="5743">
      <formula>AND($L$42="")</formula>
    </cfRule>
  </conditionalFormatting>
  <conditionalFormatting sqref="L43">
    <cfRule type="expression" dxfId="393" priority="5745">
      <formula>AND($L$43="")</formula>
    </cfRule>
  </conditionalFormatting>
  <conditionalFormatting sqref="L44">
    <cfRule type="expression" dxfId="392" priority="5747">
      <formula>AND($L$44="")</formula>
    </cfRule>
  </conditionalFormatting>
  <conditionalFormatting sqref="L45">
    <cfRule type="expression" dxfId="391" priority="5749">
      <formula>AND($L$45="")</formula>
    </cfRule>
  </conditionalFormatting>
  <conditionalFormatting sqref="L46">
    <cfRule type="expression" dxfId="390" priority="5751">
      <formula>AND($L$46="")</formula>
    </cfRule>
  </conditionalFormatting>
  <conditionalFormatting sqref="L47">
    <cfRule type="expression" dxfId="389" priority="5753">
      <formula>AND($L$47="")</formula>
    </cfRule>
  </conditionalFormatting>
  <conditionalFormatting sqref="L48">
    <cfRule type="expression" dxfId="388" priority="5755">
      <formula>AND($L$48="")</formula>
    </cfRule>
  </conditionalFormatting>
  <conditionalFormatting sqref="L51">
    <cfRule type="expression" dxfId="387" priority="5757">
      <formula>AND($L$51="")</formula>
    </cfRule>
  </conditionalFormatting>
  <conditionalFormatting sqref="L53">
    <cfRule type="expression" dxfId="386" priority="5759">
      <formula>AND($L$53="")</formula>
    </cfRule>
  </conditionalFormatting>
  <conditionalFormatting sqref="L56">
    <cfRule type="expression" dxfId="385" priority="5761">
      <formula>AND($L$56="")</formula>
    </cfRule>
  </conditionalFormatting>
  <conditionalFormatting sqref="L57">
    <cfRule type="expression" dxfId="384" priority="5763">
      <formula>AND($L$57="")</formula>
    </cfRule>
  </conditionalFormatting>
  <conditionalFormatting sqref="L58">
    <cfRule type="expression" dxfId="383" priority="5765">
      <formula>AND($L$58="")</formula>
    </cfRule>
  </conditionalFormatting>
  <conditionalFormatting sqref="L59">
    <cfRule type="expression" dxfId="382" priority="5767">
      <formula>AND($L$59="")</formula>
    </cfRule>
  </conditionalFormatting>
  <conditionalFormatting sqref="L60">
    <cfRule type="expression" dxfId="381" priority="5769">
      <formula>AND($L$60="")</formula>
    </cfRule>
  </conditionalFormatting>
  <conditionalFormatting sqref="L61">
    <cfRule type="expression" dxfId="380" priority="5771">
      <formula>AND($L$61="")</formula>
    </cfRule>
  </conditionalFormatting>
  <conditionalFormatting sqref="L65">
    <cfRule type="expression" dxfId="379" priority="5773">
      <formula>AND($L$65="")</formula>
    </cfRule>
  </conditionalFormatting>
  <conditionalFormatting sqref="L66">
    <cfRule type="expression" dxfId="378" priority="5775">
      <formula>AND($L$66="")</formula>
    </cfRule>
  </conditionalFormatting>
  <conditionalFormatting sqref="L67">
    <cfRule type="expression" dxfId="377" priority="5777">
      <formula>AND($L$67="")</formula>
    </cfRule>
  </conditionalFormatting>
  <conditionalFormatting sqref="L68">
    <cfRule type="expression" dxfId="376" priority="5779">
      <formula>AND($L$68="")</formula>
    </cfRule>
  </conditionalFormatting>
  <conditionalFormatting sqref="L70">
    <cfRule type="expression" dxfId="375" priority="5781">
      <formula>AND($L$70="")</formula>
    </cfRule>
  </conditionalFormatting>
  <conditionalFormatting sqref="L71">
    <cfRule type="expression" dxfId="374" priority="5783">
      <formula>AND($L$71="")</formula>
    </cfRule>
  </conditionalFormatting>
  <conditionalFormatting sqref="L38">
    <cfRule type="expression" dxfId="373" priority="5788">
      <formula>AND($D$16&lt;&gt;$T$6,$L$38="")</formula>
    </cfRule>
    <cfRule type="expression" dxfId="372" priority="5789">
      <formula>AND($D$16=$T$6,$L$38&lt;&gt;0)</formula>
    </cfRule>
    <cfRule type="expression" dxfId="371" priority="5790">
      <formula>AND($D$16=$T$6,$L$38=0)</formula>
    </cfRule>
  </conditionalFormatting>
  <conditionalFormatting sqref="M65">
    <cfRule type="expression" dxfId="370" priority="5795">
      <formula>AND($M$65="←内訳より小さい")</formula>
    </cfRule>
  </conditionalFormatting>
  <conditionalFormatting sqref="L50">
    <cfRule type="expression" dxfId="369" priority="5796">
      <formula>AND($D$16&lt;&gt;$T$6,$L$50="")</formula>
    </cfRule>
    <cfRule type="expression" dxfId="368" priority="5797">
      <formula>AND($D$16=$T$6,$L$50&lt;&gt;0)</formula>
    </cfRule>
    <cfRule type="expression" dxfId="367" priority="5798">
      <formula>AND($D$16=$T$6,$L$50=0)</formula>
    </cfRule>
  </conditionalFormatting>
  <conditionalFormatting sqref="L52">
    <cfRule type="expression" dxfId="366" priority="5799">
      <formula>AND($D$16&lt;&gt;$T$6,$L$52="")</formula>
    </cfRule>
    <cfRule type="expression" dxfId="365" priority="5800">
      <formula>AND($D$16=$T$6,$L$52&lt;&gt;0)</formula>
    </cfRule>
    <cfRule type="expression" dxfId="364" priority="5801">
      <formula>AND($D$16=$T$6,$L$52=0)</formula>
    </cfRule>
  </conditionalFormatting>
  <conditionalFormatting sqref="J16">
    <cfRule type="expression" dxfId="363" priority="4901">
      <formula>AND($J$16="")</formula>
    </cfRule>
  </conditionalFormatting>
  <conditionalFormatting sqref="M16:N16">
    <cfRule type="expression" dxfId="362" priority="4900">
      <formula>AND($L$16="")</formula>
    </cfRule>
  </conditionalFormatting>
  <conditionalFormatting sqref="N5">
    <cfRule type="expression" dxfId="361" priority="3592">
      <formula>AND($N$5="")</formula>
    </cfRule>
  </conditionalFormatting>
  <conditionalFormatting sqref="N6">
    <cfRule type="expression" dxfId="360" priority="3591">
      <formula>AND($N$6="")</formula>
    </cfRule>
  </conditionalFormatting>
  <conditionalFormatting sqref="M7">
    <cfRule type="expression" dxfId="359" priority="3590">
      <formula>AND($M$7="")</formula>
    </cfRule>
  </conditionalFormatting>
  <conditionalFormatting sqref="M8">
    <cfRule type="expression" dxfId="358" priority="3589">
      <formula>AND($M$8="")</formula>
    </cfRule>
  </conditionalFormatting>
  <conditionalFormatting sqref="N7">
    <cfRule type="expression" dxfId="357" priority="3588">
      <formula>AND($N$7="",$M$7&lt;&gt;"２無")</formula>
    </cfRule>
  </conditionalFormatting>
  <conditionalFormatting sqref="N8">
    <cfRule type="expression" dxfId="356" priority="3587">
      <formula>AND($N$8="",$M$8&lt;&gt;"２無")</formula>
    </cfRule>
  </conditionalFormatting>
  <conditionalFormatting sqref="D16">
    <cfRule type="expression" dxfId="355" priority="3586">
      <formula>AND($D$16="")</formula>
    </cfRule>
  </conditionalFormatting>
  <conditionalFormatting sqref="G14">
    <cfRule type="expression" dxfId="354" priority="3585">
      <formula>AND($G$14="")</formula>
    </cfRule>
  </conditionalFormatting>
  <conditionalFormatting sqref="L14">
    <cfRule type="expression" dxfId="353" priority="3584">
      <formula>AND($L$14="")</formula>
    </cfRule>
  </conditionalFormatting>
  <conditionalFormatting sqref="C10">
    <cfRule type="expression" dxfId="352" priority="3583">
      <formula>AND($C$10="")</formula>
    </cfRule>
  </conditionalFormatting>
  <conditionalFormatting sqref="C11">
    <cfRule type="expression" dxfId="351" priority="3582">
      <formula>AND($C$11="")</formula>
    </cfRule>
  </conditionalFormatting>
  <conditionalFormatting sqref="L11">
    <cfRule type="expression" dxfId="350" priority="3581">
      <formula>AND($L$11="")</formula>
    </cfRule>
  </conditionalFormatting>
  <conditionalFormatting sqref="O11">
    <cfRule type="expression" dxfId="349" priority="3580">
      <formula>AND($O$11="")</formula>
    </cfRule>
  </conditionalFormatting>
  <conditionalFormatting sqref="E12">
    <cfRule type="expression" dxfId="348" priority="3579">
      <formula>AND($E$12="")</formula>
    </cfRule>
  </conditionalFormatting>
  <conditionalFormatting sqref="H12">
    <cfRule type="expression" dxfId="347" priority="3578">
      <formula>AND($H$12="")</formula>
    </cfRule>
  </conditionalFormatting>
  <conditionalFormatting sqref="K12">
    <cfRule type="expression" dxfId="346" priority="3577">
      <formula>AND($K$12="")</formula>
    </cfRule>
  </conditionalFormatting>
  <conditionalFormatting sqref="O12">
    <cfRule type="expression" dxfId="345" priority="3576">
      <formula>AND($O$12="")</formula>
    </cfRule>
  </conditionalFormatting>
  <conditionalFormatting sqref="L19">
    <cfRule type="expression" dxfId="344" priority="3252">
      <formula>AND($L$19="")</formula>
    </cfRule>
  </conditionalFormatting>
  <conditionalFormatting sqref="L24">
    <cfRule type="expression" dxfId="343" priority="3251">
      <formula>AND($L$24="")</formula>
    </cfRule>
  </conditionalFormatting>
  <conditionalFormatting sqref="L20">
    <cfRule type="expression" dxfId="342" priority="3249">
      <formula>AND($L$20="")</formula>
    </cfRule>
  </conditionalFormatting>
  <conditionalFormatting sqref="L21">
    <cfRule type="expression" dxfId="341" priority="3250">
      <formula>AND($L$21="")</formula>
    </cfRule>
  </conditionalFormatting>
  <conditionalFormatting sqref="L22">
    <cfRule type="expression" dxfId="340" priority="3248">
      <formula>AND($L$22="")</formula>
    </cfRule>
  </conditionalFormatting>
  <conditionalFormatting sqref="L25">
    <cfRule type="expression" dxfId="339" priority="3246">
      <formula>AND($L$25="")</formula>
    </cfRule>
  </conditionalFormatting>
  <conditionalFormatting sqref="L26">
    <cfRule type="expression" dxfId="338" priority="3247">
      <formula>AND($L$26="")</formula>
    </cfRule>
  </conditionalFormatting>
  <conditionalFormatting sqref="G94">
    <cfRule type="expression" dxfId="337" priority="2601">
      <formula>AND($G$94="")</formula>
    </cfRule>
  </conditionalFormatting>
  <conditionalFormatting sqref="L94">
    <cfRule type="expression" dxfId="336" priority="2600">
      <formula>AND($L$94="")</formula>
    </cfRule>
  </conditionalFormatting>
  <conditionalFormatting sqref="A1:J1">
    <cfRule type="expression" dxfId="335" priority="2279">
      <formula>AND(A1="未記載セルチェック：【未記載セル（色付）が残っています。】")</formula>
    </cfRule>
  </conditionalFormatting>
  <conditionalFormatting sqref="K1:P1">
    <cfRule type="expression" dxfId="334" priority="2278">
      <formula>AND(K1="内訳数値チェック：【内訳より小さい科目があります。】")</formula>
    </cfRule>
  </conditionalFormatting>
  <conditionalFormatting sqref="M49">
    <cfRule type="expression" dxfId="333" priority="2277">
      <formula>AND($M$49="←内訳より小さい")</formula>
    </cfRule>
  </conditionalFormatting>
  <conditionalFormatting sqref="M45">
    <cfRule type="expression" dxfId="332" priority="1316">
      <formula>AND($M$45="←内訳より小さい")</formula>
    </cfRule>
  </conditionalFormatting>
  <conditionalFormatting sqref="M56">
    <cfRule type="expression" dxfId="331" priority="1315">
      <formula>AND($M$56="←内訳より小さい")</formula>
    </cfRule>
  </conditionalFormatting>
  <conditionalFormatting sqref="M60">
    <cfRule type="expression" dxfId="330" priority="1314">
      <formula>AND($M$60="←内訳より小さい")</formula>
    </cfRule>
  </conditionalFormatting>
  <conditionalFormatting sqref="F96">
    <cfRule type="expression" dxfId="329" priority="993">
      <formula>AND($F$96="")</formula>
    </cfRule>
  </conditionalFormatting>
  <conditionalFormatting sqref="F102">
    <cfRule type="expression" dxfId="328" priority="224">
      <formula>AND($F$102="",$M$102="",$N$102="",$O$102="",OR($P$102="",$P$102="-"))</formula>
    </cfRule>
  </conditionalFormatting>
  <conditionalFormatting sqref="F103">
    <cfRule type="expression" dxfId="327" priority="223">
      <formula>AND($F$103="",$M$103="",$N$103="",$O$103="",OR($P$103="",$P$103="-"))</formula>
    </cfRule>
  </conditionalFormatting>
  <conditionalFormatting sqref="F104">
    <cfRule type="expression" dxfId="326" priority="222">
      <formula>AND($F$104="",$M$104="",$N$104="",$O$104="",OR($P$104="",$P$104="-"))</formula>
    </cfRule>
  </conditionalFormatting>
  <conditionalFormatting sqref="F106">
    <cfRule type="expression" dxfId="325" priority="221">
      <formula>AND($F$106="",$M$106="",$N$106="",$O$106="",$P$106="")</formula>
    </cfRule>
  </conditionalFormatting>
  <conditionalFormatting sqref="F107">
    <cfRule type="expression" dxfId="324" priority="220">
      <formula>AND($F$107="",$M$107="",$N$107="",$O$107="",OR($P$107="",$P$107="-"))</formula>
    </cfRule>
  </conditionalFormatting>
  <conditionalFormatting sqref="F108">
    <cfRule type="expression" dxfId="323" priority="219">
      <formula>AND($F$108="",$M$108="",$N$108="",$O$108="",OR($P$108="",$P$108="-"))</formula>
    </cfRule>
  </conditionalFormatting>
  <conditionalFormatting sqref="F111">
    <cfRule type="expression" dxfId="322" priority="218">
      <formula>AND($F$111="",$M$111="",$N$111="",$O$111="",OR($P$111="",$P$111="-"))</formula>
    </cfRule>
  </conditionalFormatting>
  <conditionalFormatting sqref="F112">
    <cfRule type="expression" dxfId="321" priority="217">
      <formula>AND($F$112="",$M$112="",$N$112="",$O$112="",OR($P$112="",$P$112="-"))</formula>
    </cfRule>
  </conditionalFormatting>
  <conditionalFormatting sqref="F113">
    <cfRule type="expression" dxfId="320" priority="216">
      <formula>AND($F$113="",$M$113="",$N$113="",$O$113="",OR($P$113="",$P$113="-"))</formula>
    </cfRule>
  </conditionalFormatting>
  <conditionalFormatting sqref="F114">
    <cfRule type="expression" dxfId="319" priority="215">
      <formula>OR($F$114="",AND(_xlfn.ISFORMULA($F$114)&lt;&gt;FALSE,OR($F$115="*",$F$115="＊"),OR($F$116="*",$F$116="＊"),OR($F$117="*",$F$117="＊"),OR($F$118="*",$F$118="＊")))</formula>
    </cfRule>
  </conditionalFormatting>
  <conditionalFormatting sqref="F115">
    <cfRule type="expression" dxfId="318" priority="214">
      <formula>AND($F$115="",$M$115="",$N$115="",$O$115="",OR($P$115="",$P$115="-"))</formula>
    </cfRule>
  </conditionalFormatting>
  <conditionalFormatting sqref="F116">
    <cfRule type="expression" dxfId="317" priority="213">
      <formula>AND($F$116="",$M$116="",$N$116="",$O$116="",OR($P$116="",$P$116="-"))</formula>
    </cfRule>
  </conditionalFormatting>
  <conditionalFormatting sqref="F117">
    <cfRule type="expression" dxfId="316" priority="212">
      <formula>AND($F$117="",$M$117="",$N$117="",$O$117="",$P$117="")</formula>
    </cfRule>
  </conditionalFormatting>
  <conditionalFormatting sqref="F118">
    <cfRule type="expression" dxfId="315" priority="211">
      <formula>AND($F$118="",$M$118="",$N$118="",$O$118="",OR($P$118="",$P$118="-"))</formula>
    </cfRule>
  </conditionalFormatting>
  <conditionalFormatting sqref="F119">
    <cfRule type="expression" dxfId="314" priority="210">
      <formula>AND($F$119="",$M$119="",$N$119="",$O$119="",$P$119="")</formula>
    </cfRule>
  </conditionalFormatting>
  <conditionalFormatting sqref="F120">
    <cfRule type="expression" dxfId="313" priority="209">
      <formula>AND($F$120="",$M$120="",$N$120="",$O$120="",$P$120="")</formula>
    </cfRule>
  </conditionalFormatting>
  <conditionalFormatting sqref="F125">
    <cfRule type="expression" dxfId="312" priority="208">
      <formula>AND($F$125="",$M$125="",$N$125="",$O$125="",$P$125="")</formula>
    </cfRule>
  </conditionalFormatting>
  <conditionalFormatting sqref="F126">
    <cfRule type="expression" dxfId="311" priority="207">
      <formula>AND($F$126="",$M$126="",$N$126="",$O$126="",$P$126="")</formula>
    </cfRule>
  </conditionalFormatting>
  <conditionalFormatting sqref="F127">
    <cfRule type="expression" dxfId="310" priority="206">
      <formula>AND($F$127="",$M$127="",$N$127="",$O$127="",$P$127="")</formula>
    </cfRule>
  </conditionalFormatting>
  <conditionalFormatting sqref="F128">
    <cfRule type="expression" dxfId="309" priority="205">
      <formula>AND($F$128="",$M$128="",$N$128="",$O$128="",OR($P$128="",$P$128="-"))</formula>
    </cfRule>
  </conditionalFormatting>
  <conditionalFormatting sqref="F133">
    <cfRule type="expression" dxfId="308" priority="204">
      <formula>AND($F$133="",$M$133="",$N$133="",$O$133="",$P$133="")</formula>
    </cfRule>
  </conditionalFormatting>
  <conditionalFormatting sqref="F121">
    <cfRule type="expression" dxfId="307" priority="203">
      <formula>OR($F$121="",AND(_xlfn.ISFORMULA($F$121)&lt;&gt;FALSE,OR($F$122="*",$F$122="＊"),OR($F$123="*",$F$123="＊"),OR($F$124="*",$F$124="＊")))</formula>
    </cfRule>
  </conditionalFormatting>
  <conditionalFormatting sqref="F122">
    <cfRule type="expression" dxfId="306" priority="202">
      <formula>AND($F$122="",$M$122="",$N$122="",$O$122="",OR($P$122="",$P$122="-"))</formula>
    </cfRule>
  </conditionalFormatting>
  <conditionalFormatting sqref="F123">
    <cfRule type="expression" dxfId="305" priority="201">
      <formula>AND($F$123="",$M$123="",$N$123="",$O$123="",$P$123="")</formula>
    </cfRule>
  </conditionalFormatting>
  <conditionalFormatting sqref="F124">
    <cfRule type="expression" dxfId="304" priority="200">
      <formula>AND($F$124="",$M$124="",$N$124="",$O$124="",$P$124="")</formula>
    </cfRule>
  </conditionalFormatting>
  <conditionalFormatting sqref="F129">
    <cfRule type="expression" dxfId="303" priority="199">
      <formula>OR($F$129="",AND(_xlfn.ISFORMULA($F$129)&lt;&gt;FALSE,OR($F$130="*",$F$130="＊"),OR($F$131="*",$F$131="＊"),OR($F$132="*",$F$132="＊")))</formula>
    </cfRule>
  </conditionalFormatting>
  <conditionalFormatting sqref="F130">
    <cfRule type="expression" dxfId="302" priority="198">
      <formula>AND($F$130="",$M$130="",$N$130="",$O$130="",$P$130="")</formula>
    </cfRule>
  </conditionalFormatting>
  <conditionalFormatting sqref="F131">
    <cfRule type="expression" dxfId="301" priority="197">
      <formula>AND($F$131="",$M$131="",$N$131="",$O$131="",$P$131="")</formula>
    </cfRule>
  </conditionalFormatting>
  <conditionalFormatting sqref="F132">
    <cfRule type="expression" dxfId="300" priority="196">
      <formula>AND($F$132="",$M$132="",$N$132="",$O$132="",$P$132="")</formula>
    </cfRule>
  </conditionalFormatting>
  <conditionalFormatting sqref="F110">
    <cfRule type="expression" dxfId="299" priority="195">
      <formula>OR($F$110="",AND(_xlfn.ISFORMULA($F$110)&lt;&gt;FALSE,OR($F$111="*",$F$111="＊"),OR($F$112="*",$F$112="＊"),OR($F$113="*",$F$113="＊"),OR($F$114="*",$F$114="＊"),OR($F$115="*",$F$115="＊"),OR($F$116="*",$F$116="＊"),OR($F$117="*",$F$117="＊"),OR($F$118="*",$F$118="＊"),OR($F$119="*",$F$119="＊"),OR($F$120="*",$F$120="＊"),OR($F$121="*",$F$121="＊"),OR($F$122="*",$F$122="＊"),OR($F$123="*",$F$123="＊"),OR($F$124="*",$F$124="＊"),OR($F$125="*",$F$125="＊"),OR($F$126="*",$F$126="＊"),OR($F$127="*",$F$127="＊"),OR($F$128="*",$F$128="＊"),OR($F$129="*",$F$129="＊"),OR($F$130="*",$F$130="＊"),OR($F$131="*",$F$131="＊"),OR($F$132="*",$F$132="＊"),OR($F$133="*",$F$133="＊")))</formula>
    </cfRule>
  </conditionalFormatting>
  <conditionalFormatting sqref="F105">
    <cfRule type="expression" dxfId="298" priority="194">
      <formula>OR($F$105="",AND(_xlfn.ISFORMULA($F$105)&lt;&gt;FALSE,OR($F$106="*",$F$106="＊"),OR($F$107="*",$F$107="＊"),OR($F$108="*",$F$108="＊"),OR($F$109="*",$F$109="＊")))</formula>
    </cfRule>
  </conditionalFormatting>
  <conditionalFormatting sqref="G102">
    <cfRule type="expression" dxfId="297" priority="225">
      <formula>AND($G$102="",$M$102="",$N$102="",$O$102="",OR($P$102="",$P$102="-"))</formula>
    </cfRule>
  </conditionalFormatting>
  <conditionalFormatting sqref="G103">
    <cfRule type="expression" dxfId="296" priority="226">
      <formula>AND($G$103="",$M$103="",$N$103="",$O$103="",OR($P$103="",$P$103="-"))</formula>
    </cfRule>
  </conditionalFormatting>
  <conditionalFormatting sqref="G104">
    <cfRule type="expression" dxfId="295" priority="227">
      <formula>AND($G$104="",$M$104="",$N$104="",$O$104="",OR($P$104="",$P$104="-"))</formula>
    </cfRule>
  </conditionalFormatting>
  <conditionalFormatting sqref="G105">
    <cfRule type="expression" dxfId="294" priority="228">
      <formula>OR($G$105="",AND(_xlfn.ISFORMULA($G$105)&lt;&gt;FALSE,OR($G$106="*",$G$106="＊"),OR($G$107="*",$G$107="＊"),OR($G$108="*",$G$108="＊"),OR($G$109="*",$G$109="＊")))</formula>
    </cfRule>
  </conditionalFormatting>
  <conditionalFormatting sqref="G106">
    <cfRule type="expression" dxfId="293" priority="229">
      <formula>AND($G$106="",$M$106="",$N$106="",$O$106="",$P$106="")</formula>
    </cfRule>
  </conditionalFormatting>
  <conditionalFormatting sqref="G107">
    <cfRule type="expression" dxfId="292" priority="230">
      <formula>AND($G$107="",$M$107="",$N$107="",$O$107="",OR($P$107="",$P$107="-"))</formula>
    </cfRule>
  </conditionalFormatting>
  <conditionalFormatting sqref="G108">
    <cfRule type="expression" dxfId="291" priority="231">
      <formula>AND($G$108="",$M$108="",$N$108="",$O$108="",OR($P$108="",$P$108="-"))</formula>
    </cfRule>
  </conditionalFormatting>
  <conditionalFormatting sqref="G109">
    <cfRule type="expression" dxfId="290" priority="232">
      <formula>AND($G$109="",$M$109="",$N$109="",$O$109="",OR($P$109="",$P$109="-"))</formula>
    </cfRule>
  </conditionalFormatting>
  <conditionalFormatting sqref="G110">
    <cfRule type="expression" dxfId="289" priority="233">
      <formula>OR($G$110="",AND(_xlfn.ISFORMULA($G$110)&lt;&gt;FALSE,OR($G$111="*",$G$111="＊"),OR($G$112="*",$G$112="＊"),OR($G$113="*",$G$113="＊"),OR($G$114="*",$G$114="＊"),OR($G$115="*",$G$115="＊"),OR($G$116="*",$G$116="＊"),OR($G$117="*",$G$117="＊"),OR($G$118="*",$G$118="＊"),OR($G$119="*",$G$119="＊"),OR($G$120="*",$G$120="＊"),OR($G$121="*",$G$121="＊"),OR($G$122="*",$G$122="＊"),OR($G$123="*",$G$123="＊"),OR($G$124="*",$G$124="＊"),OR($G$125="*",$G$125="＊"),OR($G$126="*",$G$126="＊"),OR($G$127="*",$G$127="＊"),OR($G$128="*",$G$128="＊"),OR($G$129="*",$G$129="＊"),OR($G$130="*",$G$130="＊"),OR($G$131="*",$G$131="＊"),OR($G$132="*",$G$132="＊"),OR($G$133="*",$G$133="＊")))</formula>
    </cfRule>
  </conditionalFormatting>
  <conditionalFormatting sqref="G111">
    <cfRule type="expression" dxfId="288" priority="234">
      <formula>AND($G$111="",$M$111="",$N$111="",$O$111="",OR($P$111="",$P$111="-"))</formula>
    </cfRule>
  </conditionalFormatting>
  <conditionalFormatting sqref="G112">
    <cfRule type="expression" dxfId="287" priority="235">
      <formula>AND($G$112="",$M$112="",$N$112="",$O$112="",OR($P$112="",$P$112="-"))</formula>
    </cfRule>
  </conditionalFormatting>
  <conditionalFormatting sqref="G113">
    <cfRule type="expression" dxfId="286" priority="236">
      <formula>AND($G$113="",$M$113="",$N$113="",$O$113="",OR($P$113="",$P$113="-"))</formula>
    </cfRule>
  </conditionalFormatting>
  <conditionalFormatting sqref="G114">
    <cfRule type="expression" dxfId="285" priority="237">
      <formula>OR($G$114="",AND(_xlfn.ISFORMULA($G$114)&lt;&gt;FALSE,OR($G$115="*",$G$115="＊"),OR($G$116="*",$G$116="＊"),OR($G$117="*",$G$117="＊"),OR($G$118="*",$G$118="＊")))</formula>
    </cfRule>
  </conditionalFormatting>
  <conditionalFormatting sqref="G115">
    <cfRule type="expression" dxfId="284" priority="238">
      <formula>AND($G$115="",$M$115="",$N$115="",$O$115="",OR($P$115="",$P$115="-"))</formula>
    </cfRule>
  </conditionalFormatting>
  <conditionalFormatting sqref="G116">
    <cfRule type="expression" dxfId="283" priority="239">
      <formula>AND($G$116="",$M$116="",$N$116="",$O$116="",OR($P$116="",$P$116="-"))</formula>
    </cfRule>
  </conditionalFormatting>
  <conditionalFormatting sqref="G117">
    <cfRule type="expression" dxfId="282" priority="240">
      <formula>AND($G$117="",$M$117="",$N$117="",$O$117="",$P$117="")</formula>
    </cfRule>
  </conditionalFormatting>
  <conditionalFormatting sqref="G118">
    <cfRule type="expression" dxfId="281" priority="241">
      <formula>AND($G$118="",$M$118="",$N$118="",$O$118="",OR($P$118="",$P$118="-"))</formula>
    </cfRule>
  </conditionalFormatting>
  <conditionalFormatting sqref="G119">
    <cfRule type="expression" dxfId="280" priority="242">
      <formula>AND($G$119="",$M$119="",$N$119="",$O$119="",$P$119="")</formula>
    </cfRule>
  </conditionalFormatting>
  <conditionalFormatting sqref="G120">
    <cfRule type="expression" dxfId="279" priority="243">
      <formula>AND($G$120="",$M$120="",$N$120="",$O$120="",$P$120="")</formula>
    </cfRule>
  </conditionalFormatting>
  <conditionalFormatting sqref="G121">
    <cfRule type="expression" dxfId="278" priority="244">
      <formula>OR($G$121="",AND(_xlfn.ISFORMULA($G$121)&lt;&gt;FALSE,OR($G$122="*",$G$122="＊"),OR($G$123="*",$G$123="＊"),OR($G$124="*",$G$124="＊")))</formula>
    </cfRule>
  </conditionalFormatting>
  <conditionalFormatting sqref="G122">
    <cfRule type="expression" dxfId="277" priority="245">
      <formula>AND($G$122="",$M$122="",$N$122="",$O$122="",OR($P$122="",$P$122="-"))</formula>
    </cfRule>
  </conditionalFormatting>
  <conditionalFormatting sqref="G123">
    <cfRule type="expression" dxfId="276" priority="246">
      <formula>AND($G$123="",$M$123="",$N$123="",$O$123="",$P$123="")</formula>
    </cfRule>
  </conditionalFormatting>
  <conditionalFormatting sqref="G124">
    <cfRule type="expression" dxfId="275" priority="247">
      <formula>AND($G$124="",$M$124="",$N$124="",$O$124="",$P$124="")</formula>
    </cfRule>
  </conditionalFormatting>
  <conditionalFormatting sqref="G125">
    <cfRule type="expression" dxfId="274" priority="248">
      <formula>AND($G$125="",$M$125="",$N$125="",$O$125="",$P$125="")</formula>
    </cfRule>
  </conditionalFormatting>
  <conditionalFormatting sqref="G126">
    <cfRule type="expression" dxfId="273" priority="249">
      <formula>AND($G$126="",$M$126="",$N$126="",$O$126="",$P$126="")</formula>
    </cfRule>
  </conditionalFormatting>
  <conditionalFormatting sqref="G127">
    <cfRule type="expression" dxfId="272" priority="250">
      <formula>AND($G$127="",$M$127="",$N$127="",$O$127="",$P$127="")</formula>
    </cfRule>
  </conditionalFormatting>
  <conditionalFormatting sqref="G128">
    <cfRule type="expression" dxfId="271" priority="251">
      <formula>AND($G$128="",$M$128="",$N$128="",$O$128="",OR($P$128="",$P$128="-"))</formula>
    </cfRule>
  </conditionalFormatting>
  <conditionalFormatting sqref="G129">
    <cfRule type="expression" dxfId="270" priority="252">
      <formula>OR($G$129="",AND(_xlfn.ISFORMULA($G$129)&lt;&gt;FALSE,OR($G$130="*",$G$130="＊"),OR($G$131="*",$G$131="＊"),OR($G$132="*",$G$132="＊")))</formula>
    </cfRule>
  </conditionalFormatting>
  <conditionalFormatting sqref="G130">
    <cfRule type="expression" dxfId="269" priority="253">
      <formula>AND($G$130="",$M$130="",$N$130="",$O$130="",$P$130="")</formula>
    </cfRule>
  </conditionalFormatting>
  <conditionalFormatting sqref="G131">
    <cfRule type="expression" dxfId="268" priority="254">
      <formula>AND($G$131="",$M$131="",$N$131="",$O$131="",$P$131="")</formula>
    </cfRule>
  </conditionalFormatting>
  <conditionalFormatting sqref="G132">
    <cfRule type="expression" dxfId="267" priority="255">
      <formula>AND($G$132="",$M$132="",$N$132="",$O$132="",$P$132="")</formula>
    </cfRule>
  </conditionalFormatting>
  <conditionalFormatting sqref="G133">
    <cfRule type="expression" dxfId="266" priority="256">
      <formula>AND($G$133="",$M$133="",$N$133="",$O$133="",$P$133="")</formula>
    </cfRule>
  </conditionalFormatting>
  <conditionalFormatting sqref="H102">
    <cfRule type="expression" dxfId="265" priority="257">
      <formula>AND($H$102="",$M$102="",$N$102="",$O$102="",OR($P$102="",$P$102="-"))</formula>
    </cfRule>
  </conditionalFormatting>
  <conditionalFormatting sqref="H103">
    <cfRule type="expression" dxfId="264" priority="258">
      <formula>AND($H$103="",$M$103="",$N$103="",$O$103="",OR($P$103="",$P$103="-"))</formula>
    </cfRule>
  </conditionalFormatting>
  <conditionalFormatting sqref="H104">
    <cfRule type="expression" dxfId="263" priority="259">
      <formula>AND($H$104="",$M$104="",$N$104="",$O$104="",OR($P$104="",$P$104="-"))</formula>
    </cfRule>
  </conditionalFormatting>
  <conditionalFormatting sqref="H105">
    <cfRule type="expression" dxfId="262" priority="260">
      <formula>OR($H$105="",AND(_xlfn.ISFORMULA($H$105)&lt;&gt;FALSE,OR($H$106="*",$H$106="＊"),OR($H$107="*",$H$107="＊"),OR($H$108="*",$H$108="＊"),OR($H$109="*",$H$109="＊")))</formula>
    </cfRule>
  </conditionalFormatting>
  <conditionalFormatting sqref="H106">
    <cfRule type="expression" dxfId="261" priority="261">
      <formula>AND($H$106="",$M$106="",$N$106="",$O$106="",$P$106="")</formula>
    </cfRule>
  </conditionalFormatting>
  <conditionalFormatting sqref="H107">
    <cfRule type="expression" dxfId="260" priority="262">
      <formula>AND($H$107="",$M$107="",$N$107="",$O$107="",OR($P$107="",$P$107="-"))</formula>
    </cfRule>
  </conditionalFormatting>
  <conditionalFormatting sqref="H108">
    <cfRule type="expression" dxfId="259" priority="263">
      <formula>AND($H$108="",$M$108="",$N$108="",$O$108="",OR($P$108="",$P$108="-"))</formula>
    </cfRule>
  </conditionalFormatting>
  <conditionalFormatting sqref="H109">
    <cfRule type="expression" dxfId="258" priority="264">
      <formula>AND($H$109="",$M$109="",$N$109="",$O$109="",OR($P$109="",$P$109="-"))</formula>
    </cfRule>
  </conditionalFormatting>
  <conditionalFormatting sqref="H110">
    <cfRule type="expression" dxfId="257" priority="265">
      <formula>OR($H$110="",AND(_xlfn.ISFORMULA($H$110)&lt;&gt;FALSE,OR($H$111="*",$H$111="＊"),OR($H$112="*",$H$112="＊"),OR($H$113="*",$H$113="＊"),OR($H$114="*",$H$114="＊"),OR($H$115="*",$H$115="＊"),OR($H$116="*",$H$116="＊"),OR($H$117="*",$H$117="＊"),OR($H$118="*",$H$118="＊"),OR($H$119="*",$H$119="＊"),OR($H$120="*",$H$120="＊"),OR($H$121="*",$H$121="＊"),OR($H$122="*",$H$122="＊"),OR($H$123="*",$H$123="＊"),OR($H$124="*",$H$124="＊"),OR($H$125="*",$H$125="＊"),OR($H$126="*",$H$126="＊"),OR($H$127="*",$H$127="＊"),OR($H$128="*",$H$128="＊"),OR($H$129="*",$H$129="＊"),OR($H$130="*",$H$130="＊"),OR($H$131="*",$H$131="＊"),OR($H$132="*",$H$132="＊"),OR($H$133="*",$H$133="＊")))</formula>
    </cfRule>
  </conditionalFormatting>
  <conditionalFormatting sqref="H111">
    <cfRule type="expression" dxfId="256" priority="266">
      <formula>AND($H$111="",$M$111="",$N$111="",$O$111="",OR($P$111="",$P$111="-"))</formula>
    </cfRule>
  </conditionalFormatting>
  <conditionalFormatting sqref="H112">
    <cfRule type="expression" dxfId="255" priority="267">
      <formula>AND($H$112="",$M$112="",$N$112="",$O$112="",OR($P$112="",$P$112="-"))</formula>
    </cfRule>
  </conditionalFormatting>
  <conditionalFormatting sqref="H113">
    <cfRule type="expression" dxfId="254" priority="268">
      <formula>AND($H$113="",$M$113="",$N$113="",$O$113="",OR($P$113="",$P$113="-"))</formula>
    </cfRule>
  </conditionalFormatting>
  <conditionalFormatting sqref="H114">
    <cfRule type="expression" dxfId="253" priority="269">
      <formula>OR($H$114="",AND(_xlfn.ISFORMULA($H$114)&lt;&gt;FALSE,OR($H$115="*",$H$115="＊"),OR($H$116="*",$H$116="＊"),OR($H$117="*",$H$117="＊"),OR($H$118="*",$H$118="＊")))</formula>
    </cfRule>
  </conditionalFormatting>
  <conditionalFormatting sqref="H115">
    <cfRule type="expression" dxfId="252" priority="270">
      <formula>AND($H$115="",$M$115="",$N$115="",$O$115="",OR($P$115="",$P$115="-"))</formula>
    </cfRule>
  </conditionalFormatting>
  <conditionalFormatting sqref="H116">
    <cfRule type="expression" dxfId="251" priority="271">
      <formula>AND($H$116="",$M$116="",$N$116="",$O$116="",OR($P$116="",$P$116="-"))</formula>
    </cfRule>
  </conditionalFormatting>
  <conditionalFormatting sqref="H117">
    <cfRule type="expression" dxfId="250" priority="272">
      <formula>AND($H$117="",$M$117="",$N$117="",$O$117="",$P$117="")</formula>
    </cfRule>
  </conditionalFormatting>
  <conditionalFormatting sqref="H118">
    <cfRule type="expression" dxfId="249" priority="273">
      <formula>AND($H$118="",$M$118="",$N$118="",$O$118="",OR($P$118="",$P$118="-"))</formula>
    </cfRule>
  </conditionalFormatting>
  <conditionalFormatting sqref="H119">
    <cfRule type="expression" dxfId="248" priority="274">
      <formula>AND($H$119="",$M$119="",$N$119="",$O$119="",$P$119="")</formula>
    </cfRule>
  </conditionalFormatting>
  <conditionalFormatting sqref="H120">
    <cfRule type="expression" dxfId="247" priority="275">
      <formula>AND($H$120="",$M$120="",$N$120="",$O$120="",$P$120="")</formula>
    </cfRule>
  </conditionalFormatting>
  <conditionalFormatting sqref="H121">
    <cfRule type="expression" dxfId="246" priority="276">
      <formula>OR($H$121="",AND(_xlfn.ISFORMULA($H$121)&lt;&gt;FALSE,OR($H$122="*",$H$122="＊"),OR($H$123="*",$H$123="＊"),OR($H$124="*",$H$124="＊")))</formula>
    </cfRule>
  </conditionalFormatting>
  <conditionalFormatting sqref="H122">
    <cfRule type="expression" dxfId="245" priority="277">
      <formula>AND($H$122="",$M$122="",$N$122="",$O$122="",OR($P$122="",$P$122="-"))</formula>
    </cfRule>
  </conditionalFormatting>
  <conditionalFormatting sqref="H123">
    <cfRule type="expression" dxfId="244" priority="278">
      <formula>AND($H$123="",$M$123="",$N$123="",$O$123="",$P$123="")</formula>
    </cfRule>
  </conditionalFormatting>
  <conditionalFormatting sqref="H124">
    <cfRule type="expression" dxfId="243" priority="279">
      <formula>AND($H$124="",$M$124="",$N$124="",$O$124="",$P$124="")</formula>
    </cfRule>
  </conditionalFormatting>
  <conditionalFormatting sqref="H125">
    <cfRule type="expression" dxfId="242" priority="280">
      <formula>AND($H$125="",$M$125="",$N$125="",$O$125="",$P$125="")</formula>
    </cfRule>
  </conditionalFormatting>
  <conditionalFormatting sqref="H126">
    <cfRule type="expression" dxfId="241" priority="281">
      <formula>AND($H$126="",$M$126="",$N$126="",$O$126="",$P$126="")</formula>
    </cfRule>
  </conditionalFormatting>
  <conditionalFormatting sqref="H127">
    <cfRule type="expression" dxfId="240" priority="282">
      <formula>AND($H$127="",$M$127="",$N$127="",$O$127="",$P$127="")</formula>
    </cfRule>
  </conditionalFormatting>
  <conditionalFormatting sqref="H128">
    <cfRule type="expression" dxfId="239" priority="283">
      <formula>AND($H$128="",$M$128="",$N$128="",$O$128="",OR($P$128="",$P$128="-"))</formula>
    </cfRule>
  </conditionalFormatting>
  <conditionalFormatting sqref="H129">
    <cfRule type="expression" dxfId="238" priority="284">
      <formula>OR($H$129="",AND(_xlfn.ISFORMULA($H$129)&lt;&gt;FALSE,OR($H$130="*",$H$130="＊"),OR($H$131="*",$H$131="＊"),OR($H$132="*",$H$132="＊")))</formula>
    </cfRule>
  </conditionalFormatting>
  <conditionalFormatting sqref="H130">
    <cfRule type="expression" dxfId="237" priority="285">
      <formula>AND($H$130="",$M$130="",$N$130="",$O$130="",$P$130="")</formula>
    </cfRule>
  </conditionalFormatting>
  <conditionalFormatting sqref="H131">
    <cfRule type="expression" dxfId="236" priority="286">
      <formula>AND($H$131="",$M$131="",$N$131="",$O$131="",$P$131="")</formula>
    </cfRule>
  </conditionalFormatting>
  <conditionalFormatting sqref="H132">
    <cfRule type="expression" dxfId="235" priority="287">
      <formula>AND($H$132="",$M$132="",$N$132="",$O$132="",$P$132="")</formula>
    </cfRule>
  </conditionalFormatting>
  <conditionalFormatting sqref="H133">
    <cfRule type="expression" dxfId="234" priority="288">
      <formula>AND($H$133="",$M$133="",$N$133="",$O$133="",$P$133="")</formula>
    </cfRule>
  </conditionalFormatting>
  <conditionalFormatting sqref="I102">
    <cfRule type="expression" dxfId="233" priority="289">
      <formula>AND($I$102="",$M$102="",$N$102="",$O$102="",OR($P$102="",$P$102="-"))</formula>
    </cfRule>
  </conditionalFormatting>
  <conditionalFormatting sqref="I103">
    <cfRule type="expression" dxfId="232" priority="290">
      <formula>AND($I$103="",$M$103="",$N$103="",$O$103="",OR($P$103="",$P$103="-"))</formula>
    </cfRule>
  </conditionalFormatting>
  <conditionalFormatting sqref="I104">
    <cfRule type="expression" dxfId="231" priority="291">
      <formula>AND($I$104="",$M$104="",$N$104="",$O$104="",OR($P$104="",$P$104="-"))</formula>
    </cfRule>
  </conditionalFormatting>
  <conditionalFormatting sqref="I105">
    <cfRule type="expression" dxfId="230" priority="292">
      <formula>OR($I$105="",AND(_xlfn.ISFORMULA($I$105)&lt;&gt;FALSE,OR($I$106="*",$I$106="＊"),OR($I$107="*",$I$107="＊"),OR($I$108="*",$I$108="＊"),OR($I$109="*",$I$109="＊")))</formula>
    </cfRule>
  </conditionalFormatting>
  <conditionalFormatting sqref="I106">
    <cfRule type="expression" dxfId="229" priority="293">
      <formula>AND($I$106="",$M$106="",$N$106="",$O$106="",$P$106="")</formula>
    </cfRule>
  </conditionalFormatting>
  <conditionalFormatting sqref="I107">
    <cfRule type="expression" dxfId="228" priority="294">
      <formula>AND($I$107="",$M$107="",$N$107="",$O$107="",OR($P$107="",$P$107="-"))</formula>
    </cfRule>
  </conditionalFormatting>
  <conditionalFormatting sqref="I108">
    <cfRule type="expression" dxfId="227" priority="295">
      <formula>AND($I$108="",$M$108="",$N$108="",$O$108="",OR($P$108="",$P$108="-"))</formula>
    </cfRule>
  </conditionalFormatting>
  <conditionalFormatting sqref="I109">
    <cfRule type="expression" dxfId="226" priority="296">
      <formula>AND($I$109="",$M$109="",$N$109="",$O$109="",OR($P$109="",$P$109="-"))</formula>
    </cfRule>
  </conditionalFormatting>
  <conditionalFormatting sqref="I110">
    <cfRule type="expression" dxfId="225" priority="297">
      <formula>OR($I$110="",AND(_xlfn.ISFORMULA($I$110)&lt;&gt;FALSE,OR($I$111="*",$I$111="＊"),OR($I$112="*",$I$112="＊"),OR($I$113="*",$I$113="＊"),OR($I$114="*",$I$114="＊"),OR($I$115="*",$I$115="＊"),OR($I$116="*",$I$116="＊"),OR($I$117="*",$I$117="＊"),OR($I$118="*",$I$118="＊"),OR($I$119="*",$I$119="＊"),OR($I$120="*",$I$120="＊"),OR($I$121="*",$I$121="＊"),OR($I$122="*",$I$122="＊"),OR($I$123="*",$I$123="＊"),OR($I$124="*",$I$124="＊"),OR($I$125="*",$I$125="＊"),OR($I$126="*",$I$126="＊"),OR($I$127="*",$I$127="＊"),OR($I$128="*",$I$128="＊"),OR($I$129="*",$I$129="＊"),OR($I$130="*",$I$130="＊"),OR($I$131="*",$I$131="＊"),OR($I$132="*",$I$132="＊"),OR($I$133="*",$I$133="＊")))</formula>
    </cfRule>
  </conditionalFormatting>
  <conditionalFormatting sqref="I111">
    <cfRule type="expression" dxfId="224" priority="298">
      <formula>AND($I$111="",$M$111="",$N$111="",$O$111="",OR($P$111="",$P$111="-"))</formula>
    </cfRule>
  </conditionalFormatting>
  <conditionalFormatting sqref="I112">
    <cfRule type="expression" dxfId="223" priority="299">
      <formula>AND($I$112="",$M$112="",$N$112="",$O$112="",OR($P$112="",$P$112="-"))</formula>
    </cfRule>
  </conditionalFormatting>
  <conditionalFormatting sqref="I113">
    <cfRule type="expression" dxfId="222" priority="300">
      <formula>AND($I$113="",$M$113="",$N$113="",$O$113="",OR($P$113="",$P$113="-"))</formula>
    </cfRule>
  </conditionalFormatting>
  <conditionalFormatting sqref="I114">
    <cfRule type="expression" dxfId="221" priority="301">
      <formula>OR($I$114="",AND(_xlfn.ISFORMULA($I$114)&lt;&gt;FALSE,OR($I$115="*",$I$115="＊"),OR($I$116="*",$I$116="＊"),OR($I$117="*",$I$117="＊"),OR($I$118="*",$I$118="＊")))</formula>
    </cfRule>
  </conditionalFormatting>
  <conditionalFormatting sqref="I115">
    <cfRule type="expression" dxfId="220" priority="302">
      <formula>AND($I$115="",$M$115="",$N$115="",$O$115="",OR($P$115="",$P$115="-"))</formula>
    </cfRule>
  </conditionalFormatting>
  <conditionalFormatting sqref="I116">
    <cfRule type="expression" dxfId="219" priority="303">
      <formula>AND($I$116="",$M$116="",$N$116="",$O$116="",OR($P$116="",$P$116="-"))</formula>
    </cfRule>
  </conditionalFormatting>
  <conditionalFormatting sqref="I117">
    <cfRule type="expression" dxfId="218" priority="304">
      <formula>AND($I$117="",$M$117="",$N$117="",$O$117="",$P$117="")</formula>
    </cfRule>
  </conditionalFormatting>
  <conditionalFormatting sqref="I118">
    <cfRule type="expression" dxfId="217" priority="305">
      <formula>AND($I$118="",$M$118="",$N$118="",$O$118="",OR($P$118="",$P$118="-"))</formula>
    </cfRule>
  </conditionalFormatting>
  <conditionalFormatting sqref="I119">
    <cfRule type="expression" dxfId="216" priority="306">
      <formula>AND($I$119="",$M$119="",$N$119="",$O$119="",$P$119="")</formula>
    </cfRule>
  </conditionalFormatting>
  <conditionalFormatting sqref="I120">
    <cfRule type="expression" dxfId="215" priority="307">
      <formula>AND($I$120="",$M$120="",$N$120="",$O$120="",$P$120="")</formula>
    </cfRule>
  </conditionalFormatting>
  <conditionalFormatting sqref="I121">
    <cfRule type="expression" dxfId="214" priority="308">
      <formula>OR($I$121="",AND(_xlfn.ISFORMULA($I$121)&lt;&gt;FALSE,OR($I$122="*",$I$122="＊"),OR($I$123="*",$I$123="＊"),OR($I$124="*",$I$124="＊")))</formula>
    </cfRule>
  </conditionalFormatting>
  <conditionalFormatting sqref="I122">
    <cfRule type="expression" dxfId="213" priority="309">
      <formula>AND($I$122="",$M$122="",$N$122="",$O$122="",OR($P$122="",$P$122="-"))</formula>
    </cfRule>
  </conditionalFormatting>
  <conditionalFormatting sqref="I123">
    <cfRule type="expression" dxfId="212" priority="310">
      <formula>AND($I$123="",$M$123="",$N$123="",$O$123="",$P$123="")</formula>
    </cfRule>
  </conditionalFormatting>
  <conditionalFormatting sqref="I124">
    <cfRule type="expression" dxfId="211" priority="311">
      <formula>AND($I$124="",$M$124="",$N$124="",$O$124="",$P$124="")</formula>
    </cfRule>
  </conditionalFormatting>
  <conditionalFormatting sqref="I125">
    <cfRule type="expression" dxfId="210" priority="312">
      <formula>AND($I$125="",$M$125="",$N$125="",$O$125="",$P$125="")</formula>
    </cfRule>
  </conditionalFormatting>
  <conditionalFormatting sqref="I126">
    <cfRule type="expression" dxfId="209" priority="313">
      <formula>AND($I$126="",$M$126="",$N$126="",$O$126="",$P$126="")</formula>
    </cfRule>
  </conditionalFormatting>
  <conditionalFormatting sqref="I127">
    <cfRule type="expression" dxfId="208" priority="314">
      <formula>AND($I$127="",$M$127="",$N$127="",$O$127="",$P$127="")</formula>
    </cfRule>
  </conditionalFormatting>
  <conditionalFormatting sqref="I128">
    <cfRule type="expression" dxfId="207" priority="315">
      <formula>AND($I$128="",$M$128="",$N$128="",$O$128="",OR($P$128="",$P$128="-"))</formula>
    </cfRule>
  </conditionalFormatting>
  <conditionalFormatting sqref="I129">
    <cfRule type="expression" dxfId="206" priority="316">
      <formula>OR($I$129="",AND(_xlfn.ISFORMULA($I$129)&lt;&gt;FALSE,OR($I$130="*",$I$130="＊"),OR($I$131="*",$I$131="＊"),OR($I$132="*",$I$132="＊")))</formula>
    </cfRule>
  </conditionalFormatting>
  <conditionalFormatting sqref="I130">
    <cfRule type="expression" dxfId="205" priority="317">
      <formula>AND($I$130="",$M$130="",$N$130="",$O$130="",$P$130="")</formula>
    </cfRule>
  </conditionalFormatting>
  <conditionalFormatting sqref="I131">
    <cfRule type="expression" dxfId="204" priority="318">
      <formula>AND($I$131="",$M$131="",$N$131="",$O$131="",$P$131="")</formula>
    </cfRule>
  </conditionalFormatting>
  <conditionalFormatting sqref="I132">
    <cfRule type="expression" dxfId="203" priority="319">
      <formula>AND($I$132="",$M$132="",$N$132="",$O$132="",$P$132="")</formula>
    </cfRule>
  </conditionalFormatting>
  <conditionalFormatting sqref="I133">
    <cfRule type="expression" dxfId="202" priority="320">
      <formula>AND($I$133="",$M$133="",$N$133="",$O$133="",$P$133="")</formula>
    </cfRule>
  </conditionalFormatting>
  <conditionalFormatting sqref="J102">
    <cfRule type="expression" dxfId="201" priority="193">
      <formula>AND($J$102="",$M$102="",$N$102="",$O$102="",OR($P$102="",$P$102="-"))</formula>
    </cfRule>
  </conditionalFormatting>
  <conditionalFormatting sqref="J103">
    <cfRule type="expression" dxfId="200" priority="192">
      <formula>AND($J$103="",$M$103="",$N$103="",$O$103="",OR($P$103="",$P$103="-"))</formula>
    </cfRule>
  </conditionalFormatting>
  <conditionalFormatting sqref="J104">
    <cfRule type="expression" dxfId="199" priority="191">
      <formula>AND($J$104="",$M$104="",$N$104="",$O$104="",OR($P$104="",$P$104="-"))</formula>
    </cfRule>
  </conditionalFormatting>
  <conditionalFormatting sqref="J106">
    <cfRule type="expression" dxfId="198" priority="190">
      <formula>AND($J$106="",$M$106="",$N$106="",$O$106="",$P$106="")</formula>
    </cfRule>
  </conditionalFormatting>
  <conditionalFormatting sqref="J107">
    <cfRule type="expression" dxfId="197" priority="189">
      <formula>AND($J$107="",$M$107="",$N$107="",$O$107="",OR($P$107="",$P$107="-"))</formula>
    </cfRule>
  </conditionalFormatting>
  <conditionalFormatting sqref="J108">
    <cfRule type="expression" dxfId="196" priority="188">
      <formula>AND($J$108="",$M$108="",$N$108="",$O$108="",OR($P$108="",$P$108="-"))</formula>
    </cfRule>
  </conditionalFormatting>
  <conditionalFormatting sqref="J109">
    <cfRule type="expression" dxfId="195" priority="187">
      <formula>AND($J$109="",$M$109="",$N$109="",$O$109="",OR($P$109="",$P$109="-"))</formula>
    </cfRule>
  </conditionalFormatting>
  <conditionalFormatting sqref="J111">
    <cfRule type="expression" dxfId="194" priority="186">
      <formula>AND($J$111="",$M$111="",$N$111="",$O$111="",OR($P$111="",$P$111="-"))</formula>
    </cfRule>
  </conditionalFormatting>
  <conditionalFormatting sqref="J112">
    <cfRule type="expression" dxfId="193" priority="185">
      <formula>AND($J$112="",$M$112="",$N$112="",$O$112="",OR($P$112="",$P$112="-"))</formula>
    </cfRule>
  </conditionalFormatting>
  <conditionalFormatting sqref="J113">
    <cfRule type="expression" dxfId="192" priority="184">
      <formula>AND($J$113="",$M$113="",$N$113="",$O$113="",OR($P$113="",$P$113="-"))</formula>
    </cfRule>
  </conditionalFormatting>
  <conditionalFormatting sqref="J114">
    <cfRule type="expression" dxfId="191" priority="183">
      <formula>OR($J$114="",AND(_xlfn.ISFORMULA($J$114)&lt;&gt;FALSE,OR($J$115="*",$J$115="＊"),OR($J$116="*",$J$116="＊"),OR($J$117="*",$J$117="＊"),OR($J$118="*",$J$118="＊")))</formula>
    </cfRule>
  </conditionalFormatting>
  <conditionalFormatting sqref="J115">
    <cfRule type="expression" dxfId="190" priority="182">
      <formula>AND($J$115="",$M$115="",$N$115="",$O$115="",OR($P$115="",$P$115="-"))</formula>
    </cfRule>
  </conditionalFormatting>
  <conditionalFormatting sqref="J116">
    <cfRule type="expression" dxfId="189" priority="181">
      <formula>AND($J$116="",$M$116="",$N$116="",$O$116="",OR($P$116="",$P$116="-"))</formula>
    </cfRule>
  </conditionalFormatting>
  <conditionalFormatting sqref="J117">
    <cfRule type="expression" dxfId="188" priority="180">
      <formula>AND($J$117="",$M$117="",$N$117="",$O$117="",$P$117="")</formula>
    </cfRule>
  </conditionalFormatting>
  <conditionalFormatting sqref="J118">
    <cfRule type="expression" dxfId="187" priority="179">
      <formula>AND($J$118="",$M$118="",$N$118="",$O$118="",OR($P$118="",$P$118="-"))</formula>
    </cfRule>
  </conditionalFormatting>
  <conditionalFormatting sqref="J119">
    <cfRule type="expression" dxfId="186" priority="178">
      <formula>AND($J$119="",$M$119="",$N$119="",$O$119="",$P$119="")</formula>
    </cfRule>
  </conditionalFormatting>
  <conditionalFormatting sqref="J120">
    <cfRule type="expression" dxfId="185" priority="177">
      <formula>AND($J$120="",$M$120="",$N$120="",$O$120="",$P$120="")</formula>
    </cfRule>
  </conditionalFormatting>
  <conditionalFormatting sqref="J125">
    <cfRule type="expression" dxfId="184" priority="176">
      <formula>AND($J$125="",$M$125="",$N$125="",$O$125="",$P$125="")</formula>
    </cfRule>
  </conditionalFormatting>
  <conditionalFormatting sqref="J126">
    <cfRule type="expression" dxfId="183" priority="175">
      <formula>AND($J$126="",$M$126="",$N$126="",$O$126="",$P$126="")</formula>
    </cfRule>
  </conditionalFormatting>
  <conditionalFormatting sqref="J127">
    <cfRule type="expression" dxfId="182" priority="174">
      <formula>AND($J$127="",$M$127="",$N$127="",$O$127="",$P$127="")</formula>
    </cfRule>
  </conditionalFormatting>
  <conditionalFormatting sqref="J128">
    <cfRule type="expression" dxfId="181" priority="173">
      <formula>AND($J$128="",$M$128="",$N$128="",$O$128="",OR($P$128="",$P$128="-"))</formula>
    </cfRule>
  </conditionalFormatting>
  <conditionalFormatting sqref="J133">
    <cfRule type="expression" dxfId="180" priority="172">
      <formula>AND($J$133="",$M$133="",$N$133="",$O$133="",$P$133="")</formula>
    </cfRule>
  </conditionalFormatting>
  <conditionalFormatting sqref="J121">
    <cfRule type="expression" dxfId="179" priority="171">
      <formula>OR($J$121="",AND(_xlfn.ISFORMULA($J$121)&lt;&gt;FALSE,OR($J$122="*",$J$122="＊"),OR($J$123="*",$J$123="＊"),OR($J$124="*",$J$124="＊")))</formula>
    </cfRule>
  </conditionalFormatting>
  <conditionalFormatting sqref="J122">
    <cfRule type="expression" dxfId="178" priority="170">
      <formula>AND($J$122="",$M$122="",$N$122="",$O$122="",OR($P$122="",$P$122="-"))</formula>
    </cfRule>
  </conditionalFormatting>
  <conditionalFormatting sqref="J123">
    <cfRule type="expression" dxfId="177" priority="169">
      <formula>AND($J$123="",$M$123="",$N$123="",$O$123="",$P$123="")</formula>
    </cfRule>
  </conditionalFormatting>
  <conditionalFormatting sqref="J124">
    <cfRule type="expression" dxfId="176" priority="168">
      <formula>AND($J$124="",$M$124="",$N$124="",$O$124="",$P$124="")</formula>
    </cfRule>
  </conditionalFormatting>
  <conditionalFormatting sqref="J129">
    <cfRule type="expression" dxfId="175" priority="167">
      <formula>OR($J$129="",AND(_xlfn.ISFORMULA($J$129)&lt;&gt;FALSE,OR($J$130="*",$J$130="＊"),OR($J$131="*",$J$131="＊"),OR($J$132="*",$J$132="＊")))</formula>
    </cfRule>
  </conditionalFormatting>
  <conditionalFormatting sqref="J130">
    <cfRule type="expression" dxfId="174" priority="166">
      <formula>AND($J$130="",$M$130="",$N$130="",$O$130="",$P$130="")</formula>
    </cfRule>
  </conditionalFormatting>
  <conditionalFormatting sqref="J131">
    <cfRule type="expression" dxfId="173" priority="165">
      <formula>AND($J$131="",$M$131="",$N$131="",$O$131="",$P$131="")</formula>
    </cfRule>
  </conditionalFormatting>
  <conditionalFormatting sqref="J132">
    <cfRule type="expression" dxfId="172" priority="164">
      <formula>AND($J$132="",$M$132="",$N$132="",$O$132="",$P$132="")</formula>
    </cfRule>
  </conditionalFormatting>
  <conditionalFormatting sqref="J110">
    <cfRule type="expression" dxfId="171" priority="163">
      <formula>OR($J$110="",AND(_xlfn.ISFORMULA($J$110)&lt;&gt;FALSE,OR($J$111="*",$J$111="＊"),OR($J$112="*",$J$112="＊"),OR($J$113="*",$J$113="＊"),OR($J$114="*",$J$114="＊"),OR($J$115="*",$J$115="＊"),OR($J$116="*",$J$116="＊"),OR($J$117="*",$J$117="＊"),OR($J$118="*",$J$118="＊"),OR($J$119="*",$J$119="＊"),OR($J$120="*",$J$120="＊"),OR($J$121="*",$J$121="＊"),OR($J$122="*",$J$122="＊"),OR($J$123="*",$J$123="＊"),OR($J$124="*",$J$124="＊"),OR($J$125="*",$J$125="＊"),OR($J$126="*",$J$126="＊"),OR($J$127="*",$J$127="＊"),OR($J$128="*",$J$128="＊"),OR($J$129="*",$J$129="＊"),OR($J$130="*",$J$130="＊"),OR($J$131="*",$J$131="＊"),OR($J$132="*",$J$132="＊"),OR($J$133="*",$J$133="＊")))</formula>
    </cfRule>
  </conditionalFormatting>
  <conditionalFormatting sqref="J105">
    <cfRule type="expression" dxfId="170" priority="162">
      <formula>OR($J$105="",AND(_xlfn.ISFORMULA($J$105)&lt;&gt;FALSE,OR($J$106="*",$J$106="＊"),OR($J$107="*",$J$107="＊"),OR($J$108="*",$J$108="＊"),OR($J$109="*",$J$109="＊")))</formula>
    </cfRule>
  </conditionalFormatting>
  <conditionalFormatting sqref="K102">
    <cfRule type="expression" dxfId="169" priority="130">
      <formula>AND($K$102="",$M$102="",$N$102="",$O$102="",OR($P$102="",$P$102="-"))</formula>
    </cfRule>
  </conditionalFormatting>
  <conditionalFormatting sqref="K103">
    <cfRule type="expression" dxfId="168" priority="131">
      <formula>AND($K$103="",$M$103="",$N$103="",$O$103="",OR($P$103="",$P$103="-"))</formula>
    </cfRule>
  </conditionalFormatting>
  <conditionalFormatting sqref="K104">
    <cfRule type="expression" dxfId="167" priority="132">
      <formula>AND($K$104="",$M$104="",$N$104="",$O$104="",OR($P$104="",$P$104="-"))</formula>
    </cfRule>
  </conditionalFormatting>
  <conditionalFormatting sqref="K105">
    <cfRule type="expression" dxfId="166" priority="133">
      <formula>OR($K$105="",AND(_xlfn.ISFORMULA($K$105)&lt;&gt;FALSE,OR($K$106="*",$K$106="＊"),OR($K$107="*",$K$107="＊"),OR($K$108="*",$K$108="＊"),OR($K$109="*",$K$109="＊")))</formula>
    </cfRule>
  </conditionalFormatting>
  <conditionalFormatting sqref="K106">
    <cfRule type="expression" dxfId="165" priority="134">
      <formula>AND($K$106="",$M$106="",$N$106="",$O$106="",$P$106="")</formula>
    </cfRule>
  </conditionalFormatting>
  <conditionalFormatting sqref="K107">
    <cfRule type="expression" dxfId="164" priority="135">
      <formula>AND($K$107="",$M$107="",$N$107="",$O$107="",OR($P$107="",$P$107="-"))</formula>
    </cfRule>
  </conditionalFormatting>
  <conditionalFormatting sqref="K108">
    <cfRule type="expression" dxfId="163" priority="136">
      <formula>AND($K$108="",$M$108="",$N$108="",$O$108="",OR($P$108="",$P$108="-"))</formula>
    </cfRule>
  </conditionalFormatting>
  <conditionalFormatting sqref="K109">
    <cfRule type="expression" dxfId="162" priority="137">
      <formula>AND($K$109="",$M$109="",$N$109="",$O$109="",OR($P$109="",$P$109="-"))</formula>
    </cfRule>
  </conditionalFormatting>
  <conditionalFormatting sqref="K110">
    <cfRule type="expression" dxfId="161" priority="138">
      <formula>OR($K$110="",AND(_xlfn.ISFORMULA($K$110)&lt;&gt;FALSE,OR($K$111="*",$K$111="＊"),OR($K$112="*",$K$112="＊"),OR($K$113="*",$K$113="＊"),OR($K$114="*",$K$114="＊"),OR($K$115="*",$K$115="＊"),OR($K$116="*",$K$116="＊"),OR($K$117="*",$K$117="＊"),OR($K$118="*",$K$118="＊"),OR($K$119="*",$K$119="＊"),OR($K$120="*",$K$120="＊"),OR($K$121="*",$K$121="＊"),OR($K$122="*",$K$122="＊"),OR($K$123="*",$K$123="＊"),OR($K$124="*",$K$124="＊"),OR($K$125="*",$K$125="＊"),OR($K$126="*",$K$126="＊"),OR($K$127="*",$K$127="＊"),OR($K$128="*",$K$128="＊"),OR($K$129="*",$K$129="＊"),OR($K$130="*",$K$130="＊"),OR($K$131="*",$K$131="＊"),OR($K$132="*",$K$132="＊"),OR($K$133="*",$K$133="＊")))</formula>
    </cfRule>
  </conditionalFormatting>
  <conditionalFormatting sqref="K111">
    <cfRule type="expression" dxfId="160" priority="139">
      <formula>AND($K$111="",$M$111="",$N$111="",$O$111="",OR($P$111="",$P$111="-"))</formula>
    </cfRule>
  </conditionalFormatting>
  <conditionalFormatting sqref="K112">
    <cfRule type="expression" dxfId="159" priority="140">
      <formula>AND($K$112="",$M$112="",$N$112="",$O$112="",OR($P$112="",$P$112="-"))</formula>
    </cfRule>
  </conditionalFormatting>
  <conditionalFormatting sqref="K113">
    <cfRule type="expression" dxfId="158" priority="141">
      <formula>AND($K$113="",$M$113="",$N$113="",$O$113="",OR($P$113="",$P$113="-"))</formula>
    </cfRule>
  </conditionalFormatting>
  <conditionalFormatting sqref="K114">
    <cfRule type="expression" dxfId="157" priority="142">
      <formula>OR($K$114="",AND(_xlfn.ISFORMULA($K$114)&lt;&gt;FALSE,OR($K$115="*",$K$115="＊"),OR($K$116="*",$K$116="＊"),OR($K$117="*",$K$117="＊"),OR($K$118="*",$K$118="＊")))</formula>
    </cfRule>
  </conditionalFormatting>
  <conditionalFormatting sqref="K115">
    <cfRule type="expression" dxfId="156" priority="143">
      <formula>AND($K$115="",$M$115="",$N$115="",$O$115="",OR($P$115="",$P$115="-"))</formula>
    </cfRule>
  </conditionalFormatting>
  <conditionalFormatting sqref="K116">
    <cfRule type="expression" dxfId="155" priority="144">
      <formula>AND($K$116="",$M$116="",$N$116="",$O$116="",OR($P$116="",$P$116="-"))</formula>
    </cfRule>
  </conditionalFormatting>
  <conditionalFormatting sqref="K117">
    <cfRule type="expression" dxfId="154" priority="145">
      <formula>AND($K$117="",$M$117="",$N$117="",$O$117="",$P$117="")</formula>
    </cfRule>
  </conditionalFormatting>
  <conditionalFormatting sqref="K118">
    <cfRule type="expression" dxfId="153" priority="146">
      <formula>AND($K$118="",$M$118="",$N$118="",$O$118="",OR($P$118="",$P$118="-"))</formula>
    </cfRule>
  </conditionalFormatting>
  <conditionalFormatting sqref="K119">
    <cfRule type="expression" dxfId="152" priority="147">
      <formula>AND($K$119="",$M$119="",$N$119="",$O$119="",$P$119="")</formula>
    </cfRule>
  </conditionalFormatting>
  <conditionalFormatting sqref="K120">
    <cfRule type="expression" dxfId="151" priority="148">
      <formula>AND($K$120="",$M$120="",$N$120="",$O$120="",$P$120="")</formula>
    </cfRule>
  </conditionalFormatting>
  <conditionalFormatting sqref="K121">
    <cfRule type="expression" dxfId="150" priority="149">
      <formula>OR($K$121="",AND(_xlfn.ISFORMULA($K$121)&lt;&gt;FALSE,OR($K$122="*",$K$122="＊"),OR($K$123="*",$K$123="＊"),OR($K$124="*",$K$124="＊")))</formula>
    </cfRule>
  </conditionalFormatting>
  <conditionalFormatting sqref="K122">
    <cfRule type="expression" dxfId="149" priority="150">
      <formula>AND($K$122="",$M$122="",$N$122="",$O$122="",OR($P$122="",$P$122="-"))</formula>
    </cfRule>
  </conditionalFormatting>
  <conditionalFormatting sqref="K123">
    <cfRule type="expression" dxfId="148" priority="151">
      <formula>AND($K$123="",$M$123="",$N$123="",$O$123="",$P$123="")</formula>
    </cfRule>
  </conditionalFormatting>
  <conditionalFormatting sqref="K124">
    <cfRule type="expression" dxfId="147" priority="152">
      <formula>AND($K$124="",$M$124="",$N$124="",$O$124="",$P$124="")</formula>
    </cfRule>
  </conditionalFormatting>
  <conditionalFormatting sqref="K125">
    <cfRule type="expression" dxfId="146" priority="153">
      <formula>AND($K$125="",$M$125="",$N$125="",$O$125="",$P$125="")</formula>
    </cfRule>
  </conditionalFormatting>
  <conditionalFormatting sqref="K126">
    <cfRule type="expression" dxfId="145" priority="154">
      <formula>AND($K$126="",$M$126="",$N$126="",$O$126="",$P$126="")</formula>
    </cfRule>
  </conditionalFormatting>
  <conditionalFormatting sqref="K127">
    <cfRule type="expression" dxfId="144" priority="155">
      <formula>AND($K$127="",$M$127="",$N$127="",$O$127="",$P$127="")</formula>
    </cfRule>
  </conditionalFormatting>
  <conditionalFormatting sqref="K128">
    <cfRule type="expression" dxfId="143" priority="156">
      <formula>AND($K$128="",$M$128="",$N$128="",$O$128="",OR($P$128="",$P$128="-"))</formula>
    </cfRule>
  </conditionalFormatting>
  <conditionalFormatting sqref="K129">
    <cfRule type="expression" dxfId="142" priority="157">
      <formula>OR($K$129="",AND(_xlfn.ISFORMULA($K$129)&lt;&gt;FALSE,OR($K$130="*",$K$130="＊"),OR($K$131="*",$K$131="＊"),OR($K$132="*",$K$132="＊")))</formula>
    </cfRule>
  </conditionalFormatting>
  <conditionalFormatting sqref="K130">
    <cfRule type="expression" dxfId="141" priority="158">
      <formula>AND($K$130="",$M$130="",$N$130="",$O$130="",$P$130="")</formula>
    </cfRule>
  </conditionalFormatting>
  <conditionalFormatting sqref="K131">
    <cfRule type="expression" dxfId="140" priority="159">
      <formula>AND($K$131="",$M$131="",$N$131="",$O$131="",$P$131="")</formula>
    </cfRule>
  </conditionalFormatting>
  <conditionalFormatting sqref="K132">
    <cfRule type="expression" dxfId="139" priority="160">
      <formula>AND($K$132="",$M$132="",$N$132="",$O$132="",$P$132="")</formula>
    </cfRule>
  </conditionalFormatting>
  <conditionalFormatting sqref="K133">
    <cfRule type="expression" dxfId="138" priority="161">
      <formula>AND($K$133="",$M$133="",$N$133="",$O$133="",$P$133="")</formula>
    </cfRule>
  </conditionalFormatting>
  <conditionalFormatting sqref="F109">
    <cfRule type="expression" dxfId="137" priority="129">
      <formula>AND($F$109="",$M$109="",$N$109="",$O$109="",OR($P$109="",$P$109="-"))</formula>
    </cfRule>
  </conditionalFormatting>
  <conditionalFormatting sqref="M102">
    <cfRule type="expression" dxfId="136" priority="32">
      <formula>AND($M$102="",$F$102="",$G$102="",$H$102="",OR($I$102="",$I$102="-"),$J$102="",OR($K$102="",$K$102="-"))</formula>
    </cfRule>
  </conditionalFormatting>
  <conditionalFormatting sqref="M103">
    <cfRule type="expression" dxfId="135" priority="31">
      <formula>AND($M$103="",$F$103="",$G$103="",$H$103="",OR($I$103="",$I$103="-"),$J$103="",OR($K$103="",$K$103="-"))</formula>
    </cfRule>
  </conditionalFormatting>
  <conditionalFormatting sqref="M104">
    <cfRule type="expression" dxfId="134" priority="30">
      <formula>AND($M$104="",$F$104="",$G$104="",$H$104="",OR($I$104="",$I$104="-"),$J$104="",OR($K$104="",$K$104="-"))</formula>
    </cfRule>
  </conditionalFormatting>
  <conditionalFormatting sqref="M106">
    <cfRule type="expression" dxfId="133" priority="29">
      <formula>AND($M$106="",$F$106="",$G$106="",$H$106="",$I$106="",$J$106="",$K$106="")</formula>
    </cfRule>
  </conditionalFormatting>
  <conditionalFormatting sqref="M107">
    <cfRule type="expression" dxfId="132" priority="28">
      <formula>AND($M$107="",$F$107="",$G$107="",$H$107="",OR($I$107="",$I$107="-"),$J$107="",OR($K$107="",$K$107="-"))</formula>
    </cfRule>
  </conditionalFormatting>
  <conditionalFormatting sqref="M108">
    <cfRule type="expression" dxfId="131" priority="27">
      <formula>AND($M$108="",$F$108="",$G$108="",$H$108="",OR($I$108="",$I$108="-"),$J$108="",OR($K$108="",$K$108="-"))</formula>
    </cfRule>
  </conditionalFormatting>
  <conditionalFormatting sqref="M109">
    <cfRule type="expression" dxfId="130" priority="26">
      <formula>AND($M$109="",$F$109="",$G$109="",$H$109="",OR($I$109="",$I$109="-"),$J$109="",OR($K$109="",$K$109="-"))</formula>
    </cfRule>
  </conditionalFormatting>
  <conditionalFormatting sqref="M111">
    <cfRule type="expression" dxfId="129" priority="25">
      <formula>AND($M$111="",$F$111="",$G$111="",$H$111="",OR($I$111="",$I$111="-"),$J$111="",OR($K$111="",$K$111="-"))</formula>
    </cfRule>
  </conditionalFormatting>
  <conditionalFormatting sqref="M112">
    <cfRule type="expression" dxfId="128" priority="24">
      <formula>AND($M$112="",$F$112="",$G$112="",$H$112="",OR($I$112="",$I$112="-"),$J$112="",OR($K$112="",$K$112="-"))</formula>
    </cfRule>
  </conditionalFormatting>
  <conditionalFormatting sqref="M113">
    <cfRule type="expression" dxfId="127" priority="23">
      <formula>AND($M$113="",$F$113="",$G$113="",$H$113="",OR($I$113="",$I$113="-"),$J$113="",OR($K$113="",$K$113="-"))</formula>
    </cfRule>
  </conditionalFormatting>
  <conditionalFormatting sqref="M114">
    <cfRule type="expression" dxfId="126" priority="22">
      <formula>OR($M$114="",AND(_xlfn.ISFORMULA($M$114)&lt;&gt;FALSE,OR($M$115="*",$M$115="＊"),OR($M$116="*",$M$116="＊"),OR($M$117="*",$M$117="＊"),OR($M$118="*",$M$118="＊")))</formula>
    </cfRule>
  </conditionalFormatting>
  <conditionalFormatting sqref="M115">
    <cfRule type="expression" dxfId="125" priority="21">
      <formula>AND($M$115="",$F$115="",$G$115="",$H$115="",OR($I$115="",$I$115="-"),$J$115="",OR($K$115="",$K$115="-"))</formula>
    </cfRule>
  </conditionalFormatting>
  <conditionalFormatting sqref="M116">
    <cfRule type="expression" dxfId="124" priority="20">
      <formula>AND($M$116="",$F$116="",$G$116="",$H$116="",OR($I$116="",$I$116="-"),$J$116="",OR($K$116="",$K$116="-"))</formula>
    </cfRule>
  </conditionalFormatting>
  <conditionalFormatting sqref="M117">
    <cfRule type="expression" dxfId="123" priority="19">
      <formula>AND($M$117="",$F$117="",$G$117="",$H$117="",$I$117="",$J$117="",$K$117="")</formula>
    </cfRule>
  </conditionalFormatting>
  <conditionalFormatting sqref="M118">
    <cfRule type="expression" dxfId="122" priority="18">
      <formula>AND($M$118="",$F$118="",$G$118="",$H$118="",OR($I$118="",$I$118="-"),$J$118="",OR($K$118="",$K$118="-"))</formula>
    </cfRule>
  </conditionalFormatting>
  <conditionalFormatting sqref="M119">
    <cfRule type="expression" dxfId="121" priority="17">
      <formula>AND($M$119="",$F$119="",$G$119="",$H$119="",$I$119="",$J$119="",$K$119="")</formula>
    </cfRule>
  </conditionalFormatting>
  <conditionalFormatting sqref="M120">
    <cfRule type="expression" dxfId="120" priority="16">
      <formula>AND($M$120="",$F$120="",$G$120="",$H$120="",$I$120="",$J$120="",$K$120="")</formula>
    </cfRule>
  </conditionalFormatting>
  <conditionalFormatting sqref="M125">
    <cfRule type="expression" dxfId="119" priority="15">
      <formula>AND($M$125="",$F$125="",$G$125="",$H$125="",$I$125="",$J$125="",$K$125="")</formula>
    </cfRule>
  </conditionalFormatting>
  <conditionalFormatting sqref="M126">
    <cfRule type="expression" dxfId="118" priority="14">
      <formula>AND($M$126="",$F$126="",$G$126="",$H$126="",$I$126="",$J$126="",$K$126="")</formula>
    </cfRule>
  </conditionalFormatting>
  <conditionalFormatting sqref="M127">
    <cfRule type="expression" dxfId="117" priority="13">
      <formula>AND($M$127="",$F$127="",$G$127="",$H$127="",$I$127="",$J$127="",$K$127="")</formula>
    </cfRule>
  </conditionalFormatting>
  <conditionalFormatting sqref="M128">
    <cfRule type="expression" dxfId="116" priority="12">
      <formula>AND($M$128="",$F$128="",$G$128="",$H$128="",OR($I$128="",$I$128="-"),$J$128="",OR($K$128="",$K$128="-"))</formula>
    </cfRule>
  </conditionalFormatting>
  <conditionalFormatting sqref="M133">
    <cfRule type="expression" dxfId="115" priority="11">
      <formula>AND($M$133="",$F$133="",$G$133="",$H$133="",$I$133="",$J$133="",$K$133="")</formula>
    </cfRule>
  </conditionalFormatting>
  <conditionalFormatting sqref="M121">
    <cfRule type="expression" dxfId="114" priority="10">
      <formula>OR($M$121="",AND(_xlfn.ISFORMULA($M$121)&lt;&gt;FALSE,OR($M$122="*",$M$122="＊"),OR($M$123="*",$M$123="＊"),OR($M$124="*",$M$124="＊")))</formula>
    </cfRule>
  </conditionalFormatting>
  <conditionalFormatting sqref="M122">
    <cfRule type="expression" dxfId="113" priority="9">
      <formula>AND($M$122="",$F$122="",$G$122="",$H$122="",OR($I$122="",$I$122="-"),$J$122="",OR($K$122="",$K$122="-"))</formula>
    </cfRule>
  </conditionalFormatting>
  <conditionalFormatting sqref="M123">
    <cfRule type="expression" dxfId="112" priority="8">
      <formula>AND($M$123="",$F$123="",$G$123="",$H$123="",$I$123="",$J$123="",$K$123="")</formula>
    </cfRule>
  </conditionalFormatting>
  <conditionalFormatting sqref="M124">
    <cfRule type="expression" dxfId="111" priority="7">
      <formula>AND($M$124="",$F$124="",$G$124="",$H$124="",$I$124="",$J$124="",$K$124="")</formula>
    </cfRule>
  </conditionalFormatting>
  <conditionalFormatting sqref="M129">
    <cfRule type="expression" dxfId="110" priority="6">
      <formula>OR($M$129="",AND(_xlfn.ISFORMULA($M$129)&lt;&gt;FALSE,OR($M$130="*",$M$130="＊"),OR($M$131="*",$M$131="＊"),OR($M$132="*",$M$132="＊")))</formula>
    </cfRule>
  </conditionalFormatting>
  <conditionalFormatting sqref="M130">
    <cfRule type="expression" dxfId="109" priority="5">
      <formula>AND($M$130="",$F$130="",$G$130="",$H$130="",$I$130="",$J$130="",$K$130="")</formula>
    </cfRule>
  </conditionalFormatting>
  <conditionalFormatting sqref="M131">
    <cfRule type="expression" dxfId="108" priority="4">
      <formula>AND($M$131="",$F$131="",$G$131="",$H$131="",$I$131="",$J$131="",$K$131="")</formula>
    </cfRule>
  </conditionalFormatting>
  <conditionalFormatting sqref="M132">
    <cfRule type="expression" dxfId="107" priority="3">
      <formula>AND($M$132="",$F$132="",$G$132="",$H$132="",$I$132="",$J$132="",$K$132="")</formula>
    </cfRule>
  </conditionalFormatting>
  <conditionalFormatting sqref="M110">
    <cfRule type="expression" dxfId="106" priority="2">
      <formula>OR($M$110="",AND(_xlfn.ISFORMULA($M$110)&lt;&gt;FALSE,OR($M$111="*",$M$111="＊"),OR($M$112="*",$M$112="＊"),OR($M$113="*",$M$113="＊"),OR($M$114="*",$M$114="＊"),OR($M$115="*",$M$115="＊"),OR($M$116="*",$M$116="＊"),OR($M$117="*",$M$117="＊"),OR($M$118="*",$M$118="＊"),OR($M$119="*",$M$119="＊"),OR($M$120="*",$M$120="＊"),OR($M$121="*",$M$121="＊"),OR($M$122="*",$M$122="＊"),OR($M$123="*",$M$123="＊"),OR($M$124="*",$M$124="＊"),OR($M$125="*",$M$125="＊"),OR($M$126="*",$M$126="＊"),OR($M$127="*",$M$127="＊"),OR($M$128="*",$M$128="＊"),OR($M$129="*",$M$129="＊"),OR($M$130="*",$M$130="＊"),OR($M$131="*",$M$131="＊"),OR($M$132="*",$M$132="＊"),OR($M$133="*",$M$133="＊")))</formula>
    </cfRule>
  </conditionalFormatting>
  <conditionalFormatting sqref="M105">
    <cfRule type="expression" dxfId="105" priority="1">
      <formula>OR($M$105="",AND(_xlfn.ISFORMULA($M$105)&lt;&gt;FALSE,OR($M$106="*",$M$106="＊"),OR($M$107="*",$M$107="＊"),OR($M$108="*",$M$108="＊"),OR($M$109="*",$M$109="＊")))</formula>
    </cfRule>
  </conditionalFormatting>
  <conditionalFormatting sqref="N102">
    <cfRule type="expression" dxfId="104" priority="33">
      <formula>AND($N$102="",$F$102="",$G$102="",$H$102="",OR($I$102="",$I$102="-"),$J$102="",OR($K$102="",$K$102="-"))</formula>
    </cfRule>
  </conditionalFormatting>
  <conditionalFormatting sqref="N103">
    <cfRule type="expression" dxfId="103" priority="34">
      <formula>AND($N$103="",$F$103="",$G$103="",$H$103="",OR($I$103="",$I$103="-"),$J$103="",OR($K$103="",$K$103="-"))</formula>
    </cfRule>
  </conditionalFormatting>
  <conditionalFormatting sqref="N104">
    <cfRule type="expression" dxfId="102" priority="35">
      <formula>AND($N$104="",$F$104="",$G$104="",$H$104="",OR($I$104="",$I$104="-"),$J$104="",OR($K$104="",$K$104="-"))</formula>
    </cfRule>
  </conditionalFormatting>
  <conditionalFormatting sqref="N105">
    <cfRule type="expression" dxfId="101" priority="36">
      <formula>OR($N$105="",AND(_xlfn.ISFORMULA($N$105)&lt;&gt;FALSE,OR($N$106="*",$N$106="＊"),OR($N$107="*",$N$107="＊"),OR($N$108="*",$N$108="＊"),OR($N$109="*",$N$109="＊")))</formula>
    </cfRule>
  </conditionalFormatting>
  <conditionalFormatting sqref="N106">
    <cfRule type="expression" dxfId="100" priority="37">
      <formula>AND($N$106="",$F$106="",$G$106="",$H$106="",$I$106="",$J$106="",$K$106="")</formula>
    </cfRule>
  </conditionalFormatting>
  <conditionalFormatting sqref="N107">
    <cfRule type="expression" dxfId="99" priority="38">
      <formula>AND($N$107="",$F$107="",$G$107="",$H$107="",OR($I$107="",$I$107="-"),$J$107="",OR($K$107="",$K$107="-"))</formula>
    </cfRule>
  </conditionalFormatting>
  <conditionalFormatting sqref="N108">
    <cfRule type="expression" dxfId="98" priority="39">
      <formula>AND($N$108="",$F$108="",$G$108="",$H$108="",OR($I$108="",$I$108="-"),$J$108="",OR($K$108="",$K$108="-"))</formula>
    </cfRule>
  </conditionalFormatting>
  <conditionalFormatting sqref="N109">
    <cfRule type="expression" dxfId="97" priority="40">
      <formula>AND($N$109="",$F$109="",$G$109="",$H$109="",OR($I$109="",$I$109="-"),$J$109="",OR($K$109="",$K$109="-"))</formula>
    </cfRule>
  </conditionalFormatting>
  <conditionalFormatting sqref="N110">
    <cfRule type="expression" dxfId="96" priority="41">
      <formula>OR($N$110="",AND(_xlfn.ISFORMULA($N$110)&lt;&gt;FALSE,OR($N$111="*",$N$111="＊"),OR($N$112="*",$N$112="＊"),OR($N$113="*",$N$113="＊"),OR($N$114="*",$N$114="＊"),OR($N$115="*",$N$115="＊"),OR($N$116="*",$N$116="＊"),OR($N$117="*",$N$117="＊"),OR($N$118="*",$N$118="＊"),OR($N$119="*",$N$119="＊"),OR($N$120="*",$N$120="＊"),OR($N$121="*",$N$121="＊"),OR($N$122="*",$N$122="＊"),OR($N$123="*",$N$123="＊"),OR($N$124="*",$N$124="＊"),OR($N$125="*",$N$125="＊"),OR($N$126="*",$N$126="＊"),OR($N$127="*",$N$127="＊"),OR($N$128="*",$N$128="＊"),OR($N$129="*",$N$129="＊"),OR($N$130="*",$N$130="＊"),OR($N$131="*",$N$131="＊"),OR($N$132="*",$N$132="＊"),OR($N$133="*",$N$133="＊")))</formula>
    </cfRule>
  </conditionalFormatting>
  <conditionalFormatting sqref="N111">
    <cfRule type="expression" dxfId="95" priority="42">
      <formula>AND($N$111="",$F$111="",$G$111="",$H$111="",OR($I$111="",$I$111="-"),$J$111="",OR($K$111="",$K$111="-"))</formula>
    </cfRule>
  </conditionalFormatting>
  <conditionalFormatting sqref="N112">
    <cfRule type="expression" dxfId="94" priority="43">
      <formula>AND($N$112="",$F$112="",$G$112="",$H$112="",OR($I$112="",$I$112="-"),$J$112="",OR($K$112="",$K$112="-"))</formula>
    </cfRule>
  </conditionalFormatting>
  <conditionalFormatting sqref="N113">
    <cfRule type="expression" dxfId="93" priority="44">
      <formula>AND($N$113="",$F$113="",$G$113="",$H$113="",OR($I$113="",$I$113="-"),$J$113="",OR($K$113="",$K$113="-"))</formula>
    </cfRule>
  </conditionalFormatting>
  <conditionalFormatting sqref="N114">
    <cfRule type="expression" dxfId="92" priority="45">
      <formula>OR($N$114="",AND(_xlfn.ISFORMULA($N$114)&lt;&gt;FALSE,OR($N$115="*",$N$115="＊"),OR($N$116="*",$N$116="＊"),OR($N$117="*",$N$117="＊"),OR($N$118="*",$N$118="＊")))</formula>
    </cfRule>
  </conditionalFormatting>
  <conditionalFormatting sqref="N115">
    <cfRule type="expression" dxfId="91" priority="46">
      <formula>AND($N$115="",$F$115="",$G$115="",$H$115="",OR($I$115="",$I$115="-"),$J$115="",OR($K$115="",$K$115="-"))</formula>
    </cfRule>
  </conditionalFormatting>
  <conditionalFormatting sqref="N116">
    <cfRule type="expression" dxfId="90" priority="47">
      <formula>AND($N$116="",$F$116="",$G$116="",$H$116="",OR($I$116="",$I$116="-"),$J$116="",OR($K$116="",$K$116="-"))</formula>
    </cfRule>
  </conditionalFormatting>
  <conditionalFormatting sqref="N117">
    <cfRule type="expression" dxfId="89" priority="48">
      <formula>AND($N$117="",$F$117="",$G$117="",$H$117="",$I$117="",$J$117="",$K$117="")</formula>
    </cfRule>
  </conditionalFormatting>
  <conditionalFormatting sqref="N118">
    <cfRule type="expression" dxfId="88" priority="49">
      <formula>AND($N$118="",$F$118="",$G$118="",$H$118="",OR($I$118="",$I$118="-"),$J$118="",OR($K$118="",$K$118="-"))</formula>
    </cfRule>
  </conditionalFormatting>
  <conditionalFormatting sqref="N119">
    <cfRule type="expression" dxfId="87" priority="50">
      <formula>AND($N$119="",$F$119="",$G$119="",$H$119="",$I$119="",$J$119="",$K$119="")</formula>
    </cfRule>
  </conditionalFormatting>
  <conditionalFormatting sqref="N120">
    <cfRule type="expression" dxfId="86" priority="51">
      <formula>AND($N$120="",$F$120="",$G$120="",$H$120="",$I$120="",$J$120="",$K$120="")</formula>
    </cfRule>
  </conditionalFormatting>
  <conditionalFormatting sqref="N121">
    <cfRule type="expression" dxfId="85" priority="52">
      <formula>OR($N$121="",AND(_xlfn.ISFORMULA($N$121)&lt;&gt;FALSE,OR($N$122="*",$N$122="＊"),OR($N$123="*",$N$123="＊"),OR($N$124="*",$N$124="＊")))</formula>
    </cfRule>
  </conditionalFormatting>
  <conditionalFormatting sqref="N122">
    <cfRule type="expression" dxfId="84" priority="53">
      <formula>AND($N$122="",$F$122="",$G$122="",$H$122="",OR($I$122="",$I$122="-"),$J$122="",OR($K$122="",$K$122="-"))</formula>
    </cfRule>
  </conditionalFormatting>
  <conditionalFormatting sqref="N123">
    <cfRule type="expression" dxfId="83" priority="54">
      <formula>AND($N$123="",$F$123="",$G$123="",$H$123="",$I$123="",$J$123="",$K$123="")</formula>
    </cfRule>
  </conditionalFormatting>
  <conditionalFormatting sqref="N124">
    <cfRule type="expression" dxfId="82" priority="55">
      <formula>AND($N$124="",$F$124="",$G$124="",$H$124="",$I$124="",$J$124="",$K$124="")</formula>
    </cfRule>
  </conditionalFormatting>
  <conditionalFormatting sqref="N125">
    <cfRule type="expression" dxfId="81" priority="56">
      <formula>AND($N$125="",$F$125="",$G$125="",$H$125="",$I$125="",$J$125="",$K$125="")</formula>
    </cfRule>
  </conditionalFormatting>
  <conditionalFormatting sqref="N126">
    <cfRule type="expression" dxfId="80" priority="57">
      <formula>AND($N$126="",$F$126="",$G$126="",$H$126="",$I$126="",$J$126="",$K$126="")</formula>
    </cfRule>
  </conditionalFormatting>
  <conditionalFormatting sqref="N127">
    <cfRule type="expression" dxfId="79" priority="58">
      <formula>AND($N$127="",$F$127="",$G$127="",$H$127="",$I$127="",$J$127="",$K$127="")</formula>
    </cfRule>
  </conditionalFormatting>
  <conditionalFormatting sqref="N128">
    <cfRule type="expression" dxfId="78" priority="59">
      <formula>AND($N$128="",$F$128="",$G$128="",$H$128="",OR($I$128="",$I$128="-"),$J$128="",OR($K$128="",$K$128="-"))</formula>
    </cfRule>
  </conditionalFormatting>
  <conditionalFormatting sqref="N129">
    <cfRule type="expression" dxfId="77" priority="60">
      <formula>OR($N$129="",AND(_xlfn.ISFORMULA($N$129)&lt;&gt;FALSE,OR($N$130="*",$N$130="＊"),OR($N$131="*",$N$131="＊"),OR($N$132="*",$N$132="＊")))</formula>
    </cfRule>
  </conditionalFormatting>
  <conditionalFormatting sqref="N130">
    <cfRule type="expression" dxfId="76" priority="61">
      <formula>AND($N$130="",$F$130="",$G$130="",$H$130="",$I$130="",$J$130="",$K$130="")</formula>
    </cfRule>
  </conditionalFormatting>
  <conditionalFormatting sqref="N131">
    <cfRule type="expression" dxfId="75" priority="62">
      <formula>AND($N$131="",$F$131="",$G$131="",$H$131="",$I$131="",$J$131="",$K$131="")</formula>
    </cfRule>
  </conditionalFormatting>
  <conditionalFormatting sqref="N132">
    <cfRule type="expression" dxfId="74" priority="63">
      <formula>AND($N$132="",$F$132="",$G$132="",$H$132="",$I$132="",$J$132="",$K$132="")</formula>
    </cfRule>
  </conditionalFormatting>
  <conditionalFormatting sqref="N133">
    <cfRule type="expression" dxfId="73" priority="64">
      <formula>AND($N$133="",$F$133="",$G$133="",$H$133="",$I$133="",$J$133="",$K$133="")</formula>
    </cfRule>
  </conditionalFormatting>
  <conditionalFormatting sqref="O102">
    <cfRule type="expression" dxfId="72" priority="65">
      <formula>AND($O$102="",$F$102="",$G$102="",$H$102="",OR($I$102="",$I$102="-"),$J$102="",OR($K$102="",$K$102="-"))</formula>
    </cfRule>
  </conditionalFormatting>
  <conditionalFormatting sqref="O103">
    <cfRule type="expression" dxfId="71" priority="66">
      <formula>AND($O$103="",$F$103="",$G$103="",$H$103="",OR($I$103="",$I$103="-"),$J$103="",OR($K$103="",$K$103="-"))</formula>
    </cfRule>
  </conditionalFormatting>
  <conditionalFormatting sqref="O104">
    <cfRule type="expression" dxfId="70" priority="67">
      <formula>AND($O$104="",$F$104="",$G$104="",$H$104="",OR($I$104="",$I$104="-"),$J$104="",OR($K$104="",$K$104="-"))</formula>
    </cfRule>
  </conditionalFormatting>
  <conditionalFormatting sqref="O105">
    <cfRule type="expression" dxfId="69" priority="68">
      <formula>OR($O$105="",AND(_xlfn.ISFORMULA($O$105)&lt;&gt;FALSE,OR($O$106="*",$O$106="＊"),OR($O$107="*",$O$107="＊"),OR($O$108="*",$O$108="＊"),OR($O$109="*",$O$109="＊")))</formula>
    </cfRule>
  </conditionalFormatting>
  <conditionalFormatting sqref="O106">
    <cfRule type="expression" dxfId="68" priority="69">
      <formula>AND($O$106="",$F$106="",$G$106="",$H$106="",$I$106="",$J$106="",$K$106="")</formula>
    </cfRule>
  </conditionalFormatting>
  <conditionalFormatting sqref="O107">
    <cfRule type="expression" dxfId="67" priority="70">
      <formula>AND($O$107="",$F$107="",$G$107="",$H$107="",OR($I$107="",$I$107="-"),$J$107="",OR($K$107="",$K$107="-"))</formula>
    </cfRule>
  </conditionalFormatting>
  <conditionalFormatting sqref="O108">
    <cfRule type="expression" dxfId="66" priority="71">
      <formula>AND($O$108="",$F$108="",$G$108="",$H$108="",OR($I$108="",$I$108="-"),$J$108="",OR($K$108="",$K$108="-"))</formula>
    </cfRule>
  </conditionalFormatting>
  <conditionalFormatting sqref="O109">
    <cfRule type="expression" dxfId="65" priority="72">
      <formula>AND($O$109="",$F$109="",$G$109="",$H$109="",OR($I$109="",$I$109="-"),$J$109="",OR($K$109="",$K$109="-"))</formula>
    </cfRule>
  </conditionalFormatting>
  <conditionalFormatting sqref="O110">
    <cfRule type="expression" dxfId="64" priority="73">
      <formula>OR($O$110="",AND(_xlfn.ISFORMULA($O$110)&lt;&gt;FALSE,OR($O$111="*",$O$111="＊"),OR($O$112="*",$O$112="＊"),OR($O$113="*",$O$113="＊"),OR($O$114="*",$O$114="＊"),OR($O$115="*",$O$115="＊"),OR($O$116="*",$O$116="＊"),OR($O$117="*",$O$117="＊"),OR($O$118="*",$O$118="＊"),OR($O$119="*",$O$119="＊"),OR($O$120="*",$O$120="＊"),OR($O$121="*",$O$121="＊"),OR($O$122="*",$O$122="＊"),OR($O$123="*",$O$123="＊"),OR($O$124="*",$O$124="＊"),OR($O$125="*",$O$125="＊"),OR($O$126="*",$O$126="＊"),OR($O$127="*",$O$127="＊"),OR($O$128="*",$O$128="＊"),OR($O$129="*",$O$129="＊"),OR($O$130="*",$O$130="＊"),OR($O$131="*",$O$131="＊"),OR($O$132="*",$O$132="＊"),OR($O$133="*",$O$133="＊")))</formula>
    </cfRule>
  </conditionalFormatting>
  <conditionalFormatting sqref="O111">
    <cfRule type="expression" dxfId="63" priority="74">
      <formula>AND($O$111="",$F$111="",$G$111="",$H$111="",OR($I$111="",$I$111="-"),$J$111="",OR($K$111="",$K$111="-"))</formula>
    </cfRule>
  </conditionalFormatting>
  <conditionalFormatting sqref="O112">
    <cfRule type="expression" dxfId="62" priority="75">
      <formula>AND($O$112="",$F$112="",$G$112="",$H$112="",OR($I$112="",$I$112="-"),$J$112="",OR($K$112="",$K$112="-"))</formula>
    </cfRule>
  </conditionalFormatting>
  <conditionalFormatting sqref="O113">
    <cfRule type="expression" dxfId="61" priority="76">
      <formula>AND($O$113="",$F$113="",$G$113="",$H$113="",OR($I$113="",$I$113="-"),$J$113="",OR($K$113="",$K$113="-"))</formula>
    </cfRule>
  </conditionalFormatting>
  <conditionalFormatting sqref="O114">
    <cfRule type="expression" dxfId="60" priority="77">
      <formula>OR($O$114="",AND(_xlfn.ISFORMULA($O$114)&lt;&gt;FALSE,OR($O$115="*",$O$115="＊"),OR($O$116="*",$O$116="＊"),OR($O$117="*",$O$117="＊"),OR($O$118="*",$O$118="＊")))</formula>
    </cfRule>
  </conditionalFormatting>
  <conditionalFormatting sqref="O115">
    <cfRule type="expression" dxfId="59" priority="78">
      <formula>AND($O$115="",$F$115="",$G$115="",$H$115="",OR($I$115="",$I$115="-"),$J$115="",OR($K$115="",$K$115="-"))</formula>
    </cfRule>
  </conditionalFormatting>
  <conditionalFormatting sqref="O116">
    <cfRule type="expression" dxfId="58" priority="79">
      <formula>AND($O$116="",$F$116="",$G$116="",$H$116="",OR($I$116="",$I$116="-"),$J$116="",OR($K$116="",$K$116="-"))</formula>
    </cfRule>
  </conditionalFormatting>
  <conditionalFormatting sqref="O117">
    <cfRule type="expression" dxfId="57" priority="80">
      <formula>AND($O$117="",$F$117="",$G$117="",$H$117="",$I$117="",$J$117="",$K$117="")</formula>
    </cfRule>
  </conditionalFormatting>
  <conditionalFormatting sqref="O118">
    <cfRule type="expression" dxfId="56" priority="81">
      <formula>AND($O$118="",$F$118="",$G$118="",$H$118="",OR($I$118="",$I$118="-"),$J$118="",OR($K$118="",$K$118="-"))</formula>
    </cfRule>
  </conditionalFormatting>
  <conditionalFormatting sqref="O119">
    <cfRule type="expression" dxfId="55" priority="82">
      <formula>AND($O$119="",$F$119="",$G$119="",$H$119="",$I$119="",$J$119="",$K$119="")</formula>
    </cfRule>
  </conditionalFormatting>
  <conditionalFormatting sqref="O120">
    <cfRule type="expression" dxfId="54" priority="83">
      <formula>AND($O$120="",$F$120="",$G$120="",$H$120="",$I$120="",$J$120="",$K$120="")</formula>
    </cfRule>
  </conditionalFormatting>
  <conditionalFormatting sqref="O121">
    <cfRule type="expression" dxfId="53" priority="84">
      <formula>OR($O$121="",AND(_xlfn.ISFORMULA($O$121)&lt;&gt;FALSE,OR($O$122="*",$O$122="＊"),OR($O$123="*",$O$123="＊"),OR($O$124="*",$O$124="＊")))</formula>
    </cfRule>
  </conditionalFormatting>
  <conditionalFormatting sqref="O122">
    <cfRule type="expression" dxfId="52" priority="85">
      <formula>AND($O$122="",$F$122="",$G$122="",$H$122="",OR($I$122="",$I$122="-"),$J$122="",OR($K$122="",$K$122="-"))</formula>
    </cfRule>
  </conditionalFormatting>
  <conditionalFormatting sqref="O123">
    <cfRule type="expression" dxfId="51" priority="86">
      <formula>AND($O$123="",$F$123="",$G$123="",$H$123="",$I$123="",$J$123="",$K$123="")</formula>
    </cfRule>
  </conditionalFormatting>
  <conditionalFormatting sqref="O124">
    <cfRule type="expression" dxfId="50" priority="87">
      <formula>AND($O$124="",$F$124="",$G$124="",$H$124="",$I$124="",$J$124="",$K$124="")</formula>
    </cfRule>
  </conditionalFormatting>
  <conditionalFormatting sqref="O125">
    <cfRule type="expression" dxfId="49" priority="88">
      <formula>AND($O$125="",$F$125="",$G$125="",$H$125="",$I$125="",$J$125="",$K$125="")</formula>
    </cfRule>
  </conditionalFormatting>
  <conditionalFormatting sqref="O126">
    <cfRule type="expression" dxfId="48" priority="89">
      <formula>AND($O$126="",$F$126="",$G$126="",$H$126="",$I$126="",$J$126="",$K$126="")</formula>
    </cfRule>
  </conditionalFormatting>
  <conditionalFormatting sqref="O127">
    <cfRule type="expression" dxfId="47" priority="90">
      <formula>AND($O$127="",$F$127="",$G$127="",$H$127="",$I$127="",$J$127="",$K$127="")</formula>
    </cfRule>
  </conditionalFormatting>
  <conditionalFormatting sqref="O128">
    <cfRule type="expression" dxfId="46" priority="91">
      <formula>AND($O$128="",$F$128="",$G$128="",$H$128="",OR($I$128="",$I$128="-"),$J$128="",OR($K$128="",$K$128="-"))</formula>
    </cfRule>
  </conditionalFormatting>
  <conditionalFormatting sqref="O129">
    <cfRule type="expression" dxfId="45" priority="92">
      <formula>OR($O$129="",AND(_xlfn.ISFORMULA($O$129)&lt;&gt;FALSE,OR($O$130="*",$O$130="＊"),OR($O$131="*",$O$131="＊"),OR($O$132="*",$O$132="＊")))</formula>
    </cfRule>
  </conditionalFormatting>
  <conditionalFormatting sqref="O130">
    <cfRule type="expression" dxfId="44" priority="93">
      <formula>AND($O$130="",$F$130="",$G$130="",$H$130="",$I$130="",$J$130="",$K$130="")</formula>
    </cfRule>
  </conditionalFormatting>
  <conditionalFormatting sqref="O131">
    <cfRule type="expression" dxfId="43" priority="94">
      <formula>AND($O$131="",$F$131="",$G$131="",$H$131="",$I$131="",$J$131="",$K$131="")</formula>
    </cfRule>
  </conditionalFormatting>
  <conditionalFormatting sqref="O132">
    <cfRule type="expression" dxfId="42" priority="95">
      <formula>AND($O$132="",$F$132="",$G$132="",$H$132="",$I$132="",$J$132="",$K$132="")</formula>
    </cfRule>
  </conditionalFormatting>
  <conditionalFormatting sqref="O133">
    <cfRule type="expression" dxfId="41" priority="96">
      <formula>AND($O$133="",$F$133="",$G$133="",$H$133="",$I$133="",$J$133="",$K$133="")</formula>
    </cfRule>
  </conditionalFormatting>
  <conditionalFormatting sqref="P102">
    <cfRule type="expression" dxfId="40" priority="97">
      <formula>AND($P$102="",$F$102="",$G$102="",$H$102="",OR($I$102="",$I$102="-"),$J$102="",OR($K$102="",$K$102="-"))</formula>
    </cfRule>
  </conditionalFormatting>
  <conditionalFormatting sqref="P103">
    <cfRule type="expression" dxfId="39" priority="98">
      <formula>AND($P$103="",$F$103="",$G$103="",$H$103="",OR($I$103="",$I$103="-"),$J$103="",OR($K$103="",$K$103="-"))</formula>
    </cfRule>
  </conditionalFormatting>
  <conditionalFormatting sqref="P104">
    <cfRule type="expression" dxfId="38" priority="99">
      <formula>AND($P$104="",$F$104="",$G$104="",$H$104="",OR($I$104="",$I$104="-"),$J$104="",OR($K$104="",$K$104="-"))</formula>
    </cfRule>
  </conditionalFormatting>
  <conditionalFormatting sqref="P105">
    <cfRule type="expression" dxfId="37" priority="100">
      <formula>OR($P$105="",AND(_xlfn.ISFORMULA($P$105)&lt;&gt;FALSE,OR($P$106="*",$P$106="＊"),OR($P$107="*",$P$107="＊"),OR($P$108="*",$P$108="＊"),OR($P$109="*",$P$109="＊")))</formula>
    </cfRule>
  </conditionalFormatting>
  <conditionalFormatting sqref="P106">
    <cfRule type="expression" dxfId="36" priority="101">
      <formula>AND($P$106="",$F$106="",$G$106="",$H$106="",$I$106="",$J$106="",$K$106="")</formula>
    </cfRule>
  </conditionalFormatting>
  <conditionalFormatting sqref="P107">
    <cfRule type="expression" dxfId="35" priority="102">
      <formula>AND($P$107="",$F$107="",$G$107="",$H$107="",OR($I$107="",$I$107="-"),$J$107="",OR($K$107="",$K$107="-"))</formula>
    </cfRule>
  </conditionalFormatting>
  <conditionalFormatting sqref="P108">
    <cfRule type="expression" dxfId="34" priority="103">
      <formula>AND($P$108="",$F$108="",$G$108="",$H$108="",OR($I$108="",$I$108="-"),$J$108="",OR($K$108="",$K$108="-"))</formula>
    </cfRule>
  </conditionalFormatting>
  <conditionalFormatting sqref="P109">
    <cfRule type="expression" dxfId="33" priority="104">
      <formula>AND($P$109="",$F$109="",$G$109="",$H$109="",OR($I$109="",$I$109="-"),$J$109="",OR($K$109="",$K$109="-"))</formula>
    </cfRule>
  </conditionalFormatting>
  <conditionalFormatting sqref="P110">
    <cfRule type="expression" dxfId="32" priority="105">
      <formula>OR($P$110="",AND(_xlfn.ISFORMULA($P$110)&lt;&gt;FALSE,OR($P$111="*",$P$111="＊"),OR($P$112="*",$P$112="＊"),OR($P$113="*",$P$113="＊"),OR($P$114="*",$P$114="＊"),OR($P$115="*",$P$115="＊"),OR($P$116="*",$P$116="＊"),OR($P$117="*",$P$117="＊"),OR($P$118="*",$P$118="＊"),OR($P$119="*",$P$119="＊"),OR($P$120="*",$P$120="＊"),OR($P$121="*",$P$121="＊"),OR($P$122="*",$P$122="＊"),OR($P$123="*",$P$123="＊"),OR($P$124="*",$P$124="＊"),OR($P$125="*",$P$125="＊"),OR($P$126="*",$P$126="＊"),OR($P$127="*",$P$127="＊"),OR($P$128="*",$P$128="＊"),OR($P$129="*",$P$129="＊"),OR($P$130="*",$P$130="＊"),OR($P$131="*",$P$131="＊"),OR($P$132="*",$P$132="＊"),OR($P$133="*",$P$133="＊")))</formula>
    </cfRule>
  </conditionalFormatting>
  <conditionalFormatting sqref="P111">
    <cfRule type="expression" dxfId="31" priority="106">
      <formula>AND($P$111="",$F$111="",$G$111="",$H$111="",OR($I$111="",$I$111="-"),$J$111="",OR($K$111="",$K$111="-"))</formula>
    </cfRule>
  </conditionalFormatting>
  <conditionalFormatting sqref="P112">
    <cfRule type="expression" dxfId="30" priority="107">
      <formula>AND($P$112="",$F$112="",$G$112="",$H$112="",OR($I$112="",$I$112="-"),$J$112="",OR($K$112="",$K$112="-"))</formula>
    </cfRule>
  </conditionalFormatting>
  <conditionalFormatting sqref="P113">
    <cfRule type="expression" dxfId="29" priority="108">
      <formula>AND($P$113="",$F$113="",$G$113="",$H$113="",OR($I$113="",$I$113="-"),$J$113="",OR($K$113="",$K$113="-"))</formula>
    </cfRule>
  </conditionalFormatting>
  <conditionalFormatting sqref="P114">
    <cfRule type="expression" dxfId="28" priority="109">
      <formula>OR($P$114="",AND(_xlfn.ISFORMULA($P$114)&lt;&gt;FALSE,OR($P$115="*",$P$115="＊"),OR($P$116="*",$P$116="＊"),OR($P$117="*",$P$117="＊"),OR($P$118="*",$P$118="＊")))</formula>
    </cfRule>
  </conditionalFormatting>
  <conditionalFormatting sqref="P115">
    <cfRule type="expression" dxfId="27" priority="110">
      <formula>AND($P$115="",$F$115="",$G$115="",$H$115="",OR($I$115="",$I$115="-"),$J$115="",OR($K$115="",$K$115="-"))</formula>
    </cfRule>
  </conditionalFormatting>
  <conditionalFormatting sqref="P116">
    <cfRule type="expression" dxfId="26" priority="111">
      <formula>AND($P$116="",$F$116="",$G$116="",$H$116="",OR($I$116="",$I$116="-"),$J$116="",OR($K$116="",$K$116="-"))</formula>
    </cfRule>
  </conditionalFormatting>
  <conditionalFormatting sqref="P117">
    <cfRule type="expression" dxfId="25" priority="112">
      <formula>AND($P$117="",$F$117="",$G$117="",$H$117="",$I$117="",$J$117="",$K$117="")</formula>
    </cfRule>
  </conditionalFormatting>
  <conditionalFormatting sqref="P118">
    <cfRule type="expression" dxfId="24" priority="113">
      <formula>AND($P$118="",$F$118="",$G$118="",$H$118="",OR($I$118="",$I$118="-"),$J$118="",OR($K$118="",$K$118="-"))</formula>
    </cfRule>
  </conditionalFormatting>
  <conditionalFormatting sqref="P119">
    <cfRule type="expression" dxfId="23" priority="114">
      <formula>AND($P$119="",$F$119="",$G$119="",$H$119="",$I$119="",$J$119="",$K$119="")</formula>
    </cfRule>
  </conditionalFormatting>
  <conditionalFormatting sqref="P120">
    <cfRule type="expression" dxfId="22" priority="115">
      <formula>AND($P$120="",$F$120="",$G$120="",$H$120="",$I$120="",$J$120="",$K$120="")</formula>
    </cfRule>
  </conditionalFormatting>
  <conditionalFormatting sqref="P121">
    <cfRule type="expression" dxfId="21" priority="116">
      <formula>OR($P$121="",AND(_xlfn.ISFORMULA($P$121)&lt;&gt;FALSE,OR($P$122="*",$P$122="＊"),OR($P$123="*",$P$123="＊"),OR($P$124="*",$P$124="＊")))</formula>
    </cfRule>
  </conditionalFormatting>
  <conditionalFormatting sqref="P122">
    <cfRule type="expression" dxfId="20" priority="117">
      <formula>AND($P$122="",$F$122="",$G$122="",$H$122="",OR($I$122="",$I$122="-"),$J$122="",OR($K$122="",$K$122="-"))</formula>
    </cfRule>
  </conditionalFormatting>
  <conditionalFormatting sqref="P123">
    <cfRule type="expression" dxfId="19" priority="118">
      <formula>AND($P$123="",$F$123="",$G$123="",$H$123="",$I$123="",$J$123="",$K$123="")</formula>
    </cfRule>
  </conditionalFormatting>
  <conditionalFormatting sqref="P124">
    <cfRule type="expression" dxfId="18" priority="119">
      <formula>AND($P$124="",$F$124="",$G$124="",$H$124="",$I$124="",$J$124="",$K$124="")</formula>
    </cfRule>
  </conditionalFormatting>
  <conditionalFormatting sqref="P125">
    <cfRule type="expression" dxfId="17" priority="120">
      <formula>AND($P$125="",$F$125="",$G$125="",$H$125="",$I$125="",$J$125="",$K$125="")</formula>
    </cfRule>
  </conditionalFormatting>
  <conditionalFormatting sqref="P126">
    <cfRule type="expression" dxfId="16" priority="121">
      <formula>AND($P$126="",$F$126="",$G$126="",$H$126="",$I$126="",$J$126="",$K$126="")</formula>
    </cfRule>
  </conditionalFormatting>
  <conditionalFormatting sqref="P127">
    <cfRule type="expression" dxfId="15" priority="122">
      <formula>AND($P$127="",$F$127="",$G$127="",$H$127="",$I$127="",$J$127="",$K$127="")</formula>
    </cfRule>
  </conditionalFormatting>
  <conditionalFormatting sqref="P128">
    <cfRule type="expression" dxfId="14" priority="123">
      <formula>AND($P$128="",$F$128="",$G$128="",$H$128="",OR($I$128="",$I$128="-"),$J$128="",OR($K$128="",$K$128="-"))</formula>
    </cfRule>
  </conditionalFormatting>
  <conditionalFormatting sqref="P129">
    <cfRule type="expression" dxfId="13" priority="124">
      <formula>OR($P$129="",AND(_xlfn.ISFORMULA($P$129)&lt;&gt;FALSE,OR($P$130="*",$P$130="＊"),OR($P$131="*",$P$131="＊"),OR($P$132="*",$P$132="＊")))</formula>
    </cfRule>
  </conditionalFormatting>
  <conditionalFormatting sqref="P130">
    <cfRule type="expression" dxfId="12" priority="125">
      <formula>AND($P$130="",$F$130="",$G$130="",$H$130="",$I$130="",$J$130="",$K$130="")</formula>
    </cfRule>
  </conditionalFormatting>
  <conditionalFormatting sqref="P131">
    <cfRule type="expression" dxfId="11" priority="126">
      <formula>AND($P$131="",$F$131="",$G$131="",$H$131="",$I$131="",$J$131="",$K$131="")</formula>
    </cfRule>
  </conditionalFormatting>
  <conditionalFormatting sqref="P132">
    <cfRule type="expression" dxfId="10" priority="127">
      <formula>AND($P$132="",$F$132="",$G$132="",$H$132="",$I$132="",$J$132="",$K$132="")</formula>
    </cfRule>
  </conditionalFormatting>
  <conditionalFormatting sqref="P133">
    <cfRule type="expression" dxfId="9" priority="128">
      <formula>AND($P$133="",$F$133="",$G$133="",$H$133="",$I$133="",$J$133="",$K$133="")</formula>
    </cfRule>
  </conditionalFormatting>
  <dataValidations count="386">
    <dataValidation type="date" imeMode="halfAlpha" allowBlank="1" showInputMessage="1" showErrorMessage="1" error="会計期間終了日を西暦で記載ください。_x000a_(XXXX/XX/XX)" prompt="会計期間終了日を西暦で記載ください。_x000a_(XXXX/XX/XX)" sqref="L14" xr:uid="{9F3348AD-F080-4F7E-BE67-EED574CDB5B7}">
      <formula1>44562</formula1>
      <formula2>401858</formula2>
    </dataValidation>
    <dataValidation type="date" imeMode="halfAlpha" allowBlank="1" showInputMessage="1" showErrorMessage="1" error="対象期間終了日を西暦で記載ください。_x000a_(XXXX/XX/XX)" prompt="対象期間終了日を西暦で記載ください。_x000a_(XXXX/XX/XX)" sqref="L94" xr:uid="{6A4C369C-DDA5-44EC-8D8A-A87FCFCADC5F}">
      <formula1>44562</formula1>
      <formula2>401858</formula2>
    </dataValidation>
    <dataValidation type="list" allowBlank="1" showInputMessage="1" showErrorMessage="1" sqref="Q16:S16 Q96:R96" xr:uid="{13FE38DC-7769-44E7-9C4C-DC9EB11ECE74}">
      <formula1>$T$5:$T$7</formula1>
    </dataValidation>
    <dataValidation type="list" allowBlank="1" showInputMessage="1" showErrorMessage="1" error="リストから選択ください。" prompt="経理方式を選択ください。" sqref="D16" xr:uid="{01A3736E-6D24-4F34-8442-DA6875781054}">
      <formula1>$T$4:$T$6</formula1>
    </dataValidation>
    <dataValidation type="list" allowBlank="1" showInputMessage="1" showErrorMessage="1" prompt="保険医療機関指定の有無を選択ください。" sqref="M8" xr:uid="{BC92AAB1-C301-4AE2-ABEE-965ED80FA4AF}">
      <formula1>$S$4:$S$6</formula1>
    </dataValidation>
    <dataValidation type="list" allowBlank="1" showInputMessage="1" showErrorMessage="1" prompt="病床・外来管理番号付与の有無を選択ください。" sqref="M7" xr:uid="{9970DD6C-9EE1-4D48-A833-19758FA9F32F}">
      <formula1>$S$4:$S$6</formula1>
    </dataValidation>
    <dataValidation allowBlank="1" showInputMessage="1" showErrorMessage="1" prompt="町域のみ記載ください。丁目番地号は記載不要です。" sqref="K12" xr:uid="{D8BBF745-D467-4C3B-A6BB-69CAA81371A9}"/>
    <dataValidation type="custom" imeMode="halfAlpha" showInputMessage="1" showErrorMessage="1" error="13桁の数字を半角で記載ください。" prompt="13桁の数字を半角で記載ください。" sqref="N6" xr:uid="{C4081612-67AD-470C-804B-0B942386A7A0}">
      <formula1>AND(INT($N$6)=$N$6,LENB($N$6)=13)</formula1>
    </dataValidation>
    <dataValidation type="custom" imeMode="halfAlpha" showInputMessage="1" showErrorMessage="1" error="10桁の数字を半角で記載ください。_x000a_（都道府県番号2桁+点数表番号1桁+医療機関コード7桁）" prompt="10桁の数字を半角で記載ください。_x000a_（都道府県番号2桁+点数表番号1桁+医療機関コード7桁）" sqref="N8" xr:uid="{EE7FB18A-4DB0-499E-80E6-D479BF3F0CF6}">
      <formula1>IF(NOT(ISERROR(VALUE($N$8)))=TRUE,AND(MOD($N$8,1)=0,LENB($N$8)=10))</formula1>
    </dataValidation>
    <dataValidation type="custom" imeMode="halfAlpha" showInputMessage="1" showErrorMessage="1" error="8桁の数字を半角で記載ください。" prompt="8桁の数字を半角で記載ください。" sqref="N7" xr:uid="{A0A7E30C-583A-4844-9BFE-9482C3FEA26B}">
      <formula1>IF(NOT(ISERROR(VALUE($N$7)))=TRUE,AND(MOD($N$7,1)=0,LENB($N$7)=8))</formula1>
    </dataValidation>
    <dataValidation type="decimal" imeMode="halfAlpha" operator="greaterThanOrEqual" allowBlank="1" showInputMessage="1" showErrorMessage="1" error="0より大きい数字を記載ください。" prompt="報告施設で直接業務に従事する職員の数を記載ください。" sqref="O11" xr:uid="{81F2B4FC-65CD-4C14-84CA-8BEF2856354D}">
      <formula1>0</formula1>
    </dataValidation>
    <dataValidation type="decimal" imeMode="halfAlpha" operator="greaterThanOrEqual" allowBlank="1" showInputMessage="1" showErrorMessage="1" error="0より大きい数字を記載ください。" prompt="報告施設で直接業務に従事する役員の数を記載ください。" sqref="L11" xr:uid="{7F217705-4FE6-4382-AC59-9C4CE5ABE3E3}">
      <formula1>0</formula1>
    </dataValidation>
    <dataValidation type="custom" imeMode="halfAlpha" operator="notEqual" showInputMessage="1" showErrorMessage="1" error="整数を記載ください。" sqref="L39" xr:uid="{C70DCB6A-0C38-4D80-8E5E-F0111EE126FA}">
      <formula1>AND(INT($L$39)=$L$39)</formula1>
    </dataValidation>
    <dataValidation type="custom" imeMode="halfAlpha" operator="notEqual" showInputMessage="1" showErrorMessage="1" error="整数を記載ください。" sqref="L40" xr:uid="{2B027A2E-B7B9-4660-B4D6-B2ED23C2D00B}">
      <formula1>AND(INT($L$40)=$L$40)</formula1>
    </dataValidation>
    <dataValidation type="custom" imeMode="halfAlpha" operator="notEqual" showInputMessage="1" showErrorMessage="1" error="整数を記載ください。" sqref="L68" xr:uid="{66995436-7CD5-4348-B09B-94C14CB6B6D9}">
      <formula1>IF(ISNUMBER($L$68)=TRUE,AND(INT($L$68)=$L$68),OR($L$68="*",$L$68="＊"))</formula1>
    </dataValidation>
    <dataValidation type="custom" imeMode="halfAlpha" operator="notEqual" showInputMessage="1" showErrorMessage="1" error="整数を記載ください。" prompt="&quot;臨時収益”を超えないよう記載ください。" sqref="L66" xr:uid="{980B707C-B0F6-4AEB-80EC-7FFC321F9161}">
      <formula1>AND(INT($L$66)=$L$66)</formula1>
    </dataValidation>
    <dataValidation type="custom" imeMode="halfAlpha" operator="notEqual" showInputMessage="1" showErrorMessage="1" error="整数を記載ください。" prompt="&quot;臨時収益”を超えないよう記載ください。" sqref="L67" xr:uid="{D2D3F43D-D4AF-4E76-94A8-3AE697B92FA2}">
      <formula1>AND(INT($L$67)=$L$67)</formula1>
    </dataValidation>
    <dataValidation type="custom" imeMode="halfAlpha" operator="notEqual" showInputMessage="1" showErrorMessage="1" error="整数を記載ください。" sqref="L65" xr:uid="{B971D23C-2B48-44A6-9152-708A24207827}">
      <formula1>IF(ISNUMBER($L$65)=TRUE,AND(INT($L$65)=$L$65),OR($L$65="*",$L$65="＊"))</formula1>
    </dataValidation>
    <dataValidation type="custom" imeMode="halfAlpha" operator="notEqual" showInputMessage="1" showErrorMessage="1" error="整数を記載ください。" prompt="”医業外費用”を超えないよう記載ください。" sqref="L61" xr:uid="{75B3B7BB-AC54-455B-9D20-4F70CD0E5B7B}">
      <formula1>IF(ISNUMBER($L$61)=TRUE,AND(INT($L$61)=$L$61),OR($L$61="*",$L$61="＊"))</formula1>
    </dataValidation>
    <dataValidation type="custom" imeMode="halfAlpha" operator="notEqual" showInputMessage="1" showErrorMessage="1" error="整数を記載ください。" sqref="L60" xr:uid="{39703C03-C52F-48CC-8298-74D24577591A}">
      <formula1>AND(INT($L$60)=$L$60)</formula1>
    </dataValidation>
    <dataValidation type="custom" imeMode="halfAlpha" operator="notEqual" showInputMessage="1" showErrorMessage="1" error="整数を記載ください。" prompt="&quot;医業外収益”を超えないよう記載ください。" sqref="L59" xr:uid="{0044F751-0E09-4E7D-BFBB-7D720A92455B}">
      <formula1>AND(INT($L$59)=$L$59)</formula1>
    </dataValidation>
    <dataValidation type="custom" imeMode="halfAlpha" operator="notEqual" showInputMessage="1" showErrorMessage="1" error="整数を記載ください。" prompt="&quot;医業外収益”を超えないよう記載ください。" sqref="L58" xr:uid="{2BE30E69-E6C9-48D8-82B7-1BBA999C3C19}">
      <formula1>AND(INT($L$58)=$L$58)</formula1>
    </dataValidation>
    <dataValidation type="custom" imeMode="halfAlpha" operator="notEqual" showInputMessage="1" showErrorMessage="1" error="整数を記載ください。" prompt="&quot;医業外収益”を超えないよう記載ください。" sqref="L57" xr:uid="{30B4270A-870F-4F46-A92A-5453E1BA513C}">
      <formula1>IF(ISNUMBER($L$57)=TRUE,AND(INT($L$57)=$L$57),OR($L$57="*",$L$57="＊"))</formula1>
    </dataValidation>
    <dataValidation type="custom" imeMode="halfAlpha" operator="notEqual" showInputMessage="1" showErrorMessage="1" error="整数を記載ください。" sqref="L56" xr:uid="{70E5A1E5-FFCD-441B-AD08-E56C70FDE593}">
      <formula1>AND(INT($L$56)=$L$56)</formula1>
    </dataValidation>
    <dataValidation type="custom" imeMode="halfAlpha" operator="notEqual" showInputMessage="1" showErrorMessage="1" error="整数を記載ください。" prompt="&quot;その他の医業費用”を超えないよう記載ください。" sqref="L52" xr:uid="{E7A2D233-A435-4B0D-953C-C8D7A70DADE4}">
      <formula1>IF(ISNUMBER($L$52)=TRUE,AND(INT($L$52)=$L$52))</formula1>
    </dataValidation>
    <dataValidation type="custom" imeMode="halfAlpha" operator="notEqual" showInputMessage="1" showErrorMessage="1" error="整数を記載ください。" prompt="&quot;その他の医業費用”を超えないよう記載ください。" sqref="L51" xr:uid="{9F094E6C-1899-4F21-9949-78B0D775A7FC}">
      <formula1>AND(INT($L$51)=$L$51)</formula1>
    </dataValidation>
    <dataValidation type="custom" imeMode="halfAlpha" operator="notEqual" showInputMessage="1" showErrorMessage="1" error="整数を記載ください。" prompt="&quot;その他の医業費用”を超えないよう記載ください。" sqref="L53" xr:uid="{63056188-DB70-410C-81AA-7ACAE87A2683}">
      <formula1>IF(ISNUMBER($L$53)=TRUE,AND(INT($L$53)=$L$53),OR($L$53="*",$L$53="＊",$L$53="-"))</formula1>
    </dataValidation>
    <dataValidation type="custom" imeMode="halfAlpha" operator="notEqual" showInputMessage="1" showErrorMessage="1" error="整数を記載ください。" sqref="L48" xr:uid="{ACC2FF91-956E-4D86-81F2-C1D1588A002D}">
      <formula1>AND(INT($L$48)=$L$48)</formula1>
    </dataValidation>
    <dataValidation type="custom" imeMode="halfAlpha" operator="notEqual" showInputMessage="1" showErrorMessage="1" error="整数を記載ください。" sqref="L47" xr:uid="{E5CDC505-E5D3-4970-BEAF-99B80E7F6C61}">
      <formula1>AND(INT($L$47)=$L$47)</formula1>
    </dataValidation>
    <dataValidation type="custom" imeMode="halfAlpha" operator="notEqual" showInputMessage="1" showErrorMessage="1" error="整数を記載ください。" prompt="”委託費”を超えないよう記載ください。" sqref="L46" xr:uid="{697C4370-85BD-479E-9A6C-6A5A46DF97C8}">
      <formula1>IF(ISNUMBER($L$46)=TRUE,AND(INT($L$46)=$L$46),OR($L$46="*",$L$46="＊"))</formula1>
    </dataValidation>
    <dataValidation type="custom" imeMode="halfAlpha" operator="notEqual" showInputMessage="1" showErrorMessage="1" error="整数を記載ください。" sqref="L45" xr:uid="{CE594E04-D56E-467C-BA86-6EF5AFDF9483}">
      <formula1>AND(INT($L$45)=$L$45)</formula1>
    </dataValidation>
    <dataValidation type="custom" imeMode="halfAlpha" operator="notEqual" showInputMessage="1" showErrorMessage="1" error="整数を記載ください。" sqref="L44" xr:uid="{A6C2C0F9-8931-40CC-B0D2-3373701B1149}">
      <formula1>AND(INT($L$44)=$L$44)</formula1>
    </dataValidation>
    <dataValidation type="custom" imeMode="halfAlpha" operator="notEqual" showInputMessage="1" showErrorMessage="1" error="整数を記載ください。" sqref="L43" xr:uid="{07E61EB0-3502-4471-B207-C898429498FB}">
      <formula1>AND(INT($L$43)=$L$43)</formula1>
    </dataValidation>
    <dataValidation type="custom" imeMode="halfAlpha" operator="notEqual" showInputMessage="1" showErrorMessage="1" error="整数を記載ください。" sqref="L42" xr:uid="{9EABCF23-9223-4A65-BDCC-82B59307DA38}">
      <formula1>AND(INT($L$42)=$L$42)</formula1>
    </dataValidation>
    <dataValidation type="custom" imeMode="halfAlpha" operator="notEqual" showInputMessage="1" showErrorMessage="1" error="整数を記載ください。" sqref="L41" xr:uid="{6EA0DB06-4CC8-4EB7-85CA-09C6B2333209}">
      <formula1>AND(INT($L$41)=$L$41)</formula1>
    </dataValidation>
    <dataValidation type="custom" imeMode="halfAlpha" operator="notEqual" showInputMessage="1" showErrorMessage="1" error="整数を記載ください。" sqref="L36" xr:uid="{14AF0DCD-DB40-4F83-A188-81489D1EBF84}">
      <formula1>IF(ISNUMBER($L$36)=TRUE,INT($L$36)=$L$36,OR($L$36="-",$L$36="－",$L$36="―"))</formula1>
    </dataValidation>
    <dataValidation type="custom" imeMode="halfAlpha" operator="notEqual" showInputMessage="1" showErrorMessage="1" error="整数を記載ください。" sqref="L35" xr:uid="{A0E2DED5-7EC4-44FE-9498-4E439822F39F}">
      <formula1>AND(INT($L$35)=$L$35)</formula1>
    </dataValidation>
    <dataValidation type="custom" imeMode="halfAlpha" operator="notEqual" showInputMessage="1" showErrorMessage="1" error="整数を記載ください。" sqref="L32" xr:uid="{C4235675-346F-4880-BA3B-FB12C975A5C3}">
      <formula1>AND(INT($L$32)=$L$32)</formula1>
    </dataValidation>
    <dataValidation type="custom" imeMode="halfAlpha" operator="notEqual" showInputMessage="1" showErrorMessage="1" error="整数を記載ください。" sqref="L34" xr:uid="{1DDA39EF-62A6-4A90-8733-74D7F2EEF4F1}">
      <formula1>AND(INT($L$34)=$L$34)</formula1>
    </dataValidation>
    <dataValidation type="custom" imeMode="halfAlpha" operator="notEqual" showInputMessage="1" showErrorMessage="1" error="整数を記載ください。" sqref="L30" xr:uid="{0F387EA1-DB7F-4694-B037-0191016CED63}">
      <formula1>AND(INT($L$30)=$L$30)</formula1>
    </dataValidation>
    <dataValidation type="custom" imeMode="halfAlpha" operator="notEqual" showInputMessage="1" showErrorMessage="1" error="整数を記載ください。" sqref="L29" xr:uid="{E1C6544C-05DD-4C48-8010-E489FD94E5B5}">
      <formula1>IF(ISNUMBER($L$29)=TRUE,AND(INT($L$29)=$L$29),OR($L$29="*",$L$29="＊"))</formula1>
    </dataValidation>
    <dataValidation type="custom" imeMode="halfAlpha" operator="notEqual" showInputMessage="1" showErrorMessage="1" error="整数を記載ください。" sqref="L18" xr:uid="{7E5504AA-C692-42A2-8273-B95413D6EEFA}">
      <formula1>AND(INT($L$18)=$L$18)</formula1>
    </dataValidation>
    <dataValidation type="custom" imeMode="halfAlpha" operator="notEqual" showInputMessage="1" showErrorMessage="1" error="整数を記載ください。”その他の医業費用”を超えないよう記載ください。" prompt="&quot;医業費用”を先に記載ください。&quot;その他の医業費用”を超えないよう記載ください。" sqref="L50" xr:uid="{C564DEA9-054F-484F-AAE4-F8DD10D10926}">
      <formula1>IF(ISNUMBER($L$50)=TRUE,AND(INT($L$50)=$L$50,$L$49&gt;=$L$50))</formula1>
    </dataValidation>
    <dataValidation type="custom" imeMode="halfAlpha" operator="notEqual" showInputMessage="1" showErrorMessage="1" error="整数を記載ください。”給与費”を超えないよう記載ください。" prompt="”役員報酬”等を先に記載ください。”給与費”を超えないよう記載ください。" sqref="L38" xr:uid="{3CDDB16A-A717-4768-8D90-422D5299C2A9}">
      <formula1>IF(ISNUMBER($L$38)=TRUE,AND(INT($L$38)=$L$38,$L$37&gt;=$L$38))</formula1>
    </dataValidation>
    <dataValidation type="custom" imeMode="halfAlpha" operator="notEqual" showInputMessage="1" showErrorMessage="1" error="整数を記載ください。" sqref="L71" xr:uid="{3E34BDE1-48D6-4DD2-8D69-9C0EB3C7082F}">
      <formula1>IF(ISNUMBER($L$71)=TRUE,AND(INT($L$71)=$L$71),OR($L$71="*",$L$71="＊"))</formula1>
    </dataValidation>
    <dataValidation imeMode="halfAlpha" showInputMessage="1" showErrorMessage="1" sqref="O7:P8 R7" xr:uid="{8365B8D1-0573-4D5D-AE32-E1C7034D69CD}"/>
    <dataValidation errorStyle="warning" allowBlank="1" showInputMessage="1" showErrorMessage="1" sqref="P12" xr:uid="{EF3877F3-0F77-438B-96C7-05F63DEFB4C3}"/>
    <dataValidation errorStyle="warning" allowBlank="1" showInputMessage="1" showErrorMessage="1" error="リスト以外の市区町村を入力しようとしています。" sqref="I12" xr:uid="{A22DFCE7-346D-4767-AC4C-5A88DBED7773}"/>
    <dataValidation type="custom" imeMode="halfAlpha" operator="notEqual" showInputMessage="1" showErrorMessage="1" error="整数を記載ください。" sqref="L19" xr:uid="{CF4AA054-43B2-4AF5-A248-4410FD91DC46}">
      <formula1>AND(INT($L$19)=$L$19)</formula1>
    </dataValidation>
    <dataValidation type="custom" imeMode="halfAlpha" operator="notEqual" showInputMessage="1" showErrorMessage="1" error="整数を記載ください。" sqref="L21" xr:uid="{EB470DAA-46C8-4FB8-8C8B-F0D38473E9EA}">
      <formula1>IF(ISNUMBER($L$21)=TRUE,AND(INT($L$21)=$L$21),OR($L$21="*",$L$21="＊"))</formula1>
    </dataValidation>
    <dataValidation type="custom" imeMode="halfAlpha" operator="notEqual" showInputMessage="1" showErrorMessage="1" error="整数を記載ください。" sqref="L20" xr:uid="{82E8C56D-8BE1-4535-A80E-76D559EE2A59}">
      <formula1>IF(ISNUMBER($L$20)=TRUE,AND(INT($L$20)=$L$20),OR($L$20="*",$L$20="＊"))</formula1>
    </dataValidation>
    <dataValidation type="custom" imeMode="halfAlpha" operator="notEqual" showInputMessage="1" showErrorMessage="1" error="整数を記載ください。" sqref="L22" xr:uid="{021661E7-699F-458D-84EC-7DB31470A8F7}">
      <formula1>IF(ISNUMBER($L$22)=TRUE,AND(INT($L$22)=$L$22),OR($L$22="*",$L$22="＊"))</formula1>
    </dataValidation>
    <dataValidation type="custom" imeMode="halfAlpha" operator="notEqual" showInputMessage="1" showErrorMessage="1" error="整数を記載ください。" sqref="L26" xr:uid="{8C07E74D-5C5F-40F5-8F68-49CFE967E077}">
      <formula1>IF(ISNUMBER($L$26)=TRUE,AND(INT($L$26)=$L$26),OR($L$26="*",$L$26="＊"))</formula1>
    </dataValidation>
    <dataValidation type="custom" imeMode="halfAlpha" operator="notEqual" showInputMessage="1" showErrorMessage="1" error="整数を記載ください。" sqref="L25" xr:uid="{02C68D9E-A427-4FD4-890B-EF12CC9FF5CE}">
      <formula1>IF(ISNUMBER($L$25)=TRUE,AND(INT($L$25)=$L$25),OR($L$25="*",$L$25="＊"))</formula1>
    </dataValidation>
    <dataValidation type="date" imeMode="halfAlpha" allowBlank="1" showInputMessage="1" showErrorMessage="1" error="会計期間開始日を西暦で記載ください。_x000a_(XXXX/XX/XX)" prompt="会計期間開始日を西暦で記載ください。_x000a_(XXXX/XX/XX)" sqref="G14" xr:uid="{F446FCC1-E7F9-4E2C-9C87-86C6FDEB8845}">
      <formula1>44562</formula1>
      <formula2>401858</formula2>
    </dataValidation>
    <dataValidation type="date" imeMode="halfAlpha" allowBlank="1" showInputMessage="1" showErrorMessage="1" error="対象期間開始日を西暦で記載ください。_x000a_(XXXX/XX/XX)" prompt="対象期間開始日を西暦で記載ください。_x000a_(XXXX/XX/XX)" sqref="G94" xr:uid="{0B5F0E84-8549-4E5F-B24C-94EEC693D532}">
      <formula1>44562</formula1>
      <formula2>401858</formula2>
    </dataValidation>
    <dataValidation type="custom" allowBlank="1" showInputMessage="1" showErrorMessage="1" error="整数を記載ください。" sqref="L72" xr:uid="{32884DB7-DE11-4F50-819F-0B85E6477BC5}">
      <formula1>IF(ISNUMBER($L$72)=TRUE,AND(INT($L$72)=$L$72),OR($L$72="*",$L$72="＊",$L$72="-"))</formula1>
    </dataValidation>
    <dataValidation type="list" errorStyle="warning" allowBlank="1" showInputMessage="1" showErrorMessage="1" error="リスト以外を入力しています。" prompt="市区町村を選択するとリストが表示されます。リストにない場合は直接記載ください。" sqref="L11" xr:uid="{B47521B4-F662-479A-910F-B8BB9D52601C}">
      <formula1>_xlfn.ANCHORARRAY(#REF!)</formula1>
    </dataValidation>
    <dataValidation type="list" allowBlank="1" showInputMessage="1" showErrorMessage="1" sqref="L16:M16" xr:uid="{2EF1666A-935E-40A9-A297-33B603481AD7}">
      <formula1>$Y$6:$Y$50</formula1>
    </dataValidation>
    <dataValidation type="list" allowBlank="1" showInputMessage="1" showErrorMessage="1" prompt="５割を超える患者を診る診療科を選択ください。_x000a_いずれの診療科も５割以下の場合は、患者を多く診ている順に最大上位３つまで選択ください。" sqref="J16" xr:uid="{40887EFA-AA89-4B94-AD9C-55E22AA40458}">
      <formula1>$Y$6:$Y$50</formula1>
    </dataValidation>
    <dataValidation type="list" allowBlank="1" showInputMessage="1" showErrorMessage="1" prompt="「病床機能報告」報告の有無を選択ください。" sqref="F96" xr:uid="{C133B9A6-0439-4C57-B0A9-4A7DDC015FF7}">
      <formula1>$R$4:$R$7</formula1>
    </dataValidation>
    <dataValidation type="custom" showInputMessage="1" showErrorMessage="1" error="自然数を記載ください。”その他の医療技術者等”を超えないよう記載ください。" sqref="F132" xr:uid="{A3AC1542-A2CC-4E1B-AD5A-A90FBB0E52B8}">
      <formula1>IF(ISNUMBER($F$132)=TRUE,AND(INT($F$132)=$F$132,$F$129&gt;=$F$132,$F$132&gt;=0),OR($F$132="*",$F$132="＊"))</formula1>
    </dataValidation>
    <dataValidation type="custom" showInputMessage="1" showErrorMessage="1" error="自然数を記載ください。”その他の医療技術者等”を超えないよう記載ください。" sqref="F131" xr:uid="{020C5132-71AD-4C4E-BBDD-641B7A4EEB64}">
      <formula1>IF(ISNUMBER($F$131)=TRUE,AND(INT($F$131)=$F$131,$F$129&gt;=$F$131,$F$131&gt;=0),OR($F$131="*",$F$131="＊"))</formula1>
    </dataValidation>
    <dataValidation type="custom" showInputMessage="1" showErrorMessage="1" error="自然数を記載ください。”その他の医療技術者等”を超えないよう記載ください。" sqref="F130" xr:uid="{24FFC93D-6FBD-426D-93DA-28292DBC29D4}">
      <formula1>IF(ISNUMBER($F$130)=TRUE,AND(INT($F$130)=$F$130,$F$129&gt;=$F$130,$F$130&gt;=0),OR($F$130="*",$F$130="＊"))</formula1>
    </dataValidation>
    <dataValidation type="custom" showInputMessage="1" showErrorMessage="1" error="自然数を記載ください。”その他の医療技術者等”を超えないよう記載ください。" sqref="F128" xr:uid="{4CE8A79F-B1B0-4C93-AACF-0EBE1DE4415E}">
      <formula1>IF(ISNUMBER($F$128)=TRUE,AND(INT($F$128)=$F$128,$F$110&gt;=$F$128,$F$128&gt;=0),OR($F$128="*",$F$128="＊"))</formula1>
    </dataValidation>
    <dataValidation type="custom" showInputMessage="1" showErrorMessage="1" error="自然数を記載ください。”その他の医療技術者等”を超えないよう記載ください。" sqref="F127" xr:uid="{9BEFEFA9-38C7-4F8F-BD19-73B84D791957}">
      <formula1>IF(ISNUMBER($F$127)=TRUE,AND(INT($F$127)=$F$127,$F$110&gt;=$F$127,$F$127&gt;=0),OR($F$127="*",$F$127="＊"))</formula1>
    </dataValidation>
    <dataValidation type="custom" showInputMessage="1" showErrorMessage="1" error="自然数を記載ください。&quot;その他の医療技術者等”を超えないよう記載ください。" sqref="F126" xr:uid="{61679C52-1859-422F-B490-39E173C04A9A}">
      <formula1>IF(ISNUMBER($F$126)=TRUE,AND(INT($F$126)=$F$126,$F$110&gt;=$F$126,$F$126&gt;=0),OR($F$126="*",$F$126="＊"))</formula1>
    </dataValidation>
    <dataValidation type="custom" showInputMessage="1" showErrorMessage="1" error="自然数を記載ください。”その他の医療技術者等”を超えないよう記載ください。" sqref="F125" xr:uid="{1EC7D6D4-FCAE-4D2F-A108-5D52D33C8A45}">
      <formula1>IF(ISNUMBER($F$125)=TRUE,AND(INT($F$125)=$F$125,$F$110&gt;=$F$125,$F$125&gt;=0),OR($F$125="*",$F$125="＊"))</formula1>
    </dataValidation>
    <dataValidation type="custom" showInputMessage="1" showErrorMessage="1" error="自然数を記載ください。”栄養士等”を超えないよう記載ください。" sqref="F123" xr:uid="{B7EF1546-45AF-4797-B25B-88900A0F09BB}">
      <formula1>IF(ISNUMBER($F$123)=TRUE,AND(INT($F$123)=$F$123,$F$121&gt;=$F$123,$F$123&gt;=0),OR($F$123="*",$F$123="＊"))</formula1>
    </dataValidation>
    <dataValidation type="custom" showInputMessage="1" showErrorMessage="1" error="自然数を記載ください。”栄養士等”を超えないよう記載ください。" sqref="F124" xr:uid="{EC34E270-92FD-4765-81D3-FE80011FB1C3}">
      <formula1>IF(ISNUMBER($F$124)=TRUE,AND(INT($F$124)=$F$124,$F$121&gt;=$F$124,$F$124&gt;=0),OR($F$124="*",$F$124="＊"))</formula1>
    </dataValidation>
    <dataValidation type="custom" showInputMessage="1" showErrorMessage="1" error="自然数を記載ください。”栄養士等”を超えないよう記載ください。" sqref="F122" xr:uid="{DC37B260-34CA-4048-8908-8DDF0F0FD877}">
      <formula1>IF(ISNUMBER($F$122)=TRUE,AND(INT($F$122)=$F$122,$F$121&gt;=$F$122,$F$122&gt;=0),OR($F$122="*",$F$122="＊"))</formula1>
    </dataValidation>
    <dataValidation type="custom" showInputMessage="1" showErrorMessage="1" error="自然数を記載ください。”その他の医療技術者等”を超えないよう記載ください。" sqref="F120" xr:uid="{2A73013C-993E-4253-98C4-68B0B73636ED}">
      <formula1>IF(ISNUMBER($F$120)=TRUE,AND(INT($F$120)=$F$120,$F$110&gt;=$F$120,$F$120&gt;=0),OR($F$120="*",$F$120="＊"))</formula1>
    </dataValidation>
    <dataValidation type="custom" showInputMessage="1" showErrorMessage="1" error="自然数を記載ください。”その他の医療技術者等”を超えないよう記載ください。" sqref="F119" xr:uid="{73804482-83E9-4559-A576-396D8425DF28}">
      <formula1>IF(ISNUMBER($F$119)=TRUE,AND(INT($F$119)=$F$119,$F$110&gt;=$F$119,$F$119&gt;=0),OR($F$119="*",$F$119="＊"))</formula1>
    </dataValidation>
    <dataValidation type="custom" showInputMessage="1" showErrorMessage="1" error="自然数を記載ください。”リハビリスタッフ”を超えないよう記載ください。" sqref="F117" xr:uid="{E4C08581-3374-4360-BDF4-852A5856CF63}">
      <formula1>IF(ISNUMBER($F$117)=TRUE,AND(INT($F$117)=$F$117,$F$114&gt;=$F$117,$F$117&gt;=0),OR($F$117="*",$F$117="＊"))</formula1>
    </dataValidation>
    <dataValidation type="custom" showInputMessage="1" showErrorMessage="1" error="自然数を記載ください。”リハビリスタッフ”を超えないよう記載ください。" sqref="F116" xr:uid="{19009818-EB68-433E-94A5-AAD9F075A31E}">
      <formula1>IF(ISNUMBER($F$116)=TRUE,AND(INT($F$116)=$F$116,$F$114&gt;=$F$116,$F$116&gt;=0),OR($F$116="*",$F$116="＊"))</formula1>
    </dataValidation>
    <dataValidation type="custom" showInputMessage="1" showErrorMessage="1" error="自然数を記載ください。”リハビリスタッフ”を超えないよう記載ください。" sqref="F115" xr:uid="{5C6353F9-EFAF-46F0-9F2F-8ED9D2D98FE5}">
      <formula1>IF(ISNUMBER($F$115)=TRUE,AND(INT($F$115)=$F$115,$F$114&gt;=$F$115,$F$115&gt;=0),OR($F$115="*",$F$115="＊"))</formula1>
    </dataValidation>
    <dataValidation type="custom" showInputMessage="1" showErrorMessage="1" error="自然数を記載ください。”リハビリスタッフ”を超えないよう記載ください。" sqref="F118" xr:uid="{D5802605-9774-4E7D-AB49-837E5C9FCC81}">
      <formula1>IF(ISNUMBER($F$118)=TRUE,AND(INT($F$118)=$F$118,$F$114&gt;=$F$118,$F$118&gt;=0),OR($F$118="*",$F$118="＊"))</formula1>
    </dataValidation>
    <dataValidation type="custom" showInputMessage="1" showErrorMessage="1" error="自然数を記載ください。”その他の医療技術者等”を超えないよう記載ください。" sqref="F113" xr:uid="{4E8A8F85-859E-49F2-8FDA-68AC98897509}">
      <formula1>IF(ISNUMBER($F$113)=TRUE,AND(INT($F$113)=$F$113,$F$110&gt;=$F$113,$F$113&gt;=0),OR($F$113="*",$F$113="＊"))</formula1>
    </dataValidation>
    <dataValidation type="custom" showInputMessage="1" showErrorMessage="1" error="自然数を記載ください。”その他の医療技術者等”を超えないよう記載ください。" sqref="F133" xr:uid="{1CCE24B3-3548-4678-B44C-0CD3213B28C2}">
      <formula1>IF(ISNUMBER($F$133)=TRUE,AND(INT($F$133)=$F$133,$F$110&gt;=$F$133,$F$133&gt;=0),OR($F$133="*",$F$133="＊"))</formula1>
    </dataValidation>
    <dataValidation type="custom" showInputMessage="1" showErrorMessage="1" error="自然数を記載ください。”その他の医療技術者等”を超えないよう記載ください。" sqref="F112" xr:uid="{1510F670-9997-41F1-A729-4D02C5A1BF6F}">
      <formula1>IF(ISNUMBER($F$112)=TRUE,AND(INT($F$112)=$F$112,$F$110&gt;=$F$112,$F$112&gt;=0),OR($F$112="*",$F$112="＊"))</formula1>
    </dataValidation>
    <dataValidation type="custom" showInputMessage="1" showErrorMessage="1" error="自然数を記載ください。”その他の医療技術者等”を超えないよう記載ください。" sqref="F111" xr:uid="{487C91E5-5197-429D-BE88-8E95BBF8F28E}">
      <formula1>IF(ISNUMBER($F$111)=TRUE,AND(INT($F$111)=$F$111,$F$110&gt;=$F$111,$F$111&gt;=0),OR($F$111="*",$F$111="＊"))</formula1>
    </dataValidation>
    <dataValidation type="custom" imeMode="halfAlpha" operator="notEqual" showInputMessage="1" showErrorMessage="1" error="自然数を記載ください。" sqref="F104" xr:uid="{1D1C04EB-D0B5-4378-93F5-A5DDD9BF1C4E}">
      <formula1>IF(ISNUMBER($F$104)=TRUE,AND(INT($F$104)=$F$104,$F$104&gt;=0),OR($F$104="*",$F$104="＊"))</formula1>
    </dataValidation>
    <dataValidation type="custom" imeMode="halfAlpha" operator="notEqual" showInputMessage="1" showErrorMessage="1" error="自然数を記載ください。" sqref="F103" xr:uid="{207CEF24-C645-49BB-ACDB-933B5555AE81}">
      <formula1>IF(ISNUMBER($F$103)=TRUE,AND(INT($F$103)=$F$103,$F$103&gt;=0),OR($F$103="*",$F$103="＊"))</formula1>
    </dataValidation>
    <dataValidation type="custom" imeMode="halfAlpha" operator="notEqual" showInputMessage="1" showErrorMessage="1" error="自然数を記載ください。”看護職員”を超えないよう記載ください。" sqref="F109" xr:uid="{5B3952E2-853C-4137-8EC8-2CDE05D912E0}">
      <formula1>IF(ISNUMBER($F$109)=TRUE,AND(INT($F$109)=$F$109,$F$105&gt;=$F$109,$F$109&gt;=0),OR($F$109="*",$F$109="＊"))</formula1>
    </dataValidation>
    <dataValidation type="custom" imeMode="halfAlpha" operator="notEqual" showInputMessage="1" showErrorMessage="1" error="自然数を記載ください。”看護職員”を超えないよう記載ください。" sqref="F108" xr:uid="{24C71189-7CB5-41DD-BC99-1DF7F72F0F8E}">
      <formula1>IF(ISNUMBER($F$108)=TRUE,AND(INT($F$108)=$F$108,$F$105&gt;=$F$108,$F$108&gt;=0),OR($F$108="*",$F$108="＊"))</formula1>
    </dataValidation>
    <dataValidation type="custom" imeMode="halfAlpha" operator="notEqual" showInputMessage="1" showErrorMessage="1" error="自然数を記載ください。”看護職員”を超えないよう記載ください。" sqref="F107" xr:uid="{178CC452-7AC6-4A41-B8C8-F34344D111E1}">
      <formula1>IF(ISNUMBER($F$107)=TRUE,AND(INT($F$107)=$F$107,$F$105&gt;=$F$107,$F$107&gt;=0),OR($F$107="*",$F$107="＊"))</formula1>
    </dataValidation>
    <dataValidation type="custom" imeMode="halfAlpha" operator="notEqual" showInputMessage="1" showErrorMessage="1" error="自然数を記載ください。”看護職員”を超えないよう記載ください。" sqref="F106" xr:uid="{7382EF5B-B31C-4CD4-82B2-CE6174F3F1A4}">
      <formula1>IF(ISNUMBER($F$106)=TRUE,AND(INT($F$106)=$F$106,$F$105&gt;=$F$106,$F$106&gt;=0),OR($F$106="*",$F$106="＊"))</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9A3AD08E-7767-4883-AE4F-00150F735D3B}">
      <formula1>IF(ISNUMBER($G$129)=TRUE,AND(INT($G$129)=$G$129,$G$129&gt;=SUM($G$130:$G$132),$G$129&gt;=0),OR($G$129="*",$G$129="＊"))</formula1>
    </dataValidation>
    <dataValidation type="custom" imeMode="halfAlpha" operator="notEqual" showInputMessage="1" showErrorMessage="1" error="自然数を記載ください。" sqref="F102" xr:uid="{74408785-341C-4331-9A88-470BE1CC4376}">
      <formula1>IF(ISNUMBER($F$102)=TRUE,AND(INT($F$102)=$F$102,$F$102&gt;=0),OR($F$102="*",$F$102="＊"))</formula1>
    </dataValidation>
    <dataValidation type="custom" showInputMessage="1" showErrorMessage="1" error="自然数を記載ください。”その他の医療技術者等”を超えないよう記載ください。" sqref="G133" xr:uid="{C54F8C79-4058-4E55-AB6E-9530F0CACA29}">
      <formula1>IF(ISNUMBER($G$133)=TRUE,AND(INT($G$133)=$G$133,$G$110&gt;=$G$133,$G$133&gt;=0),OR($G$133="*",$G$133="＊"))</formula1>
    </dataValidation>
    <dataValidation type="custom" showInputMessage="1" showErrorMessage="1" error="自然数を記載ください。”その他の医療技術者等”を超えないよう記載ください。" sqref="G132" xr:uid="{17DA4DAD-CC3A-4465-825B-8289941FC89D}">
      <formula1>IF(ISNUMBER($G$132)=TRUE,AND(INT($G$132)=$G$132,$G$129&gt;=$G$132,$G$132&gt;=0),OR($G$132="*",$G$132="＊"))</formula1>
    </dataValidation>
    <dataValidation type="custom" showInputMessage="1" showErrorMessage="1" error="自然数を記載ください。”その他の医療技術者等”を超えないよう記載ください。" sqref="G131" xr:uid="{7B6C77F4-A93B-4440-AA59-417925AEAD7F}">
      <formula1>IF(ISNUMBER($G$131)=TRUE,AND(INT($G$131)=$G$131,$G$129&gt;=$G$131,$G$131&gt;=0),OR($G$131="*",$G$131="＊"))</formula1>
    </dataValidation>
    <dataValidation type="custom" showInputMessage="1" showErrorMessage="1" error="自然数を記載ください。”その他の医療技術者等”を超えないよう記載ください。" sqref="G130" xr:uid="{72505932-0A10-47B8-92FB-F940D97F9225}">
      <formula1>IF(ISNUMBER($G$130)=TRUE,AND(INT($G$130)=$G$130,$G$129&gt;=$G$130,$G$130&gt;=0),OR($G$130="*",$G$130="＊"))</formula1>
    </dataValidation>
    <dataValidation type="custom" showInputMessage="1" showErrorMessage="1" error="自然数を記載ください。”その他の医療技術者等”を超えないよう記載ください。" sqref="G128" xr:uid="{0BABF9B2-EFBC-4026-A0BE-783170B19926}">
      <formula1>IF(ISNUMBER($G$128)=TRUE,AND(INT($G$128)=$G$128,$G$110&gt;=$G$128,$G$128&gt;=0),OR($G$128="*",$G$128="＊"))</formula1>
    </dataValidation>
    <dataValidation type="custom" showInputMessage="1" showErrorMessage="1" error="自然数を記載ください。”その他の医療技術者等”を超えないよう記載ください。" sqref="G127" xr:uid="{B396C3B5-CA1A-4735-AF45-0E30C18D83B9}">
      <formula1>IF(ISNUMBER($G$127)=TRUE,AND(INT($G$127)=$G$127,$G$110&gt;=$G$127,$G$127&gt;=0),OR($G$127="*",$G$127="＊"))</formula1>
    </dataValidation>
    <dataValidation type="custom" showInputMessage="1" showErrorMessage="1" error="自然数を記載ください。”その他の医療技術者等”を超えないよう記載ください。" sqref="G126" xr:uid="{49CE62E2-C570-4A8C-9A8F-6CC0AD68A1E3}">
      <formula1>IF(ISNUMBER($G$126)=TRUE,AND(INT($G$126)=$G$126,$G$110&gt;=$G$126,$G$126&gt;=0),OR($G$126="*",$G$126="＊"))</formula1>
    </dataValidation>
    <dataValidation type="custom" showInputMessage="1" showErrorMessage="1" error="自然数を記載ください。”その他の医療技術者等”を超えないよう記載ください。" sqref="G125" xr:uid="{DFCC37F6-E0AA-4B69-87A5-949961901D96}">
      <formula1>IF(ISNUMBER($G$125)=TRUE,AND(INT($G$125)=$G$125,$G$110&gt;=$G$125,$G$125&gt;=0),OR($G$125="*",$G$125="＊"))</formula1>
    </dataValidation>
    <dataValidation type="custom" showInputMessage="1" showErrorMessage="1" error="自然数を記載ください。”栄養士等”を超えないよう記載ください。" sqref="G124" xr:uid="{9FAF3377-65DA-4EBC-8DAD-1A534ED6E974}">
      <formula1>IF(ISNUMBER($G$124)=TRUE,AND(INT($G$124)=$G$124,$G$121&gt;=$G$124,$G$124&gt;=0),OR($G$124="*",$G$124="＊"))</formula1>
    </dataValidation>
    <dataValidation type="custom" showInputMessage="1" showErrorMessage="1" error="自然数を記載ください。”栄養士等”を超えないよう記載ください。" sqref="G123" xr:uid="{8BB1A8B1-E1A0-42A0-B096-F187F0172007}">
      <formula1>IF(ISNUMBER($G$123)=TRUE,AND(INT($G$123)=$G$123,$G$121&gt;=$G$123,$G$123&gt;=0),OR($G$123="*",$G$123="＊"))</formula1>
    </dataValidation>
    <dataValidation type="custom" showInputMessage="1" showErrorMessage="1" error="自然数を記載ください。”栄養士等”を超えないよう記載ください。" sqref="G122" xr:uid="{B989486E-9143-4A4D-BA62-DC4135A3D620}">
      <formula1>IF(ISNUMBER($G$122)=TRUE,AND(INT($G$122)=$G$122,$G$121&gt;=$G$122,$G$122&gt;=0),OR($G$122="*",$G$122="＊"))</formula1>
    </dataValidation>
    <dataValidation type="custom" showInputMessage="1" showErrorMessage="1" error="自然数を記載ください。”その他の医療技術者等”を超えないよう記載ください。" sqref="G120" xr:uid="{A476BDC2-7634-4762-92A4-840D8CABA6B5}">
      <formula1>IF(ISNUMBER($G$120)=TRUE,AND(INT($G$120)=$G$120,$G$110&gt;=$G$120,$G$120&gt;=0),OR($G$120="*",$G$120="＊"))</formula1>
    </dataValidation>
    <dataValidation type="custom" showInputMessage="1" showErrorMessage="1" error="自然数を記載ください。”その他の医療技術者等”を超えないよう記載ください。" sqref="G119" xr:uid="{818A567B-B5C1-423D-9540-727220AC84AA}">
      <formula1>IF(ISNUMBER($G$119)=TRUE,AND(INT($G$119)=$G$119,$G$110&gt;=$G$119,$G$119&gt;=0),OR($G$119="*",$G$119="＊"))</formula1>
    </dataValidation>
    <dataValidation type="custom" showInputMessage="1" showErrorMessage="1" error="自然数を記載ください。”リハビリスタッフ”を超えないよう記載ください。" sqref="G118" xr:uid="{39E5DF13-8C6F-4701-AA70-AC037747E44E}">
      <formula1>IF(ISNUMBER($G$118)=TRUE,AND(INT($G$118)=$G$118,$G$114&gt;=$G$118,$G$118&gt;=0),OR($G$118="*",$G$118="＊"))</formula1>
    </dataValidation>
    <dataValidation type="custom" showInputMessage="1" showErrorMessage="1" error="自然数を記載ください。”リハビリスタッフ”を超えないよう記載ください。" sqref="G117" xr:uid="{BEC1E35C-7983-4F7D-ACB3-9D45FE4C4907}">
      <formula1>IF(ISNUMBER($G$117)=TRUE,AND(INT($G$117)=$G$117,$G$114&gt;=$G$117,$G$117&gt;=0),OR($G$117="*",$G$117="＊"))</formula1>
    </dataValidation>
    <dataValidation type="custom" showInputMessage="1" showErrorMessage="1" error="自然数を記載ください。”リハビリスタッフ”を超えないよう記載ください。" sqref="G116" xr:uid="{24581054-EB75-43CC-8E0D-2DFB076AD32A}">
      <formula1>IF(ISNUMBER($G$116)=TRUE,AND(INT($G$116)=$G$116,$G$114&gt;=$G$116,$G$116&gt;=0),OR($G$116="*",$G$116="＊"))</formula1>
    </dataValidation>
    <dataValidation type="custom" showInputMessage="1" showErrorMessage="1" error="自然数を記載ください。”リハビリスタッフ”を超えないよう記載ください。" sqref="G115" xr:uid="{023F825A-55C8-4829-BD12-F697D3C22DCD}">
      <formula1>IF(ISNUMBER($G$115)=TRUE,AND(INT($G$115)=$G$115,$G$114&gt;=$G$115,$G$115&gt;=0),OR($G$115="*",$G$115="＊"))</formula1>
    </dataValidation>
    <dataValidation type="custom" showInputMessage="1" showErrorMessage="1" error="自然数を記載ください。”その他の医療技術者等”を超えないよう記載ください。" sqref="N113" xr:uid="{9921F9E7-9F87-44E3-B9EE-14DDB7B4BE19}">
      <formula1>IF(ISNUMBER($N$113)=TRUE,AND(INT($N$113)=$N$113,$N$110&gt;=$N$113,$N$113&gt;=0),OR($N$113="*",$N$113="＊"))</formula1>
    </dataValidation>
    <dataValidation type="custom" showInputMessage="1" showErrorMessage="1" error="自然数を記載ください。”その他の医療技術者等”を超えないよう記載ください。" sqref="G112" xr:uid="{05373030-F6D4-4DD4-8BE2-C511720BCD50}">
      <formula1>IF(ISNUMBER($G$112)=TRUE,AND(INT($G$112)=$G$112,$G$110&gt;=$G$112,$G$112&gt;=0),OR($G$112="*",$G$112="＊"))</formula1>
    </dataValidation>
    <dataValidation type="custom" showInputMessage="1" showErrorMessage="1" error="自然数を記載ください。”その他の医療技術者等”を超えないよう記載ください。" sqref="G111" xr:uid="{62767255-88F4-4DB2-8215-D9199D90CB5C}">
      <formula1>IF(ISNUMBER($G$111)=TRUE,AND(INT($G$111)=$G$111,$G$110&gt;=$G$111,$G$111&gt;=0),OR($G$111="*",$G$111="＊"))</formula1>
    </dataValidation>
    <dataValidation type="custom" imeMode="halfAlpha" operator="notEqual" showInputMessage="1" showErrorMessage="1" error="自然数を記載ください。”看護職員”を超えないよう記載ください。" sqref="G109" xr:uid="{F58E0927-964F-4FAC-A370-186CE20716AF}">
      <formula1>IF(ISNUMBER($G$109)=TRUE,AND(INT($G$109)=$G$109,$G$105&gt;=$G$109,$G$109&gt;=0),OR($G$109="*",$G$109="＊"))</formula1>
    </dataValidation>
    <dataValidation type="custom" imeMode="halfAlpha" operator="notEqual" showInputMessage="1" showErrorMessage="1" error="自然数を記載ください。”看護職員”を超えないよう記載ください。" sqref="G108" xr:uid="{D7BE0511-DC23-49B0-B4E7-D03EC92E3B25}">
      <formula1>IF(ISNUMBER($G$108)=TRUE,AND(INT($G$108)=$G$108,$G$105&gt;=$G$108,$G$108&gt;=0),OR($G$108="*",$G$108="＊"))</formula1>
    </dataValidation>
    <dataValidation type="custom" imeMode="halfAlpha" operator="notEqual" showInputMessage="1" showErrorMessage="1" error="自然数を記載ください。”看護職員”を超えないよう記載ください。" sqref="G107" xr:uid="{76936951-1FB7-4CCE-8544-F18BDC44B4BD}">
      <formula1>IF(ISNUMBER($G$107)=TRUE,AND(INT($G$107)=$G$107,$G$105&gt;=$G$107,$G$107&gt;=0),OR($G$107="*",$G$107="＊"))</formula1>
    </dataValidation>
    <dataValidation type="custom" imeMode="halfAlpha" operator="notEqual" showInputMessage="1" showErrorMessage="1" error="自然数を記載ください。”看護職員”を超えないよう記載ください。" sqref="G106" xr:uid="{CF8DBEA7-6F7F-4274-8AB6-23C5E71B3828}">
      <formula1>IF(ISNUMBER($G$106)=TRUE,AND(INT($G$106)=$G$106,$G$105&gt;=$G$106,$G$106&gt;=0),OR($G$106="*",$G$106="＊"))</formula1>
    </dataValidation>
    <dataValidation type="custom" imeMode="halfAlpha" operator="notEqual" showInputMessage="1" showErrorMessage="1" error="自然数を記載ください。" sqref="G104" xr:uid="{2962251C-284C-4207-B842-0EACB9384722}">
      <formula1>IF(ISNUMBER($G$104)=TRUE,AND(INT($G$104)=$G$104,$G$104&gt;=0),OR($G$104="*",$G$104="＊"))</formula1>
    </dataValidation>
    <dataValidation type="custom" imeMode="halfAlpha" operator="notEqual" showInputMessage="1" showErrorMessage="1" error="自然数を記載ください。" sqref="G103" xr:uid="{CA5C4A2D-BF90-42AE-940F-C9CA79B7C9E4}">
      <formula1>IF(ISNUMBER($G$103)=TRUE,AND(INT($G$103)=$G$103,$G$103&gt;=0),OR($G$103="*",$G$103="＊"))</formula1>
    </dataValidation>
    <dataValidation type="custom" imeMode="halfAlpha" operator="notEqual" showInputMessage="1" showErrorMessage="1" error="自然数を記載ください。" sqref="G102" xr:uid="{BC3A28A9-0DF0-4C48-B26A-54FA6A5E9B29}">
      <formula1>IF(ISNUMBER($G$102)=TRUE,AND(INT($G$102)=$G$102,$G$102&gt;=0),OR($G$102="*",$G$102="＊"))</formula1>
    </dataValidation>
    <dataValidation type="custom" showInputMessage="1" showErrorMessage="1" error="自然数を記載ください。”その他の医療技術者等”を超えないよう記載ください。" sqref="H133" xr:uid="{1829C215-474A-436A-B39E-72D85656122B}">
      <formula1>IF(ISNUMBER($H$133)=TRUE,AND(INT($H$133)=$H$133,$H$110&gt;=$H$133,$H$133&gt;=0),OR($H$133="*",$H$133="＊"))</formula1>
    </dataValidation>
    <dataValidation type="custom" showInputMessage="1" showErrorMessage="1" error="自然数を記載ください。”その他の医療技術者等”を超えないよう記載ください。" sqref="H132" xr:uid="{AAD74772-6170-4D39-A8EB-801E7F2AC978}">
      <formula1>IF(ISNUMBER($H$132)=TRUE,AND(INT($H$132)=$H$132,$H$129&gt;=$H$132,$H$132&gt;=0),OR($H$132="*",$H$132="＊"))</formula1>
    </dataValidation>
    <dataValidation type="custom" showInputMessage="1" showErrorMessage="1" error="自然数を記載ください。”その他の医療技術者等”を超えないよう記載ください。" sqref="H131" xr:uid="{9AE74A83-D903-498B-8A20-0E0E97B537E3}">
      <formula1>IF(ISNUMBER($H$131)=TRUE,AND(INT($H$131)=$H$131,$H$129&gt;=$H$131,$H$131&gt;=0),OR($H$131="*",$H$131="＊"))</formula1>
    </dataValidation>
    <dataValidation type="custom" showInputMessage="1" showErrorMessage="1" error="自然数を記載ください。”その他の医療技術者等”を超えないよう記載ください。" sqref="H130" xr:uid="{F4D43BF9-9DD3-4E0A-90CD-010D09B2E1B8}">
      <formula1>IF(ISNUMBER($H$130)=TRUE,AND(INT($H$130)=$H$130,$H$129&gt;=$H$130,$H$130&gt;=0),OR($H$130="*",$H$130="＊"))</formula1>
    </dataValidation>
    <dataValidation type="custom" showInputMessage="1" showErrorMessage="1" error="自然数を記載ください。”その他の医療技術者等”を超えないよう記載ください。" sqref="H128" xr:uid="{2CD8D615-F11B-49D1-8A39-122B6D95F00F}">
      <formula1>IF(ISNUMBER($H$128)=TRUE,AND(INT($H$128)=$H$128,$H$110&gt;=$H$128,$H$128&gt;=0),OR($H$128="*",$H$128="＊"))</formula1>
    </dataValidation>
    <dataValidation type="custom" showInputMessage="1" showErrorMessage="1" error="自然数を記載ください。”その他の医療技術者等”を超えないよう記載ください。" sqref="H127" xr:uid="{591E19B3-01BE-4AE2-AF17-2A495951F028}">
      <formula1>IF(ISNUMBER($H$127)=TRUE,AND(INT($H$127)=$H$127,$H$110&gt;=$H$127,$H$127&gt;=0),OR($H$127="*",$H$127="＊"))</formula1>
    </dataValidation>
    <dataValidation type="custom" showInputMessage="1" showErrorMessage="1" error="自然数を記載ください。”その他の医療技術者等”を超えないよう記載ください。" sqref="H126" xr:uid="{046EBD62-B4FC-4331-8DCA-39E21F992C18}">
      <formula1>IF(ISNUMBER($H$126)=TRUE,AND(INT($H$126)=$H$126,$H$110&gt;=$H$126,$H$126&gt;=0),OR($H$126="*",$H$126="＊"))</formula1>
    </dataValidation>
    <dataValidation type="custom" showInputMessage="1" showErrorMessage="1" error="自然数を記載ください。”その他の医療技術者等”を超えないよう記載ください。" sqref="H125" xr:uid="{3BE11359-0F79-4810-B904-501A05577401}">
      <formula1>IF(ISNUMBER($H$125)=TRUE,AND(INT($H$125)=$H$125,$H$110&gt;=$H$125,$H$125&gt;=0),OR($H$125="*",$H$125="＊"))</formula1>
    </dataValidation>
    <dataValidation type="custom" showInputMessage="1" showErrorMessage="1" error="自然数を記載ください。”栄養士等”を超えないよう記載ください。" sqref="H124" xr:uid="{7BC9E283-0146-42FA-A18A-8FAACF493FAF}">
      <formula1>IF(ISNUMBER($H$124)=TRUE,AND(INT($H$124)=$H$124,$H$121&gt;=$H$124,$H$124&gt;=0),OR($H$124="*",$H$124="＊"))</formula1>
    </dataValidation>
    <dataValidation type="custom" showInputMessage="1" showErrorMessage="1" error="自然数を記載ください。”栄養士等”を超えないよう記載ください。" sqref="H123" xr:uid="{C926A727-64EA-4F00-BE72-D51CD92F06B4}">
      <formula1>IF(ISNUMBER($H$123)=TRUE,AND(INT($H$123)=$H$123,$H$121&gt;=$H$123,$H$123&gt;=0),OR($H$123="*",$H$123="＊"))</formula1>
    </dataValidation>
    <dataValidation type="custom" showInputMessage="1" showErrorMessage="1" error="自然数を記載ください。”栄養士等”を超えないよう記載ください。" sqref="H122" xr:uid="{8E33004D-DF4C-4084-9BD9-C8CBAACAB2CB}">
      <formula1>IF(ISNUMBER($H$122)=TRUE,AND(INT($H$122)=$H$122,$H$121&gt;=$H$122,$H$122&gt;=0),OR($H$122="*",$H$122="＊"))</formula1>
    </dataValidation>
    <dataValidation type="custom" showInputMessage="1" showErrorMessage="1" error="自然数を記載ください。”その他の医療技術者等”を超えないよう記載ください。" sqref="H120" xr:uid="{D009DFFD-4CE4-4E6B-AD60-735D22BDDC09}">
      <formula1>IF(ISNUMBER($H$120)=TRUE,AND(INT($H$120)=$H$120,$H$110&gt;=$H$120,$H$120&gt;=0),OR($H$120="*",$H$120="＊"))</formula1>
    </dataValidation>
    <dataValidation type="custom" showInputMessage="1" showErrorMessage="1" error="自然数を記載ください。”その他の医療技術者等”を超えないよう記載ください。" sqref="H119" xr:uid="{EC9CC9BA-0D1A-426D-86EA-DB863EF87C7C}">
      <formula1>IF(ISNUMBER($H$119)=TRUE,AND(INT($H$119)=$H$119,$H$110&gt;=$H$119,$H$119&gt;=0),OR($H$119="*",$H$119="＊"))</formula1>
    </dataValidation>
    <dataValidation type="custom" showInputMessage="1" showErrorMessage="1" error="自然数を記載ください。”リハビリスタッフ”を超えないよう記載ください。" sqref="H118" xr:uid="{D1789ABB-8784-495D-80DD-C6464EBA0BFB}">
      <formula1>IF(ISNUMBER($H$118)=TRUE,AND(INT($H$118)=$H$118,$H$114&gt;=$H$118,$H$118&gt;=0),OR($H$118="*",$H$118="＊"))</formula1>
    </dataValidation>
    <dataValidation type="custom" showInputMessage="1" showErrorMessage="1" error="自然数を記載ください。”リハビリスタッフ”を超えないよう記載ください。" sqref="H117" xr:uid="{ADDC5BAD-CD4B-4EDB-A25A-124FF0BB1BDB}">
      <formula1>IF(ISNUMBER($H$117)=TRUE,AND(INT($H$117)=$H$117,$H$114&gt;=$H$117,$H$117&gt;=0),OR($H$117="*",$H$117="＊"))</formula1>
    </dataValidation>
    <dataValidation type="custom" showInputMessage="1" showErrorMessage="1" error="自然数を記載ください。”リハビリスタッフ”を超えないよう記載ください。" sqref="H116" xr:uid="{A387C253-2DE3-4DF8-904A-52140A74C68E}">
      <formula1>IF(ISNUMBER($H$116)=TRUE,AND(INT($H$116)=$H$116,$H$114&gt;=$H$116,$H$116&gt;=0),OR($H$116="*",$H$116="＊"))</formula1>
    </dataValidation>
    <dataValidation type="custom" showInputMessage="1" showErrorMessage="1" error="自然数を記載ください。”リハビリスタッフ”を超えないよう記載ください。" sqref="H115" xr:uid="{D85B5D40-D03B-44B4-A977-BEE8BB1EB450}">
      <formula1>IF(ISNUMBER($H$115)=TRUE,AND(INT($H$115)=$H$115,$H$114&gt;=$H$115,$H$115&gt;=0),OR($H$115="*",$H$115="＊"))</formula1>
    </dataValidation>
    <dataValidation type="custom" showInputMessage="1" showErrorMessage="1" error="自然数を記載ください。”その他の医療技術者等”を超えないよう記載ください。" sqref="H113" xr:uid="{DC966586-8B17-490D-AAF6-4C81CD79FE97}">
      <formula1>IF(ISNUMBER($H$113)=TRUE,AND(INT($H$113)=$H$113,$H$110&gt;=$H$113,$H$113&gt;=0),OR($H$113="*",$H$113="＊"))</formula1>
    </dataValidation>
    <dataValidation type="custom" showInputMessage="1" showErrorMessage="1" error="自然数を記載ください。”その他の医療技術者等”を超えないよう記載ください。" sqref="H112" xr:uid="{9C0AD973-A074-4E79-A26D-FC5105FA6263}">
      <formula1>IF(ISNUMBER($H$112)=TRUE,AND(INT($H$112)=$H$112,$H$110&gt;=$H$112,$H$112&gt;=0),OR($H$112="*",$H$112="＊"))</formula1>
    </dataValidation>
    <dataValidation type="custom" showInputMessage="1" showErrorMessage="1" error="自然数を記載ください。”その他の医療技術者等”を超えないよう記載ください。" sqref="H111" xr:uid="{D9A70E70-53ED-46E2-9673-8D81EB307696}">
      <formula1>IF(ISNUMBER($H$111)=TRUE,AND(INT($H$111)=$H$111,$H$110&gt;=$H$111,$H$111&gt;=0),OR($H$111="*",$H$111="＊"))</formula1>
    </dataValidation>
    <dataValidation type="custom" imeMode="halfAlpha" operator="notEqual" showInputMessage="1" showErrorMessage="1" error="自然数を記載ください。”看護職員”を超えないよう記載ください。" sqref="H109" xr:uid="{6A1E3653-03BA-44E4-9755-1EE627EE36AC}">
      <formula1>IF(ISNUMBER($H$109)=TRUE,AND(INT($H$109)=$H$109,$H$105&gt;=$H$109,$H$109&gt;=0),OR($H$109="*",$H$109="＊"))</formula1>
    </dataValidation>
    <dataValidation type="custom" imeMode="halfAlpha" operator="notEqual" showInputMessage="1" showErrorMessage="1" error="自然数を記載ください。”看護職員”を超えないよう記載ください。" sqref="H108" xr:uid="{5AF9A29C-4F2A-4103-8087-6E409F7F5BE8}">
      <formula1>IF(ISNUMBER($H$108)=TRUE,AND(INT($H$108)=$H$108,$H$105&gt;=$H$108,$H$108&gt;=0),OR($H$108="*",$H$108="＊"))</formula1>
    </dataValidation>
    <dataValidation type="custom" imeMode="halfAlpha" operator="notEqual" showInputMessage="1" showErrorMessage="1" error="自然数を記載ください。”看護職員”を超えないよう記載ください。" sqref="H107" xr:uid="{A9C05F38-D09A-4DB2-A215-CB0A69F68CC1}">
      <formula1>IF(ISNUMBER($H$107)=TRUE,AND(INT($H$107)=$H$107,$H$105&gt;=$H$107,$H$107&gt;=0),OR($H$107="*",$H$107="＊"))</formula1>
    </dataValidation>
    <dataValidation type="custom" imeMode="halfAlpha" operator="notEqual" showInputMessage="1" showErrorMessage="1" error="自然数を記載ください。”看護職員”を超えないよう記載ください。" sqref="H106" xr:uid="{D7D26179-FBCB-4BD1-B338-8E87C7D1A390}">
      <formula1>IF(ISNUMBER($H$106)=TRUE,AND(INT($H$106)=$H$106,$H$105&gt;=$H$106,$H$106&gt;=0),OR($H$106="*",$H$106="＊"))</formula1>
    </dataValidation>
    <dataValidation type="custom" imeMode="halfAlpha" operator="notEqual" showInputMessage="1" showErrorMessage="1" error="自然数を記載ください。" sqref="O104" xr:uid="{CBB47E68-C227-434C-8EE6-51FCA47E3DB9}">
      <formula1>IF(ISNUMBER($O$104)=TRUE,AND(INT($O$104)=$O$104,$O$104&gt;=0),OR($O$104="*",$O$104="＊"))</formula1>
    </dataValidation>
    <dataValidation type="custom" imeMode="halfAlpha" operator="notEqual" showInputMessage="1" showErrorMessage="1" error="自然数を記載ください。" sqref="O103" xr:uid="{AC05F047-3E52-47EA-B022-B32BD8639CCE}">
      <formula1>IF(ISNUMBER($O$103)=TRUE,AND(INT($O$103)=$O$103,$O$103&gt;=0),OR($O$103="*",$O$103="＊"))</formula1>
    </dataValidation>
    <dataValidation type="custom" imeMode="halfAlpha" operator="notEqual" showInputMessage="1" showErrorMessage="1" error="自然数を記載ください。" sqref="O102" xr:uid="{0A377736-4910-4549-BBCC-0335EF90470A}">
      <formula1>IF(ISNUMBER($O$102)=TRUE,AND(INT($O$102)=$O$102,$O$102&gt;=0),OR($O$102="*",$O$102="＊"))</formula1>
    </dataValidation>
    <dataValidation type="custom" imeMode="halfAlpha" operator="greaterThanOrEqual" showInputMessage="1" showErrorMessage="1" error="0以上で小数第一位まで記載ください。" sqref="P103" xr:uid="{83EFA8C3-E602-4F37-A749-5744954C6E1E}">
      <formula1>IF(ISNUMBER($P$103)=TRUE,AND($P$103*10=INT($P$103*10),$P$103&gt;=0),OR($P$103="*",$P$103="＊",$P$103="-"))</formula1>
    </dataValidation>
    <dataValidation type="custom" imeMode="halfAlpha" operator="greaterThanOrEqual" showInputMessage="1" showErrorMessage="1" error="0以上で小数第一位まで記載ください。" sqref="P102" xr:uid="{D9BCDC7E-FFF3-43BC-80CA-6396C683A235}">
      <formula1>IF(ISNUMBER($P$102)=TRUE,AND($P$102*10=INT($P$102*10),$P$102&gt;=0),OR($P$102="*",$P$102="＊",$P$102="-"))</formula1>
    </dataValidation>
    <dataValidation type="custom" showInputMessage="1" showErrorMessage="1" error="自然数を記載ください。”その他の医療技術者等”を超えないよう記載ください。" sqref="G113" xr:uid="{0AF38E2A-F452-4965-B9BE-5B6BEE538E4E}">
      <formula1>IF(ISNUMBER($G$113)=TRUE,AND(INT($G$113)=$G$113,$G$110&gt;=$G$113,$G$113&gt;=0),OR($G$113="*",$G$113="＊"))</formula1>
    </dataValidation>
    <dataValidation type="custom" imeMode="halfAlpha" operator="notEqual" showInputMessage="1" showErrorMessage="1" error="自然数を記載ください。" sqref="H102" xr:uid="{F93A5C9B-B8AB-42BC-802C-102B36165D7E}">
      <formula1>IF(ISNUMBER($H$102)=TRUE,AND(INT($H$102)=$H$102,$H$102&gt;=0),OR($H$102="*",$H$102="＊"))</formula1>
    </dataValidation>
    <dataValidation type="custom" imeMode="halfAlpha" operator="notEqual" showInputMessage="1" showErrorMessage="1" error="自然数を記載ください。" sqref="H103" xr:uid="{0D463931-9ECE-4801-AA9A-344C96BE6F4F}">
      <formula1>IF(ISNUMBER($H$103)=TRUE,AND(INT($H$103)=$H$103,$H$103&gt;=0),OR($H$103="*",$H$103="＊"))</formula1>
    </dataValidation>
    <dataValidation type="custom" imeMode="halfAlpha" operator="notEqual" showInputMessage="1" showErrorMessage="1" error="自然数を記載ください。" sqref="H104" xr:uid="{85E3B594-93CE-4462-952A-03ED5ABAD9AF}">
      <formula1>IF(ISNUMBER($H$104)=TRUE,AND(INT($H$104)=$H$104,$H$104&gt;=0),OR($H$104="*",$H$104="＊"))</formula1>
    </dataValidation>
    <dataValidation type="custom" imeMode="halfAlpha" operator="notEqual" showInputMessage="1" showErrorMessage="1" error="自然数を記載ください。" sqref="J102" xr:uid="{F8E99758-A620-4AED-AAF1-8557940D2BAF}">
      <formula1>IF(ISNUMBER($J$102)=TRUE,AND(INT($J$102)=$J102,$J$102&gt;=0),OR($J$102="*",$J$102="＊"))</formula1>
    </dataValidation>
    <dataValidation type="custom" imeMode="halfAlpha" operator="notEqual" showInputMessage="1" showErrorMessage="1" error="自然数を記載ください。" sqref="J103" xr:uid="{82D57231-614A-4078-8071-249FEC2FC728}">
      <formula1>IF(ISNUMBER($J$103)=TRUE,AND(INT($J$103)=$J$103,$J$103&gt;=0),OR($J$103="*",$J$103="＊"))</formula1>
    </dataValidation>
    <dataValidation type="custom" imeMode="halfAlpha" operator="notEqual" showInputMessage="1" showErrorMessage="1" error="自然数を記載ください。" sqref="J104" xr:uid="{F96E3B05-D9B9-4199-BE51-9D3A9404FA5C}">
      <formula1>IF(ISNUMBER($J$104)=TRUE,AND(INT($J$104)=$J$104,$J$104&gt;=0),OR($J$104="*",$J$104="＊"))</formula1>
    </dataValidation>
    <dataValidation type="custom" imeMode="halfAlpha" operator="notEqual" showInputMessage="1" showErrorMessage="1" error="自然数を記載ください。”看護職員”を超えないよう記載ください。" sqref="J106" xr:uid="{23BFCFB2-6BBF-44E3-921B-632C30F45A4E}">
      <formula1>IF(ISNUMBER($J$106)=TRUE,AND(INT($J$106)=$J$106,$J$105&gt;=$J$106,$J$106&gt;=0),OR($J$106="*",$J$106="＊"))</formula1>
    </dataValidation>
    <dataValidation type="custom" imeMode="halfAlpha" operator="notEqual" showInputMessage="1" showErrorMessage="1" error="自然数を記載ください。”看護職員”を超えないよう記載ください。" sqref="J107" xr:uid="{E9AF1B6F-56BF-46A2-8619-FB30BD4E3499}">
      <formula1>IF(ISNUMBER($J$107)=TRUE,AND(INT($J$107)=$J$107,$J$105&gt;=$J$107,$J$107&gt;=0),OR($J$107="*",$J$107="＊"))</formula1>
    </dataValidation>
    <dataValidation type="custom" imeMode="halfAlpha" operator="notEqual" showInputMessage="1" showErrorMessage="1" error="自然数を記載ください。”看護職員”を超えないよう記載ください。" sqref="J108" xr:uid="{82CB9D3C-7713-424C-AA7B-C04A5C93DF3E}">
      <formula1>IF(ISNUMBER($J$108)=TRUE,AND(INT($J$108)=$J$108,$J$105&gt;=$J$108,$J$108&gt;=0),OR($J$108="*",$J$108="＊"))</formula1>
    </dataValidation>
    <dataValidation type="custom" imeMode="halfAlpha" operator="notEqual" showInputMessage="1" showErrorMessage="1" error="自然数を記載ください。”看護職員”を超えないよう記載ください。" sqref="J109" xr:uid="{652674C1-DCBB-42FC-A4C1-590746A66910}">
      <formula1>IF(ISNUMBER($J$109)=TRUE,AND(INT($J$109)=$J$109,$J$105&gt;=$J$109,$J$109&gt;=0),OR($J$109="*",$J$109="＊"))</formula1>
    </dataValidation>
    <dataValidation type="custom" showInputMessage="1" showErrorMessage="1" error="自然数を記載ください。”その他の医療技術者等”を超えないよう記載ください。" sqref="J111" xr:uid="{5B219EED-50D0-4991-8647-7199DB9F3D7A}">
      <formula1>IF(ISNUMBER($J$111)=TRUE,AND(INT($J$111)=$J$111,$J$110&gt;=$J$111,$J$111&gt;=0),OR($J$111="*",$J$111="＊"))</formula1>
    </dataValidation>
    <dataValidation type="custom" showInputMessage="1" showErrorMessage="1" error="自然数を記載ください。”その他の医療技術者等”を超えないよう記載ください。" sqref="J112" xr:uid="{59780E79-D522-4E4D-B2E5-1A920563CDAA}">
      <formula1>IF(ISNUMBER($J$112)=TRUE,AND(INT($J$112)=$J$112,$J$110&gt;=$J$112,$J$112&gt;=0),OR($J$112="*",$J$112="＊"))</formula1>
    </dataValidation>
    <dataValidation type="custom" showInputMessage="1" showErrorMessage="1" error="自然数を記載ください。”その他の医療技術者等”を超えないよう記載ください。" sqref="J113" xr:uid="{5C1883BE-26C3-4020-83F9-383FB8B3B28B}">
      <formula1>IF(ISNUMBER($J$113)=TRUE,AND(INT($J$113)=$J$113,$J$110&gt;=$J$113,$J$113&gt;=0),OR($J$113="*",$J$113="＊"))</formula1>
    </dataValidation>
    <dataValidation type="custom" showInputMessage="1" showErrorMessage="1" error="自然数を記載ください。”リハビリスタッフ”を超えないよう記載ください。" sqref="J115" xr:uid="{D05D1383-3BA9-4BA2-A618-93A82F8D69F4}">
      <formula1>IF(ISNUMBER($J$115)=TRUE,AND(INT($J$115)=$J$115,$J$114&gt;=$J$115,$J$115&gt;=0),OR($J$115="*",$J$115="＊"))</formula1>
    </dataValidation>
    <dataValidation type="custom" showInputMessage="1" showErrorMessage="1" error="自然数を記載ください。”リハビリスタッフ”を超えないよう記載ください。" sqref="J116" xr:uid="{9C917872-E0E5-41D4-A01F-9E9CF2AFC0D3}">
      <formula1>IF(ISNUMBER($J$116)=TRUE,AND(INT($J$116)=$J$116,$J$114&gt;=$J$116,$J$116&gt;=0),OR($J$116="*",$J$116="＊"))</formula1>
    </dataValidation>
    <dataValidation type="custom" showInputMessage="1" showErrorMessage="1" error="自然数を記載ください。”リハビリスタッフ”を超えないよう記載ください。" sqref="J117" xr:uid="{658F487C-5DA7-4EB2-88E7-DA0133143531}">
      <formula1>IF(ISNUMBER($J$117)=TRUE,AND(INT($J$117)=$J$117,$J$114&gt;=$J$117,$J$117&gt;=0),OR($J$117="*",$J$117="＊"))</formula1>
    </dataValidation>
    <dataValidation type="custom" showInputMessage="1" showErrorMessage="1" error="自然数を記載ください。”リハビリスタッフ”を超えないよう記載ください。" sqref="J118" xr:uid="{57935AC8-3AF1-4B19-A22B-50201631A7B5}">
      <formula1>IF(ISNUMBER($J$118)=TRUE,AND(INT($J$118)=$J$118,$J$114&gt;=$J$118,$J$118&gt;=0),OR($J$118="*",$J$118="＊"))</formula1>
    </dataValidation>
    <dataValidation type="custom" showInputMessage="1" showErrorMessage="1" error="自然数を記載ください。”その他の医療技術者等”を超えないよう記載ください。" sqref="J119" xr:uid="{E0D1999C-F788-4E08-9D06-F182874466A2}">
      <formula1>IF(ISNUMBER($J$119)=TRUE,AND(INT($J$119)=$J$119,$J$110&gt;=$J$119,$J$119&gt;=0),OR($J$119="*",$J$119="＊"))</formula1>
    </dataValidation>
    <dataValidation type="custom" showInputMessage="1" showErrorMessage="1" error="自然数を記載ください。”その他の医療技術者等”を超えないよう記載ください。" sqref="J120" xr:uid="{0CA67CE5-4F8A-4758-988D-CFE6AAC1CA72}">
      <formula1>IF(ISNUMBER($J$120)=TRUE,AND(INT($J$120)=$J$120,$J$110&gt;=$J$120,$J$120&gt;=0),OR($J$120="*",$J$120="＊"))</formula1>
    </dataValidation>
    <dataValidation type="custom" showInputMessage="1" showErrorMessage="1" error="自然数を記載ください。”栄養士等”を超えないよう記載ください。" sqref="J122" xr:uid="{B754F797-CED3-4DA4-9446-AFFA45A74E02}">
      <formula1>IF(ISNUMBER($J$122)=TRUE,AND(INT($J$122)=$J$122,$J$121&gt;=$J$122,$J$122&gt;=0),OR($J$122="*",$J$122="＊"))</formula1>
    </dataValidation>
    <dataValidation type="custom" showInputMessage="1" showErrorMessage="1" error="自然数を記載ください。”栄養士等”を超えないよう記載ください。" sqref="J123" xr:uid="{8E131B64-8727-453B-B13E-5D451622E607}">
      <formula1>IF(ISNUMBER($J$123)=TRUE,AND(INT($J$123)=$J$123,$J$121&gt;=$J$123,$J$123&gt;=0),OR($J$123="*",$J$123="＊"))</formula1>
    </dataValidation>
    <dataValidation type="custom" showInputMessage="1" showErrorMessage="1" error="自然数を記載ください。”栄養士等”を超えないよう記載ください。" sqref="J124" xr:uid="{D377BBC8-74ED-4BDA-9987-A6AFEE299332}">
      <formula1>IF(ISNUMBER($J$124)=TRUE,AND(INT($J$124)=$J$124,$J$121&gt;=$J$124,$J$124&gt;=0),OR($J$124="*",$J$124="＊"))</formula1>
    </dataValidation>
    <dataValidation type="custom" showInputMessage="1" showErrorMessage="1" error="自然数を記載ください。”その他の医療技術者等”を超えないよう記載ください。" sqref="J125" xr:uid="{D0A0F218-077A-413E-9D84-B02A3BF51B6D}">
      <formula1>IF(ISNUMBER($J$125)=TRUE,AND(INT($J$125)=$J$125,$J$110&gt;=$J$125,$J$125&gt;=0),OR($J$125="*",$J$125="＊"))</formula1>
    </dataValidation>
    <dataValidation type="custom" showInputMessage="1" showErrorMessage="1" error="自然数を記載ください。&quot;その他の医療技術者等”を超えないよう記載ください。" sqref="J126" xr:uid="{E850478B-41FA-4778-85CE-4418DE56393F}">
      <formula1>IF(ISNUMBER($J$126)=TRUE,AND(INT($J$126)=$J$126,$J$110&gt;=$J$126,$J$126&gt;=0),OR($J$126="*",$J$126="＊"))</formula1>
    </dataValidation>
    <dataValidation type="custom" showInputMessage="1" showErrorMessage="1" error="自然数を記載ください。”その他の医療技術者等”を超えないよう記載ください。" sqref="J127" xr:uid="{3F60CD37-4AF8-4823-87F2-F031DC79DA2C}">
      <formula1>IF(ISNUMBER($J$127)=TRUE,AND(INT($J$127)=$J$127,$J$110&gt;=$J$127,$J$127&gt;=0),OR($J$127="*",$J$127="＊"))</formula1>
    </dataValidation>
    <dataValidation type="custom" showInputMessage="1" showErrorMessage="1" error="自然数を記載ください。”その他の医療技術者等”を超えないよう記載ください。" sqref="J128" xr:uid="{D4A41F15-1ACA-420A-BFC0-37CBA069E463}">
      <formula1>IF(ISNUMBER($J$128)=TRUE,AND(INT($J$128)=$J$128,$J$110&gt;=$J$128,$J$128&gt;=0),OR($J$128="*",$J$128="＊"))</formula1>
    </dataValidation>
    <dataValidation type="custom" showInputMessage="1" showErrorMessage="1" error="自然数を記載ください。”その他の医療技術者等”を超えないよう記載ください。" sqref="J130" xr:uid="{8D938992-6034-4A7B-A95C-53441F028E13}">
      <formula1>IF(ISNUMBER($J$130)=TRUE,AND(INT($J$130)=$J$130,$J$129&gt;=$J$130,$J$130&gt;=0),OR($J$130="*",$J$130="＊"))</formula1>
    </dataValidation>
    <dataValidation type="custom" showInputMessage="1" showErrorMessage="1" error="自然数を記載ください。”その他の医療技術者等”を超えないよう記載ください。" sqref="J131" xr:uid="{64D8F182-7A30-4B67-8E1D-F88D908D2691}">
      <formula1>IF(ISNUMBER($J$131)=TRUE,AND(INT($J$131)=$J$131,$J$129&gt;=$J$131,$J$131&gt;=0),OR($J$131="*",$J$131="＊"))</formula1>
    </dataValidation>
    <dataValidation type="custom" showInputMessage="1" showErrorMessage="1" error="自然数を記載ください。”その他の医療技術者等”を超えないよう記載ください。" sqref="J132" xr:uid="{990E576A-F9FC-459C-BBC3-3B31E9258F4D}">
      <formula1>IF(ISNUMBER($J$132)=TRUE,AND(INT($J$132)=$J$132,$J$129&gt;=$J$132,$J$132&gt;=0),OR($J$132="*",$J$132="＊"))</formula1>
    </dataValidation>
    <dataValidation type="custom" showInputMessage="1" showErrorMessage="1" error="自然数を記載ください。”その他の医療技術者等”を超えないよう記載ください。" sqref="J133" xr:uid="{78B73870-EAB8-49B4-8CFC-6C216A16B970}">
      <formula1>IF(ISNUMBER($J$133)=TRUE,AND(INT($J$133)=$J$133,$J$110&gt;=$J$133,$J$133&gt;=0),OR($J$133="*",$J$133="＊"))</formula1>
    </dataValidation>
    <dataValidation type="custom" imeMode="halfAlpha" operator="greaterThanOrEqual" showInputMessage="1" showErrorMessage="1" error="0以上で小数第一位まで記載ください。" sqref="K102" xr:uid="{6039C24D-0A77-42DD-A3FC-C2695E5D4CAA}">
      <formula1>IF(ISNUMBER($K$102)=TRUE,AND($K$102*10=INT($K$102*10),$K$102&gt;=0),OR($K$102="*",$K$102="＊",$K$102="-"))</formula1>
    </dataValidation>
    <dataValidation type="custom" imeMode="halfAlpha" operator="greaterThanOrEqual" showInputMessage="1" showErrorMessage="1" error="0以上で小数第一位まで記載ください。" sqref="K103" xr:uid="{DECBC9CB-5667-4245-ACFB-283F7C1662ED}">
      <formula1>IF(ISNUMBER($K$103)=TRUE,AND($K$103*10=INT($K$103*10),$K$103&gt;=0),OR($K$103="*",$K$103="＊",$K$103="-"))</formula1>
    </dataValidation>
    <dataValidation type="custom" imeMode="halfAlpha" operator="greaterThanOrEqual" showInputMessage="1" showErrorMessage="1" error="0以上で小数第一位まで記載ください。" sqref="K104" xr:uid="{CBE6047B-243E-4B9C-9E1A-C628FB21A638}">
      <formula1>IF(ISNUMBER($K$104)=TRUE,AND($K$104*10=INT($K$104*10),$K$104&gt;=0),OR($K$104="*",$K$104="＊",$K$104="-"))</formula1>
    </dataValidation>
    <dataValidation type="custom" imeMode="halfAlpha" operator="greaterThanOrEqual" showInputMessage="1" showErrorMessage="1" error="0以上で小数第一位まで記載ください。”看護職員”を超えないよう記載ください。" sqref="K106" xr:uid="{1D3EA75F-C572-4F7A-A9E3-CAA27D651E06}">
      <formula1>IF(ISNUMBER($K$106)=TRUE,AND($K$106*10=INT($K$106*10),$K$105&gt;=$K$106,$K$106&gt;=0),OR($K$106="*",$K$106="＊"))</formula1>
    </dataValidation>
    <dataValidation type="custom" imeMode="halfAlpha" operator="greaterThanOrEqual" showInputMessage="1" showErrorMessage="1" error="0以上で小数第一位まで記載ください。”看護職員”を超えないよう記載ください。" sqref="K107" xr:uid="{1DCB39C4-09C2-4EFB-93C0-1FF5DDD2FB1A}">
      <formula1>IF(ISNUMBER($K$107)=TRUE,AND($K$107*10=INT($K$107*10),$K$105&gt;=$K$107,$K$107&gt;=0),OR($K$107="*",$K$107="＊",$K$107="-"))</formula1>
    </dataValidation>
    <dataValidation type="custom" imeMode="halfAlpha" operator="greaterThanOrEqual" showInputMessage="1" showErrorMessage="1" error="0以上で小数第一位まで記載ください。”看護職員”を超えないよう記載ください。" sqref="K108" xr:uid="{56D20317-AF4F-478E-B4DF-721D870AAAD1}">
      <formula1>IF(ISNUMBER($K$108)=TRUE,AND($K$108*10=INT($K$108*10),$K$105&gt;=$K$108,$K$108&gt;=0),OR($K$108="*",$K$108="＊",$K$108="-"))</formula1>
    </dataValidation>
    <dataValidation type="custom" imeMode="halfAlpha" operator="greaterThanOrEqual" showInputMessage="1" showErrorMessage="1" error="0以上で小数第一位まで記載ください。”看護職員”を超えないよう記載ください。" sqref="K109" xr:uid="{7BEA4602-C487-4F60-9F37-AAAAA1BED689}">
      <formula1>IF(ISNUMBER($K$109)=TRUE,AND($K$109*10=INT($K$109*10),$K$105&gt;=$K$109,$K$109&gt;=0),OR($K$109="*",$K$109="＊",$K$109="-"))</formula1>
    </dataValidation>
    <dataValidation type="custom" imeMode="halfAlpha" operator="greaterThanOrEqual" showInputMessage="1" showErrorMessage="1" error="0以上で小数第一位まで記載ください。”その他の医療技術者等”を超えないよう記載ください。" sqref="K111" xr:uid="{D2CE4099-F043-42F8-9E98-0E6D15BFBA13}">
      <formula1>IF(ISNUMBER($K$111)=TRUE,AND($K$111*10=INT($K$111*10),$K$110&gt;=$K$111,$K$111&gt;=0),OR($K$111="*",$K$111="＊",$K$111="-"))</formula1>
    </dataValidation>
    <dataValidation type="custom" imeMode="halfAlpha" operator="greaterThanOrEqual" showInputMessage="1" showErrorMessage="1" error="0以上で小数第一位まで記載ください。”その他の医療技術者等”を超えないよう記載ください。" sqref="K112" xr:uid="{7512C9BC-0A6D-4AE6-A3F8-949880432EF7}">
      <formula1>IF(ISNUMBER($K$112)=TRUE,AND($K$112*10=INT($K$112*10),$K$110&gt;=$K$112,$K$112&gt;=0),OR($K$112="*",$K$112="＊",$K$112="-"))</formula1>
    </dataValidation>
    <dataValidation type="custom" imeMode="halfAlpha" operator="greaterThanOrEqual" showInputMessage="1" showErrorMessage="1" error="0以上で小数第一位まで記載ください。”その他の医療技術者等”を超えないよう記載ください。" sqref="K113" xr:uid="{15E07329-20F2-4A7C-8624-203645236D7A}">
      <formula1>IF(ISNUMBER($K$113)=TRUE,AND($K$113*10=INT($K$113*10),$K$110&gt;=$K$113,$K$113&gt;=0),OR($K$113="*",$K$113="＊",$K$113="-"))</formula1>
    </dataValidation>
    <dataValidation type="custom" imeMode="halfAlpha" operator="greaterThanOrEqual" showInputMessage="1" showErrorMessage="1" error="0以上で小数第一位まで記載ください。”リハビリスタッフ”を超えないよう記載ください。" sqref="K115" xr:uid="{4DF4C395-6F27-4F3A-B096-2228CC98B41A}">
      <formula1>IF(ISNUMBER($K$115)=TRUE,AND($K$115*10=INT($K$115*10),$K$114&gt;=$K$115,$K$115&gt;=0),OR($K$115="*",$K$115="＊",$K$115="-"))</formula1>
    </dataValidation>
    <dataValidation type="custom" imeMode="halfAlpha" operator="greaterThanOrEqual" showInputMessage="1" showErrorMessage="1" error="0以上で小数第一位まで記載ください。”リハビリスタッフ”を超えないよう記載ください。" sqref="K116" xr:uid="{A6BCCE1F-5E77-46CE-918B-240D5B826364}">
      <formula1>IF(ISNUMBER($K$116)=TRUE,AND($K$116*10=INT($K$116*10),$K$114&gt;=$K$116,$K$116&gt;=0),OR($K$116="*",$K$116="＊",$K$116="-"))</formula1>
    </dataValidation>
    <dataValidation type="custom" imeMode="halfAlpha" operator="greaterThanOrEqual" showInputMessage="1" showErrorMessage="1" error="0以上で小数第一位まで記載ください。”リハビリスタッフ”を超えないよう記載ください。" sqref="K117" xr:uid="{2F6B9260-D21A-4485-82A7-6C2B2E846A66}">
      <formula1>IF(ISNUMBER($K$117)=TRUE,AND($K$117*10=INT($K$117*10),$K$114&gt;=$K$117,$K$117&gt;=0),OR($K$117="*",$K$117="＊"))</formula1>
    </dataValidation>
    <dataValidation type="custom" imeMode="halfAlpha" operator="greaterThanOrEqual" showInputMessage="1" showErrorMessage="1" error="0以上で小数第一位まで記載ください。”リハビリスタッフ”を超えないよう記載ください。" sqref="K118" xr:uid="{DEC6B4C3-84A5-4319-AD85-B4075ADD6038}">
      <formula1>IF(ISNUMBER($K$118)=TRUE,AND($K$118*10=INT($K$118*10),$K$114&gt;=$K$118,$K$118&gt;=0),OR($K$118="*",$K$118="＊",$K$118="-"))</formula1>
    </dataValidation>
    <dataValidation type="custom" imeMode="halfAlpha" operator="greaterThanOrEqual" showInputMessage="1" showErrorMessage="1" error="0以上で小数第一位まで記載ください。”その他の医療技術者等”を超えないよう記載ください。" sqref="K119" xr:uid="{2C6AD761-8E31-491A-B620-3B4E3D896443}">
      <formula1>IF(ISNUMBER($K$119)=TRUE,AND($K$119*10=INT($K$119*10),$K$110&gt;=$K$119,$K$119&gt;=0),OR($K$119="*",$K$119="＊"))</formula1>
    </dataValidation>
    <dataValidation type="custom" imeMode="halfAlpha" operator="greaterThanOrEqual" showInputMessage="1" showErrorMessage="1" error="0以上で小数第一位まで記載ください。”その他の医療技術者等”を超えないよう記載ください。" sqref="K120" xr:uid="{48FC8F77-42AE-4C40-9EAE-F197205B3663}">
      <formula1>IF(ISNUMBER($K$120)=TRUE,AND($K$120*10=INT($K$120*10),$K$110&gt;=$K$120,$K$120&gt;=0),OR($K$120="*",$K$120="＊"))</formula1>
    </dataValidation>
    <dataValidation type="custom" imeMode="halfAlpha" operator="greaterThanOrEqual" showInputMessage="1" showErrorMessage="1" error="0以上で小数第一位まで記載ください。”栄養士等”を超えないよう記載ください。" sqref="K122" xr:uid="{1C09D9F1-2D11-466B-9C18-39E8E01A432B}">
      <formula1>IF(ISNUMBER($K$122)=TRUE,AND($K$122*10=INT($K$122*10),$K$121&gt;=$K$122,$K$122&gt;=0),OR($K$122="*",$K$122="＊",$K$122="-"))</formula1>
    </dataValidation>
    <dataValidation type="custom" imeMode="halfAlpha" operator="greaterThanOrEqual" showInputMessage="1" showErrorMessage="1" error="0以上で小数第一位まで記載ください。”栄養士等”を超えないよう記載ください。" sqref="K123" xr:uid="{72802568-3E52-4366-99F4-7B6B57468DED}">
      <formula1>IF(ISNUMBER($K$123)=TRUE,AND($K$123*10=INT($K$123*10),$K$121&gt;=$K$123,$K$123&gt;=0),OR($K$123="*",$K$123="＊"))</formula1>
    </dataValidation>
    <dataValidation type="custom" imeMode="halfAlpha" operator="greaterThanOrEqual" showInputMessage="1" showErrorMessage="1" error="0以上で小数第一位まで記載ください。”栄養士等”を超えないよう記載ください。" sqref="K124" xr:uid="{A8B2AFC6-1565-456A-A61E-7981AAE435FA}">
      <formula1>IF(ISNUMBER($K$124)=TRUE,AND($K$124*10=INT($K$124*10),$K$121&gt;=$K$124,$K$124&gt;=0),OR($K$124="*",$K$124="＊"))</formula1>
    </dataValidation>
    <dataValidation type="custom" imeMode="halfAlpha" operator="greaterThanOrEqual" showInputMessage="1" showErrorMessage="1" error="0以上で小数第一位まで記載ください。”その他の医療技術者等”を超えないよう記載ください。" sqref="K125" xr:uid="{621F8E37-C72E-475B-A837-7123E4A3E30E}">
      <formula1>IF(ISNUMBER($K$125)=TRUE,AND($K$125*10=INT($K$125*10),$K$110&gt;=$K$125,$K$125&gt;=0),OR($K$125="*",$I$125="＊"))</formula1>
    </dataValidation>
    <dataValidation type="custom" imeMode="halfAlpha" operator="greaterThanOrEqual" showInputMessage="1" showErrorMessage="1" error="0以上で小数第一位まで記載ください。”その他の医療技術者等”を超えないよう記載ください。" sqref="K126" xr:uid="{60415AEF-0700-4786-8228-B50C23FED9DF}">
      <formula1>IF(ISNUMBER($K$126)=TRUE,AND($K$126*10=INT($K$126*10),$K$110&gt;=$K$126,$K$126&gt;=0),OR($K$126="*",$K$126="＊"))</formula1>
    </dataValidation>
    <dataValidation type="custom" imeMode="halfAlpha" operator="greaterThanOrEqual" showInputMessage="1" showErrorMessage="1" error="0以上で小数第一位まで記載ください。”その他の医療技術者等”を超えないよう記載ください。" sqref="K127" xr:uid="{3C177D6C-AC49-4EA2-8E47-09D04705E6EE}">
      <formula1>IF(ISNUMBER($K$127)=TRUE,AND($K$127*10=INT($K$127*10),$K$110&gt;=$K$127,$K$127&gt;=0),OR($K$127="*",$K$127="＊"))</formula1>
    </dataValidation>
    <dataValidation type="custom" imeMode="halfAlpha" operator="greaterThanOrEqual" showInputMessage="1" showErrorMessage="1" error="0以上で小数第一位まで記載ください。”その他の医療技術者等”を超えないよう記載ください。" sqref="K128" xr:uid="{8D6F75E6-D9E9-4F83-841B-03845DD0FAE9}">
      <formula1>IF(ISNUMBER($K$128)=TRUE,AND($K$128*10=INT($K$128*10),$K$110&gt;=$K$128,$K$128&gt;=0),OR($K$128="*",$K$128="＊",$K$128="-"))</formula1>
    </dataValidation>
    <dataValidation type="custom" imeMode="halfAlpha" operator="greaterThanOrEqual" showInputMessage="1" showErrorMessage="1" error="0以上で小数第一位まで記載ください。”その他の医療技術者等”を超えないよう記載ください。" sqref="K130" xr:uid="{AA6F6F92-6D8F-4611-B8DA-03495D360D45}">
      <formula1>IF(ISNUMBER($K$130)=TRUE,AND($K$130*10=INT($K$130*10),$K$129&gt;=$K$130,$K$130&gt;=0),OR($K$130="*",$K$130="＊"))</formula1>
    </dataValidation>
    <dataValidation type="custom" imeMode="halfAlpha" operator="greaterThanOrEqual" showInputMessage="1" showErrorMessage="1" error="0以上で小数第一位まで記載ください。”その他の医療技術者等”を超えないよう記載ください。" sqref="K131" xr:uid="{6A759B6C-FE00-4C37-8025-2A4ECD0DF048}">
      <formula1>IF(ISNUMBER($K$131)=TRUE,AND($K$131*10=INT($K$131*10),$K$129&gt;=$K$131,$K$131&gt;=0),OR($K$131="*",$K$131="＊"))</formula1>
    </dataValidation>
    <dataValidation type="custom" imeMode="halfAlpha" operator="greaterThanOrEqual" showInputMessage="1" showErrorMessage="1" error="0以上で小数第一位まで記載ください。”その他の医療技術者等”を超えないよう記載ください。" sqref="K132" xr:uid="{7FF2DD4B-979C-4C6E-93C0-809FC802CEC2}">
      <formula1>IF(ISNUMBER($K$132)=TRUE,AND($K$132*10=INT($K$132*10),$K$129&gt;=$K$132,$K$132&gt;=0),OR($K$132="*",$K$132="＊"))</formula1>
    </dataValidation>
    <dataValidation type="custom" imeMode="halfAlpha" operator="greaterThanOrEqual" showInputMessage="1" showErrorMessage="1" error="0以上で小数第一位まで記載ください。”その他の医療技術者等”を超えないよう記載ください。" sqref="K133" xr:uid="{CFE0A9E5-EE12-4BED-BC43-1E3C83D6C53A}">
      <formula1>IF(ISNUMBER($K$133)=TRUE,AND($K$133*10=INT($K$133*10),$K$110&gt;=$K$133,$K$133&gt;=0),OR($K$133="*",$K$133="＊"))</formula1>
    </dataValidation>
    <dataValidation type="custom" imeMode="halfAlpha" operator="notEqual" showInputMessage="1" showErrorMessage="1" error="自然数を記載ください。" sqref="M102" xr:uid="{F97BDDC0-C4E7-4D1D-AD59-8D85A67A6057}">
      <formula1>IF(ISNUMBER($M$102)=TRUE,AND(INT($M$102)=$M$102,$M$102&gt;=0),OR($M$102="*",$M$102="＊"))</formula1>
    </dataValidation>
    <dataValidation type="custom" imeMode="halfAlpha" operator="notEqual" showInputMessage="1" showErrorMessage="1" error="自然数を記載ください。" sqref="M103" xr:uid="{61B34AEA-7EBC-4E23-82F4-0D7B3528E222}">
      <formula1>IF(ISNUMBER($M$103)=TRUE,AND(INT($M$103)=$M$103,$M$103&gt;=0),OR($M$103="*",$M$103="＊"))</formula1>
    </dataValidation>
    <dataValidation type="custom" imeMode="halfAlpha" operator="notEqual" showInputMessage="1" showErrorMessage="1" error="自然数を記載ください。" sqref="M104" xr:uid="{4611C1B8-C11A-4449-B96F-B7FC1486930E}">
      <formula1>IF(ISNUMBER($M$104)=TRUE,AND(INT($M$104)=$M$104,$M$104&gt;=0),OR($M$104="*",$M$104="＊"))</formula1>
    </dataValidation>
    <dataValidation type="custom" imeMode="halfAlpha" operator="notEqual" showInputMessage="1" showErrorMessage="1" error="自然数を記載ください。”看護職員”を超えないよう記載ください。" sqref="M106" xr:uid="{9C092B06-69C9-4B0F-826C-F9628D9828BB}">
      <formula1>IF(ISNUMBER($M$106)=TRUE,AND(INT($M$106)=$M$106,$M$105&gt;=$M$106,$M$106&gt;=0),OR($M$106="*",$M$106="＊"))</formula1>
    </dataValidation>
    <dataValidation type="custom" imeMode="halfAlpha" operator="notEqual" showInputMessage="1" showErrorMessage="1" error="自然数を記載ください。”看護職員”を超えないよう記載ください。" sqref="M107" xr:uid="{8182718B-2C33-4B65-B2B1-E1231E2495CD}">
      <formula1>IF(ISNUMBER($M$107)=TRUE,AND(INT($M$107)=$M$107,$M$105&gt;=$M$107,$M$107&gt;=0),OR($M$107="*",$M$107="＊"))</formula1>
    </dataValidation>
    <dataValidation type="custom" imeMode="halfAlpha" operator="notEqual" showInputMessage="1" showErrorMessage="1" error="自然数を記載ください。”看護職員”を超えないよう記載ください。" sqref="M108" xr:uid="{A69FE0D8-9451-47BD-8AD2-A88CF1F7A786}">
      <formula1>IF(ISNUMBER($M$108)=TRUE,AND(INT($M$108)=$M$108,$M$105&gt;=$M$108,$M$108&gt;=0),OR($M$108="*",$M$108="＊"))</formula1>
    </dataValidation>
    <dataValidation type="custom" imeMode="halfAlpha" operator="notEqual" showInputMessage="1" showErrorMessage="1" error="自然数を記載ください。”看護職員”を超えないよう記載ください。" sqref="M109" xr:uid="{070CB7E5-32E2-4E05-925E-18157066DEB4}">
      <formula1>IF(ISNUMBER($M$109)=TRUE,AND(INT($M$109)=$M$109,$M$105&gt;=$M$109,$M$109&gt;=0),OR($M$109="*",$M$109="＊"))</formula1>
    </dataValidation>
    <dataValidation type="custom" showInputMessage="1" showErrorMessage="1" error="自然数を記載ください。”その他の医療技術者等”を超えないよう記載ください。" sqref="M111" xr:uid="{D67CFC96-55BB-415B-9DAA-048315808B62}">
      <formula1>IF(ISNUMBER($M$111)=TRUE,AND(INT($M$111)=$M$111,$M$110&gt;=$M$111,$M$111&gt;=0),OR($M$111="*",$M$111="＊"))</formula1>
    </dataValidation>
    <dataValidation type="custom" showInputMessage="1" showErrorMessage="1" error="自然数を記載ください。”その他の医療技術者等”を超えないよう記載ください。" sqref="M112" xr:uid="{70325DA6-0CF7-4211-97CA-FCB54B61BA07}">
      <formula1>IF(ISNUMBER($M$112)=TRUE,AND(INT($M$112)=$M$112,$M$110&gt;=$M$112,$M$112&gt;=0),OR($M$112="*",$M$112="＊"))</formula1>
    </dataValidation>
    <dataValidation type="custom" showInputMessage="1" showErrorMessage="1" error="自然数を記載ください。”その他の医療技術者等”を超えないよう記載ください。" sqref="M113" xr:uid="{218F63CD-9648-4DB9-B474-226A459843A5}">
      <formula1>IF(ISNUMBER($M$113)=TRUE,AND(INT($M$113)=$M$113,$M$110&gt;=$M$113,$M$113&gt;=0),OR($M$113="*",$M$113="＊"))</formula1>
    </dataValidation>
    <dataValidation type="custom" showInputMessage="1" showErrorMessage="1" error="自然数を記載ください。”リハビリスタッフ”を超えないよう記載ください。" sqref="M115" xr:uid="{133C01C1-1396-4ACA-873A-9429BC4D01D2}">
      <formula1>IF(ISNUMBER($M$115)=TRUE,AND(INT($M$115)=$M$115,$M$114&gt;=$M$115,$M$115&gt;=0),OR($M$115="*",$M$115="＊"))</formula1>
    </dataValidation>
    <dataValidation type="custom" showInputMessage="1" showErrorMessage="1" error="自然数を記載ください。”リハビリスタッフ”を超えないよう記載ください。" sqref="M116" xr:uid="{8F7174DD-7608-4B3E-B705-7806A585BB52}">
      <formula1>IF(ISNUMBER($M$116)=TRUE,AND(INT($M$116)=$M$116,$M$114&gt;=$M$116,$M$116&gt;=0),OR($M$116="*",$M$116="＊"))</formula1>
    </dataValidation>
    <dataValidation type="custom" showInputMessage="1" showErrorMessage="1" error="自然数を記載ください。”リハビリスタッフ”を超えないよう記載ください。" sqref="M117" xr:uid="{6B3DE8F4-1F3F-4D4F-8CC5-1720F217A5F1}">
      <formula1>IF(ISNUMBER($M$117)=TRUE,AND(INT($M$117)=$M$117,$M$114&gt;=$M$117,$M$117&gt;=0),OR($M$117="*",$M$117="＊"))</formula1>
    </dataValidation>
    <dataValidation type="custom" showInputMessage="1" showErrorMessage="1" error="自然数を記載ください。”リハビリスタッフ”を超えないよう記載ください。" sqref="M118" xr:uid="{54A678FD-8037-4258-9F6D-8EADD2B20BC3}">
      <formula1>IF(ISNUMBER($M$118)=TRUE,AND(INT($M$118)=$M$118,$M$114&gt;=$M$118,$M$118&gt;=0),OR($M$118="*",$M$118="＊"))</formula1>
    </dataValidation>
    <dataValidation type="custom" showInputMessage="1" showErrorMessage="1" error="自然数を記載ください。”その他の医療技術者等”を超えないよう記載ください。" sqref="M119" xr:uid="{EAAD16CD-3A4A-42E8-B1D3-1C1E07088BA0}">
      <formula1>IF(ISNUMBER($M$119)=TRUE,AND(INT($M$119)=$M$119,$M$110&gt;=$M$119,$M$119&gt;=0),OR($M$119="*",$M$119="＊"))</formula1>
    </dataValidation>
    <dataValidation type="custom" showInputMessage="1" showErrorMessage="1" error="自然数を記載ください。”その他の医療技術者等”を超えないよう記載ください。" sqref="M120" xr:uid="{29290FC5-E6C1-4BA1-B43F-70CC0FEBF06F}">
      <formula1>IF(ISNUMBER($M$120)=TRUE,AND(INT($M$120)=$M$120,$M$110&gt;=$M$120,$M$120&gt;=0),OR($M$120="*",$M$120="＊"))</formula1>
    </dataValidation>
    <dataValidation type="custom" showInputMessage="1" showErrorMessage="1" error="自然数を記載ください。”栄養士等”を超えないよう記載ください。" sqref="M122" xr:uid="{1E47EFB0-9C0E-4633-8835-3FD1CD1901FC}">
      <formula1>IF(ISNUMBER($M$122)=TRUE,AND(INT($M$122)=$M$122,$M$121&gt;=$M$122,$M$122&gt;=0),OR($M$122="*",$M$122="＊"))</formula1>
    </dataValidation>
    <dataValidation type="custom" showInputMessage="1" showErrorMessage="1" error="自然数を記載ください。”栄養士等”を超えないよう記載ください。" sqref="M123" xr:uid="{0F1B93E7-9CF0-4C6C-B683-ADAE27C9B825}">
      <formula1>IF(ISNUMBER($M$123)=TRUE,AND(INT($M$123)=$M$123,$M$121&gt;=$M$123,$M$123&gt;=0),OR($M$123="*",$M$123="＊"))</formula1>
    </dataValidation>
    <dataValidation type="custom" showInputMessage="1" showErrorMessage="1" error="自然数を記載ください。”栄養士等”を超えないよう記載ください。" sqref="M124" xr:uid="{8CD6D9A5-1290-4EE8-B78B-392FFFA3C160}">
      <formula1>IF(ISNUMBER($M$124)=TRUE,AND(INT($M$124)=$M$124,$M$121&gt;=$M$124,$M$124&gt;=0),OR($M$124="*",$M$124="＊"))</formula1>
    </dataValidation>
    <dataValidation type="custom" showInputMessage="1" showErrorMessage="1" error="自然数を記載ください。”その他の医療技術者等”を超えないよう記載ください。" sqref="M125" xr:uid="{AC16363B-A906-49F2-B919-2F30F8D98745}">
      <formula1>IF(ISNUMBER($M$125)=TRUE,AND(INT($M$125)=$M$125,$M$110&gt;=$M$125,$M$125&gt;=0),OR($M$125="*",$M$125="＊"))</formula1>
    </dataValidation>
    <dataValidation type="custom" showInputMessage="1" showErrorMessage="1" error="自然数を記載ください。&quot;その他の医療技術者等”を超えないよう記載ください。" sqref="M126" xr:uid="{384CD12C-95CB-4A63-9BFE-A33B44A0F079}">
      <formula1>IF(ISNUMBER($M$126)=TRUE,AND(INT($M$126)=$M$126,$M$110&gt;=$M$126,$M$126&gt;=0),OR($M$126="*",$M$126="＊"))</formula1>
    </dataValidation>
    <dataValidation type="custom" showInputMessage="1" showErrorMessage="1" error="自然数を記載ください。”その他の医療技術者等”を超えないよう記載ください。" sqref="M127" xr:uid="{2A4A68FB-0097-45E0-896F-5DDDE5B16054}">
      <formula1>IF(ISNUMBER($M$127)=TRUE,AND(INT($M$127)=$M$127,$M$110&gt;=$M$127,$M$127&gt;=0),OR($M$127="*",$M$127="＊"))</formula1>
    </dataValidation>
    <dataValidation type="custom" showInputMessage="1" showErrorMessage="1" error="自然数を記載ください。”その他の医療技術者等”を超えないよう記載ください。" sqref="M128" xr:uid="{960C6C35-7D9E-468F-B401-1D82213EA2F6}">
      <formula1>IF(ISNUMBER($M$128)=TRUE,AND(INT($M$128)=$M$128,$M$110&gt;=$M$128,$M$128&gt;=0),OR($M$128="*",$M$128="＊"))</formula1>
    </dataValidation>
    <dataValidation type="custom" showInputMessage="1" showErrorMessage="1" error="自然数を記載ください。”その他の医療技術者等”を超えないよう記載ください。" sqref="M130" xr:uid="{F66E0D95-7EED-4E85-97F7-76DAA763EAF9}">
      <formula1>IF(ISNUMBER($M$130)=TRUE,AND(INT($M$130)=$M$130,$M$129&gt;=$M$130,$M$130&gt;=0),OR($M$130="*",$M$130="＊"))</formula1>
    </dataValidation>
    <dataValidation type="custom" showInputMessage="1" showErrorMessage="1" error="自然数を記載ください。”その他の医療技術者等”を超えないよう記載ください。" sqref="M131" xr:uid="{35E96AB0-1F5A-4B6E-A336-7884B97A55A0}">
      <formula1>IF(ISNUMBER($M$131)=TRUE,AND(INT($M$131)=$M$131,$M$129&gt;=$M$131,$M$131&gt;=0),OR($M$131="*",$M$131="＊"))</formula1>
    </dataValidation>
    <dataValidation type="custom" showInputMessage="1" showErrorMessage="1" error="自然数を記載ください。”その他の医療技術者等”を超えないよう記載ください。" sqref="M132" xr:uid="{EB120FA5-FCF1-48EA-88AC-C050FBCA8D90}">
      <formula1>IF(ISNUMBER($M$132)=TRUE,AND(INT($M$132)=$M$132,$M$129&gt;=$M$132,$M$132&gt;=0),OR($M$132="*",$M$132="＊"))</formula1>
    </dataValidation>
    <dataValidation type="custom" showInputMessage="1" showErrorMessage="1" error="自然数を記載ください。”その他の医療技術者等”を超えないよう記載ください。" sqref="M133" xr:uid="{2DCD1E44-B7F6-486D-BAC2-C85754402FF5}">
      <formula1>IF(ISNUMBER($M$133)=TRUE,AND(INT($M$133)=$M$133,$M$110&gt;=$M$133,$M$133&gt;=0),OR($M$133="*",$M$133="＊"))</formula1>
    </dataValidation>
    <dataValidation type="custom" imeMode="halfAlpha" operator="notEqual" showInputMessage="1" showErrorMessage="1" error="自然数を記載ください。" sqref="N102" xr:uid="{385E5E31-13D1-4348-982B-37E536FCD90B}">
      <formula1>IF(ISNUMBER($N$102)=TRUE,AND(INT($N$102)=$N$102,$N$102&gt;=0),OR($N$102="*",$N$102="＊"))</formula1>
    </dataValidation>
    <dataValidation type="custom" imeMode="halfAlpha" operator="notEqual" showInputMessage="1" showErrorMessage="1" error="自然数を記載ください。" sqref="N103" xr:uid="{4010C589-1A7E-4FDC-88BF-E5A67A8E61E5}">
      <formula1>IF(ISNUMBER($N$103)=TRUE,AND(INT($N$103)=$N$103,$N$103&gt;=0),OR($N$103="*",$N$103="＊"))</formula1>
    </dataValidation>
    <dataValidation type="custom" imeMode="halfAlpha" operator="notEqual" showInputMessage="1" showErrorMessage="1" error="自然数を記載ください。" sqref="N104" xr:uid="{60B3B23B-F89C-4673-8A31-F014663E5188}">
      <formula1>IF(ISNUMBER($N$104)=TRUE,AND(INT($N$104)=$N$104,$N$104&gt;=0),OR($N$104="*",$N$104="＊"))</formula1>
    </dataValidation>
    <dataValidation type="custom" imeMode="halfAlpha" operator="notEqual" showInputMessage="1" showErrorMessage="1" error="自然数を記載ください。”看護職員”を超えないよう記載ください。" sqref="N106" xr:uid="{D73780EF-FEE6-4B6B-A1C8-FEF25F340243}">
      <formula1>IF(ISNUMBER($N$106)=TRUE,AND(INT($N$106)=$N$106,$N$105&gt;=$N$106,$N$106&gt;=0),OR($N$106="*",$N$106="＊"))</formula1>
    </dataValidation>
    <dataValidation type="custom" imeMode="halfAlpha" operator="notEqual" showInputMessage="1" showErrorMessage="1" error="自然数を記載ください。”看護職員”を超えないよう記載ください。" sqref="N107" xr:uid="{5A73A6D0-9EA1-458F-B2E2-D759456F5E89}">
      <formula1>IF(ISNUMBER($N$107)=TRUE,AND(INT($N$107)=$N$107,$N$105&gt;=$N$107,$N$107&gt;=0),OR($N$107="*",$N$107="＊"))</formula1>
    </dataValidation>
    <dataValidation type="custom" imeMode="halfAlpha" operator="notEqual" showInputMessage="1" showErrorMessage="1" error="自然数を記載ください。”看護職員”を超えないよう記載ください。" sqref="N108" xr:uid="{58DCE541-81C1-46FB-A0BF-F793A80EC184}">
      <formula1>IF(ISNUMBER($N$108)=TRUE,AND(INT($N$108)=$N$108,$N$105&gt;=$N$108,$N$108&gt;=0),OR($N$108="*",$N$108="＊"))</formula1>
    </dataValidation>
    <dataValidation type="custom" imeMode="halfAlpha" operator="notEqual" showInputMessage="1" showErrorMessage="1" error="自然数を記載ください。”看護職員”を超えないよう記載ください。" sqref="N109" xr:uid="{06865E7D-4D60-4455-B470-75FE40C94D09}">
      <formula1>IF(ISNUMBER($N$109)=TRUE,AND(INT($N$109)=$N$109,$N$105&gt;=$N$109,$N$109&gt;=0),OR($N$109="*",$N$109="＊"))</formula1>
    </dataValidation>
    <dataValidation type="custom" showInputMessage="1" showErrorMessage="1" error="自然数を記載ください。”リハビリスタッフ”を超えないよう記載ください。" sqref="O117" xr:uid="{BFCD5823-EF10-470E-86AF-DF437A338FD4}">
      <formula1>IF(ISNUMBER($O$117)=TRUE,AND(INT($O$117)=$O$117,$O$114&gt;=$O$117,$O$117&gt;=0),OR($O$117="*",$O$117="＊"))</formula1>
    </dataValidation>
    <dataValidation type="custom" showInputMessage="1" showErrorMessage="1" error="自然数を記載ください。”その他の医療技術者等”を超えないよう記載ください。" sqref="N120" xr:uid="{F3845470-B12D-4D4E-9867-FDF5E066EBF2}">
      <formula1>IF(ISNUMBER($N$120)=TRUE,AND(INT($N$120)=$N$120,$N$110&gt;=$N$120,$N$120&gt;=0),OR($N$120="*",$N$120="＊"))</formula1>
    </dataValidation>
    <dataValidation type="custom" showInputMessage="1" showErrorMessage="1" error="自然数を記載ください。”栄養士等”を超えないよう記載ください。" sqref="N122" xr:uid="{F1F04E11-24C7-4497-A6E5-29E86E5DC9CC}">
      <formula1>IF(ISNUMBER($N$122)=TRUE,AND(INT($N$122)=$N$122,$N$121&gt;=$N$122,$N$122&gt;=0),OR($N$122="*",$N$122="＊"))</formula1>
    </dataValidation>
    <dataValidation type="custom" showInputMessage="1" showErrorMessage="1" error="自然数を記載ください。”栄養士等”を超えないよう記載ください。" sqref="N123" xr:uid="{C216101D-2633-4180-AFAB-6500C1108041}">
      <formula1>IF(ISNUMBER($N$123)=TRUE,AND(INT($N$123)=$N$123,$N$121&gt;=$N$123,$N$123&gt;=0),OR($N$123="*",$N$123="＊"))</formula1>
    </dataValidation>
    <dataValidation type="custom" showInputMessage="1" showErrorMessage="1" error="自然数を記載ください。”栄養士等”を超えないよう記載ください。" sqref="N124" xr:uid="{04CCFA62-3FE0-4F75-AA48-A73CE376DBFA}">
      <formula1>IF(ISNUMBER($N$124)=TRUE,AND(INT($N$124)=$N$124,$N$121&gt;=$N$124,$N$124&gt;=0),OR($N$124="*",$N$124="＊"))</formula1>
    </dataValidation>
    <dataValidation type="custom" showInputMessage="1" showErrorMessage="1" error="自然数を記載ください。”その他の医療技術者等”を超えないよう記載ください。" sqref="N125" xr:uid="{52F3B8AA-5BC7-471C-8D40-96A3FAA2E530}">
      <formula1>IF(ISNUMBER($N$125)=TRUE,AND(INT($N$125)=$N$125,$N$110&gt;=$N$125,$N$125&gt;=0),OR($N$125="*",$N$125="＊"))</formula1>
    </dataValidation>
    <dataValidation type="custom" showInputMessage="1" showErrorMessage="1" error="自然数を記載ください。&quot;その他の医療技術者等”を超えないよう記載ください。" sqref="N126" xr:uid="{6FA01AE4-7D5A-440E-BD9E-9120B3EF7AD5}">
      <formula1>IF(ISNUMBER($N$126)=TRUE,AND(INT($N$126)=$N$126,$N$110&gt;=$N$126,$N$126&gt;=0),OR($N$126="*",$N$126="＊"))</formula1>
    </dataValidation>
    <dataValidation type="custom" showInputMessage="1" showErrorMessage="1" error="自然数を記載ください。”その他の医療技術者等”を超えないよう記載ください。" sqref="N127" xr:uid="{1BBB7AB1-B6E3-414B-BEFB-0AC0C69A0DE3}">
      <formula1>IF(ISNUMBER($N$127)=TRUE,AND(INT($N$127)=$N$127,$N$110&gt;=$N$127,$N$127&gt;=0),OR($N$127="*",$N$127="＊"))</formula1>
    </dataValidation>
    <dataValidation type="custom" showInputMessage="1" showErrorMessage="1" error="自然数を記載ください。”その他の医療技術者等”を超えないよう記載ください。" sqref="N128" xr:uid="{E47A3AB1-031D-4B48-8012-439CE8F2D937}">
      <formula1>IF(ISNUMBER($N$128)=TRUE,AND(INT($N$128)=$N$128,$N$110&gt;=$N$128,$N$128&gt;=0),OR($N$128="*",$N$128="＊"))</formula1>
    </dataValidation>
    <dataValidation type="custom" showInputMessage="1" showErrorMessage="1" error="自然数を記載ください。”その他の医療技術者等”を超えないよう記載ください。" sqref="N130" xr:uid="{E602CA2C-6CC9-4D1A-8154-AC71438B6FB5}">
      <formula1>IF(ISNUMBER($N$130)=TRUE,AND(INT($N$130)=$N$130,$N$129&gt;=$N$130,$N$130&gt;=0),OR($N$130="*",$N$130="＊"))</formula1>
    </dataValidation>
    <dataValidation type="custom" showInputMessage="1" showErrorMessage="1" error="自然数を記載ください。”その他の医療技術者等”を超えないよう記載ください。" sqref="N131" xr:uid="{DA41DC11-6509-421C-B80C-9B672C0592D7}">
      <formula1>IF(ISNUMBER($N$131)=TRUE,AND(INT($N$131)=$N$131,$N$129&gt;=$N$131,$N$131&gt;=0),OR($N$131="*",$N$131="＊"))</formula1>
    </dataValidation>
    <dataValidation type="custom" showInputMessage="1" showErrorMessage="1" error="自然数を記載ください。”その他の医療技術者等”を超えないよう記載ください。" sqref="N132" xr:uid="{F94B28F9-79B5-442B-B78A-AD6A72843A06}">
      <formula1>IF(ISNUMBER($N$132)=TRUE,AND(INT($N$132)=$N$132,$N$129&gt;=$N$132,$N$132&gt;=0),OR($N$132="*",$N$132="＊"))</formula1>
    </dataValidation>
    <dataValidation type="custom" showInputMessage="1" showErrorMessage="1" error="自然数を記載ください。”その他の医療技術者等”を超えないよう記載ください。" sqref="N133" xr:uid="{1A659616-E5B9-44B7-BBF3-25FA346D5B94}">
      <formula1>IF(ISNUMBER($N$133)=TRUE,AND(INT($N$133)=$N$133,$N$110&gt;=$N$133,$N$133&gt;=0),OR($N$133="*",$N$133="＊"))</formula1>
    </dataValidation>
    <dataValidation type="custom" imeMode="halfAlpha" operator="notEqual" showInputMessage="1" showErrorMessage="1" error="自然数を記載ください。”看護職員”を超えないよう記載ください。" sqref="O106" xr:uid="{AC21E7D8-23CF-454C-84BF-773F39E2C5D4}">
      <formula1>IF(ISNUMBER($O$106)=TRUE,AND(INT($O$106)=$O$106,$O$105&gt;=$O$106,$O$106&gt;=0),OR($O$106="*",$O$106="＊"))</formula1>
    </dataValidation>
    <dataValidation type="custom" imeMode="halfAlpha" operator="notEqual" showInputMessage="1" showErrorMessage="1" error="自然数を記載ください。”看護職員”を超えないよう記載ください。" sqref="O107" xr:uid="{F836D494-CF51-4CC6-A6E3-CBEAC6B1B247}">
      <formula1>IF(ISNUMBER($O$107)=TRUE,AND(INT($O$107)=$O$107,$O$105&gt;=$O$107,$O$107&gt;=0),OR($O$107="*",$O$107="＊"))</formula1>
    </dataValidation>
    <dataValidation type="custom" imeMode="halfAlpha" operator="notEqual" showInputMessage="1" showErrorMessage="1" error="自然数を記載ください。”看護職員”を超えないよう記載ください。" sqref="O108" xr:uid="{157A63EA-09C8-4109-B09E-CE37B52484B0}">
      <formula1>IF(ISNUMBER($O$108)=TRUE,AND(INT($O$108)=$O$108,$O$105&gt;=$O$108,$O$108&gt;=0),OR($O$108="*",$O$108="＊"))</formula1>
    </dataValidation>
    <dataValidation type="custom" imeMode="halfAlpha" operator="notEqual" showInputMessage="1" showErrorMessage="1" error="自然数を記載ください。”看護職員”を超えないよう記載ください。" sqref="O109" xr:uid="{6A577056-CC95-45D3-97F7-9183CFC8DA71}">
      <formula1>IF(ISNUMBER($O$109)=TRUE,AND(INT($O$109)=$O$109,$O$105&gt;=$O$109,$O$109&gt;=0),OR($O$109="*",$O$109="＊"))</formula1>
    </dataValidation>
    <dataValidation type="custom" showInputMessage="1" showErrorMessage="1" error="自然数を記載ください。”その他の医療技術者等”を超えないよう記載ください。" sqref="O111" xr:uid="{B5976FE2-BECC-4B60-B7E5-5877C872B0E4}">
      <formula1>IF(ISNUMBER($O$111)=TRUE,AND(INT($O$111)=$O$111,$O$110&gt;=$O$111,$O$111&gt;=0),OR($O$111="*",$O$111="＊"))</formula1>
    </dataValidation>
    <dataValidation type="custom" showInputMessage="1" showErrorMessage="1" error="自然数を記載ください。”その他の医療技術者等”を超えないよう記載ください。" sqref="O112" xr:uid="{A8262D19-2836-4D32-B844-0876F995B7C7}">
      <formula1>IF(ISNUMBER($O$112)=TRUE,AND(INT($O$112)=$O$112,$O$110&gt;=$O$112,$O$112&gt;=0),OR($O$112="*",$O$112="＊"))</formula1>
    </dataValidation>
    <dataValidation type="custom" showInputMessage="1" showErrorMessage="1" error="自然数を記載ください。”その他の医療技術者等”を超えないよう記載ください。" sqref="O113" xr:uid="{482BE3D9-46E8-487C-9424-49A1C240A0BF}">
      <formula1>IF(ISNUMBER($O$113)=TRUE,AND(INT($O$113)=$O$113,$O$110&gt;=$O$113,$O$113&gt;=0),OR($O$113="*",$O$113="＊"))</formula1>
    </dataValidation>
    <dataValidation type="custom" showInputMessage="1" showErrorMessage="1" error="自然数を記載ください。”リハビリスタッフ”を超えないよう記載ください。" sqref="O115" xr:uid="{39E43CD6-1B96-4116-ACB5-A1D512F17BA0}">
      <formula1>IF(ISNUMBER($O$115)=TRUE,AND(INT($O$115)=$O$115,$O$114&gt;=$O$115,$O$115&gt;=0),OR($O$115="*",$O$115="＊"))</formula1>
    </dataValidation>
    <dataValidation type="custom" showInputMessage="1" showErrorMessage="1" error="自然数を記載ください。”リハビリスタッフ”を超えないよう記載ください。" sqref="O116" xr:uid="{D3324438-306B-46AE-83A8-4EF7988B32B8}">
      <formula1>IF(ISNUMBER($O$116)=TRUE,AND(INT($O$116)=$O$116,$O$114&gt;=$O$116,$O$116&gt;=0),OR($O$116="*",$O$116="＊"))</formula1>
    </dataValidation>
    <dataValidation type="custom" showInputMessage="1" showErrorMessage="1" error="自然数を記載ください。”リハビリスタッフ”を超えないよう記載ください。" sqref="O118" xr:uid="{E5E3CFED-5E67-4B51-9344-06ECC0C3CB02}">
      <formula1>IF(ISNUMBER($O$118)=TRUE,AND(INT($O$118)=$O$118,$O$114&gt;=$O$118,$O$118&gt;=0),OR($O$118="*",$O$118="＊"))</formula1>
    </dataValidation>
    <dataValidation type="custom" showInputMessage="1" showErrorMessage="1" error="自然数を記載ください。”その他の医療技術者等”を超えないよう記載ください。" sqref="O119" xr:uid="{6DB105EE-8D7D-4D32-BD04-E28E193C2080}">
      <formula1>IF(ISNUMBER($O$119)=TRUE,AND(INT($O$119)=$O$119,$O$110&gt;=$O$119,$O$119&gt;=0),OR($O$119="*",$O$119="＊"))</formula1>
    </dataValidation>
    <dataValidation type="custom" showInputMessage="1" showErrorMessage="1" error="自然数を記載ください。”その他の医療技術者等”を超えないよう記載ください。" sqref="O120" xr:uid="{4E1BCAD2-83A4-49AE-B84B-0FBD820652ED}">
      <formula1>IF(ISNUMBER($O$120)=TRUE,AND(INT($O$120)=$O$120,$O$110&gt;=$O$120,$O$120&gt;=0),OR($O$120="*",$O$120="＊"))</formula1>
    </dataValidation>
    <dataValidation type="custom" showInputMessage="1" showErrorMessage="1" error="自然数を記載ください。”栄養士等”を超えないよう記載ください。" sqref="O122" xr:uid="{0517CF88-3AA6-4A23-A2A5-55CA1D9E2FCC}">
      <formula1>IF(ISNUMBER($O$122)=TRUE,AND(INT($O$122)=$O$122,$O$121&gt;=$O$122,$O$122&gt;=0),OR($O$122="*",$O$122="＊"))</formula1>
    </dataValidation>
    <dataValidation type="custom" showInputMessage="1" showErrorMessage="1" error="自然数を記載ください。”栄養士等”を超えないよう記載ください。" sqref="O123" xr:uid="{BA14B9A2-3FD3-47BA-8CB9-13921487EA0C}">
      <formula1>IF(ISNUMBER($O$123)=TRUE,AND(INT($O$123)=$O$123,$O$121&gt;=$O$123,$O$123&gt;=0),OR($O$123="*",$O$123="＊"))</formula1>
    </dataValidation>
    <dataValidation type="custom" showInputMessage="1" showErrorMessage="1" error="自然数を記載ください。”栄養士等”を超えないよう記載ください。" sqref="O124" xr:uid="{D3350DEC-28A5-46B7-9A78-43F3DF2D4B76}">
      <formula1>IF(ISNUMBER($O$124)=TRUE,AND(INT($O$124)=$O$124,$O$121&gt;=$O$124,$O$124&gt;=0),OR($O$124="*",$O$124="＊"))</formula1>
    </dataValidation>
    <dataValidation type="custom" showInputMessage="1" showErrorMessage="1" error="自然数を記載ください。”その他の医療技術者等”を超えないよう記載ください。" sqref="O125" xr:uid="{B517371F-CD1E-431E-9963-80771FD44B3A}">
      <formula1>IF(ISNUMBER($O$125)=TRUE,AND(INT($O$125)=$O$125,$O$110&gt;=$O$125,$O$125&gt;=0),OR($O$125="*",$O$125="＊"))</formula1>
    </dataValidation>
    <dataValidation type="custom" showInputMessage="1" showErrorMessage="1" error="自然数を記載ください。”その他の医療技術者等”を超えないよう記載ください。" sqref="O126" xr:uid="{D409AE0C-FEC5-436A-B5B9-0BBE7B6B84BF}">
      <formula1>IF(ISNUMBER($O$126)=TRUE,AND(INT($O$126)=$O$126,$O$110&gt;=$O$126,$O$126&gt;=0),OR($O$126="*",$O$126="＊"))</formula1>
    </dataValidation>
    <dataValidation type="custom" showInputMessage="1" showErrorMessage="1" error="自然数を記載ください。”その他の医療技術者等”を超えないよう記載ください。" sqref="O127" xr:uid="{564E96B2-DD17-4156-9D05-FA5A19569166}">
      <formula1>IF(ISNUMBER($O$127)=TRUE,AND(INT($O$127)=$O$127,$O$110&gt;=$O$127,$O$127&gt;=0),OR($O$127="*",$O$127="＊"))</formula1>
    </dataValidation>
    <dataValidation type="custom" showInputMessage="1" showErrorMessage="1" error="自然数を記載ください。”その他の医療技術者等”を超えないよう記載ください。" sqref="O128" xr:uid="{349B9414-AD12-4ABD-A3D2-ED6007E80C96}">
      <formula1>IF(ISNUMBER($O$128)=TRUE,AND(INT($O$128)=$O$128,$O$110&gt;=$O$128,$O$128&gt;=0),OR($O$128="*",$O$128="＊"))</formula1>
    </dataValidation>
    <dataValidation type="custom" showInputMessage="1" showErrorMessage="1" error="自然数を記載ください。”その他の医療技術者等”を超えないよう記載ください。" sqref="O130" xr:uid="{9A42AC5E-5F27-4640-BED8-841A1D5D8898}">
      <formula1>IF(ISNUMBER($O$130)=TRUE,AND(INT($O$130)=$O$130,$O$129&gt;=$O$130,$O$130&gt;=0),OR($O$130="*",$O$130="＊"))</formula1>
    </dataValidation>
    <dataValidation type="custom" showInputMessage="1" showErrorMessage="1" error="自然数を記載ください。”その他の医療技術者等”を超えないよう記載ください。" sqref="O131" xr:uid="{CC83BA09-81E1-4525-93D3-1ECAFDD29A91}">
      <formula1>IF(ISNUMBER($O$131)=TRUE,AND(INT($O$131)=$O$131,$O$129&gt;=$O$131,$O$131&gt;=0),OR($O$131="*",$O$131="＊"))</formula1>
    </dataValidation>
    <dataValidation type="custom" showInputMessage="1" showErrorMessage="1" error="自然数を記載ください。”その他の医療技術者等”を超えないよう記載ください。" sqref="O132" xr:uid="{0B524674-6730-4FA2-825D-BE073B78DB80}">
      <formula1>IF(ISNUMBER($O$132)=TRUE,AND(INT($O$132)=$O$132,$O$129&gt;=$O$132,$O$132&gt;=0),OR($O$132="*",$O$132="＊"))</formula1>
    </dataValidation>
    <dataValidation type="custom" showInputMessage="1" showErrorMessage="1" error="自然数を記載ください。”その他の医療技術者等”を超えないよう記載ください。" sqref="O133" xr:uid="{335816F7-759C-47E8-A403-387E6D7037BF}">
      <formula1>IF(ISNUMBER($O$133)=TRUE,AND(INT($O$133)=$O$133,$O$110&gt;=$O$133,$O$133&gt;=0),OR($O$133="*",$O$133="＊"))</formula1>
    </dataValidation>
    <dataValidation type="custom" imeMode="halfAlpha" operator="greaterThanOrEqual" showInputMessage="1" showErrorMessage="1" error="0以上で小数第一位まで記載ください。" sqref="P104" xr:uid="{6BD7013A-833E-4DE2-9553-253D38E65A61}">
      <formula1>IF(ISNUMBER($P$104)=TRUE,AND($P$104*10=INT($P$104*10),$P$104&gt;=0),OR($P$104="*",$P$104="＊",$P$104="-"))</formula1>
    </dataValidation>
    <dataValidation type="custom" imeMode="halfAlpha" operator="greaterThanOrEqual" showInputMessage="1" showErrorMessage="1" error="0以上で小数第一位まで記載ください。”看護職員”を超えないよう記載ください。" sqref="P106" xr:uid="{8A99FD41-9BFC-4BBD-A7AE-5558DB3A701B}">
      <formula1>IF(ISNUMBER($P$106)=TRUE,AND($P$106*10=INT($P$106*10),$P$105&gt;=$P$106,$P$106&gt;=0),OR($P$106="*",$P$106="＊"))</formula1>
    </dataValidation>
    <dataValidation type="custom" imeMode="halfAlpha" operator="greaterThanOrEqual" showInputMessage="1" showErrorMessage="1" error="0以上で小数第一位まで記載ください。”看護職員”を超えないよう記載ください。" sqref="P107" xr:uid="{BE859353-8859-4CF1-A066-0B0402BDA6A9}">
      <formula1>IF(ISNUMBER($P$107)=TRUE,AND($P$107*10=INT($P$107*10),$P$105&gt;=$P$107,$P$107&gt;=0),OR($P$107="*",$P$107="＊",$P$107="-"))</formula1>
    </dataValidation>
    <dataValidation type="custom" imeMode="halfAlpha" operator="greaterThanOrEqual" showInputMessage="1" showErrorMessage="1" error="0以上で小数第一位まで記載ください。”看護職員”を超えないよう記載ください。" sqref="P108" xr:uid="{F191EDCA-BC29-42C9-9154-74CE5ABC6383}">
      <formula1>IF(ISNUMBER($P$108)=TRUE,AND($P$108*10=INT($P$108*10),$P$105&gt;=$P$108,$P$108&gt;=0),OR($P$108="*",$P$108="＊",$P$108="-"))</formula1>
    </dataValidation>
    <dataValidation type="custom" imeMode="halfAlpha" operator="greaterThanOrEqual" showInputMessage="1" showErrorMessage="1" error="0以上で小数第一位まで記載ください。”看護職員”を超えないよう記載ください。" sqref="P109" xr:uid="{F5399182-CA72-4B38-95F1-ACDAF542F5B9}">
      <formula1>IF(ISNUMBER($P$109)=TRUE,AND($P$109*10=INT($P$109*10),$P$105&gt;=$P$109,$P$109&gt;=0),OR($P$109="*",$P$109="＊",$P$109="-"))</formula1>
    </dataValidation>
    <dataValidation type="custom" imeMode="halfAlpha" operator="greaterThanOrEqual" showInputMessage="1" showErrorMessage="1" error="0以上で小数第一位まで記載ください。”その他の医療技術者等”を超えないよう記載ください。" sqref="P111" xr:uid="{8BFD10ED-C546-45F3-ABCE-205F70C0AA3E}">
      <formula1>IF(ISNUMBER($P$111)=TRUE,AND($P$111*10=INT($P$111*10),$P$110&gt;=$P$111,$P$111&gt;=0),OR($P$111="*",$P$111="＊",$P$111="-"))</formula1>
    </dataValidation>
    <dataValidation type="custom" imeMode="halfAlpha" operator="greaterThanOrEqual" showInputMessage="1" showErrorMessage="1" error="0以上で小数第一位まで記載ください。”その他の医療技術者等”を超えないよう記載ください。" sqref="P112" xr:uid="{6A5FDB08-9040-49B8-BF44-62528053CEA0}">
      <formula1>IF(ISNUMBER($P$112)=TRUE,AND($P$112*10=INT($P$112*10),$P$110&gt;=$P$112,$P$112&gt;=0),OR($P$112="*",$P$112="＊",$P$112="-"))</formula1>
    </dataValidation>
    <dataValidation type="custom" imeMode="halfAlpha" operator="greaterThanOrEqual" showInputMessage="1" showErrorMessage="1" error="0以上で小数第一位まで記載ください。”その他の医療技術者等”を超えないよう記載ください。" sqref="P113" xr:uid="{EB332F3A-522A-48C4-A527-12885AE53799}">
      <formula1>IF(ISNUMBER($P$113)=TRUE,AND($P$113*10=INT($P$113*10),$P$110&gt;=$P$113,$P$113&gt;=0),OR($P$113="*",$P$113="＊",$P$113="-"))</formula1>
    </dataValidation>
    <dataValidation type="custom" imeMode="halfAlpha" operator="greaterThanOrEqual" showInputMessage="1" showErrorMessage="1" error="0以上で小数第一位まで記載ください。”リハビリスタッフ”を超えないよう記載ください。" sqref="P115" xr:uid="{82D7C2F3-0C0A-4A65-B90C-223395F0D909}">
      <formula1>IF(ISNUMBER($P$115)=TRUE,AND($P$115*10=INT($P$115*10),$P$114&gt;=$P$115,$P$115&gt;=0),OR($P$115="*",$P$115="＊",$P$115="-"))</formula1>
    </dataValidation>
    <dataValidation type="custom" imeMode="halfAlpha" operator="greaterThanOrEqual" showInputMessage="1" showErrorMessage="1" error="0以上で小数第一位まで記載ください。”リハビリスタッフ”を超えないよう記載ください。" sqref="P116" xr:uid="{D302A5D2-5081-4A6E-9A07-435B283AC6BF}">
      <formula1>IF(ISNUMBER($P$116)=TRUE,AND($P$116*10=INT($P$116*10),$P$114&gt;=$P$116,$P$116&gt;=0),OR($P$116="*",$P$116="＊",$P$116="-"))</formula1>
    </dataValidation>
    <dataValidation type="custom" imeMode="halfAlpha" operator="greaterThanOrEqual" showInputMessage="1" showErrorMessage="1" error="0以上で小数第一位まで記載ください。”リハビリスタッフ”を超えないよう記載ください。" sqref="P117" xr:uid="{CABBDEF7-EDE8-4BCA-9BC5-E5837C6C5170}">
      <formula1>IF(ISNUMBER($P$117)=TRUE,AND($P$117*10=INT($P$117*10),$P$114&gt;=$P$117,$P$117&gt;=0),OR($P$117="*",$P$117="＊"))</formula1>
    </dataValidation>
    <dataValidation type="custom" imeMode="halfAlpha" operator="greaterThanOrEqual" showInputMessage="1" showErrorMessage="1" error="0以上で小数第一位まで記載ください。”リハビリスタッフ”を超えないよう記載ください。" sqref="P118" xr:uid="{646FDC49-8B47-4574-94E2-27226E89925B}">
      <formula1>IF(ISNUMBER($P$118)=TRUE,AND($P$118*10=INT($P$118*10),$P$114&gt;=$P$118,$P$118&gt;=0),OR($P$118="*",$P$118="＊",$P$118="-"))</formula1>
    </dataValidation>
    <dataValidation type="custom" imeMode="halfAlpha" operator="greaterThanOrEqual" showInputMessage="1" showErrorMessage="1" error="0以上で小数第一位まで記載ください。”その他の医療技術者等”を超えないよう記載ください。" sqref="P119" xr:uid="{146DADF4-937D-4EDE-9909-B16843ABD1A7}">
      <formula1>IF(ISNUMBER($P$119)=TRUE,AND($P$119*10=INT($P$119*10),$P$110&gt;=$P$119,$P$119&gt;=0),OR($P$119="*",$P$119="＊"))</formula1>
    </dataValidation>
    <dataValidation type="custom" imeMode="halfAlpha" operator="greaterThanOrEqual" showInputMessage="1" showErrorMessage="1" error="0以上で小数第一位まで記載ください。”その他の医療技術者等”を超えないよう記載ください。" sqref="P120" xr:uid="{350EB31E-B1EE-499E-832E-920E78F1E4E3}">
      <formula1>IF(ISNUMBER($P$120)=TRUE,AND($P$120*10=INT($P$120*10),$P$110&gt;=$P$120,$P$120&gt;=0),OR($P$120="*",$P$120="＊"))</formula1>
    </dataValidation>
    <dataValidation type="custom" imeMode="halfAlpha" operator="greaterThanOrEqual" showInputMessage="1" showErrorMessage="1" error="0以上で小数第一位まで記載ください。”栄養士等”を超えないよう記載ください。" sqref="P122" xr:uid="{A2D68FE7-10BA-4DBD-B09E-46359DB239CA}">
      <formula1>IF(ISNUMBER($P$122)=TRUE,AND($P$122*10=INT($P$122*10),$P$121&gt;=$P$122,$P$122&gt;=0),OR($P$122="*",$P$122="＊",$P$122="-"))</formula1>
    </dataValidation>
    <dataValidation type="custom" imeMode="halfAlpha" operator="greaterThanOrEqual" showInputMessage="1" showErrorMessage="1" error="0以上で小数第一位まで記載ください。”栄養士等”を超えないよう記載ください。" sqref="P123" xr:uid="{BDEA756D-FC07-42AB-94C1-65BA6EFA3D3C}">
      <formula1>IF(ISNUMBER($P$123)=TRUE,AND($P$123*10=INT($P$123*10),$P$121&gt;=$P$123,$P$123&gt;=0),OR($P$123="*",$P$123="＊"))</formula1>
    </dataValidation>
    <dataValidation type="custom" imeMode="halfAlpha" operator="greaterThanOrEqual" showInputMessage="1" showErrorMessage="1" error="0以上で小数第一位まで記載ください。”栄養士等”を超えないよう記載ください。" sqref="P124" xr:uid="{44A4C12B-7696-4A15-A668-26400A3740C4}">
      <formula1>IF(ISNUMBER($P$124)=TRUE,AND($P$124*10=INT($P$124*10),$P$121&gt;=$P$124,$P$124&gt;=0),OR($P$124="*",$P$124="＊"))</formula1>
    </dataValidation>
    <dataValidation type="custom" imeMode="halfAlpha" operator="greaterThanOrEqual" showInputMessage="1" showErrorMessage="1" error="0以上で小数第一位まで記載ください。”その他の医療技術者等”を超えないよう記載ください。" sqref="P125" xr:uid="{7BAD2D19-F04D-40A2-A3D0-04CF34D5B524}">
      <formula1>IF(ISNUMBER($P$125)=TRUE,AND($P$125*10=INT($P$125*10),$P$110&gt;=$P$125,$P$125&gt;=0),OR($P$125="*",$P$125="＊"))</formula1>
    </dataValidation>
    <dataValidation type="custom" imeMode="halfAlpha" operator="greaterThanOrEqual" showInputMessage="1" showErrorMessage="1" error="0以上で小数第一位まで記載ください。”その他の医療技術者等”を超えないよう記載ください。" sqref="P126" xr:uid="{DD55D72E-00AC-4B88-8161-7C3D5F3BAB73}">
      <formula1>IF(ISNUMBER($P$126)=TRUE,AND($P$126*10=INT($P$126*10),$P$110&gt;=$P$126,$P$126&gt;=0),OR($P$126="*",$P$126="＊"))</formula1>
    </dataValidation>
    <dataValidation type="custom" imeMode="halfAlpha" operator="greaterThanOrEqual" showInputMessage="1" showErrorMessage="1" error="0以上で小数第一位まで記載ください。”その他の医療技術者等”を超えないよう記載ください。" sqref="P127" xr:uid="{C2D76E9A-A183-4931-87DF-D590CEBA9F62}">
      <formula1>IF(ISNUMBER($P$127)=TRUE,AND($P$127*10=INT($P$127*10),$P$110&gt;=$P$127,$P$127&gt;=0),OR($P$127="*",$P$127="＊"))</formula1>
    </dataValidation>
    <dataValidation type="custom" imeMode="halfAlpha" operator="greaterThanOrEqual" showInputMessage="1" showErrorMessage="1" error="0以上で小数第一位まで記載ください。”その他の医療技術者等”を超えないよう記載ください。" sqref="P128" xr:uid="{BA675E0D-260C-443F-A16E-BDD685779A38}">
      <formula1>IF(ISNUMBER($P$128)=TRUE,AND($P$128*10=INT($P$128*10),$P$110&gt;=$P$128,$P$128&gt;=0),OR($P$128="*",$P$128="＊",$P$128="-"))</formula1>
    </dataValidation>
    <dataValidation type="custom" imeMode="halfAlpha" operator="greaterThanOrEqual" showInputMessage="1" showErrorMessage="1" error="0以上で小数第一位まで記載ください。”その他の医療技術者等”を超えないよう記載ください。" sqref="P130" xr:uid="{29510D1D-44EC-474C-AFA3-7E1F1CE74CC8}">
      <formula1>IF(ISNUMBER($P$130)=TRUE,AND($P$130*10=INT($P$130*10),$P$129&gt;=$P$130,$P$130&gt;=0),OR($P$130="*",$P$130="＊"))</formula1>
    </dataValidation>
    <dataValidation type="custom" imeMode="halfAlpha" operator="greaterThanOrEqual" showInputMessage="1" showErrorMessage="1" error="0以上で小数第一位まで記載ください。”その他の医療技術者等”を超えないよう記載ください。" sqref="P131" xr:uid="{E1F857AA-80E8-47DA-98F3-2AD8149F78DB}">
      <formula1>IF(ISNUMBER($P$131)=TRUE,AND($P$131*10=INT($P$131*10),$P$129&gt;=$P$131,$P$131&gt;=0),OR($P$131="*",$P$131="＊"))</formula1>
    </dataValidation>
    <dataValidation type="custom" imeMode="halfAlpha" operator="greaterThanOrEqual" showInputMessage="1" showErrorMessage="1" error="0以上で小数第一位まで記載ください。”その他の医療技術者等”を超えないよう記載ください。" sqref="P132" xr:uid="{912C35C6-48E7-4FFF-85FA-ECB6A128F992}">
      <formula1>IF(ISNUMBER($P$132)=TRUE,AND($P$132*10=INT($P$132*10),$P$129&gt;=$P$132,$P$132&gt;=0),OR($P$132="*",$P$132="＊"))</formula1>
    </dataValidation>
    <dataValidation type="custom" imeMode="halfAlpha" operator="greaterThanOrEqual" showInputMessage="1" showErrorMessage="1" error="0以上で小数第一位まで記載ください。”その他の医療技術者等”を超えないよう記載ください。" sqref="P133" xr:uid="{A8D3B23C-63B3-44BB-B5AA-18E2AB06AEDD}">
      <formula1>IF(ISNUMBER($P$133)=TRUE,AND($P$133*10=INT($P$133*10),$P$110&gt;=$P$133,$P$133&gt;=0),OR($P$133="*",$P$133="＊"))</formula1>
    </dataValidation>
    <dataValidation type="custom" showInputMessage="1" showErrorMessage="1" error="自然数を記載ください。”その他の医療技術者等”を超えないよう記載ください。" sqref="N111" xr:uid="{B745E0F3-3589-4318-9C99-AAD04E16EAD0}">
      <formula1>IF(ISNUMBER($N$111)=TRUE,AND(INT($N$111)=$N$111,$N$110&gt;=$N$111,$N$111&gt;=0),OR($N$111="*",$N$111="＊"))</formula1>
    </dataValidation>
    <dataValidation type="custom" showInputMessage="1" showErrorMessage="1" error="自然数を記載ください。”その他の医療技術者等”を超えないよう記載ください。" sqref="N112" xr:uid="{C9B14B7E-4216-402E-8F1B-27871F08975E}">
      <formula1>IF(ISNUMBER($N$112)=TRUE,AND(INT($N$112)=$N$112,$N$110&gt;=$N$112,$N$112&gt;=0),OR($N$112="*",$N$112="＊"))</formula1>
    </dataValidation>
    <dataValidation type="custom" showInputMessage="1" showErrorMessage="1" error="自然数を記載ください。”リハビリスタッフ”を超えないよう記載ください。" sqref="N115" xr:uid="{07CFD314-7BD8-4590-90EF-FEEBBEAA6CDD}">
      <formula1>IF(ISNUMBER($N$115)=TRUE,AND(INT($N$115)=$N$115,$N$114&gt;=$N$115,$N$115&gt;=0),OR($N$115="*",$N$115="＊"))</formula1>
    </dataValidation>
    <dataValidation type="custom" showInputMessage="1" showErrorMessage="1" error="自然数を記載ください。”リハビリスタッフ”を超えないよう記載ください。" sqref="N116" xr:uid="{45EA1D19-9DE8-4361-8033-509E82828C22}">
      <formula1>IF(ISNUMBER($N$116)=TRUE,AND(INT($N$116)=$N$116,$N$114&gt;=$N$116,$N$116&gt;=0),OR($N$116="*",$N$116="＊"))</formula1>
    </dataValidation>
    <dataValidation type="custom" showInputMessage="1" showErrorMessage="1" error="自然数を記載ください。”リハビリスタッフ”を超えないよう記載ください。" sqref="N117" xr:uid="{03A6B562-508C-4C08-B131-70F363929A2C}">
      <formula1>IF(ISNUMBER($N$117)=TRUE,AND(INT($N$117)=$N$117,$N$114&gt;=$N$117,$N$117&gt;=0),OR($N$117="*",$N$117="＊"))</formula1>
    </dataValidation>
    <dataValidation type="custom" showInputMessage="1" showErrorMessage="1" error="自然数を記載ください。”リハビリスタッフ”を超えないよう記載ください。" sqref="N118" xr:uid="{BB516C73-015A-408F-8AA1-500FDC0C80C6}">
      <formula1>IF(ISNUMBER($N$118)=TRUE,AND(INT($N$118)=$N$118,$N$114&gt;=$N$118,$N$118&gt;=0),OR($N$118="*",$N$118="＊"))</formula1>
    </dataValidation>
    <dataValidation type="custom" showInputMessage="1" showErrorMessage="1" error="自然数を記載ください。”その他の医療技術者等”を超えないよう記載ください。" sqref="N119" xr:uid="{A9FBB8D2-B205-4CCB-AA20-8F3C8D95E3A0}">
      <formula1>IF(ISNUMBER($N$119)=TRUE,AND(INT($N$119)=$N$119,$N$110&gt;=$N$119,$N$119&gt;=0),OR($N$119="*",$N$119="＊"))</formula1>
    </dataValidation>
    <dataValidation type="custom" showInputMessage="1" showErrorMessage="1" error="自然数を記載ください。”その他の医療技術者等”を超えないよう記載ください。" sqref="N126" xr:uid="{003A49B8-332C-448B-8A00-C82ECEBA25E0}">
      <formula1>IF(ISNUMBER($N$126)=TRUE,AND(INT($N$126)=$N$126,$N$110&gt;=$N$126,$N$126&gt;=0),OR($N$126="*",$N$126="＊"))</formula1>
    </dataValidation>
    <dataValidation type="custom" imeMode="halfAlpha" operator="greaterThanOrEqual" showInputMessage="1" showErrorMessage="1" error="0以上で小数第一位まで記載ください。”その他の医療技術者等”を超えないよう記載ください。" sqref="I132" xr:uid="{7E2CBEC1-86E0-491F-A2E1-EF65B231383E}">
      <formula1>IF(ISNUMBER($I$132)=TRUE,AND($I$132*10=INT($I$132*10),$I$129&gt;=$I$132,$I$132&gt;=0),OR($I$132="*",$I$132="＊"))</formula1>
    </dataValidation>
    <dataValidation type="custom" imeMode="halfAlpha" operator="greaterThanOrEqual" showInputMessage="1" showErrorMessage="1" error="0以上で小数第一位まで記載ください。”その他の医療技術者等”を超えないよう記載ください。" sqref="I131" xr:uid="{2BB35B6F-2AB3-4CEA-8FF9-08BE73E74D0D}">
      <formula1>IF(ISNUMBER($I$131)=TRUE,AND($I$131*10=INT($I$131*10),$I$129&gt;=$I$131,$I$131&gt;=0),OR($I$131="*",$I$131="＊"))</formula1>
    </dataValidation>
    <dataValidation type="custom" imeMode="halfAlpha" operator="greaterThanOrEqual" showInputMessage="1" showErrorMessage="1" error="0以上で小数第一位まで記載ください。”その他の医療技術者等”を超えないよう記載ください。" sqref="I128" xr:uid="{6F86C973-3491-4731-A49A-907B63A2B8EB}">
      <formula1>IF(ISNUMBER($I$128)=TRUE,AND($I$128*10=INT($I$128*10),$I$110&gt;=$I$128,$I$128&gt;=0),OR($I$128="*",$I$128="＊",$I$128="-"))</formula1>
    </dataValidation>
    <dataValidation type="custom" imeMode="halfAlpha" operator="greaterThanOrEqual" showInputMessage="1" showErrorMessage="1" error="0以上で小数第一位まで記載ください。”その他の医療技術者等”を超えないよう記載ください。" sqref="I127" xr:uid="{E81F3A9E-095A-44C1-AC3D-9F0E0D0ADBA9}">
      <formula1>IF(ISNUMBER($I$127)=TRUE,AND($I$127*10=INT($I$127*10),$I$110&gt;=$I$127,$I$127&gt;=0),OR($I$127="*",$I$127="＊"))</formula1>
    </dataValidation>
    <dataValidation type="custom" imeMode="halfAlpha" operator="greaterThanOrEqual" showInputMessage="1" showErrorMessage="1" error="0以上で小数第一位まで記載ください。”その他の医療技術者等”を超えないよう記載ください。" sqref="I126" xr:uid="{D8A310B6-59F5-45D1-9D19-74085D62EA29}">
      <formula1>IF(ISNUMBER($I$126)=TRUE,AND($I$126*10=INT($I$126*10),$I$110&gt;=$I$126,$I$126&gt;=0),OR($I$126="*",$I$126="＊"))</formula1>
    </dataValidation>
    <dataValidation type="custom" imeMode="halfAlpha" operator="greaterThanOrEqual" showInputMessage="1" showErrorMessage="1" error="0以上で小数第一位まで記載ください。”その他の医療技術者等”を超えないよう記載ください。" sqref="I125" xr:uid="{52136BAA-CB6B-4BA2-9185-D7EEAED1CA1F}">
      <formula1>IF(ISNUMBER($I$125)=TRUE,AND($I$125*10=INT($I$125*10),$I$110&gt;=$I$125,$I$125&gt;=0),OR($I$125="*",$I$125="＊"))</formula1>
    </dataValidation>
    <dataValidation type="custom" imeMode="halfAlpha" operator="greaterThanOrEqual" showInputMessage="1" showErrorMessage="1" error="0以上で小数第一位まで記載ください。”栄養士等”を超えないよう記載ください。" sqref="I123" xr:uid="{54BF21E2-55CD-42DE-8843-A4ED843FE8E4}">
      <formula1>IF(ISNUMBER($I$123)=TRUE,AND($I$123*10=INT($I$123*10),$I$121&gt;=$I$123,$I$123&gt;=0),OR($I$123="*",$I$123="＊"))</formula1>
    </dataValidation>
    <dataValidation type="custom" imeMode="halfAlpha" operator="greaterThanOrEqual" showInputMessage="1" showErrorMessage="1" error="0以上で小数第一位まで記載ください。”栄養士等”を超えないよう記載ください。" sqref="I122" xr:uid="{94359CFF-9748-428F-A0C0-5AEC2C242C09}">
      <formula1>IF(ISNUMBER($I$122)=TRUE,AND($I$122*10=INT($I$122*10),$I$121&gt;=$I$122,$I$122&gt;=0),OR($I$122="*",$I$122="＊",$I$122="-"))</formula1>
    </dataValidation>
    <dataValidation type="custom" imeMode="halfAlpha" operator="greaterThanOrEqual" showInputMessage="1" showErrorMessage="1" error="0以上で小数第一位まで記載ください。”その他の医療技術者等”を超えないよう記載ください。" sqref="I120" xr:uid="{98332972-DB09-49A2-8255-D087B04CF417}">
      <formula1>IF(ISNUMBER($I$120)=TRUE,AND($I$120*10=INT($I$120*10),$I$110&gt;=$I$120,$I$120&gt;=0),OR($I$120="*",$I$120="＊"))</formula1>
    </dataValidation>
    <dataValidation type="custom" imeMode="halfAlpha" operator="greaterThanOrEqual" showInputMessage="1" showErrorMessage="1" error="0以上で小数第一位まで記載ください。”その他の医療技術者等”を超えないよう記載ください。" sqref="I119" xr:uid="{6C4E0681-2CE9-4F58-A27D-1CEB3BFB0E76}">
      <formula1>IF(ISNUMBER($I$119)=TRUE,AND($I$119*10=INT($I$119*10),$I$110&gt;=$I$119,$I$119&gt;=0),OR($I$119="*",$I$119="＊"))</formula1>
    </dataValidation>
    <dataValidation type="custom" imeMode="halfAlpha" operator="greaterThanOrEqual" showInputMessage="1" showErrorMessage="1" error="0以上で小数第一位まで記載ください。”リハビリスタッフ”を超えないよう記載ください。" sqref="I117" xr:uid="{5DF97C65-9157-4CC4-9EC0-0982A40DB366}">
      <formula1>IF(ISNUMBER($I$117)=TRUE,AND($I$117*10=INT($I$117*10),$I$114&gt;=$I$117,$I$117&gt;=0),OR($I$117="*",$I$117="＊"))</formula1>
    </dataValidation>
    <dataValidation type="custom" imeMode="halfAlpha" operator="greaterThanOrEqual" showInputMessage="1" showErrorMessage="1" error="0以上で小数第一位まで記載ください。”リハビリスタッフ”を超えないよう記載ください。" sqref="I116" xr:uid="{F79AF43E-2305-49B7-A980-1F71C8F1B104}">
      <formula1>IF(ISNUMBER($I$116)=TRUE,AND($I$116*10=INT($I$116*10),$I$114&gt;=$I$116,$I$116&gt;=0),OR($I$116="*",$I$116="＊",$I$116="-"))</formula1>
    </dataValidation>
    <dataValidation type="custom" imeMode="halfAlpha" operator="greaterThanOrEqual" showInputMessage="1" showErrorMessage="1" error="0以上で小数第一位まで記載ください。”リハビリスタッフ”を超えないよう記載ください。" sqref="I115" xr:uid="{79AE1A37-66D9-42E5-BF7D-3BB60FB4E3D0}">
      <formula1>IF(ISNUMBER($I$115)=TRUE,AND($I$115*10=INT($I$115*10),$I$114&gt;=$I$115,$I$115&gt;=0),OR($I$115="*",$I$115="＊",$I$115="-"))</formula1>
    </dataValidation>
    <dataValidation type="custom" imeMode="halfAlpha" operator="greaterThanOrEqual" showInputMessage="1" showErrorMessage="1" error="0以上で小数第一位まで記載ください。”その他の医療技術者等”を超えないよう記載ください。" sqref="I113" xr:uid="{0401783E-FF73-4D3E-9530-EBE1FB51FF29}">
      <formula1>IF(ISNUMBER($I$113)=TRUE,AND($I$113*10=INT($I$113*10),$I$110&gt;=$I$113,$I$113&gt;=0),OR($I$113="*",$I$113="＊",$I$113="-"))</formula1>
    </dataValidation>
    <dataValidation type="custom" imeMode="halfAlpha" operator="greaterThanOrEqual" showInputMessage="1" showErrorMessage="1" error="0以上で小数第一位まで記載ください。”その他の医療技術者等”を超えないよう記載ください。" sqref="I112" xr:uid="{D88BDE86-ED5F-4247-81CE-7C655F8817A9}">
      <formula1>IF(ISNUMBER($I$112)=TRUE,AND($I$112*10=INT($I$112*10),$I$110&gt;=$I$112,$I$112&gt;=0),OR($I$112="*",$I$112="＊",$I$112="-"))</formula1>
    </dataValidation>
    <dataValidation type="custom" imeMode="halfAlpha" operator="greaterThanOrEqual" showInputMessage="1" showErrorMessage="1" error="0以上で小数第一位まで記載ください。”その他の医療技術者等”を超えないよう記載ください。" sqref="I111" xr:uid="{B2C8A6F3-75C9-461A-A577-979BEA9CC6C0}">
      <formula1>IF(ISNUMBER($I$111)=TRUE,AND($I$111*10=INT($I$111*10),$I$110&gt;=$I$111,$I$111&gt;=0),OR($I$111="*",$I$111="＊",$I$111="-"))</formula1>
    </dataValidation>
    <dataValidation type="custom" imeMode="halfAlpha" operator="greaterThanOrEqual" showInputMessage="1" showErrorMessage="1" error="0以上で小数第一位まで記載ください。”看護職員”を超えないよう記載ください。" sqref="I108" xr:uid="{8F0AE5B8-36B2-4FF3-A665-5ED1861FFD6D}">
      <formula1>IF(ISNUMBER($I$108)=TRUE,AND($I$108*10=INT($I$108*10),$I$105&gt;=$I$108,$I$108&gt;=0),OR($I$108="*",$I$108="＊",$I$108="-"))</formula1>
    </dataValidation>
    <dataValidation type="custom" imeMode="halfAlpha" operator="greaterThanOrEqual" showInputMessage="1" showErrorMessage="1" error="0以上で小数第一位まで記載ください。”看護職員”を超えないよう記載ください。" sqref="I107" xr:uid="{8CB1AAF2-3659-483A-9CB2-5E129128EFCD}">
      <formula1>IF(ISNUMBER($I$107)=TRUE,AND($I$107*10=INT($I$107*10),$I$105&gt;=$I$107,$I$107&gt;=0),OR($I$107="*",$I$107="＊",$I$107="-"))</formula1>
    </dataValidation>
    <dataValidation type="custom" imeMode="halfAlpha" operator="greaterThanOrEqual" showInputMessage="1" showErrorMessage="1" error="0以上で小数第一位まで記載ください。”看護職員”を超えないよう記載ください。" sqref="I106" xr:uid="{0865D1A0-9B80-4E02-95D6-592A1C03981B}">
      <formula1>IF(ISNUMBER($I$106)=TRUE,AND($I$106*10=INT($I$106*10),$I$105&gt;=$I$106,$I$106&gt;=0),OR($I$106="*",$I$106="＊"))</formula1>
    </dataValidation>
    <dataValidation type="custom" imeMode="halfAlpha" operator="greaterThanOrEqual" showInputMessage="1" showErrorMessage="1" error="0以上で小数第一位まで記載ください。”その他の医療技術者等”を超えないよう記載ください。" sqref="I130" xr:uid="{6BEF299F-D8B2-455A-A5B6-B82803A18F3D}">
      <formula1>IF(ISNUMBER($I$130)=TRUE,AND($I$130*10=INT($I$130*10),$I$129&gt;=$I$130,$I$130&gt;=0),OR($I$130="*",$I$130="＊"))</formula1>
    </dataValidation>
    <dataValidation type="custom" imeMode="halfAlpha" operator="greaterThanOrEqual" showInputMessage="1" showErrorMessage="1" error="0以上で小数第一位まで記載ください。”その他の医療技術者等”を超えないよう記載ください。" sqref="I133" xr:uid="{D7DB4DF9-3B85-4675-B0B8-26E93D9047FF}">
      <formula1>IF(ISNUMBER($I$133)=TRUE,AND($I$133*10=INT($I$133*10),$I$110&gt;=$I$133,$I$133&gt;=0),OR($I$133="*",$I$133="＊"))</formula1>
    </dataValidation>
    <dataValidation type="custom" imeMode="halfAlpha" operator="greaterThanOrEqual" showInputMessage="1" showErrorMessage="1" error="0以上で小数第一位まで記載ください。”栄養士等”を超えないよう記載ください。" sqref="I124" xr:uid="{40698C15-5D9B-4DCB-ADC1-DD035880AB67}">
      <formula1>IF(ISNUMBER($I$124)=TRUE,AND($I$124*10=INT($I$124*10),$I$121&gt;=$I$124,$I$124&gt;=0),OR($I$124="*",$I$124="＊"))</formula1>
    </dataValidation>
    <dataValidation type="custom" imeMode="halfAlpha" operator="greaterThanOrEqual" showInputMessage="1" showErrorMessage="1" error="0以上で小数第一位まで記載ください。”リハビリスタッフ”を超えないよう記載ください。" sqref="I118" xr:uid="{C703273A-021F-4013-90EF-C6C82D3A3CA0}">
      <formula1>IF(ISNUMBER($I$118)=TRUE,AND($I$118*10=INT($I$118*10),$I$114&gt;=$I$118,$I$118&gt;=0),OR($I$118="*",$I$118="＊",$I$118="-"))</formula1>
    </dataValidation>
    <dataValidation type="custom" imeMode="halfAlpha" operator="greaterThanOrEqual" showInputMessage="1" showErrorMessage="1" error="0以上で小数第一位まで記載ください。”看護職員”を超えないよう記載ください。" sqref="I109" xr:uid="{04EB426C-C5A0-40B0-BEEC-EC5CB8B546C6}">
      <formula1>IF(ISNUMBER($I$109)=TRUE,AND($I$109*10=INT($I$109*10),$I$105&gt;=$I$109,$I$109&gt;=0),OR($I$109="*",$I$109="＊",$I$109="-"))</formula1>
    </dataValidation>
    <dataValidation type="custom" imeMode="halfAlpha" operator="greaterThanOrEqual" showInputMessage="1" showErrorMessage="1" error="0以上で小数第一位まで記載ください。" sqref="I104" xr:uid="{75521245-1A7A-43D1-9B03-0BA9F8F39221}">
      <formula1>IF(ISNUMBER($I$104)=TRUE,AND(INT($I$104)=$I$104,$I$104&gt;=0),OR($I$104="*",$I$104="＊",$I$104="-"))</formula1>
    </dataValidation>
    <dataValidation type="custom" imeMode="halfAlpha" operator="greaterThanOrEqual" showInputMessage="1" showErrorMessage="1" error="0以上で小数第一位まで記載ください。" sqref="I102" xr:uid="{8FADB3D2-F10B-4417-9C68-546503DB615D}">
      <formula1>IF(ISNUMBER($I$102)=TRUE,AND($I$102*10=INT($I$102*10),$I$102&gt;=0),OR($I$102="*",$I$102="＊",$I$102="-"))</formula1>
    </dataValidation>
    <dataValidation type="custom" imeMode="halfAlpha" operator="greaterThanOrEqual" showInputMessage="1" showErrorMessage="1" error="0以上で小数第一位まで記載ください。" sqref="I103" xr:uid="{8AA5715E-D006-4BE5-A8FB-E95E7F53E5AF}">
      <formula1>IF(ISNUMBER($I$103)=TRUE,AND($I$103*10=INT($I$103*10),$I$103&gt;=0),OR($I$103="*",$I$103="＊",$I$103="-"))</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F105" xr:uid="{5458DF2B-1941-4124-8B23-AFAEEBCA773A}">
      <formula1>IF(ISNUMBER($F$105)=TRUE,AND(INT($F$105)=$F$105,$F$105&gt;=SUM($F$106:$F$109),$F$105&gt;=0),OR($F$105="*",$F$105="＊"))</formula1>
    </dataValidation>
    <dataValidation type="custom" showInputMessage="1" showErrorMessage="1" error="自然数を記載ください。”管理栄養士””栄養士””調理師”の合計値以上を記載ください。" prompt="区分できない場合、計算式を削除して記載ください。" sqref="F121" xr:uid="{61B4C25F-5FFF-4B09-BC60-E14036F42263}">
      <formula1>IF(ISNUMBER($F$121)=TRUE,AND(INT($F$121)=$F$121,$F$121&gt;=SUM($F$122:$F$124),$F$121&gt;=0),OR($F$121="*",$F$121="＊"))</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F114" xr:uid="{832D2CA7-1E90-4795-A86D-FE1089BF12D1}">
      <formula1>IF(ISNUMBER($F$114)=TRUE,AND(INT($F$114)=$F$114,$F$114&gt;=SUM($F$115:$F$118),$F$114&gt;=0),OR($F$114="*",$F$114="＊"))</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F110" xr:uid="{81ECD018-B3C3-473B-8B01-99EE87B4EC59}">
      <formula1>IF(ISNUMBER($F$110)=TRUE,AND(INT($F$110)=$F$110,$F$110&gt;=SUM(F111,F112,F113,F114,F119,F120,F121,F125,F126,F127,F128,F129,F133),$F$110&gt;=0),OR($F$110="*",$F$110="＊"))</formula1>
    </dataValidation>
    <dataValidation type="custom" showInputMessage="1" showErrorMessage="1" error="自然数を記載ください。”管理栄養士””栄養士””調理師”の合計値以上を記載ください。" prompt="区分できない場合、計算式を削除して記載ください。" sqref="G121" xr:uid="{AFEAC84B-FEE4-43C4-A4D3-88AB30A3905E}">
      <formula1>IF(ISNUMBER($G$121)=TRUE,AND(INT($G$121)=$G$121,$G$121&gt;=SUM($G$122:$G$124),$G$121&gt;=0),OR($G$121="*",$G$121="＊"))</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G114" xr:uid="{185DCBDD-4191-420C-92D9-036E33954294}">
      <formula1>IF(ISNUMBER($G$114)=TRUE,AND(INT($G$114)=$G$114,$G$114&gt;=SUM($G$115:$G$118),$G$114&gt;=0),OR($G$114="*",$G$114="＊"))</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G110" xr:uid="{5AD87676-6F59-48CE-8E7D-906E398DBE0E}">
      <formula1>IF(ISNUMBER($G$110)=TRUE,AND(INT($G$110)=$G$110,$G$110&gt;=SUM(G111,G112,G113,G114,G119,G120,G121,G125,G126,G127,G128,G129,G133),$G$110&gt;=0),OR($G$110="*",$G$110="＊"))</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G105" xr:uid="{F0852625-9822-4C6C-82E3-C09406879279}">
      <formula1>IF(ISNUMBER($G$105)=TRUE,AND(INT($G$105)=$G$105,$G$105&gt;=SUM($G$106:$G$109),$G$105&gt;=0),OR($G$105="*",$G$105="＊"))</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G129" xr:uid="{AA0A6280-193B-40DD-B80E-3E51758A49EC}">
      <formula1>IF(ISNUMBER($G$129)=TRUE,AND(INT($G$129)=$G$129,$G$129&gt;=_xlfn.AGGREGATE(9,3,$G$130:$G$132),$G$129&gt;=0),OR($G$129="*",$G$129="＊"))</formula1>
    </dataValidation>
    <dataValidation type="custom" showInputMessage="1" showErrorMessage="1" error="自然数を記載ください。”管理栄養士””栄養士””調理師”の合計値以上を記載ください。" prompt="区分できない場合、計算式を削除して記載ください。" sqref="H121" xr:uid="{E71683BB-F806-4DF5-8928-8B2B0165D313}">
      <formula1>IF(ISNUMBER($H$121)=TRUE,AND(INT($H$121)=$H$121,$H$121&gt;=SUM($H$122:$H$124),$H$121&gt;=0),OR($H$121="*",$H$121="＊"))</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H114" xr:uid="{170427FB-11DF-48B2-9AFD-2855A3358705}">
      <formula1>IF(ISNUMBER($H$114)=TRUE,AND(INT($H$114)=$H$114,$H$114&gt;=SUM($H$115:$H$118),$H$114&gt;=0),OR($H$114="*",$H$114="＊"))</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H110" xr:uid="{83D06B0F-DB4F-44C1-96A7-AE50257629EB}">
      <formula1>IF(ISNUMBER($H$110)=TRUE,AND(INT($H$110)=$H$110,$H$110&gt;=SUM(H111,H112,H113,H114,H119,H120,H121,H125,H126,H127,H128,H129,H133),$H$110&gt;=0),OR($H$110="*",$H$110="＊"))</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H129" xr:uid="{2B51E7E3-02B1-4A00-9F14-63B9C87D8ABF}">
      <formula1>IF(ISNUMBER($H$129)=TRUE,AND(INT($H$129)=$H$129,$H$129&gt;=SUM($H$130:$H$132),$H$129&gt;=0),OR($H$129="*",$H$129="＊"))</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I110" xr:uid="{CDEE7953-54D9-4A55-8134-3EC2724B1F28}">
      <formula1>IF(ISNUMBER($I$110)=TRUE,AND($I$110*10=INT($I$110*10),$I$110&gt;=SUM(I111,I112,I113,I114,I119,I120,I121,I125,I126,I127,I128,I129,I133),$I$110&gt;=0),OR($I$110="*",$I$110="＊"))</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I121" xr:uid="{D836294F-8DEE-48FE-AE9E-401A846B8728}">
      <formula1>IF(ISNUMBER($I$121)=TRUE,AND($I$121*10=INT($I$121*10),$I$121&gt;=SUM($I$122:$I$124),$I$121&gt;=0),OR($I$121="*",$I$121="＊"))</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I114" xr:uid="{B7F0D331-A494-4641-A666-9ED6899B1CB8}">
      <formula1>IF(ISNUMBER($I$114)=TRUE,AND($I$114*10=INT($I$114*10),$I$114&gt;=SUM($I$115:$I$118),$I$114&gt;=0),OR($I$114="*",$I$114="＊"))</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I129" xr:uid="{308CCE40-90B4-49FB-B25D-34A6F8C77384}">
      <formula1>IF(ISNUMBER($I$129)=TRUE,AND($I$129*10=INT($I$129*10),$I$129&gt;=SUM($I$130:$I$132),$I$129&gt;=0),OR($I$129="*",$I$129="＊"))</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J105" xr:uid="{C7F81ACA-5EFA-46E0-AFFC-9635E4E7E994}">
      <formula1>IF(ISNUMBER($J$105)=TRUE,AND(INT($J$105)=$J$105,$J$105&gt;=SUM($J$106:$J$109),$J$105&gt;=0),OR($J$105="*",$J$105="＊"))</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I105" xr:uid="{E65A2AC0-D9DF-4BB3-933E-87AFDA592DEC}">
      <formula1>IF(ISNUMBER($I$105)=TRUE,AND($I$105*10=INT($I$105*10),$I$105&gt;=SUM($I$106:$I$109),$I$105&gt;=0),OR($I$105="*",$I$105="＊"))</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H105" xr:uid="{836038FF-98A9-4B65-B92D-6643070CBD71}">
      <formula1>IF(ISNUMBER($H$105)=TRUE,AND(INT($H$105)=$H$105,$H$105&gt;=SUM($H$106:$H$109),$H$105&gt;=0),OR($H$105="*",$H$105="＊"))</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J110" xr:uid="{69DE9477-5B74-4421-AE0A-FF052AB6B8AE}">
      <formula1>IF(ISNUMBER($J$110)=TRUE,AND(INT($J$110)=$J$110,$J$110&gt;=SUM(J111,J112,J113,J114,J119,J120,J121,J125,J126,J127,J128,J129,J133),$J$110&gt;=0),OR($J$110="*",$J$110="＊"))</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J114" xr:uid="{D5A4B1FD-8446-425C-A382-470306AAA966}">
      <formula1>IF(ISNUMBER($J$114)=TRUE,AND(INT($J$114)=$J$114,$J$114&gt;=SUM($J$115:$J$118),$J$114&gt;=0),OR($J$114="*",$J$114="＊"))</formula1>
    </dataValidation>
    <dataValidation type="custom" showInputMessage="1" showErrorMessage="1" error="自然数を記載ください。”管理栄養士””栄養士””調理師”の合計値以上を記載ください。" prompt="区分できない場合、計算式を削除して記載ください。" sqref="J121" xr:uid="{4DFFEEF2-AB05-4F4B-AE65-456764DDB415}">
      <formula1>IF(ISNUMBER($J$121)=TRUE,AND(INT($J$121)=$J$121,$J$121&gt;=SUM($J$122:$J$124),$J$121&gt;=0),OR($J$121="*",$J$121="＊"))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J129" xr:uid="{BB2C66F1-25CE-4CE0-95A4-E69F9F70FDD0}">
      <formula1>IF(ISNUMBER($J$129)=TRUE,AND(INT($J$129)=$J$129,$J$129&gt;=SUM($J$130:$J$132),$J$129&gt;=0),OR($J$129="*",$J$129="＊"))</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K105" xr:uid="{D4C793CD-1A5A-4230-A1E7-91712F773EE3}">
      <formula1>IF(ISNUMBER($K$105)=TRUE,AND($K$105*10=INT($K$105*10),$K$105&gt;=SUM($K$106:$K$109),$K$105&gt;=0),OR($K$105="*",$K$105="＊"))</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K110" xr:uid="{04FBE239-59C9-463C-BB5F-783DE2D81AA4}">
      <formula1>IF(ISNUMBER($K$110)=TRUE,AND($K$110*10=INT($K$110*10),$K$110&gt;=SUM(K111,K112,K113,K114,K119,K120,K121,K125,K126,K127,K128,K129,K133),$K$110&gt;=0),OR($K$110="*",$K$110="＊"))</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K114" xr:uid="{4B60B004-6DF7-4FF6-BA92-1098A8C791EA}">
      <formula1>IF(ISNUMBER($K$114)=TRUE,AND($K$114*10=INT($K$114*10),$K$114&gt;=SUM($K$115:$K$118),$K$114&gt;=0),OR($K$114="*",$K$114="＊"))</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K121" xr:uid="{EFF00320-6773-4DC1-AFCE-E4DC52863D61}">
      <formula1>IF(ISNUMBER($K$121)=TRUE,AND($K$121*10=INT($K$121*10),$K$121&gt;=SUM($K$122:$K$124),$K$121&gt;=0),OR($K$121="*",$K$121="＊"))</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K129" xr:uid="{0462593F-AC2A-44EB-895A-E8E95F2567A3}">
      <formula1>IF(ISNUMBER($K$129)=TRUE,AND($K$129*10=INT($K$129*10),$K$129&gt;=SUM($K$130:$K$132),$K$129&gt;=0),OR($K$129="*",$K$129="＊"))</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O105" xr:uid="{05E813D7-AEA8-4892-BCA2-09B7DF4E136A}">
      <formula1>IF(ISNUMBER($O$105)=TRUE,AND(INT($O$105)=$O$105,$O$105&gt;=SUM($O$106:$O$109),$O$105&gt;=0),OR($O$105="*",$O$105="＊"))</formula1>
    </dataValidation>
    <dataValidation type="custom" imeMode="halfAlpha" operator="greaterThanOrEqual" showInputMessage="1" showErrorMessage="1" error="0以上で小数第一位まで記載ください。”保健師””助産師””看護師””准看護師”の合計値以上を記載ください。" prompt="区分できない場合、計算式を削除して記載ください。" sqref="P105" xr:uid="{8C44B7D5-41F5-459B-A6D2-CF49D786EB20}">
      <formula1>IF(ISNUMBER($P$105)=TRUE,AND($P$105*10=INT($P$105*10),$P$105&gt;=SUM($P$106:$P$109),$P$105&gt;=0),OR($P$105="*",$P$105="＊"))</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M105" xr:uid="{CF568B58-C155-49AE-9306-86466C01A5B6}">
      <formula1>IF(ISNUMBER($M$105)=TRUE,AND(INT($M$105)=$M$105,$M$105&gt;=SUM($M$106:$M$109),$M$105&gt;=0),OR($M$105="*",$M$105="＊"))</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M110" xr:uid="{B2D04785-5D02-4C63-A400-91674FB4AF62}">
      <formula1>IF(ISNUMBER($M$110)=TRUE,AND(INT($M$110)=$M$110,$M$110&gt;=SUM(M111,M112,M113,M114,M119,M120,M121,M125,M126,M127,M128,M129,M133),$M$110&gt;=0),OR($M$110="*",$M$110="＊"))</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M114" xr:uid="{52F0B9F0-D300-4E27-8200-A3A2F0265ACA}">
      <formula1>IF(ISNUMBER($M$114)=TRUE,AND(INT($M$114)=$M$114,$M$114&gt;=SUM($M$115:$M$118),$M$114&gt;=0),OR($M$114="*",$M$114="＊"))</formula1>
    </dataValidation>
    <dataValidation type="custom" showInputMessage="1" showErrorMessage="1" error="自然数を記載ください。”管理栄養士””栄養士””調理師”の合計値以上を記載ください。" prompt="区分できない場合、計算式を削除して記載ください。" sqref="M121" xr:uid="{40396352-8550-4E0F-8B1D-DFA655CE9D55}">
      <formula1>IF(ISNUMBER($M$121)=TRUE,AND(INT($M$121)=$M$121,$M$121&gt;=SUM($M$122:$M$124),$M$121&gt;=0),OR($M$121="*",$M$121="＊"))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M129" xr:uid="{5BF42ABD-F136-4DB2-9CC3-D00F7097D403}">
      <formula1>IF(ISNUMBER($M$129)=TRUE,AND(INT($M$129)=$M$129,$M$129&gt;=SUM($M$130:$M$132),$M$129&gt;=0),OR($M$129="*",$M$129="＊"))</formula1>
    </dataValidation>
    <dataValidation type="custom" imeMode="halfAlpha" operator="notEqual" showInputMessage="1" showErrorMessage="1" error="自然数を記載ください。”保健師””助産師””看護師””准看護師”の合計値以上を記載ください。" prompt="区分できない場合、計算式を削除して記載ください。" sqref="N105" xr:uid="{2C0D9AB3-9116-4E36-92BC-C5654093466C}">
      <formula1>IF(ISNUMBER($N$105)=TRUE,AND(INT($N$105)=$N$105,$N$105&gt;=SUM($N$106:$N$109),$N$105&gt;=0),OR($N$105="*",$N$105="＊"))</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N110" xr:uid="{C2263E4C-71AC-4DC7-AFB2-5F9F34671CC5}">
      <formula1>IF(ISNUMBER($N$110)=TRUE,AND(INT($N$110)=$N$110,$N$110&gt;=SUM(N111,N112,N113,N114,N119,N120,N121,N125,N126,N127,N128,N129,N133),$N$110&gt;=0),OR($N$110="*",$N$110="＊"))</formula1>
    </dataValidation>
    <dataValidation type="custom" showInputMessage="1" showErrorMessage="1" error="自然数を記載ください。”管理栄養士””栄養士””調理師”の合計値以上を記載ください。" prompt="区分できない場合、計算式を削除して記載ください。" sqref="N121" xr:uid="{6A1085F2-61DE-4BA2-9C10-E7F8B29DCE56}">
      <formula1>IF(ISNUMBER($N$121)=TRUE,AND(INT($N$121)=$N$121,$N$121&gt;=SUM($N$122:$N$124),$N$121&gt;=0),OR($N$121="*",$N$121="＊"))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N129" xr:uid="{CD6A17F8-0771-4223-93F6-7A4F85AB4BC9}">
      <formula1>IF(ISNUMBER($N$129)=TRUE,AND(INT($N$129)=$N$129,$N$129&gt;=SUM($N$130:$N$132),$N$129&gt;=0),OR($N$129="*",$N$129="＊"))</formula1>
    </dataValidation>
    <dataValidation type="custom" imeMode="halfAlpha" operator="notEqual" showInputMessage="1" showErrorMessage="1" error="自然数を記載ください。”診療放射線技師”から”その他の職員”の合計値以上を記載ください。" prompt="区分できない場合、計算式を削除して記載ください。" sqref="O110" xr:uid="{693BCAC9-C915-4A38-935E-3CAC2EBF8003}">
      <formula1>IF(ISNUMBER($O$110)=TRUE,AND(INT($O$110)=$O$110,$O$110&gt;=SUM(O111,O112,O113,O114,O119,O120,O121,O125,O126,O127,O128,O129,O133),$O$110&gt;=0),OR($O$110="*",$O$110="＊"))</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O114" xr:uid="{32FD063D-ECC0-4494-942C-2FC754771B84}">
      <formula1>IF(ISNUMBER($O$114)=TRUE,AND(INT($O$114)=$O$114,$O$114&gt;=SUM($O$115:$O$118),$O$114&gt;=0),OR($O$114="*",$O$114="＊"))</formula1>
    </dataValidation>
    <dataValidation type="custom" showInputMessage="1" showErrorMessage="1" error="自然数を記載ください。”管理栄養士””栄養士””調理師”の合計値以上を記載ください。" prompt="区分できない場合、計算式を削除して記載ください。" sqref="O121" xr:uid="{E7DF292A-7851-40F3-ABD3-746338785BD9}">
      <formula1>IF(ISNUMBER($O$121)=TRUE,AND(INT($O$121)=$O$121,$O$121&gt;=SUM($O$122:$O$124),$O$121&gt;=0),OR($O$121="*",$O$121="＊"))</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O129" xr:uid="{60E935A0-1056-47F6-AD13-B1444070CEA8}">
      <formula1>IF(ISNUMBER($O$129)=TRUE,AND(INT($O$129)=$O$129,$O$129&gt;=SUM($O$130:$O$132),$O$129&gt;=0),OR($O$129="*",$O$129="＊"))</formula1>
    </dataValidation>
    <dataValidation type="custom" imeMode="halfAlpha" operator="greaterThanOrEqual" showInputMessage="1" showErrorMessage="1" error="0以上で小数第一位まで記載ください。”診療放射線技師”から”その他の職員”の合計値以上を記載ください。" prompt="区分できない場合、計算式を削除して記載ください。" sqref="P110" xr:uid="{364E5262-F6C7-4D66-9D26-CAD724BE8668}">
      <formula1>IF(ISNUMBER($P$110)=TRUE,AND($P$110*10=INT($P$110*10),$P$110&gt;=SUM(P111,P112,P113,P114,P119,P120,P121,P125,P126,P127,P128,P129,P133),$P$110&gt;=0),OR($P$110="*",$P$110="＊"))</formula1>
    </dataValidation>
    <dataValidation type="custom" imeMode="halfAlpha" operator="greaterThanOrEqual" showInputMessage="1" showErrorMessage="1" error="0以上で小数第一位まで記載ください。”理学療法士””作業療法士””視能訓練士””言語聴覚士”の合計値以上を記載ください。" prompt="区分できない場合、計算式を削除して記載ください。" sqref="P114" xr:uid="{05E1EC7A-6D00-4C45-ABD2-BB2C068F4DB8}">
      <formula1>IF(ISNUMBER($P$114)=TRUE,AND($P$114*10=INT($P$114*10),$P$114&gt;=SUM($P$115:$P$118),$P$114&gt;=0),OR($P$114="*",$P$114="＊"))</formula1>
    </dataValidation>
    <dataValidation type="custom" imeMode="halfAlpha" operator="greaterThanOrEqual" showInputMessage="1" showErrorMessage="1" error="0以上で小数第一位まで記載ください。”管理栄養士””栄養士””調理師”の合計値以上を記載ください。" prompt="区分できない場合、計算式を削除して記載ください。" sqref="P121" xr:uid="{9B195B10-E69C-4BEC-BDB7-BD5C9E4100B7}">
      <formula1>IF(ISNUMBER($P$121)=TRUE,AND($P$121*10=INT($P$121*10),$P$121&gt;=SUM($P$122:$P$124),$P$121&gt;=0),OR($P$121="*",$P$121="＊"))</formula1>
    </dataValidation>
    <dataValidation type="custom" imeMode="halfAlpha" operator="greaterThanOrEqual" showInputMessage="1" showErrorMessage="1" error="0以上で小数第一位まで記載ください。”事務担当職員””医師事務作業補助者””診療情報管理士”の合計値以上を記載ください。" prompt="区分できない場合、計算式を削除して記載ください。" sqref="P129" xr:uid="{F4FC2562-5A99-425C-82BE-77FF1754397F}">
      <formula1>IF(ISNUMBER($P$129)=TRUE,AND($P$129*10=INT($P$129*10),$P$129&gt;=SUM($P$130:$P$132),$P$129&gt;=0),OR($P$129="*",$P$129="＊"))</formula1>
    </dataValidation>
    <dataValidation type="custom" showInputMessage="1" showErrorMessage="1" error="自然数を記載ください。”理学療法士””作業療法士””視能訓練士””言語聴覚士”の合計値以上を記載ください。" prompt="区分できない場合、計算式を削除して記載ください。" sqref="N114" xr:uid="{E40A3E6C-4165-4E0D-A8E3-8DA684DC99D5}">
      <formula1>IF(ISNUMBER($N$114)=TRUE,AND(INT($N$114)=$N$114,$N$114&gt;=SUM($N$115:$N$118),$N$114&gt;=0),OR($N$114="*",$N$114="＊"))</formula1>
    </dataValidation>
    <dataValidation type="custom" showInputMessage="1" showErrorMessage="1" error="自然数を記載ください。”事務担当職員””医師事務作業補助者””診療情報管理士”の合計値以上を記載ください。" prompt="区分できない場合、計算式を削除して記載ください。" sqref="F129" xr:uid="{8EC2F6E9-00C0-44FB-A659-2772B36A96A8}">
      <formula1>IF(ISNUMBER($F$129)=TRUE,AND(INT($F$129)=$F$129,$F$129&gt;=SUM($F$130:$F$132),$F$129&gt;=0),OR($F$129="*",$F$129="＊"))</formula1>
    </dataValidation>
    <dataValidation type="custom" showInputMessage="1" showErrorMessage="1" error="自然数を記載ください。&quot;その他の医療技術者等”を超えないよう記載ください。" sqref="G126" xr:uid="{66B0DEF7-5A42-4DC9-B7AC-A5E369E2B966}">
      <formula1>IF(ISNUMBER($G$126)=TRUE,AND(INT($G$126)=$G$126,$G$110&gt;=$G$126,$G$126&gt;=0),OR($G$126="*",$G$126="＊"))</formula1>
    </dataValidation>
    <dataValidation type="custom" imeMode="halfAlpha" operator="notEqual" showInputMessage="1" showErrorMessage="1" error="整数を記載ください。" sqref="L24" xr:uid="{FA51547F-3C57-4627-AEFF-77C2932196E2}">
      <formula1>AND(INT($L$24)=$L$24)</formula1>
    </dataValidation>
    <dataValidation type="custom" imeMode="halfAlpha" operator="notEqual" showInputMessage="1" showErrorMessage="1" error="整数を記載ください。" sqref="L70" xr:uid="{ED9C16C9-1B98-41B9-B049-E78FE0CA1774}">
      <formula1>AND(INT($L$70)=$L$70)</formula1>
    </dataValidation>
  </dataValidations>
  <printOptions horizontalCentered="1" verticalCentered="1"/>
  <pageMargins left="0.39370078740157483" right="0.19685039370078741" top="0.59055118110236227" bottom="0.19685039370078741" header="0.39370078740157483" footer="0.19685039370078741"/>
  <pageSetup paperSize="9" scale="67" orientation="portrait" r:id="rId1"/>
  <colBreaks count="1" manualBreakCount="1">
    <brk id="16" min="2" max="78" man="1"/>
  </colBreaks>
  <drawing r:id="rId2"/>
  <extLst>
    <ext xmlns:x14="http://schemas.microsoft.com/office/spreadsheetml/2009/9/main" uri="{CCE6A557-97BC-4b89-ADB6-D9C93CAAB3DF}">
      <x14:dataValidations xmlns:xm="http://schemas.microsoft.com/office/excel/2006/main" count="3">
        <x14:dataValidation type="list" errorStyle="warning" allowBlank="1" showInputMessage="1" showErrorMessage="1" error="リスト以外を入力しています。" prompt="市区町村を選択するとリストが表示されます。リストにない場合は直接記載ください。" xr:uid="{7A9C1914-52DE-49F6-974F-5E8FAA351E61}">
          <x14:formula1>
            <xm:f>OFFSET(様式２リスト!$I$1,,,COUNTA(様式２リスト!$I$2:$I$2)-COUNTIF(様式２リスト!$I$2:$I$2,"")+1)</xm:f>
          </x14:formula1>
          <xm:sqref>O12</xm:sqref>
        </x14:dataValidation>
        <x14:dataValidation type="list" allowBlank="1" showInputMessage="1" showErrorMessage="1" error="リストから選択ください。" prompt="診療所が所在する都道府県を選択ください。" xr:uid="{2D92DB53-2805-4C03-B5C2-01CA14B09E81}">
          <x14:formula1>
            <xm:f>様式２リスト!$G$1:$G$48</xm:f>
          </x14:formula1>
          <xm:sqref>E12</xm:sqref>
        </x14:dataValidation>
        <x14:dataValidation type="list" errorStyle="warning" allowBlank="1" showInputMessage="1" showErrorMessage="1" error="リスト以外の市区町村を入力しようとしています。" prompt="都道府県を選択するとリストが表示されます。リストにない場合は直接記載ください。" xr:uid="{DA2A7BE4-4607-4C6D-B3ED-937DAD26F374}">
          <x14:formula1>
            <xm:f>OFFSET(様式２リスト!$H$1,,,COUNTA(様式２リスト!$H$2:$H$189)-COUNTIF(様式２リスト!$H$2:$H$189,"")+1)</xm:f>
          </x14:formula1>
          <xm:sqref>H12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6036E-7033-4F69-85EB-64904C9E08CF}">
  <sheetPr>
    <tabColor theme="9"/>
    <pageSetUpPr fitToPage="1"/>
  </sheetPr>
  <dimension ref="A2:E51"/>
  <sheetViews>
    <sheetView showGridLines="0" view="pageBreakPreview" zoomScaleNormal="100" zoomScaleSheetLayoutView="100" workbookViewId="0">
      <pane xSplit="4" ySplit="2" topLeftCell="E3" activePane="bottomRight" state="frozen"/>
      <selection activeCell="A3" sqref="A3"/>
      <selection pane="topRight" activeCell="A3" sqref="A3"/>
      <selection pane="bottomLeft" activeCell="A3" sqref="A3"/>
      <selection pane="bottomRight" activeCell="B2" sqref="B2:C2"/>
    </sheetView>
  </sheetViews>
  <sheetFormatPr defaultColWidth="10.625" defaultRowHeight="19.5" customHeight="1" x14ac:dyDescent="0.4"/>
  <cols>
    <col min="1" max="1" width="3.125" style="6" customWidth="1"/>
    <col min="2" max="2" width="3.125" style="1" customWidth="1"/>
    <col min="3" max="3" width="20.625" style="69" customWidth="1"/>
    <col min="4" max="4" width="40.625" style="69" customWidth="1"/>
    <col min="5" max="5" width="3.125" style="6" customWidth="1"/>
    <col min="6" max="16384" width="10.625" style="6"/>
  </cols>
  <sheetData>
    <row r="2" spans="2:5" ht="19.5" customHeight="1" x14ac:dyDescent="0.4">
      <c r="B2" s="245" t="s">
        <v>290</v>
      </c>
      <c r="C2" s="246"/>
      <c r="D2" s="64" t="s">
        <v>291</v>
      </c>
      <c r="E2" s="122"/>
    </row>
    <row r="3" spans="2:5" ht="19.5" customHeight="1" x14ac:dyDescent="0.4">
      <c r="B3" s="253" t="s">
        <v>18</v>
      </c>
      <c r="C3" s="253"/>
      <c r="D3" s="65" t="s">
        <v>292</v>
      </c>
      <c r="E3" s="122"/>
    </row>
    <row r="4" spans="2:5" ht="49.5" customHeight="1" x14ac:dyDescent="0.4">
      <c r="B4" s="4" t="s">
        <v>289</v>
      </c>
      <c r="C4" s="62"/>
      <c r="D4" s="9" t="s">
        <v>2762</v>
      </c>
      <c r="E4" s="122"/>
    </row>
    <row r="5" spans="2:5" ht="83.45" customHeight="1" x14ac:dyDescent="0.4">
      <c r="B5" s="3"/>
      <c r="C5" s="36" t="s">
        <v>49</v>
      </c>
      <c r="D5" s="9" t="s">
        <v>2763</v>
      </c>
      <c r="E5" s="122"/>
    </row>
    <row r="6" spans="2:5" ht="30" customHeight="1" x14ac:dyDescent="0.4">
      <c r="B6" s="3"/>
      <c r="C6" s="66" t="s">
        <v>48</v>
      </c>
      <c r="D6" s="70" t="s">
        <v>12</v>
      </c>
      <c r="E6" s="122"/>
    </row>
    <row r="7" spans="2:5" ht="30" customHeight="1" x14ac:dyDescent="0.4">
      <c r="B7" s="3"/>
      <c r="C7" s="36" t="s">
        <v>20</v>
      </c>
      <c r="D7" s="9" t="s">
        <v>2761</v>
      </c>
      <c r="E7" s="122"/>
    </row>
    <row r="8" spans="2:5" s="125" customFormat="1" ht="30" customHeight="1" x14ac:dyDescent="0.4">
      <c r="B8" s="126"/>
      <c r="C8" s="127" t="s">
        <v>3001</v>
      </c>
      <c r="D8" s="128" t="s">
        <v>3002</v>
      </c>
      <c r="E8" s="129"/>
    </row>
    <row r="9" spans="2:5" ht="39.75" customHeight="1" x14ac:dyDescent="0.4">
      <c r="B9" s="4" t="s">
        <v>297</v>
      </c>
      <c r="C9" s="71"/>
      <c r="D9" s="9" t="s">
        <v>2764</v>
      </c>
      <c r="E9" s="122"/>
    </row>
    <row r="10" spans="2:5" ht="66" customHeight="1" x14ac:dyDescent="0.4">
      <c r="B10" s="3"/>
      <c r="C10" s="36" t="s">
        <v>49</v>
      </c>
      <c r="D10" s="9" t="s">
        <v>13</v>
      </c>
      <c r="E10" s="122"/>
    </row>
    <row r="11" spans="2:5" ht="39.75" customHeight="1" x14ac:dyDescent="0.4">
      <c r="B11" s="3"/>
      <c r="C11" s="66" t="s">
        <v>48</v>
      </c>
      <c r="D11" s="70" t="s">
        <v>14</v>
      </c>
      <c r="E11" s="122"/>
    </row>
    <row r="12" spans="2:5" s="125" customFormat="1" ht="30" customHeight="1" x14ac:dyDescent="0.4">
      <c r="B12" s="126"/>
      <c r="C12" s="127" t="s">
        <v>3001</v>
      </c>
      <c r="D12" s="128" t="s">
        <v>3002</v>
      </c>
      <c r="E12" s="129"/>
    </row>
    <row r="13" spans="2:5" ht="72.599999999999994" customHeight="1" x14ac:dyDescent="0.4">
      <c r="B13" s="4" t="s">
        <v>298</v>
      </c>
      <c r="C13" s="62"/>
      <c r="D13" s="9" t="s">
        <v>2771</v>
      </c>
      <c r="E13" s="122"/>
    </row>
    <row r="14" spans="2:5" ht="30" customHeight="1" x14ac:dyDescent="0.4">
      <c r="B14" s="3"/>
      <c r="C14" s="36" t="s">
        <v>34</v>
      </c>
      <c r="D14" s="9" t="s">
        <v>2</v>
      </c>
      <c r="E14" s="122"/>
    </row>
    <row r="15" spans="2:5" ht="30" customHeight="1" x14ac:dyDescent="0.4">
      <c r="B15" s="2"/>
      <c r="C15" s="36" t="s">
        <v>28</v>
      </c>
      <c r="D15" s="65" t="s">
        <v>377</v>
      </c>
      <c r="E15" s="122"/>
    </row>
    <row r="16" spans="2:5" ht="19.5" customHeight="1" x14ac:dyDescent="0.4">
      <c r="B16" s="253" t="s">
        <v>23</v>
      </c>
      <c r="C16" s="253"/>
      <c r="D16" s="65" t="s">
        <v>293</v>
      </c>
      <c r="E16" s="122"/>
    </row>
    <row r="17" spans="2:5" ht="19.5" customHeight="1" x14ac:dyDescent="0.4">
      <c r="B17" s="256" t="s">
        <v>299</v>
      </c>
      <c r="C17" s="257"/>
      <c r="D17" s="9" t="s">
        <v>294</v>
      </c>
      <c r="E17" s="122"/>
    </row>
    <row r="18" spans="2:5" ht="49.5" customHeight="1" x14ac:dyDescent="0.4">
      <c r="B18" s="3"/>
      <c r="C18" s="36" t="s">
        <v>47</v>
      </c>
      <c r="D18" s="67" t="s">
        <v>10</v>
      </c>
      <c r="E18" s="122"/>
    </row>
    <row r="19" spans="2:5" ht="39.75" customHeight="1" x14ac:dyDescent="0.4">
      <c r="B19" s="3"/>
      <c r="C19" s="159" t="s">
        <v>3149</v>
      </c>
      <c r="D19" s="160" t="s">
        <v>35</v>
      </c>
      <c r="E19" s="122"/>
    </row>
    <row r="20" spans="2:5" ht="39.75" customHeight="1" x14ac:dyDescent="0.4">
      <c r="B20" s="3"/>
      <c r="C20" s="161" t="s">
        <v>46</v>
      </c>
      <c r="D20" s="161" t="s">
        <v>36</v>
      </c>
      <c r="E20" s="122"/>
    </row>
    <row r="21" spans="2:5" ht="30" customHeight="1" x14ac:dyDescent="0.4">
      <c r="B21" s="2"/>
      <c r="C21" s="36" t="s">
        <v>45</v>
      </c>
      <c r="D21" s="9" t="s">
        <v>380</v>
      </c>
      <c r="E21" s="122"/>
    </row>
    <row r="22" spans="2:5" ht="19.5" customHeight="1" x14ac:dyDescent="0.4">
      <c r="B22" s="256" t="s">
        <v>300</v>
      </c>
      <c r="C22" s="259"/>
      <c r="D22" s="9" t="s">
        <v>295</v>
      </c>
      <c r="E22" s="122"/>
    </row>
    <row r="23" spans="2:5" ht="30.6" customHeight="1" x14ac:dyDescent="0.4">
      <c r="B23" s="42"/>
      <c r="C23" s="36" t="s">
        <v>387</v>
      </c>
      <c r="D23" s="9" t="s">
        <v>388</v>
      </c>
      <c r="E23" s="122"/>
    </row>
    <row r="24" spans="2:5" ht="30" customHeight="1" x14ac:dyDescent="0.4">
      <c r="B24" s="3"/>
      <c r="C24" s="36" t="s">
        <v>44</v>
      </c>
      <c r="D24" s="9" t="s">
        <v>2765</v>
      </c>
      <c r="E24" s="122"/>
    </row>
    <row r="25" spans="2:5" ht="30" customHeight="1" x14ac:dyDescent="0.4">
      <c r="B25" s="3"/>
      <c r="C25" s="68" t="s">
        <v>43</v>
      </c>
      <c r="D25" s="9" t="s">
        <v>2766</v>
      </c>
      <c r="E25" s="122"/>
    </row>
    <row r="26" spans="2:5" ht="39.75" customHeight="1" x14ac:dyDescent="0.4">
      <c r="B26" s="3"/>
      <c r="C26" s="36" t="s">
        <v>42</v>
      </c>
      <c r="D26" s="10" t="s">
        <v>2767</v>
      </c>
      <c r="E26" s="122"/>
    </row>
    <row r="27" spans="2:5" ht="49.5" customHeight="1" x14ac:dyDescent="0.4">
      <c r="B27" s="3"/>
      <c r="C27" s="36" t="s">
        <v>41</v>
      </c>
      <c r="D27" s="9" t="s">
        <v>2769</v>
      </c>
      <c r="E27" s="122"/>
    </row>
    <row r="28" spans="2:5" ht="49.5" customHeight="1" x14ac:dyDescent="0.4">
      <c r="B28" s="2"/>
      <c r="C28" s="36" t="s">
        <v>40</v>
      </c>
      <c r="D28" s="9" t="s">
        <v>2768</v>
      </c>
      <c r="E28" s="122"/>
    </row>
    <row r="29" spans="2:5" ht="39.75" customHeight="1" x14ac:dyDescent="0.4">
      <c r="B29" s="256" t="s">
        <v>301</v>
      </c>
      <c r="C29" s="257"/>
      <c r="D29" s="9" t="s">
        <v>296</v>
      </c>
      <c r="E29" s="122"/>
    </row>
    <row r="30" spans="2:5" ht="19.5" customHeight="1" x14ac:dyDescent="0.4">
      <c r="B30" s="2"/>
      <c r="C30" s="36" t="s">
        <v>39</v>
      </c>
      <c r="D30" s="9" t="s">
        <v>3</v>
      </c>
      <c r="E30" s="122"/>
    </row>
    <row r="31" spans="2:5" ht="19.5" customHeight="1" x14ac:dyDescent="0.4">
      <c r="B31" s="251" t="s">
        <v>302</v>
      </c>
      <c r="C31" s="252"/>
      <c r="D31" s="9" t="s">
        <v>4</v>
      </c>
      <c r="E31" s="122"/>
    </row>
    <row r="32" spans="2:5" ht="30" customHeight="1" x14ac:dyDescent="0.4">
      <c r="B32" s="251" t="s">
        <v>303</v>
      </c>
      <c r="C32" s="252"/>
      <c r="D32" s="9" t="s">
        <v>5</v>
      </c>
      <c r="E32" s="122"/>
    </row>
    <row r="33" spans="1:5" ht="129.75" customHeight="1" x14ac:dyDescent="0.4">
      <c r="B33" s="249" t="s">
        <v>307</v>
      </c>
      <c r="C33" s="250"/>
      <c r="D33" s="9" t="s">
        <v>401</v>
      </c>
      <c r="E33" s="122"/>
    </row>
    <row r="34" spans="1:5" ht="30" customHeight="1" x14ac:dyDescent="0.4">
      <c r="B34" s="7"/>
      <c r="C34" s="36" t="s">
        <v>33</v>
      </c>
      <c r="D34" s="9" t="s">
        <v>6</v>
      </c>
      <c r="E34" s="122"/>
    </row>
    <row r="35" spans="1:5" ht="49.5" customHeight="1" x14ac:dyDescent="0.4">
      <c r="B35" s="7"/>
      <c r="C35" s="36" t="s">
        <v>24</v>
      </c>
      <c r="D35" s="9" t="s">
        <v>3085</v>
      </c>
      <c r="E35" s="122"/>
    </row>
    <row r="36" spans="1:5" ht="39.75" customHeight="1" x14ac:dyDescent="0.4">
      <c r="B36" s="8"/>
      <c r="C36" s="36" t="s">
        <v>25</v>
      </c>
      <c r="D36" s="9" t="s">
        <v>70</v>
      </c>
      <c r="E36" s="122"/>
    </row>
    <row r="37" spans="1:5" ht="19.5" customHeight="1" x14ac:dyDescent="0.4">
      <c r="B37" s="258" t="s">
        <v>286</v>
      </c>
      <c r="C37" s="258"/>
      <c r="D37" s="36" t="s">
        <v>286</v>
      </c>
      <c r="E37" s="122"/>
    </row>
    <row r="38" spans="1:5" ht="39.75" customHeight="1" x14ac:dyDescent="0.4">
      <c r="B38" s="256" t="s">
        <v>26</v>
      </c>
      <c r="C38" s="254"/>
      <c r="D38" s="36" t="s">
        <v>72</v>
      </c>
      <c r="E38" s="122"/>
    </row>
    <row r="39" spans="1:5" ht="19.5" customHeight="1" x14ac:dyDescent="0.4">
      <c r="B39" s="3"/>
      <c r="C39" s="72" t="s">
        <v>27</v>
      </c>
      <c r="D39" s="9" t="s">
        <v>8</v>
      </c>
      <c r="E39" s="122"/>
    </row>
    <row r="40" spans="1:5" ht="39.6" customHeight="1" x14ac:dyDescent="0.4">
      <c r="B40" s="3"/>
      <c r="C40" s="72" t="s">
        <v>28</v>
      </c>
      <c r="D40" s="20" t="s">
        <v>378</v>
      </c>
      <c r="E40" s="122"/>
    </row>
    <row r="41" spans="1:5" ht="39.6" customHeight="1" x14ac:dyDescent="0.4">
      <c r="B41" s="2"/>
      <c r="C41" s="72" t="s">
        <v>29</v>
      </c>
      <c r="D41" s="9" t="s">
        <v>379</v>
      </c>
      <c r="E41" s="122"/>
    </row>
    <row r="42" spans="1:5" ht="49.5" customHeight="1" x14ac:dyDescent="0.4">
      <c r="B42" s="253" t="s">
        <v>30</v>
      </c>
      <c r="C42" s="253"/>
      <c r="D42" s="9" t="s">
        <v>71</v>
      </c>
      <c r="E42" s="122"/>
    </row>
    <row r="43" spans="1:5" ht="19.5" customHeight="1" x14ac:dyDescent="0.4">
      <c r="B43" s="251" t="s">
        <v>304</v>
      </c>
      <c r="C43" s="252"/>
      <c r="D43" s="9" t="s">
        <v>9</v>
      </c>
      <c r="E43" s="122"/>
    </row>
    <row r="44" spans="1:5" ht="19.5" customHeight="1" x14ac:dyDescent="0.4">
      <c r="B44" s="253" t="s">
        <v>287</v>
      </c>
      <c r="C44" s="253"/>
      <c r="D44" s="10" t="s">
        <v>287</v>
      </c>
      <c r="E44" s="122"/>
    </row>
    <row r="45" spans="1:5" ht="19.5" customHeight="1" x14ac:dyDescent="0.4">
      <c r="B45" s="255" t="s">
        <v>31</v>
      </c>
      <c r="C45" s="253"/>
      <c r="D45" s="20" t="s">
        <v>37</v>
      </c>
      <c r="E45" s="122"/>
    </row>
    <row r="46" spans="1:5" ht="39.6" customHeight="1" x14ac:dyDescent="0.4">
      <c r="B46" s="3"/>
      <c r="C46" s="61" t="s">
        <v>28</v>
      </c>
      <c r="D46" s="20" t="s">
        <v>375</v>
      </c>
      <c r="E46" s="122"/>
    </row>
    <row r="47" spans="1:5" ht="39" customHeight="1" x14ac:dyDescent="0.4">
      <c r="B47" s="2"/>
      <c r="C47" s="61" t="s">
        <v>29</v>
      </c>
      <c r="D47" s="20" t="s">
        <v>376</v>
      </c>
      <c r="E47" s="122"/>
    </row>
    <row r="48" spans="1:5" ht="39.75" customHeight="1" x14ac:dyDescent="0.4">
      <c r="A48" s="5"/>
      <c r="B48" s="254" t="s">
        <v>32</v>
      </c>
      <c r="C48" s="248"/>
      <c r="D48" s="20" t="s">
        <v>305</v>
      </c>
      <c r="E48" s="122"/>
    </row>
    <row r="49" spans="1:5" ht="30" customHeight="1" x14ac:dyDescent="0.4">
      <c r="A49" s="5"/>
      <c r="B49" s="247" t="s">
        <v>288</v>
      </c>
      <c r="C49" s="254"/>
      <c r="D49" s="9" t="s">
        <v>3086</v>
      </c>
      <c r="E49" s="122"/>
    </row>
    <row r="50" spans="1:5" ht="30" customHeight="1" collapsed="1" x14ac:dyDescent="0.4">
      <c r="A50" s="5"/>
      <c r="B50" s="247" t="s">
        <v>99</v>
      </c>
      <c r="C50" s="248"/>
      <c r="D50" s="20" t="s">
        <v>402</v>
      </c>
      <c r="E50" s="122"/>
    </row>
    <row r="51" spans="1:5" ht="30" customHeight="1" collapsed="1" x14ac:dyDescent="0.4">
      <c r="A51" s="5"/>
      <c r="B51" s="247" t="s">
        <v>306</v>
      </c>
      <c r="C51" s="248"/>
      <c r="D51" s="65" t="s">
        <v>306</v>
      </c>
      <c r="E51" s="122"/>
    </row>
  </sheetData>
  <sheetProtection algorithmName="SHA-512" hashValue="SpTQCfNZ4TR1ur84MdJzleu9gxx+zerCuK5LlXiA4F/eJtqKsY1qO+Y+K5D7JNIG4o2Xn7tUhfbHu6LOgDSjHg==" saltValue="wU6EndQqDEOky89HAC08AQ==" spinCount="100000" sheet="1" objects="1" scenarios="1"/>
  <mergeCells count="19">
    <mergeCell ref="B16:C16"/>
    <mergeCell ref="B17:C17"/>
    <mergeCell ref="B22:C22"/>
    <mergeCell ref="B2:C2"/>
    <mergeCell ref="B51:C51"/>
    <mergeCell ref="B33:C33"/>
    <mergeCell ref="B31:C31"/>
    <mergeCell ref="B32:C32"/>
    <mergeCell ref="B43:C43"/>
    <mergeCell ref="B42:C42"/>
    <mergeCell ref="B44:C44"/>
    <mergeCell ref="B49:C49"/>
    <mergeCell ref="B45:C45"/>
    <mergeCell ref="B48:C48"/>
    <mergeCell ref="B50:C50"/>
    <mergeCell ref="B29:C29"/>
    <mergeCell ref="B37:C37"/>
    <mergeCell ref="B38:C38"/>
    <mergeCell ref="B3:C3"/>
  </mergeCells>
  <phoneticPr fontId="1"/>
  <printOptions horizontalCentered="1"/>
  <pageMargins left="0.39370078740157483" right="0.39370078740157483" top="0.78740157480314965" bottom="0.78740157480314965" header="0.39370078740157483" footer="0.39370078740157483"/>
  <pageSetup paperSize="9" fitToHeight="0" orientation="portrait" cellComments="asDisplayed" r:id="rId1"/>
  <rowBreaks count="2" manualBreakCount="2">
    <brk id="18" max="4" man="1"/>
    <brk id="35"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AA854-C659-44C3-B884-DAA399CD808D}">
  <sheetPr>
    <tabColor theme="9"/>
    <pageSetUpPr fitToPage="1"/>
  </sheetPr>
  <dimension ref="B2:J34"/>
  <sheetViews>
    <sheetView showGridLines="0" view="pageBreakPreview" zoomScaleNormal="100" zoomScaleSheetLayoutView="100" workbookViewId="0">
      <pane xSplit="5" ySplit="2" topLeftCell="F3" activePane="bottomRight" state="frozen"/>
      <selection activeCell="A3" sqref="A3"/>
      <selection pane="topRight" activeCell="A3" sqref="A3"/>
      <selection pane="bottomLeft" activeCell="A3" sqref="A3"/>
      <selection pane="bottomRight" activeCell="B2" sqref="B2:D2"/>
    </sheetView>
  </sheetViews>
  <sheetFormatPr defaultColWidth="10.625" defaultRowHeight="19.5" customHeight="1" x14ac:dyDescent="0.4"/>
  <cols>
    <col min="1" max="1" width="2.625" style="6" customWidth="1"/>
    <col min="2" max="3" width="3.125" style="1" customWidth="1"/>
    <col min="4" max="4" width="15.625" style="1" customWidth="1"/>
    <col min="5" max="5" width="45.625" style="1" customWidth="1"/>
    <col min="6" max="6" width="3.125" style="6" customWidth="1"/>
    <col min="7" max="16384" width="10.625" style="6"/>
  </cols>
  <sheetData>
    <row r="2" spans="2:10" ht="19.5" customHeight="1" x14ac:dyDescent="0.4">
      <c r="B2" s="245" t="s">
        <v>54</v>
      </c>
      <c r="C2" s="260"/>
      <c r="D2" s="246"/>
      <c r="E2" s="21" t="s">
        <v>291</v>
      </c>
      <c r="G2" s="6" t="s">
        <v>330</v>
      </c>
      <c r="H2" s="6" t="s">
        <v>353</v>
      </c>
      <c r="I2" s="6" t="s">
        <v>361</v>
      </c>
      <c r="J2" s="6" t="s">
        <v>398</v>
      </c>
    </row>
    <row r="3" spans="2:10" ht="39.75" customHeight="1" x14ac:dyDescent="0.4">
      <c r="B3" s="253" t="s">
        <v>308</v>
      </c>
      <c r="C3" s="253"/>
      <c r="D3" s="253"/>
      <c r="E3" s="40" t="s">
        <v>3128</v>
      </c>
      <c r="G3" s="39" t="s">
        <v>329</v>
      </c>
    </row>
    <row r="4" spans="2:10" ht="54" customHeight="1" x14ac:dyDescent="0.4">
      <c r="B4" s="247" t="s">
        <v>309</v>
      </c>
      <c r="C4" s="254"/>
      <c r="D4" s="248"/>
      <c r="E4" s="40" t="s">
        <v>3129</v>
      </c>
      <c r="G4" s="6" t="s">
        <v>331</v>
      </c>
    </row>
    <row r="5" spans="2:10" ht="39.75" customHeight="1" x14ac:dyDescent="0.4">
      <c r="B5" s="247" t="s">
        <v>310</v>
      </c>
      <c r="C5" s="254"/>
      <c r="D5" s="248"/>
      <c r="E5" s="40" t="s">
        <v>333</v>
      </c>
      <c r="G5" s="6" t="s">
        <v>332</v>
      </c>
    </row>
    <row r="6" spans="2:10" ht="39.75" customHeight="1" x14ac:dyDescent="0.4">
      <c r="B6" s="256" t="s">
        <v>311</v>
      </c>
      <c r="C6" s="259"/>
      <c r="D6" s="257"/>
      <c r="E6" s="40" t="s">
        <v>354</v>
      </c>
    </row>
    <row r="7" spans="2:10" ht="39.75" customHeight="1" x14ac:dyDescent="0.4">
      <c r="B7" s="3"/>
      <c r="C7" s="247" t="s">
        <v>312</v>
      </c>
      <c r="D7" s="248"/>
      <c r="E7" s="40" t="s">
        <v>338</v>
      </c>
      <c r="G7" s="6" t="s">
        <v>334</v>
      </c>
    </row>
    <row r="8" spans="2:10" ht="39.75" customHeight="1" x14ac:dyDescent="0.4">
      <c r="B8" s="3"/>
      <c r="C8" s="247" t="s">
        <v>53</v>
      </c>
      <c r="D8" s="248"/>
      <c r="E8" s="40" t="s">
        <v>335</v>
      </c>
      <c r="G8" s="6" t="s">
        <v>335</v>
      </c>
    </row>
    <row r="9" spans="2:10" ht="39.75" customHeight="1" x14ac:dyDescent="0.4">
      <c r="B9" s="3"/>
      <c r="C9" s="247" t="s">
        <v>51</v>
      </c>
      <c r="D9" s="248"/>
      <c r="E9" s="40" t="s">
        <v>336</v>
      </c>
      <c r="G9" s="6" t="s">
        <v>336</v>
      </c>
    </row>
    <row r="10" spans="2:10" ht="39.75" customHeight="1" x14ac:dyDescent="0.4">
      <c r="B10" s="2"/>
      <c r="C10" s="247" t="s">
        <v>52</v>
      </c>
      <c r="D10" s="248"/>
      <c r="E10" s="40" t="s">
        <v>337</v>
      </c>
      <c r="G10" s="6" t="s">
        <v>337</v>
      </c>
    </row>
    <row r="11" spans="2:10" ht="39.75" customHeight="1" x14ac:dyDescent="0.4">
      <c r="B11" s="256" t="s">
        <v>313</v>
      </c>
      <c r="C11" s="254"/>
      <c r="D11" s="248"/>
      <c r="E11" s="40" t="s">
        <v>358</v>
      </c>
    </row>
    <row r="12" spans="2:10" ht="39.75" customHeight="1" x14ac:dyDescent="0.4">
      <c r="B12" s="3"/>
      <c r="C12" s="247" t="s">
        <v>314</v>
      </c>
      <c r="D12" s="248"/>
      <c r="E12" s="40" t="s">
        <v>339</v>
      </c>
      <c r="G12" s="6" t="s">
        <v>339</v>
      </c>
    </row>
    <row r="13" spans="2:10" ht="39.75" customHeight="1" x14ac:dyDescent="0.4">
      <c r="B13" s="3"/>
      <c r="C13" s="247" t="s">
        <v>315</v>
      </c>
      <c r="D13" s="248"/>
      <c r="E13" s="40" t="s">
        <v>360</v>
      </c>
      <c r="I13" s="6" t="s">
        <v>359</v>
      </c>
    </row>
    <row r="14" spans="2:10" ht="39.75" customHeight="1" x14ac:dyDescent="0.4">
      <c r="B14" s="3"/>
      <c r="C14" s="247" t="s">
        <v>316</v>
      </c>
      <c r="D14" s="248"/>
      <c r="E14" s="40" t="s">
        <v>340</v>
      </c>
      <c r="G14" s="6" t="s">
        <v>340</v>
      </c>
    </row>
    <row r="15" spans="2:10" ht="39.75" customHeight="1" x14ac:dyDescent="0.4">
      <c r="B15" s="3"/>
      <c r="C15" s="256" t="s">
        <v>63</v>
      </c>
      <c r="D15" s="248"/>
      <c r="E15" s="40" t="s">
        <v>355</v>
      </c>
    </row>
    <row r="16" spans="2:10" ht="39.75" customHeight="1" x14ac:dyDescent="0.4">
      <c r="B16" s="3"/>
      <c r="C16" s="3"/>
      <c r="D16" s="38" t="s">
        <v>317</v>
      </c>
      <c r="E16" s="40" t="s">
        <v>342</v>
      </c>
      <c r="G16" s="6" t="s">
        <v>341</v>
      </c>
    </row>
    <row r="17" spans="2:10" ht="39.75" customHeight="1" x14ac:dyDescent="0.4">
      <c r="B17" s="3"/>
      <c r="C17" s="3"/>
      <c r="D17" s="38" t="s">
        <v>318</v>
      </c>
      <c r="E17" s="40" t="s">
        <v>343</v>
      </c>
    </row>
    <row r="18" spans="2:10" ht="39.75" customHeight="1" x14ac:dyDescent="0.4">
      <c r="B18" s="3"/>
      <c r="C18" s="3"/>
      <c r="D18" s="38" t="s">
        <v>319</v>
      </c>
      <c r="E18" s="40" t="s">
        <v>344</v>
      </c>
    </row>
    <row r="19" spans="2:10" ht="39.75" customHeight="1" x14ac:dyDescent="0.4">
      <c r="B19" s="3"/>
      <c r="C19" s="2"/>
      <c r="D19" s="38" t="s">
        <v>320</v>
      </c>
      <c r="E19" s="40" t="s">
        <v>345</v>
      </c>
    </row>
    <row r="20" spans="2:10" ht="39.75" customHeight="1" x14ac:dyDescent="0.4">
      <c r="B20" s="3"/>
      <c r="C20" s="247" t="s">
        <v>57</v>
      </c>
      <c r="D20" s="248"/>
      <c r="E20" s="40" t="s">
        <v>346</v>
      </c>
      <c r="G20" s="6" t="s">
        <v>346</v>
      </c>
    </row>
    <row r="21" spans="2:10" ht="39.75" customHeight="1" x14ac:dyDescent="0.4">
      <c r="B21" s="3"/>
      <c r="C21" s="247" t="s">
        <v>58</v>
      </c>
      <c r="D21" s="248"/>
      <c r="E21" s="40" t="s">
        <v>2770</v>
      </c>
      <c r="G21" s="6" t="s">
        <v>347</v>
      </c>
      <c r="J21" s="6" t="s">
        <v>399</v>
      </c>
    </row>
    <row r="22" spans="2:10" ht="39.75" customHeight="1" x14ac:dyDescent="0.4">
      <c r="B22" s="3"/>
      <c r="C22" s="256" t="s">
        <v>321</v>
      </c>
      <c r="D22" s="248"/>
      <c r="E22" s="40" t="s">
        <v>362</v>
      </c>
    </row>
    <row r="23" spans="2:10" ht="39.75" customHeight="1" x14ac:dyDescent="0.4">
      <c r="B23" s="3"/>
      <c r="C23" s="3"/>
      <c r="D23" s="37" t="s">
        <v>322</v>
      </c>
      <c r="E23" s="40" t="s">
        <v>368</v>
      </c>
    </row>
    <row r="24" spans="2:10" ht="39.75" customHeight="1" x14ac:dyDescent="0.4">
      <c r="B24" s="3"/>
      <c r="C24" s="3"/>
      <c r="D24" s="37" t="s">
        <v>323</v>
      </c>
      <c r="E24" s="40" t="s">
        <v>367</v>
      </c>
      <c r="G24" s="6" t="s">
        <v>348</v>
      </c>
    </row>
    <row r="25" spans="2:10" ht="39.75" customHeight="1" x14ac:dyDescent="0.4">
      <c r="B25" s="3"/>
      <c r="C25" s="2"/>
      <c r="D25" s="37" t="s">
        <v>324</v>
      </c>
      <c r="E25" s="40" t="s">
        <v>385</v>
      </c>
      <c r="I25" s="6" t="s">
        <v>371</v>
      </c>
      <c r="J25" s="6" t="s">
        <v>400</v>
      </c>
    </row>
    <row r="26" spans="2:10" ht="60" customHeight="1" x14ac:dyDescent="0.4">
      <c r="B26" s="3"/>
      <c r="C26" s="247" t="s">
        <v>325</v>
      </c>
      <c r="D26" s="248"/>
      <c r="E26" s="40" t="s">
        <v>366</v>
      </c>
      <c r="I26" s="6" t="s">
        <v>364</v>
      </c>
    </row>
    <row r="27" spans="2:10" ht="75" customHeight="1" x14ac:dyDescent="0.4">
      <c r="B27" s="3"/>
      <c r="C27" s="247" t="s">
        <v>59</v>
      </c>
      <c r="D27" s="248"/>
      <c r="E27" s="40" t="s">
        <v>2775</v>
      </c>
      <c r="I27" s="6" t="s">
        <v>365</v>
      </c>
    </row>
    <row r="28" spans="2:10" ht="39.75" customHeight="1" x14ac:dyDescent="0.4">
      <c r="B28" s="3"/>
      <c r="C28" s="247" t="s">
        <v>64</v>
      </c>
      <c r="D28" s="248"/>
      <c r="E28" s="40" t="s">
        <v>350</v>
      </c>
      <c r="G28" s="6" t="s">
        <v>349</v>
      </c>
    </row>
    <row r="29" spans="2:10" ht="39.75" customHeight="1" x14ac:dyDescent="0.4">
      <c r="B29" s="3"/>
      <c r="C29" s="247" t="s">
        <v>326</v>
      </c>
      <c r="D29" s="248"/>
      <c r="E29" s="40" t="s">
        <v>369</v>
      </c>
      <c r="G29" s="39" t="s">
        <v>370</v>
      </c>
      <c r="H29" s="39"/>
    </row>
    <row r="30" spans="2:10" ht="39.75" customHeight="1" x14ac:dyDescent="0.4">
      <c r="B30" s="3"/>
      <c r="C30" s="256" t="s">
        <v>2772</v>
      </c>
      <c r="D30" s="248"/>
      <c r="E30" s="40" t="s">
        <v>2773</v>
      </c>
      <c r="G30" s="39"/>
      <c r="H30" s="39"/>
    </row>
    <row r="31" spans="2:10" ht="39.75" customHeight="1" x14ac:dyDescent="0.4">
      <c r="B31" s="3"/>
      <c r="C31" s="6"/>
      <c r="D31" s="74" t="s">
        <v>327</v>
      </c>
      <c r="E31" s="75" t="s">
        <v>2774</v>
      </c>
      <c r="G31" s="1"/>
      <c r="H31" s="6" t="s">
        <v>351</v>
      </c>
    </row>
    <row r="32" spans="2:10" ht="39.75" customHeight="1" x14ac:dyDescent="0.4">
      <c r="B32" s="3"/>
      <c r="C32" s="6"/>
      <c r="D32" s="73" t="s">
        <v>61</v>
      </c>
      <c r="E32" s="40" t="s">
        <v>363</v>
      </c>
      <c r="H32" s="6" t="s">
        <v>352</v>
      </c>
    </row>
    <row r="33" spans="2:8" ht="39.75" customHeight="1" x14ac:dyDescent="0.4">
      <c r="B33" s="3"/>
      <c r="C33" s="6"/>
      <c r="D33" s="73" t="s">
        <v>62</v>
      </c>
      <c r="E33" s="40" t="s">
        <v>357</v>
      </c>
      <c r="H33" s="39" t="s">
        <v>356</v>
      </c>
    </row>
    <row r="34" spans="2:8" ht="39.75" customHeight="1" x14ac:dyDescent="0.4">
      <c r="B34" s="2"/>
      <c r="C34" s="247" t="s">
        <v>328</v>
      </c>
      <c r="D34" s="248"/>
      <c r="E34" s="40" t="s">
        <v>358</v>
      </c>
    </row>
  </sheetData>
  <sheetProtection algorithmName="SHA-512" hashValue="jhxQlmUZGnV21xWC8WaE5AURXuq5T0thKyeUJ1sKazQzMJMRfp3pB8tn0jIJYbVgys83i089TJ28lN19m0JdCw==" saltValue="0zw3PZ5b9KdHZj1VirXsQw==" spinCount="100000" sheet="1" objects="1" scenarios="1"/>
  <mergeCells count="23">
    <mergeCell ref="C34:D34"/>
    <mergeCell ref="C15:D15"/>
    <mergeCell ref="C20:D20"/>
    <mergeCell ref="C21:D21"/>
    <mergeCell ref="C22:D22"/>
    <mergeCell ref="C26:D26"/>
    <mergeCell ref="C27:D27"/>
    <mergeCell ref="C28:D28"/>
    <mergeCell ref="C29:D29"/>
    <mergeCell ref="C30:D30"/>
    <mergeCell ref="B2:D2"/>
    <mergeCell ref="B3:D3"/>
    <mergeCell ref="C14:D14"/>
    <mergeCell ref="B4:D4"/>
    <mergeCell ref="B5:D5"/>
    <mergeCell ref="B6:D6"/>
    <mergeCell ref="B11:D11"/>
    <mergeCell ref="C7:D7"/>
    <mergeCell ref="C8:D8"/>
    <mergeCell ref="C9:D9"/>
    <mergeCell ref="C10:D10"/>
    <mergeCell ref="C12:D12"/>
    <mergeCell ref="C13:D13"/>
  </mergeCells>
  <phoneticPr fontId="1"/>
  <printOptions horizontalCentered="1"/>
  <pageMargins left="0.39370078740157483" right="0.39370078740157483" top="0.78740157480314965" bottom="0.78740157480314965" header="0.39370078740157483" footer="0.39370078740157483"/>
  <pageSetup paperSize="9" fitToHeight="0" orientation="portrait" cellComments="asDisplayed"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D3B3-60BB-4265-AAE4-881DBEB6CFF8}">
  <sheetPr>
    <tabColor rgb="FF7030A0"/>
  </sheetPr>
  <dimension ref="A1:QD2"/>
  <sheetViews>
    <sheetView workbookViewId="0">
      <selection activeCell="A2" sqref="A2"/>
    </sheetView>
  </sheetViews>
  <sheetFormatPr defaultRowHeight="18.75" x14ac:dyDescent="0.4"/>
  <cols>
    <col min="1" max="1" width="9" customWidth="1"/>
    <col min="4" max="6" width="9" customWidth="1"/>
    <col min="9" max="13" width="9" customWidth="1"/>
    <col min="15" max="15" width="9" customWidth="1"/>
    <col min="17" max="18" width="9" customWidth="1"/>
    <col min="23" max="27" width="9" customWidth="1"/>
    <col min="29" max="39" width="9" customWidth="1"/>
    <col min="41" max="45" width="9" customWidth="1"/>
    <col min="47" max="49" width="9" customWidth="1"/>
    <col min="51" max="52" width="9" customWidth="1"/>
    <col min="54" max="56" width="9" customWidth="1"/>
    <col min="58" max="60" width="9" customWidth="1"/>
    <col min="62" max="63" width="9" customWidth="1"/>
    <col min="65" max="66" width="9" customWidth="1"/>
    <col min="68" max="77" width="9" customWidth="1"/>
    <col min="79" max="89" width="9" customWidth="1"/>
    <col min="91" max="95" width="9" customWidth="1"/>
    <col min="97" max="99" width="9" customWidth="1"/>
    <col min="101" max="102" width="9" customWidth="1"/>
    <col min="104" max="107" width="9" customWidth="1"/>
    <col min="109" max="111" width="9" customWidth="1"/>
    <col min="113" max="114" width="9" customWidth="1"/>
    <col min="116" max="117" width="9" customWidth="1"/>
    <col min="119" max="141" width="9" customWidth="1"/>
    <col min="143" max="150" width="9" customWidth="1"/>
    <col min="152" max="161" width="9" customWidth="1"/>
    <col min="163" max="166" width="9" customWidth="1"/>
    <col min="169" max="169" width="9" customWidth="1"/>
    <col min="171" max="171" width="9" customWidth="1"/>
    <col min="173" max="176" width="9" customWidth="1"/>
    <col min="179" max="179" width="9" customWidth="1"/>
    <col min="181" max="181" width="9" customWidth="1"/>
    <col min="183" max="187" width="9" customWidth="1"/>
    <col min="189" max="189" width="9" customWidth="1"/>
    <col min="191" max="191" width="9" customWidth="1"/>
    <col min="193" max="196" width="9" customWidth="1"/>
    <col min="199" max="199" width="9" customWidth="1"/>
    <col min="201" max="316" width="9" customWidth="1"/>
    <col min="319" max="319" width="9" customWidth="1"/>
    <col min="321" max="376" width="9" customWidth="1"/>
    <col min="379" max="379" width="9" customWidth="1"/>
    <col min="381" max="381" width="9" customWidth="1"/>
    <col min="383" max="396" width="9" customWidth="1"/>
    <col min="399" max="399" width="9" customWidth="1"/>
    <col min="401" max="446" width="9" customWidth="1"/>
  </cols>
  <sheetData>
    <row r="1" spans="1:446" s="56" customFormat="1" ht="85.9" customHeight="1" x14ac:dyDescent="0.4">
      <c r="A1" s="56" t="s">
        <v>2776</v>
      </c>
      <c r="B1" s="56" t="s">
        <v>2777</v>
      </c>
      <c r="C1" s="56" t="s">
        <v>2628</v>
      </c>
      <c r="D1" s="56" t="s">
        <v>2731</v>
      </c>
      <c r="E1" s="56" t="s">
        <v>2732</v>
      </c>
      <c r="F1" s="56" t="s">
        <v>2733</v>
      </c>
      <c r="G1" s="56" t="s">
        <v>2734</v>
      </c>
      <c r="H1" s="56" t="s">
        <v>2735</v>
      </c>
      <c r="I1" s="56" t="s">
        <v>2726</v>
      </c>
      <c r="J1" s="56" t="s">
        <v>2760</v>
      </c>
      <c r="K1" s="56" t="s">
        <v>2736</v>
      </c>
      <c r="L1" s="56" t="s">
        <v>2737</v>
      </c>
      <c r="M1" s="56" t="s">
        <v>2738</v>
      </c>
      <c r="N1" s="56" t="s">
        <v>2739</v>
      </c>
      <c r="O1" s="56" t="s">
        <v>3082</v>
      </c>
      <c r="P1" s="56" t="s">
        <v>2740</v>
      </c>
      <c r="Q1" s="56" t="s">
        <v>2741</v>
      </c>
      <c r="R1" s="56" t="s">
        <v>2742</v>
      </c>
      <c r="S1" s="56" t="s">
        <v>2743</v>
      </c>
      <c r="T1" s="78" t="s">
        <v>2744</v>
      </c>
      <c r="U1" s="79" t="s">
        <v>2745</v>
      </c>
      <c r="V1" s="79" t="s">
        <v>2746</v>
      </c>
      <c r="W1" s="56" t="s">
        <v>2629</v>
      </c>
      <c r="X1" s="56" t="s">
        <v>2630</v>
      </c>
      <c r="Y1" s="56" t="s">
        <v>2631</v>
      </c>
      <c r="Z1" s="56" t="s">
        <v>2632</v>
      </c>
      <c r="AA1" s="56" t="s">
        <v>3007</v>
      </c>
      <c r="AB1" s="56" t="s">
        <v>2633</v>
      </c>
      <c r="AC1" s="56" t="s">
        <v>2634</v>
      </c>
      <c r="AD1" s="56" t="s">
        <v>2635</v>
      </c>
      <c r="AE1" s="56" t="s">
        <v>2636</v>
      </c>
      <c r="AF1" s="56" t="s">
        <v>3008</v>
      </c>
      <c r="AG1" s="56" t="s">
        <v>2637</v>
      </c>
      <c r="AH1" s="56" t="s">
        <v>2638</v>
      </c>
      <c r="AI1" s="56" t="s">
        <v>2639</v>
      </c>
      <c r="AJ1" s="56" t="s">
        <v>2640</v>
      </c>
      <c r="AK1" s="56" t="s">
        <v>2641</v>
      </c>
      <c r="AL1" s="56" t="s">
        <v>2642</v>
      </c>
      <c r="AM1" s="56" t="s">
        <v>2643</v>
      </c>
      <c r="AN1" s="56" t="s">
        <v>2644</v>
      </c>
      <c r="AO1" s="56" t="s">
        <v>2645</v>
      </c>
      <c r="AP1" s="56" t="s">
        <v>2646</v>
      </c>
      <c r="AQ1" s="56" t="s">
        <v>2647</v>
      </c>
      <c r="AR1" s="56" t="s">
        <v>2648</v>
      </c>
      <c r="AS1" s="56" t="s">
        <v>2649</v>
      </c>
      <c r="AT1" s="56" t="s">
        <v>2650</v>
      </c>
      <c r="AU1" s="56" t="s">
        <v>2651</v>
      </c>
      <c r="AV1" s="56" t="s">
        <v>2652</v>
      </c>
      <c r="AW1" s="56" t="s">
        <v>2653</v>
      </c>
      <c r="AX1" s="80" t="s">
        <v>2654</v>
      </c>
      <c r="AY1" s="56" t="s">
        <v>2655</v>
      </c>
      <c r="AZ1" s="56" t="s">
        <v>2656</v>
      </c>
      <c r="BA1" s="80" t="s">
        <v>2657</v>
      </c>
      <c r="BB1" s="81" t="s">
        <v>2658</v>
      </c>
      <c r="BC1" s="78" t="s">
        <v>2724</v>
      </c>
      <c r="BD1" s="56" t="s">
        <v>2659</v>
      </c>
      <c r="BE1" s="56" t="s">
        <v>2660</v>
      </c>
      <c r="BF1" s="56" t="s">
        <v>2661</v>
      </c>
      <c r="BG1" s="56" t="s">
        <v>2662</v>
      </c>
      <c r="BH1" s="56" t="s">
        <v>2663</v>
      </c>
      <c r="BI1" s="56" t="s">
        <v>2664</v>
      </c>
      <c r="BJ1" s="56" t="s">
        <v>2665</v>
      </c>
      <c r="BK1" s="56" t="s">
        <v>2666</v>
      </c>
      <c r="BL1" s="56" t="s">
        <v>2667</v>
      </c>
      <c r="BM1" s="56" t="s">
        <v>2668</v>
      </c>
      <c r="BN1" s="56" t="s">
        <v>2669</v>
      </c>
      <c r="BO1" s="56" t="s">
        <v>2670</v>
      </c>
      <c r="BP1" s="56" t="s">
        <v>2671</v>
      </c>
      <c r="BQ1" s="56" t="s">
        <v>2672</v>
      </c>
      <c r="BR1" s="56" t="s">
        <v>2673</v>
      </c>
      <c r="BS1" s="56" t="s">
        <v>2674</v>
      </c>
      <c r="BT1" s="56" t="s">
        <v>2675</v>
      </c>
      <c r="BU1" s="56" t="s">
        <v>2676</v>
      </c>
      <c r="BV1" s="56" t="s">
        <v>2677</v>
      </c>
      <c r="BW1" s="56" t="s">
        <v>2678</v>
      </c>
      <c r="BX1" s="56" t="s">
        <v>2679</v>
      </c>
      <c r="BY1" s="56" t="s">
        <v>3009</v>
      </c>
      <c r="BZ1" s="56" t="s">
        <v>2680</v>
      </c>
      <c r="CA1" s="56" t="s">
        <v>2681</v>
      </c>
      <c r="CB1" s="56" t="s">
        <v>2682</v>
      </c>
      <c r="CC1" s="56" t="s">
        <v>2683</v>
      </c>
      <c r="CD1" s="56" t="s">
        <v>3010</v>
      </c>
      <c r="CE1" s="56" t="s">
        <v>2684</v>
      </c>
      <c r="CF1" s="56" t="s">
        <v>2685</v>
      </c>
      <c r="CG1" s="56" t="s">
        <v>2686</v>
      </c>
      <c r="CH1" s="56" t="s">
        <v>2687</v>
      </c>
      <c r="CI1" s="56" t="s">
        <v>2688</v>
      </c>
      <c r="CJ1" s="56" t="s">
        <v>2689</v>
      </c>
      <c r="CK1" s="56" t="s">
        <v>2690</v>
      </c>
      <c r="CL1" s="56" t="s">
        <v>2691</v>
      </c>
      <c r="CM1" s="56" t="s">
        <v>2692</v>
      </c>
      <c r="CN1" s="56" t="s">
        <v>2693</v>
      </c>
      <c r="CO1" s="56" t="s">
        <v>2694</v>
      </c>
      <c r="CP1" s="56" t="s">
        <v>2695</v>
      </c>
      <c r="CQ1" s="56" t="s">
        <v>2696</v>
      </c>
      <c r="CR1" s="56" t="s">
        <v>2697</v>
      </c>
      <c r="CS1" s="56" t="s">
        <v>2698</v>
      </c>
      <c r="CT1" s="56" t="s">
        <v>2699</v>
      </c>
      <c r="CU1" s="56" t="s">
        <v>2700</v>
      </c>
      <c r="CV1" s="80" t="s">
        <v>2701</v>
      </c>
      <c r="CW1" s="56" t="s">
        <v>2702</v>
      </c>
      <c r="CX1" s="56" t="s">
        <v>2703</v>
      </c>
      <c r="CY1" s="80" t="s">
        <v>2704</v>
      </c>
      <c r="CZ1" s="81" t="s">
        <v>2705</v>
      </c>
      <c r="DA1" s="78" t="s">
        <v>2725</v>
      </c>
      <c r="DB1" s="56" t="s">
        <v>2706</v>
      </c>
      <c r="DC1" s="56" t="s">
        <v>2707</v>
      </c>
      <c r="DD1" s="56" t="s">
        <v>2708</v>
      </c>
      <c r="DE1" s="56" t="s">
        <v>2709</v>
      </c>
      <c r="DF1" s="56" t="s">
        <v>2710</v>
      </c>
      <c r="DG1" s="56" t="s">
        <v>2711</v>
      </c>
      <c r="DH1" s="56" t="s">
        <v>2712</v>
      </c>
      <c r="DI1" s="56" t="s">
        <v>2713</v>
      </c>
      <c r="DJ1" s="56" t="s">
        <v>2714</v>
      </c>
      <c r="DK1" s="56" t="s">
        <v>2715</v>
      </c>
      <c r="DL1" s="56" t="s">
        <v>2716</v>
      </c>
      <c r="DM1" s="56" t="s">
        <v>2717</v>
      </c>
      <c r="DN1" s="56" t="s">
        <v>2718</v>
      </c>
      <c r="DO1" s="56" t="s">
        <v>2719</v>
      </c>
      <c r="DP1" s="56" t="s">
        <v>2720</v>
      </c>
      <c r="DQ1" s="56" t="s">
        <v>2721</v>
      </c>
      <c r="DR1" s="56" t="s">
        <v>2722</v>
      </c>
      <c r="DS1" s="56" t="s">
        <v>2723</v>
      </c>
      <c r="DT1" s="56" t="s">
        <v>3140</v>
      </c>
      <c r="DU1" s="56" t="s">
        <v>3141</v>
      </c>
      <c r="DV1" s="56" t="s">
        <v>3139</v>
      </c>
      <c r="DW1" s="56" t="s">
        <v>2800</v>
      </c>
      <c r="DX1" s="56" t="s">
        <v>2832</v>
      </c>
      <c r="DY1" s="56" t="s">
        <v>3150</v>
      </c>
      <c r="DZ1" s="56" t="s">
        <v>2864</v>
      </c>
      <c r="EA1" s="56" t="s">
        <v>3016</v>
      </c>
      <c r="EB1" s="56" t="s">
        <v>3017</v>
      </c>
      <c r="EC1" s="56" t="s">
        <v>2896</v>
      </c>
      <c r="ED1" s="56" t="s">
        <v>2897</v>
      </c>
      <c r="EE1" s="56" t="s">
        <v>3151</v>
      </c>
      <c r="EF1" s="56" t="s">
        <v>2898</v>
      </c>
      <c r="EG1" s="56" t="s">
        <v>2801</v>
      </c>
      <c r="EH1" s="56" t="s">
        <v>2833</v>
      </c>
      <c r="EI1" s="56" t="s">
        <v>3152</v>
      </c>
      <c r="EJ1" s="56" t="s">
        <v>2865</v>
      </c>
      <c r="EK1" s="56" t="s">
        <v>3018</v>
      </c>
      <c r="EL1" s="56" t="s">
        <v>3019</v>
      </c>
      <c r="EM1" s="56" t="s">
        <v>2899</v>
      </c>
      <c r="EN1" s="56" t="s">
        <v>2900</v>
      </c>
      <c r="EO1" s="56" t="s">
        <v>3153</v>
      </c>
      <c r="EP1" s="56" t="s">
        <v>2901</v>
      </c>
      <c r="EQ1" s="56" t="s">
        <v>2802</v>
      </c>
      <c r="ER1" s="56" t="s">
        <v>2834</v>
      </c>
      <c r="ES1" s="56" t="s">
        <v>3154</v>
      </c>
      <c r="ET1" s="56" t="s">
        <v>2866</v>
      </c>
      <c r="EU1" s="56" t="s">
        <v>3020</v>
      </c>
      <c r="EV1" s="56" t="s">
        <v>3021</v>
      </c>
      <c r="EW1" s="56" t="s">
        <v>2902</v>
      </c>
      <c r="EX1" s="56" t="s">
        <v>2903</v>
      </c>
      <c r="EY1" s="56" t="s">
        <v>3155</v>
      </c>
      <c r="EZ1" s="56" t="s">
        <v>2904</v>
      </c>
      <c r="FA1" s="56" t="s">
        <v>2803</v>
      </c>
      <c r="FB1" s="56" t="s">
        <v>2835</v>
      </c>
      <c r="FC1" s="56" t="s">
        <v>3156</v>
      </c>
      <c r="FD1" s="56" t="s">
        <v>2867</v>
      </c>
      <c r="FE1" s="56" t="s">
        <v>3022</v>
      </c>
      <c r="FF1" s="56" t="s">
        <v>3023</v>
      </c>
      <c r="FG1" s="56" t="s">
        <v>2905</v>
      </c>
      <c r="FH1" s="56" t="s">
        <v>2906</v>
      </c>
      <c r="FI1" s="56" t="s">
        <v>3157</v>
      </c>
      <c r="FJ1" s="56" t="s">
        <v>2907</v>
      </c>
      <c r="FK1" s="56" t="s">
        <v>2804</v>
      </c>
      <c r="FL1" s="56" t="s">
        <v>2836</v>
      </c>
      <c r="FM1" s="56" t="s">
        <v>3158</v>
      </c>
      <c r="FN1" s="56" t="s">
        <v>2868</v>
      </c>
      <c r="FO1" s="56" t="s">
        <v>3024</v>
      </c>
      <c r="FP1" s="56" t="s">
        <v>3025</v>
      </c>
      <c r="FQ1" s="56" t="s">
        <v>2908</v>
      </c>
      <c r="FR1" s="56" t="s">
        <v>2909</v>
      </c>
      <c r="FS1" s="56" t="s">
        <v>3159</v>
      </c>
      <c r="FT1" s="56" t="s">
        <v>2910</v>
      </c>
      <c r="FU1" s="56" t="s">
        <v>2805</v>
      </c>
      <c r="FV1" s="56" t="s">
        <v>2837</v>
      </c>
      <c r="FW1" s="56" t="s">
        <v>3160</v>
      </c>
      <c r="FX1" s="56" t="s">
        <v>2869</v>
      </c>
      <c r="FY1" s="56" t="s">
        <v>3026</v>
      </c>
      <c r="FZ1" s="56" t="s">
        <v>3027</v>
      </c>
      <c r="GA1" s="56" t="s">
        <v>2911</v>
      </c>
      <c r="GB1" s="56" t="s">
        <v>2912</v>
      </c>
      <c r="GC1" s="56" t="s">
        <v>3161</v>
      </c>
      <c r="GD1" s="56" t="s">
        <v>2913</v>
      </c>
      <c r="GE1" s="56" t="s">
        <v>2806</v>
      </c>
      <c r="GF1" s="56" t="s">
        <v>2838</v>
      </c>
      <c r="GG1" s="56" t="s">
        <v>3162</v>
      </c>
      <c r="GH1" s="56" t="s">
        <v>2870</v>
      </c>
      <c r="GI1" s="56" t="s">
        <v>3028</v>
      </c>
      <c r="GJ1" s="56" t="s">
        <v>3029</v>
      </c>
      <c r="GK1" s="56" t="s">
        <v>2914</v>
      </c>
      <c r="GL1" s="56" t="s">
        <v>2915</v>
      </c>
      <c r="GM1" s="56" t="s">
        <v>3163</v>
      </c>
      <c r="GN1" s="56" t="s">
        <v>2916</v>
      </c>
      <c r="GO1" s="56" t="s">
        <v>2807</v>
      </c>
      <c r="GP1" s="56" t="s">
        <v>2839</v>
      </c>
      <c r="GQ1" s="56" t="s">
        <v>3164</v>
      </c>
      <c r="GR1" s="56" t="s">
        <v>2871</v>
      </c>
      <c r="GS1" s="56" t="s">
        <v>3030</v>
      </c>
      <c r="GT1" s="56" t="s">
        <v>3031</v>
      </c>
      <c r="GU1" s="56" t="s">
        <v>2917</v>
      </c>
      <c r="GV1" s="56" t="s">
        <v>2918</v>
      </c>
      <c r="GW1" s="56" t="s">
        <v>3165</v>
      </c>
      <c r="GX1" s="56" t="s">
        <v>2919</v>
      </c>
      <c r="GY1" s="56" t="s">
        <v>2808</v>
      </c>
      <c r="GZ1" s="56" t="s">
        <v>2840</v>
      </c>
      <c r="HA1" s="56" t="s">
        <v>3166</v>
      </c>
      <c r="HB1" s="56" t="s">
        <v>2872</v>
      </c>
      <c r="HC1" s="56" t="s">
        <v>3032</v>
      </c>
      <c r="HD1" s="56" t="s">
        <v>3033</v>
      </c>
      <c r="HE1" s="56" t="s">
        <v>2920</v>
      </c>
      <c r="HF1" s="56" t="s">
        <v>2921</v>
      </c>
      <c r="HG1" s="56" t="s">
        <v>3167</v>
      </c>
      <c r="HH1" s="56" t="s">
        <v>2922</v>
      </c>
      <c r="HI1" s="56" t="s">
        <v>2809</v>
      </c>
      <c r="HJ1" s="56" t="s">
        <v>2841</v>
      </c>
      <c r="HK1" s="56" t="s">
        <v>3168</v>
      </c>
      <c r="HL1" s="56" t="s">
        <v>2873</v>
      </c>
      <c r="HM1" s="56" t="s">
        <v>3034</v>
      </c>
      <c r="HN1" s="56" t="s">
        <v>3035</v>
      </c>
      <c r="HO1" s="56" t="s">
        <v>2923</v>
      </c>
      <c r="HP1" s="56" t="s">
        <v>2924</v>
      </c>
      <c r="HQ1" s="56" t="s">
        <v>3169</v>
      </c>
      <c r="HR1" s="56" t="s">
        <v>2925</v>
      </c>
      <c r="HS1" s="56" t="s">
        <v>2810</v>
      </c>
      <c r="HT1" s="56" t="s">
        <v>2842</v>
      </c>
      <c r="HU1" s="56" t="s">
        <v>3170</v>
      </c>
      <c r="HV1" s="56" t="s">
        <v>2874</v>
      </c>
      <c r="HW1" s="56" t="s">
        <v>3036</v>
      </c>
      <c r="HX1" s="56" t="s">
        <v>3037</v>
      </c>
      <c r="HY1" s="56" t="s">
        <v>2926</v>
      </c>
      <c r="HZ1" s="56" t="s">
        <v>2927</v>
      </c>
      <c r="IA1" s="56" t="s">
        <v>3171</v>
      </c>
      <c r="IB1" s="56" t="s">
        <v>2928</v>
      </c>
      <c r="IC1" s="56" t="s">
        <v>2811</v>
      </c>
      <c r="ID1" s="56" t="s">
        <v>2843</v>
      </c>
      <c r="IE1" s="56" t="s">
        <v>3172</v>
      </c>
      <c r="IF1" s="56" t="s">
        <v>2875</v>
      </c>
      <c r="IG1" s="56" t="s">
        <v>3038</v>
      </c>
      <c r="IH1" s="56" t="s">
        <v>3039</v>
      </c>
      <c r="II1" s="56" t="s">
        <v>2929</v>
      </c>
      <c r="IJ1" s="56" t="s">
        <v>2930</v>
      </c>
      <c r="IK1" s="56" t="s">
        <v>3173</v>
      </c>
      <c r="IL1" s="56" t="s">
        <v>2931</v>
      </c>
      <c r="IM1" s="56" t="s">
        <v>2812</v>
      </c>
      <c r="IN1" s="56" t="s">
        <v>2844</v>
      </c>
      <c r="IO1" s="56" t="s">
        <v>3174</v>
      </c>
      <c r="IP1" s="56" t="s">
        <v>2876</v>
      </c>
      <c r="IQ1" s="56" t="s">
        <v>3040</v>
      </c>
      <c r="IR1" s="56" t="s">
        <v>3041</v>
      </c>
      <c r="IS1" s="56" t="s">
        <v>2932</v>
      </c>
      <c r="IT1" s="56" t="s">
        <v>2933</v>
      </c>
      <c r="IU1" s="56" t="s">
        <v>3175</v>
      </c>
      <c r="IV1" s="56" t="s">
        <v>2934</v>
      </c>
      <c r="IW1" s="56" t="s">
        <v>2813</v>
      </c>
      <c r="IX1" s="56" t="s">
        <v>2845</v>
      </c>
      <c r="IY1" s="56" t="s">
        <v>3176</v>
      </c>
      <c r="IZ1" s="56" t="s">
        <v>2877</v>
      </c>
      <c r="JA1" s="56" t="s">
        <v>3042</v>
      </c>
      <c r="JB1" s="56" t="s">
        <v>3043</v>
      </c>
      <c r="JC1" s="56" t="s">
        <v>2935</v>
      </c>
      <c r="JD1" s="56" t="s">
        <v>2936</v>
      </c>
      <c r="JE1" s="56" t="s">
        <v>3177</v>
      </c>
      <c r="JF1" s="56" t="s">
        <v>2937</v>
      </c>
      <c r="JG1" s="56" t="s">
        <v>2814</v>
      </c>
      <c r="JH1" s="56" t="s">
        <v>2846</v>
      </c>
      <c r="JI1" s="56" t="s">
        <v>3178</v>
      </c>
      <c r="JJ1" s="56" t="s">
        <v>2878</v>
      </c>
      <c r="JK1" s="56" t="s">
        <v>3044</v>
      </c>
      <c r="JL1" s="56" t="s">
        <v>3045</v>
      </c>
      <c r="JM1" s="56" t="s">
        <v>2938</v>
      </c>
      <c r="JN1" s="56" t="s">
        <v>2939</v>
      </c>
      <c r="JO1" s="56" t="s">
        <v>3179</v>
      </c>
      <c r="JP1" s="56" t="s">
        <v>2940</v>
      </c>
      <c r="JQ1" s="56" t="s">
        <v>2815</v>
      </c>
      <c r="JR1" s="56" t="s">
        <v>2847</v>
      </c>
      <c r="JS1" s="56" t="s">
        <v>3180</v>
      </c>
      <c r="JT1" s="56" t="s">
        <v>2879</v>
      </c>
      <c r="JU1" s="56" t="s">
        <v>3046</v>
      </c>
      <c r="JV1" s="56" t="s">
        <v>3047</v>
      </c>
      <c r="JW1" s="56" t="s">
        <v>2941</v>
      </c>
      <c r="JX1" s="56" t="s">
        <v>2942</v>
      </c>
      <c r="JY1" s="56" t="s">
        <v>3181</v>
      </c>
      <c r="JZ1" s="56" t="s">
        <v>2943</v>
      </c>
      <c r="KA1" s="56" t="s">
        <v>2816</v>
      </c>
      <c r="KB1" s="56" t="s">
        <v>2848</v>
      </c>
      <c r="KC1" s="56" t="s">
        <v>3182</v>
      </c>
      <c r="KD1" s="56" t="s">
        <v>2880</v>
      </c>
      <c r="KE1" s="56" t="s">
        <v>3048</v>
      </c>
      <c r="KF1" s="56" t="s">
        <v>3049</v>
      </c>
      <c r="KG1" s="56" t="s">
        <v>2944</v>
      </c>
      <c r="KH1" s="56" t="s">
        <v>2945</v>
      </c>
      <c r="KI1" s="56" t="s">
        <v>3183</v>
      </c>
      <c r="KJ1" s="56" t="s">
        <v>2946</v>
      </c>
      <c r="KK1" s="56" t="s">
        <v>2817</v>
      </c>
      <c r="KL1" s="56" t="s">
        <v>2849</v>
      </c>
      <c r="KM1" s="56" t="s">
        <v>3184</v>
      </c>
      <c r="KN1" s="56" t="s">
        <v>2881</v>
      </c>
      <c r="KO1" s="56" t="s">
        <v>3050</v>
      </c>
      <c r="KP1" s="56" t="s">
        <v>3051</v>
      </c>
      <c r="KQ1" s="56" t="s">
        <v>2947</v>
      </c>
      <c r="KR1" s="56" t="s">
        <v>2948</v>
      </c>
      <c r="KS1" s="56" t="s">
        <v>3185</v>
      </c>
      <c r="KT1" s="56" t="s">
        <v>2949</v>
      </c>
      <c r="KU1" s="56" t="s">
        <v>2818</v>
      </c>
      <c r="KV1" s="56" t="s">
        <v>2850</v>
      </c>
      <c r="KW1" s="56" t="s">
        <v>3186</v>
      </c>
      <c r="KX1" s="56" t="s">
        <v>2882</v>
      </c>
      <c r="KY1" s="56" t="s">
        <v>3052</v>
      </c>
      <c r="KZ1" s="56" t="s">
        <v>3053</v>
      </c>
      <c r="LA1" s="56" t="s">
        <v>2950</v>
      </c>
      <c r="LB1" s="56" t="s">
        <v>2951</v>
      </c>
      <c r="LC1" s="56" t="s">
        <v>3187</v>
      </c>
      <c r="LD1" s="56" t="s">
        <v>2952</v>
      </c>
      <c r="LE1" s="56" t="s">
        <v>2819</v>
      </c>
      <c r="LF1" s="56" t="s">
        <v>2851</v>
      </c>
      <c r="LG1" s="56" t="s">
        <v>3188</v>
      </c>
      <c r="LH1" s="56" t="s">
        <v>2883</v>
      </c>
      <c r="LI1" s="56" t="s">
        <v>3054</v>
      </c>
      <c r="LJ1" s="56" t="s">
        <v>3055</v>
      </c>
      <c r="LK1" s="56" t="s">
        <v>2953</v>
      </c>
      <c r="LL1" s="56" t="s">
        <v>2954</v>
      </c>
      <c r="LM1" s="56" t="s">
        <v>3189</v>
      </c>
      <c r="LN1" s="56" t="s">
        <v>2955</v>
      </c>
      <c r="LO1" s="56" t="s">
        <v>2820</v>
      </c>
      <c r="LP1" s="56" t="s">
        <v>2852</v>
      </c>
      <c r="LQ1" s="56" t="s">
        <v>3190</v>
      </c>
      <c r="LR1" s="56" t="s">
        <v>2884</v>
      </c>
      <c r="LS1" s="56" t="s">
        <v>3056</v>
      </c>
      <c r="LT1" s="56" t="s">
        <v>3057</v>
      </c>
      <c r="LU1" s="56" t="s">
        <v>2956</v>
      </c>
      <c r="LV1" s="56" t="s">
        <v>2957</v>
      </c>
      <c r="LW1" s="56" t="s">
        <v>3191</v>
      </c>
      <c r="LX1" s="56" t="s">
        <v>2958</v>
      </c>
      <c r="LY1" s="56" t="s">
        <v>2821</v>
      </c>
      <c r="LZ1" s="56" t="s">
        <v>2853</v>
      </c>
      <c r="MA1" s="56" t="s">
        <v>3192</v>
      </c>
      <c r="MB1" s="56" t="s">
        <v>2885</v>
      </c>
      <c r="MC1" s="56" t="s">
        <v>3058</v>
      </c>
      <c r="MD1" s="56" t="s">
        <v>3059</v>
      </c>
      <c r="ME1" s="56" t="s">
        <v>2959</v>
      </c>
      <c r="MF1" s="56" t="s">
        <v>2960</v>
      </c>
      <c r="MG1" s="56" t="s">
        <v>3193</v>
      </c>
      <c r="MH1" s="56" t="s">
        <v>2961</v>
      </c>
      <c r="MI1" s="56" t="s">
        <v>2822</v>
      </c>
      <c r="MJ1" s="56" t="s">
        <v>2854</v>
      </c>
      <c r="MK1" s="56" t="s">
        <v>3194</v>
      </c>
      <c r="ML1" s="56" t="s">
        <v>2886</v>
      </c>
      <c r="MM1" s="56" t="s">
        <v>3060</v>
      </c>
      <c r="MN1" s="56" t="s">
        <v>3061</v>
      </c>
      <c r="MO1" s="56" t="s">
        <v>2962</v>
      </c>
      <c r="MP1" s="56" t="s">
        <v>2963</v>
      </c>
      <c r="MQ1" s="56" t="s">
        <v>3195</v>
      </c>
      <c r="MR1" s="56" t="s">
        <v>2964</v>
      </c>
      <c r="MS1" s="56" t="s">
        <v>2823</v>
      </c>
      <c r="MT1" s="56" t="s">
        <v>2855</v>
      </c>
      <c r="MU1" s="56" t="s">
        <v>3196</v>
      </c>
      <c r="MV1" s="56" t="s">
        <v>2887</v>
      </c>
      <c r="MW1" s="56" t="s">
        <v>3062</v>
      </c>
      <c r="MX1" s="56" t="s">
        <v>3063</v>
      </c>
      <c r="MY1" s="56" t="s">
        <v>2965</v>
      </c>
      <c r="MZ1" s="56" t="s">
        <v>2966</v>
      </c>
      <c r="NA1" s="56" t="s">
        <v>3197</v>
      </c>
      <c r="NB1" s="56" t="s">
        <v>2967</v>
      </c>
      <c r="NC1" s="56" t="s">
        <v>2824</v>
      </c>
      <c r="ND1" s="56" t="s">
        <v>2856</v>
      </c>
      <c r="NE1" s="56" t="s">
        <v>3198</v>
      </c>
      <c r="NF1" s="56" t="s">
        <v>2888</v>
      </c>
      <c r="NG1" s="56" t="s">
        <v>3064</v>
      </c>
      <c r="NH1" s="56" t="s">
        <v>3065</v>
      </c>
      <c r="NI1" s="56" t="s">
        <v>2968</v>
      </c>
      <c r="NJ1" s="56" t="s">
        <v>2969</v>
      </c>
      <c r="NK1" s="56" t="s">
        <v>3199</v>
      </c>
      <c r="NL1" s="56" t="s">
        <v>2970</v>
      </c>
      <c r="NM1" s="56" t="s">
        <v>2825</v>
      </c>
      <c r="NN1" s="56" t="s">
        <v>2857</v>
      </c>
      <c r="NO1" s="56" t="s">
        <v>3200</v>
      </c>
      <c r="NP1" s="56" t="s">
        <v>2889</v>
      </c>
      <c r="NQ1" s="56" t="s">
        <v>3066</v>
      </c>
      <c r="NR1" s="56" t="s">
        <v>3067</v>
      </c>
      <c r="NS1" s="56" t="s">
        <v>2971</v>
      </c>
      <c r="NT1" s="56" t="s">
        <v>2972</v>
      </c>
      <c r="NU1" s="56" t="s">
        <v>3201</v>
      </c>
      <c r="NV1" s="56" t="s">
        <v>2973</v>
      </c>
      <c r="NW1" s="56" t="s">
        <v>2826</v>
      </c>
      <c r="NX1" s="56" t="s">
        <v>2858</v>
      </c>
      <c r="NY1" s="56" t="s">
        <v>3202</v>
      </c>
      <c r="NZ1" s="56" t="s">
        <v>2890</v>
      </c>
      <c r="OA1" s="56" t="s">
        <v>3068</v>
      </c>
      <c r="OB1" s="56" t="s">
        <v>3069</v>
      </c>
      <c r="OC1" s="56" t="s">
        <v>2974</v>
      </c>
      <c r="OD1" s="56" t="s">
        <v>2975</v>
      </c>
      <c r="OE1" s="56" t="s">
        <v>3203</v>
      </c>
      <c r="OF1" s="56" t="s">
        <v>2976</v>
      </c>
      <c r="OG1" s="56" t="s">
        <v>2827</v>
      </c>
      <c r="OH1" s="56" t="s">
        <v>2859</v>
      </c>
      <c r="OI1" s="56" t="s">
        <v>3204</v>
      </c>
      <c r="OJ1" s="56" t="s">
        <v>2891</v>
      </c>
      <c r="OK1" s="56" t="s">
        <v>3070</v>
      </c>
      <c r="OL1" s="56" t="s">
        <v>3071</v>
      </c>
      <c r="OM1" s="56" t="s">
        <v>2977</v>
      </c>
      <c r="ON1" s="56" t="s">
        <v>2978</v>
      </c>
      <c r="OO1" s="56" t="s">
        <v>3205</v>
      </c>
      <c r="OP1" s="56" t="s">
        <v>2979</v>
      </c>
      <c r="OQ1" s="56" t="s">
        <v>2828</v>
      </c>
      <c r="OR1" s="56" t="s">
        <v>2860</v>
      </c>
      <c r="OS1" s="56" t="s">
        <v>3206</v>
      </c>
      <c r="OT1" s="56" t="s">
        <v>2892</v>
      </c>
      <c r="OU1" s="56" t="s">
        <v>3072</v>
      </c>
      <c r="OV1" s="56" t="s">
        <v>3073</v>
      </c>
      <c r="OW1" s="56" t="s">
        <v>2980</v>
      </c>
      <c r="OX1" s="56" t="s">
        <v>2981</v>
      </c>
      <c r="OY1" s="56" t="s">
        <v>3207</v>
      </c>
      <c r="OZ1" s="56" t="s">
        <v>2982</v>
      </c>
      <c r="PA1" s="56" t="s">
        <v>2829</v>
      </c>
      <c r="PB1" s="56" t="s">
        <v>2861</v>
      </c>
      <c r="PC1" s="56" t="s">
        <v>3208</v>
      </c>
      <c r="PD1" s="56" t="s">
        <v>2893</v>
      </c>
      <c r="PE1" s="56" t="s">
        <v>3074</v>
      </c>
      <c r="PF1" s="56" t="s">
        <v>3075</v>
      </c>
      <c r="PG1" s="56" t="s">
        <v>2983</v>
      </c>
      <c r="PH1" s="56" t="s">
        <v>2984</v>
      </c>
      <c r="PI1" s="56" t="s">
        <v>3209</v>
      </c>
      <c r="PJ1" s="56" t="s">
        <v>2985</v>
      </c>
      <c r="PK1" s="56" t="s">
        <v>2830</v>
      </c>
      <c r="PL1" s="56" t="s">
        <v>2862</v>
      </c>
      <c r="PM1" s="56" t="s">
        <v>3210</v>
      </c>
      <c r="PN1" s="56" t="s">
        <v>2894</v>
      </c>
      <c r="PO1" s="56" t="s">
        <v>3076</v>
      </c>
      <c r="PP1" s="56" t="s">
        <v>3077</v>
      </c>
      <c r="PQ1" s="56" t="s">
        <v>2986</v>
      </c>
      <c r="PR1" s="56" t="s">
        <v>2987</v>
      </c>
      <c r="PS1" s="56" t="s">
        <v>3211</v>
      </c>
      <c r="PT1" s="56" t="s">
        <v>2988</v>
      </c>
      <c r="PU1" s="56" t="s">
        <v>2831</v>
      </c>
      <c r="PV1" s="56" t="s">
        <v>2863</v>
      </c>
      <c r="PW1" s="56" t="s">
        <v>3212</v>
      </c>
      <c r="PX1" s="56" t="s">
        <v>2895</v>
      </c>
      <c r="PY1" s="56" t="s">
        <v>3078</v>
      </c>
      <c r="PZ1" s="56" t="s">
        <v>3079</v>
      </c>
      <c r="QA1" s="56" t="s">
        <v>2989</v>
      </c>
      <c r="QB1" s="56" t="s">
        <v>2990</v>
      </c>
      <c r="QC1" s="56" t="s">
        <v>3213</v>
      </c>
      <c r="QD1" s="56" t="s">
        <v>2991</v>
      </c>
    </row>
    <row r="2" spans="1:446" s="165" customFormat="1" x14ac:dyDescent="0.4">
      <c r="A2" s="162" t="s">
        <v>253</v>
      </c>
      <c r="B2" s="162" t="str">
        <f>IFERROR(VLOOKUP(様式２!E12,様式２リスト!G2:J48,4,0),"")</f>
        <v/>
      </c>
      <c r="C2" s="162" t="str">
        <f>IF(様式２!N5="","",様式２!N5)</f>
        <v/>
      </c>
      <c r="D2" s="163" t="str">
        <f>IF(様式２!N6="","",様式２!N6)</f>
        <v/>
      </c>
      <c r="E2" s="162" t="str">
        <f>IF(様式２!M7="","",様式２!M7)</f>
        <v/>
      </c>
      <c r="F2" s="162" t="str">
        <f>IF(様式２!N7="","",様式２!N7)</f>
        <v/>
      </c>
      <c r="G2" s="162" t="str">
        <f>IF(様式２!M8="","",様式２!M8)</f>
        <v/>
      </c>
      <c r="H2" s="162" t="str">
        <f>IF(様式２!N8="","",様式２!N8)</f>
        <v/>
      </c>
      <c r="I2" s="162" t="str">
        <f>IF(様式２!C10="","",様式２!C10)</f>
        <v/>
      </c>
      <c r="J2" s="162" t="str">
        <f>IF(様式２!C11="","",様式２!C11)</f>
        <v/>
      </c>
      <c r="K2" s="162" t="str">
        <f>IF(様式２!L11="","",様式２!L11)</f>
        <v/>
      </c>
      <c r="L2" s="162" t="str">
        <f>IF(様式２!O11="","",様式２!O11)</f>
        <v/>
      </c>
      <c r="M2" s="162" t="str">
        <f>IF(様式２!E12="","",様式２!E12)</f>
        <v/>
      </c>
      <c r="N2" s="162" t="str">
        <f>IF(様式２!H12="","",様式２!H12)</f>
        <v/>
      </c>
      <c r="O2" s="162" t="str">
        <f>IF(様式２!K12="","",様式２!K12)</f>
        <v/>
      </c>
      <c r="P2" s="162" t="str">
        <f>IF(様式２!O12="","",様式２!O12)</f>
        <v/>
      </c>
      <c r="Q2" s="164" t="str">
        <f>IF(様式２!G14="","",様式２!G14)</f>
        <v/>
      </c>
      <c r="R2" s="164" t="str">
        <f>IF(様式２!L14="","",様式２!L14)</f>
        <v/>
      </c>
      <c r="S2" s="162" t="str">
        <f>IF(様式２!D16="","",様式２!D16)</f>
        <v/>
      </c>
      <c r="T2" s="165" t="str">
        <f>IF(様式２!J16="","",様式２!J16)</f>
        <v/>
      </c>
      <c r="U2" s="165" t="str">
        <f>IF(様式２!L16="","",様式２!L16)</f>
        <v/>
      </c>
      <c r="V2" s="165" t="str">
        <f>IF(様式２!M16="","",様式２!M16)</f>
        <v/>
      </c>
      <c r="W2" s="165" t="str">
        <f>IF(様式２!L18="","",様式２!S18)</f>
        <v/>
      </c>
      <c r="X2" s="165" t="str">
        <f>IF(様式２!L19="","",様式２!S19)</f>
        <v/>
      </c>
      <c r="Y2" s="165" t="str">
        <f>IF(様式２!L20="","",様式２!S20)</f>
        <v/>
      </c>
      <c r="Z2" s="165" t="str">
        <f>IF(様式２!L21="","",様式２!S21)</f>
        <v/>
      </c>
      <c r="AA2" s="165" t="str">
        <f>IF(様式２!L19="","",様式２!S23)</f>
        <v/>
      </c>
      <c r="AB2" s="165" t="str">
        <f>IF(様式２!L22="","",様式２!S22)</f>
        <v/>
      </c>
      <c r="AC2" s="165" t="str">
        <f>IF(様式２!L24="","",様式２!S24)</f>
        <v/>
      </c>
      <c r="AD2" s="165" t="str">
        <f>IF(様式２!L25="","",様式２!S25)</f>
        <v/>
      </c>
      <c r="AE2" s="165" t="str">
        <f>IF(様式２!L26="","",様式２!S26)</f>
        <v/>
      </c>
      <c r="AF2" s="165" t="str">
        <f>IF(様式２!L24="","",様式２!S27)</f>
        <v/>
      </c>
      <c r="AG2" s="165" t="str">
        <f>IF(様式２!L18="","",様式２!S28)</f>
        <v/>
      </c>
      <c r="AH2" s="165" t="str">
        <f>IF(様式２!L29="","",様式２!S29)</f>
        <v/>
      </c>
      <c r="AI2" s="165" t="str">
        <f>IF(様式２!L30="","",様式２!S30)</f>
        <v/>
      </c>
      <c r="AJ2" s="165" t="str">
        <f>IF(様式２!L32="","",様式２!S32)</f>
        <v/>
      </c>
      <c r="AK2" s="165" t="str">
        <f>IF(様式２!L34="","",様式２!S33)</f>
        <v/>
      </c>
      <c r="AL2" s="165" t="str">
        <f>IF(様式２!L34="","",様式２!S34)</f>
        <v/>
      </c>
      <c r="AM2" s="165" t="str">
        <f>IF(様式２!L35="","",様式２!S35)</f>
        <v/>
      </c>
      <c r="AN2" s="165" t="str">
        <f>IF(様式２!L36="","",様式２!S36)</f>
        <v/>
      </c>
      <c r="AO2" s="165" t="str">
        <f>IF(様式２!L39="","",様式２!S37)</f>
        <v/>
      </c>
      <c r="AP2" s="165" t="str">
        <f>IF(様式２!L39="","",様式２!S39)</f>
        <v/>
      </c>
      <c r="AQ2" s="165" t="str">
        <f>IF(様式２!L40="","",様式２!S40)</f>
        <v/>
      </c>
      <c r="AR2" s="165" t="str">
        <f>IF(様式２!L41="","",様式２!S41)</f>
        <v/>
      </c>
      <c r="AS2" s="165" t="str">
        <f>IF(様式２!L42="","",様式２!S42)</f>
        <v/>
      </c>
      <c r="AT2" s="165" t="str">
        <f>IF(様式２!L43="","",様式２!S43)</f>
        <v/>
      </c>
      <c r="AU2" s="165" t="str">
        <f>IF(様式２!L44="","",様式２!S44)</f>
        <v/>
      </c>
      <c r="AV2" s="165" t="str">
        <f>IF(様式２!L45="","",様式２!S45)</f>
        <v/>
      </c>
      <c r="AW2" s="165" t="str">
        <f>IF(様式２!L46="","",様式２!S46)</f>
        <v/>
      </c>
      <c r="AY2" s="165" t="str">
        <f>IF(様式２!L47="","",様式２!S47)</f>
        <v/>
      </c>
      <c r="AZ2" s="165" t="str">
        <f>IF(様式２!L48="","",様式２!S48)</f>
        <v/>
      </c>
      <c r="BC2" s="165" t="str">
        <f>IF(様式２!L32="","",様式２!S49)</f>
        <v/>
      </c>
      <c r="BD2" s="165" t="str">
        <f>IF(様式２!L51="","",様式２!S51)</f>
        <v/>
      </c>
      <c r="BE2" s="165" t="str">
        <f>IF(様式２!L53="","",様式２!S53)</f>
        <v/>
      </c>
      <c r="BF2" s="165" t="str">
        <f>IF(様式２!L18="","",様式２!S54)</f>
        <v/>
      </c>
      <c r="BG2" s="165" t="str">
        <f>IF(様式２!L56="","",様式２!S56)</f>
        <v/>
      </c>
      <c r="BH2" s="165" t="str">
        <f>IF(様式２!L57="","",様式２!S57)</f>
        <v/>
      </c>
      <c r="BI2" s="165" t="str">
        <f>IF(様式２!L58="","",様式２!S58)</f>
        <v/>
      </c>
      <c r="BJ2" s="165" t="str">
        <f>IF(様式２!L59="","",様式２!S59)</f>
        <v/>
      </c>
      <c r="BK2" s="165" t="str">
        <f>IF(様式２!L60="","",様式２!S60)</f>
        <v/>
      </c>
      <c r="BL2" s="165" t="str">
        <f>IF(様式２!L61="","",様式２!S61)</f>
        <v/>
      </c>
      <c r="BM2" s="165" t="str">
        <f>IF(様式２!L18="","",様式２!S63)</f>
        <v/>
      </c>
      <c r="BN2" s="165" t="str">
        <f>IF(様式２!L65="","",様式２!S65)</f>
        <v/>
      </c>
      <c r="BO2" s="165" t="str">
        <f>IF(様式２!L66="","",様式２!S66)</f>
        <v/>
      </c>
      <c r="BP2" s="165" t="str">
        <f>IF(様式２!L67="","",様式２!S67)</f>
        <v/>
      </c>
      <c r="BQ2" s="165" t="str">
        <f>IF(様式２!L68="","",様式２!S68)</f>
        <v/>
      </c>
      <c r="BR2" s="165" t="str">
        <f>IF(様式２!L70="","",様式２!S70)</f>
        <v/>
      </c>
      <c r="BS2" s="165" t="str">
        <f>IF(様式２!L71="","",様式２!S71)</f>
        <v/>
      </c>
      <c r="BT2" s="165" t="str">
        <f>IF(様式２!L72="-","",様式２!S72)</f>
        <v/>
      </c>
      <c r="BU2" s="165" t="str">
        <f>IF(様式２!L18="","",様式２!R18)</f>
        <v/>
      </c>
      <c r="BV2" s="165" t="str">
        <f>IF(様式２!L19="","",様式２!R19)</f>
        <v/>
      </c>
      <c r="BW2" s="165" t="str">
        <f>IF(様式２!L20="","",様式２!R20)</f>
        <v/>
      </c>
      <c r="BX2" s="165" t="str">
        <f>IF(様式２!L21="","",様式２!R21)</f>
        <v/>
      </c>
      <c r="BY2" s="165" t="str">
        <f>IF(様式２!L19="","",様式２!R23)</f>
        <v/>
      </c>
      <c r="BZ2" s="165" t="str">
        <f>IF(様式２!L22="","",様式２!R22)</f>
        <v/>
      </c>
      <c r="CA2" s="165" t="str">
        <f>IF(様式２!L24="","",様式２!R24)</f>
        <v/>
      </c>
      <c r="CB2" s="165" t="str">
        <f>IF(様式２!L25="","",様式２!R25)</f>
        <v/>
      </c>
      <c r="CC2" s="165" t="str">
        <f>IF(様式２!L26="","",様式２!R26)</f>
        <v/>
      </c>
      <c r="CD2" s="165" t="str">
        <f>IF(様式２!L24="","",様式２!R27)</f>
        <v/>
      </c>
      <c r="CE2" s="165" t="str">
        <f>IF(様式２!L18="","",様式２!R28)</f>
        <v/>
      </c>
      <c r="CF2" s="165" t="str">
        <f>IF(様式２!L29="","",様式２!R29)</f>
        <v/>
      </c>
      <c r="CG2" s="165" t="str">
        <f>IF(様式２!L30="","",様式２!R30)</f>
        <v/>
      </c>
      <c r="CH2" s="165" t="str">
        <f>IF(様式２!L32="","",様式２!R32)</f>
        <v/>
      </c>
      <c r="CI2" s="165" t="str">
        <f>IF(様式２!L34="","",様式２!R33)</f>
        <v/>
      </c>
      <c r="CJ2" s="165" t="str">
        <f>IF(様式２!L34="","",様式２!R34)</f>
        <v/>
      </c>
      <c r="CK2" s="165" t="str">
        <f>IF(様式２!L35="","",様式２!R35)</f>
        <v/>
      </c>
      <c r="CL2" s="165" t="str">
        <f>IF(様式２!L36="","",様式２!R36)</f>
        <v/>
      </c>
      <c r="CM2" s="165" t="str">
        <f>IF(様式２!L39="","",様式２!R37)</f>
        <v/>
      </c>
      <c r="CN2" s="165" t="str">
        <f>IF(様式２!L39="","",様式２!R39)</f>
        <v/>
      </c>
      <c r="CO2" s="165" t="str">
        <f>IF(様式２!L40="","",様式２!R40)</f>
        <v/>
      </c>
      <c r="CP2" s="165" t="str">
        <f>IF(様式２!L41="","",様式２!R41)</f>
        <v/>
      </c>
      <c r="CQ2" s="165" t="str">
        <f>IF(様式２!L42="","",様式２!R42)</f>
        <v/>
      </c>
      <c r="CR2" s="165" t="str">
        <f>IF(様式２!L43="","",様式２!R43)</f>
        <v/>
      </c>
      <c r="CS2" s="165" t="str">
        <f>IF(様式２!L44="","",様式２!R44)</f>
        <v/>
      </c>
      <c r="CT2" s="165" t="str">
        <f>IF(様式２!L45="","",様式２!R45)</f>
        <v/>
      </c>
      <c r="CU2" s="165" t="str">
        <f>IF(様式２!L46="","",様式２!R46)</f>
        <v/>
      </c>
      <c r="CW2" s="165" t="str">
        <f>IF(様式２!L47="","",様式２!R47)</f>
        <v/>
      </c>
      <c r="CX2" s="165" t="str">
        <f>IF(様式２!L48="","",様式２!R48)</f>
        <v/>
      </c>
      <c r="DA2" s="165" t="str">
        <f>IF(様式２!L32="","",様式２!R49)</f>
        <v/>
      </c>
      <c r="DB2" s="165" t="str">
        <f>IF(様式２!L51="","",様式２!R51)</f>
        <v/>
      </c>
      <c r="DC2" s="165" t="str">
        <f>IF(様式２!L52="","",様式２!R52)</f>
        <v/>
      </c>
      <c r="DD2" s="165" t="str">
        <f>IF(様式２!L53="","",様式２!R53)</f>
        <v/>
      </c>
      <c r="DE2" s="165" t="str">
        <f>IF(様式２!L18="","",様式２!R54)</f>
        <v/>
      </c>
      <c r="DF2" s="165" t="str">
        <f>IF(様式２!L56="","",様式２!R56)</f>
        <v/>
      </c>
      <c r="DG2" s="165" t="str">
        <f>IF(様式２!L57="","",様式２!R57)</f>
        <v/>
      </c>
      <c r="DH2" s="165" t="str">
        <f>IF(様式２!L58="","",様式２!R58)</f>
        <v/>
      </c>
      <c r="DI2" s="165" t="str">
        <f>IF(様式２!L59="","",様式２!R59)</f>
        <v/>
      </c>
      <c r="DJ2" s="165" t="str">
        <f>IF(様式２!L60="","",様式２!R60)</f>
        <v/>
      </c>
      <c r="DK2" s="165" t="str">
        <f>IF(様式２!L61="","",様式２!R61)</f>
        <v/>
      </c>
      <c r="DL2" s="165" t="str">
        <f>IF(様式２!L18="","",様式２!R63)</f>
        <v/>
      </c>
      <c r="DM2" s="165" t="str">
        <f>IF(様式２!L65="","",様式２!R65)</f>
        <v/>
      </c>
      <c r="DN2" s="165" t="str">
        <f>IF(様式２!L66="","",様式２!R66)</f>
        <v/>
      </c>
      <c r="DO2" s="165" t="str">
        <f>IF(様式２!L67="","",様式２!R67)</f>
        <v/>
      </c>
      <c r="DP2" s="165" t="str">
        <f>IF(様式２!L68="","",様式２!R68)</f>
        <v/>
      </c>
      <c r="DQ2" s="165" t="str">
        <f>IF(様式２!L70="","",様式２!R70)</f>
        <v/>
      </c>
      <c r="DR2" s="165" t="str">
        <f>IF(様式２!L71="","",様式２!R71)</f>
        <v/>
      </c>
      <c r="DS2" s="165" t="str">
        <f>IF(様式２!L72="-","",様式２!R72)</f>
        <v/>
      </c>
      <c r="DT2" s="164" t="str">
        <f>IF(様式２!G94="","",様式２!G94)</f>
        <v/>
      </c>
      <c r="DU2" s="164" t="str">
        <f>IF(様式２!L94="","",様式２!L94)</f>
        <v/>
      </c>
      <c r="DV2" s="166" t="str">
        <f>IF(様式２!F96="","",様式２!F96)</f>
        <v/>
      </c>
      <c r="DW2" s="167" t="str">
        <f>IF(様式２!$F102="","",様式２!$F102)</f>
        <v/>
      </c>
      <c r="DX2" s="167" t="str">
        <f>IF(様式２!$G102="","",様式２!$G102)</f>
        <v/>
      </c>
      <c r="DY2" s="167" t="str">
        <f>IF(様式２!$H102="","",様式２!$H102)</f>
        <v/>
      </c>
      <c r="DZ2" s="167" t="str">
        <f>IF(様式２!$I102="","",様式２!$I102)</f>
        <v/>
      </c>
      <c r="EA2" s="167" t="str">
        <f>IF(様式２!$J102="","",様式２!$J102)</f>
        <v/>
      </c>
      <c r="EB2" s="167" t="str">
        <f>IF(様式２!$K102="","",様式２!$K102)</f>
        <v/>
      </c>
      <c r="EC2" s="167" t="str">
        <f>IF(様式２!$M102="","",様式２!$M102)</f>
        <v/>
      </c>
      <c r="ED2" s="167" t="str">
        <f>IF(様式２!$N102="","",様式２!$N102)</f>
        <v/>
      </c>
      <c r="EE2" s="167" t="str">
        <f>IF(様式２!$O102="","",様式２!$O102)</f>
        <v/>
      </c>
      <c r="EF2" s="167" t="str">
        <f>IF(様式２!$P102="","",様式２!$P102)</f>
        <v/>
      </c>
      <c r="EG2" s="167" t="str">
        <f>IF(様式２!$F103="","",様式２!$F103)</f>
        <v/>
      </c>
      <c r="EH2" s="167" t="str">
        <f>IF(様式２!$G103="","",様式２!$G103)</f>
        <v/>
      </c>
      <c r="EI2" s="167" t="str">
        <f>IF(様式２!$H103="","",様式２!$H103)</f>
        <v/>
      </c>
      <c r="EJ2" s="167" t="str">
        <f>IF(様式２!$I103="","",様式２!$I103)</f>
        <v/>
      </c>
      <c r="EK2" s="167" t="str">
        <f>IF(様式２!$J103="","",様式２!$J103)</f>
        <v/>
      </c>
      <c r="EL2" s="167" t="str">
        <f>IF(様式２!$K103="","",様式２!$K103)</f>
        <v/>
      </c>
      <c r="EM2" s="167" t="str">
        <f>IF(様式２!$M103="","",様式２!$M103)</f>
        <v/>
      </c>
      <c r="EN2" s="167" t="str">
        <f>IF(様式２!$N103="","",様式２!$N103)</f>
        <v/>
      </c>
      <c r="EO2" s="167" t="str">
        <f>IF(様式２!$O103="","",様式２!$O103)</f>
        <v/>
      </c>
      <c r="EP2" s="167" t="str">
        <f>IF(様式２!$P103="","",様式２!$P103)</f>
        <v/>
      </c>
      <c r="EQ2" s="167" t="str">
        <f>IF(様式２!$F104="","",様式２!$F104)</f>
        <v/>
      </c>
      <c r="ER2" s="167" t="str">
        <f>IF(様式２!$G104="","",様式２!$G104)</f>
        <v/>
      </c>
      <c r="ES2" s="167" t="str">
        <f>IF(様式２!$H104="","",様式２!$H104)</f>
        <v/>
      </c>
      <c r="ET2" s="167" t="str">
        <f>IF(様式２!$I104="","",様式２!$I104)</f>
        <v/>
      </c>
      <c r="EU2" s="167" t="str">
        <f>IF(様式２!$J104="","",様式２!$J104)</f>
        <v/>
      </c>
      <c r="EV2" s="167" t="str">
        <f>IF(様式２!$K104="","",様式２!$K104)</f>
        <v/>
      </c>
      <c r="EW2" s="167" t="str">
        <f>IF(様式２!$M104="","",様式２!$M104)</f>
        <v/>
      </c>
      <c r="EX2" s="167" t="str">
        <f>IF(様式２!$N104="","",様式２!$N104)</f>
        <v/>
      </c>
      <c r="EY2" s="167" t="str">
        <f>IF(様式２!$O104="","",様式２!$O104)</f>
        <v/>
      </c>
      <c r="EZ2" s="167" t="str">
        <f>IF(様式２!$P104="","",様式２!$P104)</f>
        <v/>
      </c>
      <c r="FA2" s="167">
        <f>IF(様式２!$F105="","",様式２!$F105)</f>
        <v>0</v>
      </c>
      <c r="FB2" s="167">
        <f>IF(様式２!$G105="","",様式２!$G105)</f>
        <v>0</v>
      </c>
      <c r="FC2" s="167">
        <f>IF(様式２!$H105="","",様式２!$H105)</f>
        <v>0</v>
      </c>
      <c r="FD2" s="167">
        <f>IF(様式２!$I105="","",様式２!$I105)</f>
        <v>0</v>
      </c>
      <c r="FE2" s="167">
        <f>IF(様式２!$J105="","",様式２!$J105)</f>
        <v>0</v>
      </c>
      <c r="FF2" s="167">
        <f>IF(様式２!$K105="","",様式２!$K105)</f>
        <v>0</v>
      </c>
      <c r="FG2" s="167">
        <f>IF(様式２!$M105="","",様式２!$M105)</f>
        <v>0</v>
      </c>
      <c r="FH2" s="167">
        <f>IF(様式２!$N105="","",様式２!$N105)</f>
        <v>0</v>
      </c>
      <c r="FI2" s="167">
        <f>IF(様式２!$O105="","",様式２!$O105)</f>
        <v>0</v>
      </c>
      <c r="FJ2" s="167">
        <f>IF(様式２!$P105="","",様式２!$P105)</f>
        <v>0</v>
      </c>
      <c r="FK2" s="167" t="str">
        <f>IF(様式２!$F106="","",様式２!$F106)</f>
        <v/>
      </c>
      <c r="FL2" s="167" t="str">
        <f>IF(様式２!$G106="","",様式２!$G106)</f>
        <v/>
      </c>
      <c r="FM2" s="167" t="str">
        <f>IF(様式２!$H106="","",様式２!$H106)</f>
        <v/>
      </c>
      <c r="FN2" s="167" t="str">
        <f>IF(様式２!$I106="","",様式２!$I106)</f>
        <v/>
      </c>
      <c r="FO2" s="167" t="str">
        <f>IF(様式２!$J106="","",様式２!$J106)</f>
        <v/>
      </c>
      <c r="FP2" s="167" t="str">
        <f>IF(様式２!$K106="","",様式２!$K106)</f>
        <v/>
      </c>
      <c r="FQ2" s="167" t="str">
        <f>IF(様式２!$M106="","",様式２!$M106)</f>
        <v/>
      </c>
      <c r="FR2" s="167" t="str">
        <f>IF(様式２!$N106="","",様式２!$N106)</f>
        <v/>
      </c>
      <c r="FS2" s="167" t="str">
        <f>IF(様式２!$O106="","",様式２!$O106)</f>
        <v/>
      </c>
      <c r="FT2" s="167" t="str">
        <f>IF(様式２!$P106="","",様式２!$P106)</f>
        <v/>
      </c>
      <c r="FU2" s="167" t="str">
        <f>IF(様式２!$F107="","",様式２!$F107)</f>
        <v/>
      </c>
      <c r="FV2" s="167" t="str">
        <f>IF(様式２!$G107="","",様式２!$G107)</f>
        <v/>
      </c>
      <c r="FW2" s="167" t="str">
        <f>IF(様式２!$H107="","",様式２!$H107)</f>
        <v/>
      </c>
      <c r="FX2" s="167" t="str">
        <f>IF(様式２!$I107="","",様式２!$I107)</f>
        <v/>
      </c>
      <c r="FY2" s="167" t="str">
        <f>IF(様式２!$J107="","",様式２!$J107)</f>
        <v/>
      </c>
      <c r="FZ2" s="167" t="str">
        <f>IF(様式２!$K107="","",様式２!$K107)</f>
        <v/>
      </c>
      <c r="GA2" s="167" t="str">
        <f>IF(様式２!$M107="","",様式２!$M107)</f>
        <v/>
      </c>
      <c r="GB2" s="167" t="str">
        <f>IF(様式２!$N107="","",様式２!$N107)</f>
        <v/>
      </c>
      <c r="GC2" s="167" t="str">
        <f>IF(様式２!$O107="","",様式２!$O107)</f>
        <v/>
      </c>
      <c r="GD2" s="167" t="str">
        <f>IF(様式２!$P107="","",様式２!$P107)</f>
        <v/>
      </c>
      <c r="GE2" s="167" t="str">
        <f>IF(様式２!$F108="","",様式２!$F108)</f>
        <v/>
      </c>
      <c r="GF2" s="167" t="str">
        <f>IF(様式２!$G108="","",様式２!$G108)</f>
        <v/>
      </c>
      <c r="GG2" s="167" t="str">
        <f>IF(様式２!$H108="","",様式２!$H108)</f>
        <v/>
      </c>
      <c r="GH2" s="167" t="str">
        <f>IF(様式２!$I108="","",様式２!$I108)</f>
        <v/>
      </c>
      <c r="GI2" s="167" t="str">
        <f>IF(様式２!$J108="","",様式２!$J108)</f>
        <v/>
      </c>
      <c r="GJ2" s="167" t="str">
        <f>IF(様式２!$K108="","",様式２!$K108)</f>
        <v/>
      </c>
      <c r="GK2" s="167" t="str">
        <f>IF(様式２!$M108="","",様式２!$M108)</f>
        <v/>
      </c>
      <c r="GL2" s="167" t="str">
        <f>IF(様式２!$N108="","",様式２!$N108)</f>
        <v/>
      </c>
      <c r="GM2" s="167" t="str">
        <f>IF(様式２!$O108="","",様式２!$O108)</f>
        <v/>
      </c>
      <c r="GN2" s="167" t="str">
        <f>IF(様式２!$P108="","",様式２!$P108)</f>
        <v/>
      </c>
      <c r="GO2" s="167" t="str">
        <f>IF(様式２!$F109="","",様式２!$F109)</f>
        <v/>
      </c>
      <c r="GP2" s="167" t="str">
        <f>IF(様式２!$G109="","",様式２!$G109)</f>
        <v/>
      </c>
      <c r="GQ2" s="167" t="str">
        <f>IF(様式２!$H109="","",様式２!$H109)</f>
        <v/>
      </c>
      <c r="GR2" s="167" t="str">
        <f>IF(様式２!$I109="","",様式２!$I109)</f>
        <v/>
      </c>
      <c r="GS2" s="167" t="str">
        <f>IF(様式２!$J109="","",様式２!$J109)</f>
        <v/>
      </c>
      <c r="GT2" s="167" t="str">
        <f>IF(様式２!$K109="","",様式２!$K109)</f>
        <v/>
      </c>
      <c r="GU2" s="167" t="str">
        <f>IF(様式２!$M109="","",様式２!$M109)</f>
        <v/>
      </c>
      <c r="GV2" s="167" t="str">
        <f>IF(様式２!$N109="","",様式２!$N109)</f>
        <v/>
      </c>
      <c r="GW2" s="167" t="str">
        <f>IF(様式２!$O109="","",様式２!$O109)</f>
        <v/>
      </c>
      <c r="GX2" s="167" t="str">
        <f>IF(様式２!$P109="","",様式２!$P109)</f>
        <v/>
      </c>
      <c r="GY2" s="167">
        <f>IF(様式２!$F110="","",様式２!$F110)</f>
        <v>0</v>
      </c>
      <c r="GZ2" s="167">
        <f>IF(様式２!$G110="","",様式２!$G110)</f>
        <v>0</v>
      </c>
      <c r="HA2" s="167">
        <f>IF(様式２!$H110="","",様式２!$H110)</f>
        <v>0</v>
      </c>
      <c r="HB2" s="167">
        <f>IF(様式２!$I110="","",様式２!$I110)</f>
        <v>0</v>
      </c>
      <c r="HC2" s="167">
        <f>IF(様式２!$J110="","",様式２!$J110)</f>
        <v>0</v>
      </c>
      <c r="HD2" s="167">
        <f>IF(様式２!$K110="","",様式２!$K110)</f>
        <v>0</v>
      </c>
      <c r="HE2" s="167">
        <f>IF(様式２!$M110="","",様式２!$M110)</f>
        <v>0</v>
      </c>
      <c r="HF2" s="167">
        <f>IF(様式２!$N110="","",様式２!$N110)</f>
        <v>0</v>
      </c>
      <c r="HG2" s="167">
        <f>IF(様式２!$O110="","",様式２!$O110)</f>
        <v>0</v>
      </c>
      <c r="HH2" s="167">
        <f>IF(様式２!$P110="","",様式２!$P110)</f>
        <v>0</v>
      </c>
      <c r="HI2" s="167" t="str">
        <f>IF(様式２!$F111="","",様式２!$F111)</f>
        <v/>
      </c>
      <c r="HJ2" s="167" t="str">
        <f>IF(様式２!$G111="","",様式２!$G111)</f>
        <v/>
      </c>
      <c r="HK2" s="167" t="str">
        <f>IF(様式２!$H111="","",様式２!$H111)</f>
        <v/>
      </c>
      <c r="HL2" s="167" t="str">
        <f>IF(様式２!$I111="","",様式２!$I111)</f>
        <v/>
      </c>
      <c r="HM2" s="167" t="str">
        <f>IF(様式２!$J111="","",様式２!$J111)</f>
        <v/>
      </c>
      <c r="HN2" s="167" t="str">
        <f>IF(様式２!$K111="","",様式２!$K111)</f>
        <v/>
      </c>
      <c r="HO2" s="167" t="str">
        <f>IF(様式２!$M111="","",様式２!$M111)</f>
        <v/>
      </c>
      <c r="HP2" s="167" t="str">
        <f>IF(様式２!$N111="","",様式２!$N111)</f>
        <v/>
      </c>
      <c r="HQ2" s="167" t="str">
        <f>IF(様式２!$O111="","",様式２!$O111)</f>
        <v/>
      </c>
      <c r="HR2" s="167" t="str">
        <f>IF(様式２!$P111="","",様式２!$P111)</f>
        <v/>
      </c>
      <c r="HS2" s="167" t="str">
        <f>IF(様式２!$F112="","",様式２!$F112)</f>
        <v/>
      </c>
      <c r="HT2" s="167" t="str">
        <f>IF(様式２!$G112="","",様式２!$G112)</f>
        <v/>
      </c>
      <c r="HU2" s="167" t="str">
        <f>IF(様式２!$H112="","",様式２!$H112)</f>
        <v/>
      </c>
      <c r="HV2" s="167" t="str">
        <f>IF(様式２!$I112="","",様式２!$I112)</f>
        <v/>
      </c>
      <c r="HW2" s="167" t="str">
        <f>IF(様式２!$J112="","",様式２!$J112)</f>
        <v/>
      </c>
      <c r="HX2" s="167" t="str">
        <f>IF(様式２!$K112="","",様式２!$K112)</f>
        <v/>
      </c>
      <c r="HY2" s="167" t="str">
        <f>IF(様式２!$M112="","",様式２!$M112)</f>
        <v/>
      </c>
      <c r="HZ2" s="167" t="str">
        <f>IF(様式２!$N112="","",様式２!$N112)</f>
        <v/>
      </c>
      <c r="IA2" s="167" t="str">
        <f>IF(様式２!$O112="","",様式２!$O112)</f>
        <v/>
      </c>
      <c r="IB2" s="167" t="str">
        <f>IF(様式２!$P112="","",様式２!$P112)</f>
        <v/>
      </c>
      <c r="IC2" s="167" t="str">
        <f>IF(様式２!$F113="","",様式２!$F113)</f>
        <v/>
      </c>
      <c r="ID2" s="167" t="str">
        <f>IF(様式２!$G113="","",様式２!$G113)</f>
        <v/>
      </c>
      <c r="IE2" s="167" t="str">
        <f>IF(様式２!$H113="","",様式２!$H113)</f>
        <v/>
      </c>
      <c r="IF2" s="167" t="str">
        <f>IF(様式２!$I113="","",様式２!$I113)</f>
        <v/>
      </c>
      <c r="IG2" s="167" t="str">
        <f>IF(様式２!$J113="","",様式２!$J113)</f>
        <v/>
      </c>
      <c r="IH2" s="167" t="str">
        <f>IF(様式２!$K113="","",様式２!$K113)</f>
        <v/>
      </c>
      <c r="II2" s="167" t="str">
        <f>IF(様式２!$M113="","",様式２!$M113)</f>
        <v/>
      </c>
      <c r="IJ2" s="167" t="str">
        <f>IF(様式２!$N113="","",様式２!$N113)</f>
        <v/>
      </c>
      <c r="IK2" s="167" t="str">
        <f>IF(様式２!$O113="","",様式２!$O113)</f>
        <v/>
      </c>
      <c r="IL2" s="167" t="str">
        <f>IF(様式２!$P113="","",様式２!$P113)</f>
        <v/>
      </c>
      <c r="IM2" s="167">
        <f>IF(様式２!$F114="","",様式２!$F114)</f>
        <v>0</v>
      </c>
      <c r="IN2" s="167">
        <f>IF(様式２!$G114="","",様式２!$G114)</f>
        <v>0</v>
      </c>
      <c r="IO2" s="167">
        <f>IF(様式２!$H114="","",様式２!$H114)</f>
        <v>0</v>
      </c>
      <c r="IP2" s="167">
        <f>IF(様式２!$I114="","",様式２!$I114)</f>
        <v>0</v>
      </c>
      <c r="IQ2" s="167">
        <f>IF(様式２!$J114="","",様式２!$J114)</f>
        <v>0</v>
      </c>
      <c r="IR2" s="167">
        <f>IF(様式２!$K114="","",様式２!$K114)</f>
        <v>0</v>
      </c>
      <c r="IS2" s="167">
        <f>IF(様式２!$M114="","",様式２!$M114)</f>
        <v>0</v>
      </c>
      <c r="IT2" s="167">
        <f>IF(様式２!$N114="","",様式２!$N114)</f>
        <v>0</v>
      </c>
      <c r="IU2" s="167">
        <f>IF(様式２!$O114="","",様式２!$O114)</f>
        <v>0</v>
      </c>
      <c r="IV2" s="167">
        <f>IF(様式２!$P114="","",様式２!$P114)</f>
        <v>0</v>
      </c>
      <c r="IW2" s="167" t="str">
        <f>IF(様式２!$F115="","",様式２!$F115)</f>
        <v/>
      </c>
      <c r="IX2" s="167" t="str">
        <f>IF(様式２!$G115="","",様式２!$G115)</f>
        <v/>
      </c>
      <c r="IY2" s="167" t="str">
        <f>IF(様式２!$H115="","",様式２!$H115)</f>
        <v/>
      </c>
      <c r="IZ2" s="167" t="str">
        <f>IF(様式２!$I115="","",様式２!$I115)</f>
        <v/>
      </c>
      <c r="JA2" s="167" t="str">
        <f>IF(様式２!$J115="","",様式２!$J115)</f>
        <v/>
      </c>
      <c r="JB2" s="167" t="str">
        <f>IF(様式２!$K115="","",様式２!$K115)</f>
        <v/>
      </c>
      <c r="JC2" s="167" t="str">
        <f>IF(様式２!$M115="","",様式２!$M115)</f>
        <v/>
      </c>
      <c r="JD2" s="167" t="str">
        <f>IF(様式２!$N115="","",様式２!$N115)</f>
        <v/>
      </c>
      <c r="JE2" s="167" t="str">
        <f>IF(様式２!$O115="","",様式２!$O115)</f>
        <v/>
      </c>
      <c r="JF2" s="167" t="str">
        <f>IF(様式２!$P115="","",様式２!$P115)</f>
        <v/>
      </c>
      <c r="JG2" s="167" t="str">
        <f>IF(様式２!$F116="","",様式２!$F116)</f>
        <v/>
      </c>
      <c r="JH2" s="167" t="str">
        <f>IF(様式２!$G116="","",様式２!$G116)</f>
        <v/>
      </c>
      <c r="JI2" s="167" t="str">
        <f>IF(様式２!$H116="","",様式２!$H116)</f>
        <v/>
      </c>
      <c r="JJ2" s="167" t="str">
        <f>IF(様式２!$I116="","",様式２!$I116)</f>
        <v/>
      </c>
      <c r="JK2" s="167" t="str">
        <f>IF(様式２!$J116="","",様式２!$J116)</f>
        <v/>
      </c>
      <c r="JL2" s="167" t="str">
        <f>IF(様式２!$K116="","",様式２!$K116)</f>
        <v/>
      </c>
      <c r="JM2" s="167" t="str">
        <f>IF(様式２!$M116="","",様式２!$M116)</f>
        <v/>
      </c>
      <c r="JN2" s="167" t="str">
        <f>IF(様式２!$N116="","",様式２!$N116)</f>
        <v/>
      </c>
      <c r="JO2" s="167" t="str">
        <f>IF(様式２!$O116="","",様式２!$O116)</f>
        <v/>
      </c>
      <c r="JP2" s="167" t="str">
        <f>IF(様式２!$P116="","",様式２!$P116)</f>
        <v/>
      </c>
      <c r="JQ2" s="167" t="str">
        <f>IF(様式２!$F117="","",様式２!$F117)</f>
        <v/>
      </c>
      <c r="JR2" s="167" t="str">
        <f>IF(様式２!$G117="","",様式２!$G117)</f>
        <v/>
      </c>
      <c r="JS2" s="167" t="str">
        <f>IF(様式２!$H117="","",様式２!$H117)</f>
        <v/>
      </c>
      <c r="JT2" s="167" t="str">
        <f>IF(様式２!$I117="","",様式２!$I117)</f>
        <v/>
      </c>
      <c r="JU2" s="167" t="str">
        <f>IF(様式２!$J117="","",様式２!$J117)</f>
        <v/>
      </c>
      <c r="JV2" s="167" t="str">
        <f>IF(様式２!$K117="","",様式２!$K117)</f>
        <v/>
      </c>
      <c r="JW2" s="167" t="str">
        <f>IF(様式２!$M117="","",様式２!$M117)</f>
        <v/>
      </c>
      <c r="JX2" s="167" t="str">
        <f>IF(様式２!$N117="","",様式２!$N117)</f>
        <v/>
      </c>
      <c r="JY2" s="167" t="str">
        <f>IF(様式２!$O117="","",様式２!$O117)</f>
        <v/>
      </c>
      <c r="JZ2" s="167" t="str">
        <f>IF(様式２!$P117="","",様式２!$P117)</f>
        <v/>
      </c>
      <c r="KA2" s="167" t="str">
        <f>IF(様式２!$F118="","",様式２!$F118)</f>
        <v/>
      </c>
      <c r="KB2" s="167" t="str">
        <f>IF(様式２!$G118="","",様式２!$G118)</f>
        <v/>
      </c>
      <c r="KC2" s="167" t="str">
        <f>IF(様式２!$H118="","",様式２!$H118)</f>
        <v/>
      </c>
      <c r="KD2" s="167" t="str">
        <f>IF(様式２!$I118="","",様式２!$I118)</f>
        <v/>
      </c>
      <c r="KE2" s="167" t="str">
        <f>IF(様式２!$J118="","",様式２!$J118)</f>
        <v/>
      </c>
      <c r="KF2" s="167" t="str">
        <f>IF(様式２!$K118="","",様式２!$K118)</f>
        <v/>
      </c>
      <c r="KG2" s="167" t="str">
        <f>IF(様式２!$M118="","",様式２!$M118)</f>
        <v/>
      </c>
      <c r="KH2" s="167" t="str">
        <f>IF(様式２!$N118="","",様式２!$N118)</f>
        <v/>
      </c>
      <c r="KI2" s="167" t="str">
        <f>IF(様式２!$O118="","",様式２!$O118)</f>
        <v/>
      </c>
      <c r="KJ2" s="167" t="str">
        <f>IF(様式２!$P118="","",様式２!$P118)</f>
        <v/>
      </c>
      <c r="KK2" s="167" t="str">
        <f>IF(様式２!$F119="","",様式２!$F119)</f>
        <v/>
      </c>
      <c r="KL2" s="167" t="str">
        <f>IF(様式２!$G119="","",様式２!$G119)</f>
        <v/>
      </c>
      <c r="KM2" s="167" t="str">
        <f>IF(様式２!$H119="","",様式２!$H119)</f>
        <v/>
      </c>
      <c r="KN2" s="167" t="str">
        <f>IF(様式２!$I119="","",様式２!$I119)</f>
        <v/>
      </c>
      <c r="KO2" s="167" t="str">
        <f>IF(様式２!$J119="","",様式２!$J119)</f>
        <v/>
      </c>
      <c r="KP2" s="167" t="str">
        <f>IF(様式２!$K119="","",様式２!$K119)</f>
        <v/>
      </c>
      <c r="KQ2" s="167" t="str">
        <f>IF(様式２!$M119="","",様式２!$M119)</f>
        <v/>
      </c>
      <c r="KR2" s="167" t="str">
        <f>IF(様式２!$N119="","",様式２!$N119)</f>
        <v/>
      </c>
      <c r="KS2" s="167" t="str">
        <f>IF(様式２!$O119="","",様式２!$O119)</f>
        <v/>
      </c>
      <c r="KT2" s="167" t="str">
        <f>IF(様式２!$P119="","",様式２!$P119)</f>
        <v/>
      </c>
      <c r="KU2" s="167" t="str">
        <f>IF(様式２!$F120="","",様式２!$F120)</f>
        <v/>
      </c>
      <c r="KV2" s="167" t="str">
        <f>IF(様式２!$G120="","",様式２!$G120)</f>
        <v/>
      </c>
      <c r="KW2" s="167" t="str">
        <f>IF(様式２!$H120="","",様式２!$H120)</f>
        <v/>
      </c>
      <c r="KX2" s="167" t="str">
        <f>IF(様式２!$I120="","",様式２!$I120)</f>
        <v/>
      </c>
      <c r="KY2" s="167" t="str">
        <f>IF(様式２!$J120="","",様式２!$J120)</f>
        <v/>
      </c>
      <c r="KZ2" s="167" t="str">
        <f>IF(様式２!$K120="","",様式２!$K120)</f>
        <v/>
      </c>
      <c r="LA2" s="167" t="str">
        <f>IF(様式２!$M120="","",様式２!$M120)</f>
        <v/>
      </c>
      <c r="LB2" s="167" t="str">
        <f>IF(様式２!$N120="","",様式２!$N120)</f>
        <v/>
      </c>
      <c r="LC2" s="167" t="str">
        <f>IF(様式２!$O120="","",様式２!$O120)</f>
        <v/>
      </c>
      <c r="LD2" s="167" t="str">
        <f>IF(様式２!$P120="","",様式２!$P120)</f>
        <v/>
      </c>
      <c r="LE2" s="167">
        <f>IF(様式２!$F121="","",様式２!$F121)</f>
        <v>0</v>
      </c>
      <c r="LF2" s="167">
        <f>IF(様式２!$G121="","",様式２!$G121)</f>
        <v>0</v>
      </c>
      <c r="LG2" s="167">
        <f>IF(様式２!$H121="","",様式２!$H121)</f>
        <v>0</v>
      </c>
      <c r="LH2" s="167">
        <f>IF(様式２!$I121="","",様式２!$I121)</f>
        <v>0</v>
      </c>
      <c r="LI2" s="167">
        <f>IF(様式２!$J121="","",様式２!$J121)</f>
        <v>0</v>
      </c>
      <c r="LJ2" s="167">
        <f>IF(様式２!$K121="","",様式２!$K121)</f>
        <v>0</v>
      </c>
      <c r="LK2" s="167">
        <f>IF(様式２!$M121="","",様式２!$M121)</f>
        <v>0</v>
      </c>
      <c r="LL2" s="167">
        <f>IF(様式２!$N121="","",様式２!$N121)</f>
        <v>0</v>
      </c>
      <c r="LM2" s="167">
        <f>IF(様式２!$O121="","",様式２!$O121)</f>
        <v>0</v>
      </c>
      <c r="LN2" s="167">
        <f>IF(様式２!$P121="","",様式２!$P121)</f>
        <v>0</v>
      </c>
      <c r="LO2" s="167" t="str">
        <f>IF(様式２!$F122="","",様式２!$F122)</f>
        <v/>
      </c>
      <c r="LP2" s="167" t="str">
        <f>IF(様式２!$G122="","",様式２!$G122)</f>
        <v/>
      </c>
      <c r="LQ2" s="167" t="str">
        <f>IF(様式２!$H122="","",様式２!$H122)</f>
        <v/>
      </c>
      <c r="LR2" s="167" t="str">
        <f>IF(様式２!$I122="","",様式２!$I122)</f>
        <v/>
      </c>
      <c r="LS2" s="167" t="str">
        <f>IF(様式２!$J122="","",様式２!$J122)</f>
        <v/>
      </c>
      <c r="LT2" s="167" t="str">
        <f>IF(様式２!$K122="","",様式２!$K122)</f>
        <v/>
      </c>
      <c r="LU2" s="167" t="str">
        <f>IF(様式２!$M122="","",様式２!$M122)</f>
        <v/>
      </c>
      <c r="LV2" s="167" t="str">
        <f>IF(様式２!$N122="","",様式２!$N122)</f>
        <v/>
      </c>
      <c r="LW2" s="167" t="str">
        <f>IF(様式２!$O122="","",様式２!$O122)</f>
        <v/>
      </c>
      <c r="LX2" s="167" t="str">
        <f>IF(様式２!$P122="","",様式２!$P122)</f>
        <v/>
      </c>
      <c r="LY2" s="167" t="str">
        <f>IF(様式２!$F123="","",様式２!$F123)</f>
        <v/>
      </c>
      <c r="LZ2" s="167" t="str">
        <f>IF(様式２!$G123="","",様式２!$G123)</f>
        <v/>
      </c>
      <c r="MA2" s="167" t="str">
        <f>IF(様式２!$H123="","",様式２!$H123)</f>
        <v/>
      </c>
      <c r="MB2" s="167" t="str">
        <f>IF(様式２!$I123="","",様式２!$I123)</f>
        <v/>
      </c>
      <c r="MC2" s="167" t="str">
        <f>IF(様式２!$J123="","",様式２!$J123)</f>
        <v/>
      </c>
      <c r="MD2" s="167" t="str">
        <f>IF(様式２!$K123="","",様式２!$K123)</f>
        <v/>
      </c>
      <c r="ME2" s="167" t="str">
        <f>IF(様式２!$M123="","",様式２!$M123)</f>
        <v/>
      </c>
      <c r="MF2" s="167" t="str">
        <f>IF(様式２!$N123="","",様式２!$N123)</f>
        <v/>
      </c>
      <c r="MG2" s="167" t="str">
        <f>IF(様式２!$O123="","",様式２!$O123)</f>
        <v/>
      </c>
      <c r="MH2" s="167" t="str">
        <f>IF(様式２!$P123="","",様式２!$P123)</f>
        <v/>
      </c>
      <c r="MI2" s="167" t="str">
        <f>IF(様式２!$F124="","",様式２!$F124)</f>
        <v/>
      </c>
      <c r="MJ2" s="167" t="str">
        <f>IF(様式２!$G124="","",様式２!$G124)</f>
        <v/>
      </c>
      <c r="MK2" s="167" t="str">
        <f>IF(様式２!$H124="","",様式２!$H124)</f>
        <v/>
      </c>
      <c r="ML2" s="167" t="str">
        <f>IF(様式２!$I124="","",様式２!$I124)</f>
        <v/>
      </c>
      <c r="MM2" s="167" t="str">
        <f>IF(様式２!$J124="","",様式２!$J124)</f>
        <v/>
      </c>
      <c r="MN2" s="167" t="str">
        <f>IF(様式２!$K124="","",様式２!$K124)</f>
        <v/>
      </c>
      <c r="MO2" s="167" t="str">
        <f>IF(様式２!$M124="","",様式２!$M124)</f>
        <v/>
      </c>
      <c r="MP2" s="167" t="str">
        <f>IF(様式２!$N124="","",様式２!$N124)</f>
        <v/>
      </c>
      <c r="MQ2" s="167" t="str">
        <f>IF(様式２!$O124="","",様式２!$O124)</f>
        <v/>
      </c>
      <c r="MR2" s="167" t="str">
        <f>IF(様式２!$P124="","",様式２!$P124)</f>
        <v/>
      </c>
      <c r="MS2" s="167" t="str">
        <f>IF(様式２!$F125="","",様式２!$F125)</f>
        <v/>
      </c>
      <c r="MT2" s="167" t="str">
        <f>IF(様式２!$G125="","",様式２!$G125)</f>
        <v/>
      </c>
      <c r="MU2" s="167" t="str">
        <f>IF(様式２!$H125="","",様式２!$H125)</f>
        <v/>
      </c>
      <c r="MV2" s="167" t="str">
        <f>IF(様式２!$I125="","",様式２!$I125)</f>
        <v/>
      </c>
      <c r="MW2" s="167" t="str">
        <f>IF(様式２!$J125="","",様式２!$J125)</f>
        <v/>
      </c>
      <c r="MX2" s="167" t="str">
        <f>IF(様式２!$K125="","",様式２!$K125)</f>
        <v/>
      </c>
      <c r="MY2" s="167" t="str">
        <f>IF(様式２!$M125="","",様式２!$M125)</f>
        <v/>
      </c>
      <c r="MZ2" s="167" t="str">
        <f>IF(様式２!$N125="","",様式２!$N125)</f>
        <v/>
      </c>
      <c r="NA2" s="167" t="str">
        <f>IF(様式２!$O125="","",様式２!$O125)</f>
        <v/>
      </c>
      <c r="NB2" s="167" t="str">
        <f>IF(様式２!$P125="","",様式２!$P125)</f>
        <v/>
      </c>
      <c r="NC2" s="167" t="str">
        <f>IF(様式２!$F126="","",様式２!$F126)</f>
        <v/>
      </c>
      <c r="ND2" s="167" t="str">
        <f>IF(様式２!$G126="","",様式２!$G126)</f>
        <v/>
      </c>
      <c r="NE2" s="167" t="str">
        <f>IF(様式２!$H126="","",様式２!$H126)</f>
        <v/>
      </c>
      <c r="NF2" s="167" t="str">
        <f>IF(様式２!$I126="","",様式２!$I126)</f>
        <v/>
      </c>
      <c r="NG2" s="167" t="str">
        <f>IF(様式２!$J126="","",様式２!$J126)</f>
        <v/>
      </c>
      <c r="NH2" s="167" t="str">
        <f>IF(様式２!$K126="","",様式２!$K126)</f>
        <v/>
      </c>
      <c r="NI2" s="167" t="str">
        <f>IF(様式２!$M126="","",様式２!$M126)</f>
        <v/>
      </c>
      <c r="NJ2" s="167" t="str">
        <f>IF(様式２!$N126="","",様式２!$N126)</f>
        <v/>
      </c>
      <c r="NK2" s="167" t="str">
        <f>IF(様式２!$O126="","",様式２!$O126)</f>
        <v/>
      </c>
      <c r="NL2" s="167" t="str">
        <f>IF(様式２!$P126="","",様式２!$P126)</f>
        <v/>
      </c>
      <c r="NM2" s="167" t="str">
        <f>IF(様式２!$F127="","",様式２!$F127)</f>
        <v/>
      </c>
      <c r="NN2" s="167" t="str">
        <f>IF(様式２!$G127="","",様式２!$G127)</f>
        <v/>
      </c>
      <c r="NO2" s="167" t="str">
        <f>IF(様式２!$H127="","",様式２!$H127)</f>
        <v/>
      </c>
      <c r="NP2" s="167" t="str">
        <f>IF(様式２!$I127="","",様式２!$I127)</f>
        <v/>
      </c>
      <c r="NQ2" s="167" t="str">
        <f>IF(様式２!$J127="","",様式２!$J127)</f>
        <v/>
      </c>
      <c r="NR2" s="167" t="str">
        <f>IF(様式２!$K127="","",様式２!$K127)</f>
        <v/>
      </c>
      <c r="NS2" s="167" t="str">
        <f>IF(様式２!$M127="","",様式２!$M127)</f>
        <v/>
      </c>
      <c r="NT2" s="167" t="str">
        <f>IF(様式２!$N127="","",様式２!$N127)</f>
        <v/>
      </c>
      <c r="NU2" s="167" t="str">
        <f>IF(様式２!$O127="","",様式２!$O127)</f>
        <v/>
      </c>
      <c r="NV2" s="167" t="str">
        <f>IF(様式２!$P127="","",様式２!$P127)</f>
        <v/>
      </c>
      <c r="NW2" s="167" t="str">
        <f>IF(様式２!$F128="","",様式２!$F128)</f>
        <v/>
      </c>
      <c r="NX2" s="167" t="str">
        <f>IF(様式２!$G128="","",様式２!$G128)</f>
        <v/>
      </c>
      <c r="NY2" s="167" t="str">
        <f>IF(様式２!$H128="","",様式２!$H128)</f>
        <v/>
      </c>
      <c r="NZ2" s="167" t="str">
        <f>IF(様式２!$I128="","",様式２!$I128)</f>
        <v/>
      </c>
      <c r="OA2" s="167" t="str">
        <f>IF(様式２!$J128="","",様式２!$J128)</f>
        <v/>
      </c>
      <c r="OB2" s="167" t="str">
        <f>IF(様式２!$K128="","",様式２!$K128)</f>
        <v/>
      </c>
      <c r="OC2" s="167" t="str">
        <f>IF(様式２!$M128="","",様式２!$M128)</f>
        <v/>
      </c>
      <c r="OD2" s="167" t="str">
        <f>IF(様式２!$N128="","",様式２!$N128)</f>
        <v/>
      </c>
      <c r="OE2" s="167" t="str">
        <f>IF(様式２!$O128="","",様式２!$O128)</f>
        <v/>
      </c>
      <c r="OF2" s="167" t="str">
        <f>IF(様式２!$P128="","",様式２!$P128)</f>
        <v/>
      </c>
      <c r="OG2" s="167">
        <f>IF(様式２!$F129="","",様式２!$F129)</f>
        <v>0</v>
      </c>
      <c r="OH2" s="167">
        <f>IF(様式２!$G129="","",様式２!$G129)</f>
        <v>0</v>
      </c>
      <c r="OI2" s="167">
        <f>IF(様式２!$H129="","",様式２!$H129)</f>
        <v>0</v>
      </c>
      <c r="OJ2" s="167">
        <f>IF(様式２!$I129="","",様式２!$I129)</f>
        <v>0</v>
      </c>
      <c r="OK2" s="167">
        <f>IF(様式２!$J129="","",様式２!$J129)</f>
        <v>0</v>
      </c>
      <c r="OL2" s="167">
        <f>IF(様式２!$K129="","",様式２!$K129)</f>
        <v>0</v>
      </c>
      <c r="OM2" s="167">
        <f>IF(様式２!$M129="","",様式２!$M129)</f>
        <v>0</v>
      </c>
      <c r="ON2" s="167">
        <f>IF(様式２!$N129="","",様式２!$N129)</f>
        <v>0</v>
      </c>
      <c r="OO2" s="167">
        <f>IF(様式２!$O129="","",様式２!$O129)</f>
        <v>0</v>
      </c>
      <c r="OP2" s="167">
        <f>IF(様式２!$P129="","",様式２!$P129)</f>
        <v>0</v>
      </c>
      <c r="OQ2" s="167" t="str">
        <f>IF(様式２!$F130="","",様式２!$F130)</f>
        <v/>
      </c>
      <c r="OR2" s="167" t="str">
        <f>IF(様式２!$G130="","",様式２!$G130)</f>
        <v/>
      </c>
      <c r="OS2" s="167" t="str">
        <f>IF(様式２!$H130="","",様式２!$H130)</f>
        <v/>
      </c>
      <c r="OT2" s="167" t="str">
        <f>IF(様式２!$I130="","",様式２!$I130)</f>
        <v/>
      </c>
      <c r="OU2" s="167" t="str">
        <f>IF(様式２!$J130="","",様式２!$J130)</f>
        <v/>
      </c>
      <c r="OV2" s="167" t="str">
        <f>IF(様式２!$K130="","",様式２!$K130)</f>
        <v/>
      </c>
      <c r="OW2" s="167" t="str">
        <f>IF(様式２!$M130="","",様式２!$M130)</f>
        <v/>
      </c>
      <c r="OX2" s="167" t="str">
        <f>IF(様式２!$N130="","",様式２!$N130)</f>
        <v/>
      </c>
      <c r="OY2" s="167" t="str">
        <f>IF(様式２!$O130="","",様式２!$O130)</f>
        <v/>
      </c>
      <c r="OZ2" s="167" t="str">
        <f>IF(様式２!$P130="","",様式２!$P130)</f>
        <v/>
      </c>
      <c r="PA2" s="167" t="str">
        <f>IF(様式２!$F131="","",様式２!$F131)</f>
        <v/>
      </c>
      <c r="PB2" s="167" t="str">
        <f>IF(様式２!$G131="","",様式２!$G131)</f>
        <v/>
      </c>
      <c r="PC2" s="167" t="str">
        <f>IF(様式２!$H131="","",様式２!$H131)</f>
        <v/>
      </c>
      <c r="PD2" s="167" t="str">
        <f>IF(様式２!$I131="","",様式２!$I131)</f>
        <v/>
      </c>
      <c r="PE2" s="167" t="str">
        <f>IF(様式２!$J131="","",様式２!$J131)</f>
        <v/>
      </c>
      <c r="PF2" s="167" t="str">
        <f>IF(様式２!$K131="","",様式２!$K131)</f>
        <v/>
      </c>
      <c r="PG2" s="167" t="str">
        <f>IF(様式２!$M131="","",様式２!$M131)</f>
        <v/>
      </c>
      <c r="PH2" s="167" t="str">
        <f>IF(様式２!$N131="","",様式２!$N131)</f>
        <v/>
      </c>
      <c r="PI2" s="167" t="str">
        <f>IF(様式２!$O131="","",様式２!$O131)</f>
        <v/>
      </c>
      <c r="PJ2" s="167" t="str">
        <f>IF(様式２!$P131="","",様式２!$P131)</f>
        <v/>
      </c>
      <c r="PK2" s="167" t="str">
        <f>IF(様式２!$F132="","",様式２!$F132)</f>
        <v/>
      </c>
      <c r="PL2" s="167" t="str">
        <f>IF(様式２!$G132="","",様式２!$G132)</f>
        <v/>
      </c>
      <c r="PM2" s="167" t="str">
        <f>IF(様式２!$H132="","",様式２!$H132)</f>
        <v/>
      </c>
      <c r="PN2" s="167" t="str">
        <f>IF(様式２!$I132="","",様式２!$I132)</f>
        <v/>
      </c>
      <c r="PO2" s="167" t="str">
        <f>IF(様式２!$J132="","",様式２!$J132)</f>
        <v/>
      </c>
      <c r="PP2" s="167" t="str">
        <f>IF(様式２!$K132="","",様式２!$K132)</f>
        <v/>
      </c>
      <c r="PQ2" s="167" t="str">
        <f>IF(様式２!$M132="","",様式２!$M132)</f>
        <v/>
      </c>
      <c r="PR2" s="167" t="str">
        <f>IF(様式２!$N132="","",様式２!$N132)</f>
        <v/>
      </c>
      <c r="PS2" s="167" t="str">
        <f>IF(様式２!$O132="","",様式２!$O132)</f>
        <v/>
      </c>
      <c r="PT2" s="167" t="str">
        <f>IF(様式２!$P132="","",様式２!$P132)</f>
        <v/>
      </c>
      <c r="PU2" s="167" t="str">
        <f>IF(様式２!$F133="","",様式２!$F133)</f>
        <v/>
      </c>
      <c r="PV2" s="167" t="str">
        <f>IF(様式２!$G133="","",様式２!$G133)</f>
        <v/>
      </c>
      <c r="PW2" s="167" t="str">
        <f>IF(様式２!$H133="","",様式２!$H133)</f>
        <v/>
      </c>
      <c r="PX2" s="167" t="str">
        <f>IF(様式２!$I133="","",様式２!$I133)</f>
        <v/>
      </c>
      <c r="PY2" s="167" t="str">
        <f>IF(様式２!$J133="","",様式２!$J133)</f>
        <v/>
      </c>
      <c r="PZ2" s="167" t="str">
        <f>IF(様式２!$K133="","",様式２!$K133)</f>
        <v/>
      </c>
      <c r="QA2" s="167" t="str">
        <f>IF(様式２!$M133="","",様式２!$M133)</f>
        <v/>
      </c>
      <c r="QB2" s="167" t="str">
        <f>IF(様式２!$N133="","",様式２!$N133)</f>
        <v/>
      </c>
      <c r="QC2" s="167" t="str">
        <f>IF(様式２!$O133="","",様式２!$O133)</f>
        <v/>
      </c>
      <c r="QD2" s="167" t="str">
        <f>IF(様式２!$P133="","",様式２!$P133)</f>
        <v/>
      </c>
    </row>
  </sheetData>
  <sheetProtection algorithmName="SHA-512" hashValue="TuvuGl4VQ+XEyD30qFljnqXymKL5agYEqbTHnXvGIQhUmEz0wvkq/V35FNau7Ay9MnAlPTbxiIPAyIk52mByTQ==" saltValue="GR89Hw/7hhVlkUNN/CKCTQ==" spinCount="100000" sheet="1" selectLockedCells="1"/>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DE067-F13B-4E65-9254-82481BBC8AF0}">
  <dimension ref="A1:J1897"/>
  <sheetViews>
    <sheetView zoomScaleNormal="100" workbookViewId="0">
      <selection activeCell="J2" sqref="J2:J48"/>
    </sheetView>
  </sheetViews>
  <sheetFormatPr defaultRowHeight="18.75" x14ac:dyDescent="0.4"/>
  <cols>
    <col min="1" max="1" width="15.25" customWidth="1"/>
    <col min="2" max="2" width="15.125" customWidth="1"/>
    <col min="3" max="4" width="17.25" customWidth="1"/>
    <col min="5" max="5" width="16.25" style="45" customWidth="1"/>
  </cols>
  <sheetData>
    <row r="1" spans="1:10" ht="45" customHeight="1" x14ac:dyDescent="0.4">
      <c r="A1" s="48" t="s">
        <v>3083</v>
      </c>
      <c r="B1" s="49" t="s">
        <v>2136</v>
      </c>
      <c r="C1" s="49" t="s">
        <v>2137</v>
      </c>
      <c r="D1" s="49" t="s">
        <v>3084</v>
      </c>
      <c r="E1" s="50" t="s">
        <v>2138</v>
      </c>
    </row>
    <row r="2" spans="1:10" x14ac:dyDescent="0.4">
      <c r="A2" s="46" t="str">
        <f>B2&amp;COUNTIF($B$2:B2,B2)</f>
        <v>北海道1</v>
      </c>
      <c r="B2" s="44" t="s">
        <v>405</v>
      </c>
      <c r="C2" s="44" t="s">
        <v>2139</v>
      </c>
      <c r="D2" s="44" t="str">
        <f t="shared" ref="D2:D65" si="0">B2&amp;C2</f>
        <v>北海道札幌市中央区</v>
      </c>
      <c r="E2" s="47" t="s">
        <v>2140</v>
      </c>
      <c r="F2">
        <v>1</v>
      </c>
      <c r="G2" t="s">
        <v>405</v>
      </c>
      <c r="H2" t="str">
        <f>IFERROR(VLOOKUP(様式２!$E$12&amp;F2,都道府県リスト47[[列1]:[二次医療圏名]],3,0),"")</f>
        <v/>
      </c>
      <c r="I2" t="str">
        <f>IFERROR(VLOOKUP((様式２!E12)&amp;(様式２!H12),都道府県リスト47[[列2]:[二次医療圏名]],2,0),"")</f>
        <v/>
      </c>
      <c r="J2" s="45" t="s">
        <v>205</v>
      </c>
    </row>
    <row r="3" spans="1:10" x14ac:dyDescent="0.4">
      <c r="A3" s="46" t="str">
        <f>B3&amp;COUNTIF($B$2:B3,B3)</f>
        <v>北海道2</v>
      </c>
      <c r="B3" s="44" t="s">
        <v>405</v>
      </c>
      <c r="C3" s="44" t="s">
        <v>2141</v>
      </c>
      <c r="D3" s="44" t="str">
        <f t="shared" si="0"/>
        <v>北海道札幌市北区</v>
      </c>
      <c r="E3" s="47" t="s">
        <v>2140</v>
      </c>
      <c r="F3">
        <v>2</v>
      </c>
      <c r="G3" t="s">
        <v>583</v>
      </c>
      <c r="H3" t="str">
        <f>IFERROR(VLOOKUP(様式２!$E$12&amp;F3,都道府県リスト47[[列1]:[二次医療圏名]],3,0),"")</f>
        <v/>
      </c>
      <c r="J3" s="45" t="s">
        <v>245</v>
      </c>
    </row>
    <row r="4" spans="1:10" x14ac:dyDescent="0.4">
      <c r="A4" s="46" t="str">
        <f>B4&amp;COUNTIF($B$2:B4,B4)</f>
        <v>北海道3</v>
      </c>
      <c r="B4" s="44" t="s">
        <v>405</v>
      </c>
      <c r="C4" s="44" t="s">
        <v>2142</v>
      </c>
      <c r="D4" s="44" t="str">
        <f t="shared" si="0"/>
        <v>北海道札幌市東区</v>
      </c>
      <c r="E4" s="47" t="s">
        <v>2140</v>
      </c>
      <c r="F4">
        <v>3</v>
      </c>
      <c r="G4" t="s">
        <v>624</v>
      </c>
      <c r="H4" t="str">
        <f>IFERROR(VLOOKUP(様式２!$E$12&amp;F4,都道府県リスト47[[列1]:[二次医療圏名]],3,0),"")</f>
        <v/>
      </c>
      <c r="J4" s="45" t="s">
        <v>246</v>
      </c>
    </row>
    <row r="5" spans="1:10" x14ac:dyDescent="0.4">
      <c r="A5" s="46" t="str">
        <f>B5&amp;COUNTIF($B$2:B5,B5)</f>
        <v>北海道4</v>
      </c>
      <c r="B5" s="44" t="s">
        <v>405</v>
      </c>
      <c r="C5" s="44" t="s">
        <v>2143</v>
      </c>
      <c r="D5" s="44" t="str">
        <f t="shared" si="0"/>
        <v>北海道札幌市白石区</v>
      </c>
      <c r="E5" s="47" t="s">
        <v>2140</v>
      </c>
      <c r="F5">
        <v>4</v>
      </c>
      <c r="G5" t="s">
        <v>657</v>
      </c>
      <c r="H5" t="str">
        <f>IFERROR(VLOOKUP(様式２!$E$12&amp;F5,都道府県リスト47[[列1]:[二次医療圏名]],3,0),"")</f>
        <v/>
      </c>
      <c r="J5" s="45" t="s">
        <v>273</v>
      </c>
    </row>
    <row r="6" spans="1:10" x14ac:dyDescent="0.4">
      <c r="A6" s="46" t="str">
        <f>B6&amp;COUNTIF($B$2:B6,B6)</f>
        <v>北海道5</v>
      </c>
      <c r="B6" s="44" t="s">
        <v>405</v>
      </c>
      <c r="C6" s="44" t="s">
        <v>2144</v>
      </c>
      <c r="D6" s="44" t="str">
        <f t="shared" si="0"/>
        <v>北海道札幌市豊平区</v>
      </c>
      <c r="E6" s="47" t="s">
        <v>2140</v>
      </c>
      <c r="F6">
        <v>5</v>
      </c>
      <c r="G6" t="s">
        <v>691</v>
      </c>
      <c r="H6" t="str">
        <f>IFERROR(VLOOKUP(様式２!$E$12&amp;F6,都道府県リスト47[[列1]:[二次医療圏名]],3,0),"")</f>
        <v/>
      </c>
      <c r="J6" s="45" t="s">
        <v>210</v>
      </c>
    </row>
    <row r="7" spans="1:10" x14ac:dyDescent="0.4">
      <c r="A7" s="46" t="str">
        <f>B7&amp;COUNTIF($B$2:B7,B7)</f>
        <v>北海道6</v>
      </c>
      <c r="B7" s="44" t="s">
        <v>405</v>
      </c>
      <c r="C7" s="44" t="s">
        <v>2145</v>
      </c>
      <c r="D7" s="44" t="str">
        <f t="shared" si="0"/>
        <v>北海道札幌市南区</v>
      </c>
      <c r="E7" s="47" t="s">
        <v>2140</v>
      </c>
      <c r="F7">
        <v>6</v>
      </c>
      <c r="G7" t="s">
        <v>717</v>
      </c>
      <c r="H7" t="str">
        <f>IFERROR(VLOOKUP(様式２!$E$12&amp;F7,都道府県リスト47[[列1]:[二次医療圏名]],3,0),"")</f>
        <v/>
      </c>
      <c r="J7" s="45" t="s">
        <v>211</v>
      </c>
    </row>
    <row r="8" spans="1:10" x14ac:dyDescent="0.4">
      <c r="A8" s="46" t="str">
        <f>B8&amp;COUNTIF($B$2:B8,B8)</f>
        <v>北海道7</v>
      </c>
      <c r="B8" s="44" t="s">
        <v>405</v>
      </c>
      <c r="C8" s="44" t="s">
        <v>2146</v>
      </c>
      <c r="D8" s="44" t="str">
        <f t="shared" si="0"/>
        <v>北海道札幌市西区</v>
      </c>
      <c r="E8" s="47" t="s">
        <v>2140</v>
      </c>
      <c r="F8">
        <v>7</v>
      </c>
      <c r="G8" t="s">
        <v>753</v>
      </c>
      <c r="H8" t="str">
        <f>IFERROR(VLOOKUP(様式２!$E$12&amp;F8,都道府県リスト47[[列1]:[二次医療圏名]],3,0),"")</f>
        <v/>
      </c>
      <c r="J8" s="45" t="s">
        <v>274</v>
      </c>
    </row>
    <row r="9" spans="1:10" x14ac:dyDescent="0.4">
      <c r="A9" s="46" t="str">
        <f>B9&amp;COUNTIF($B$2:B9,B9)</f>
        <v>北海道8</v>
      </c>
      <c r="B9" s="44" t="s">
        <v>405</v>
      </c>
      <c r="C9" s="44" t="s">
        <v>2147</v>
      </c>
      <c r="D9" s="44" t="str">
        <f t="shared" si="0"/>
        <v>北海道札幌市厚別区</v>
      </c>
      <c r="E9" s="47" t="s">
        <v>2140</v>
      </c>
      <c r="F9">
        <v>8</v>
      </c>
      <c r="G9" t="s">
        <v>811</v>
      </c>
      <c r="H9" t="str">
        <f>IFERROR(VLOOKUP(様式２!$E$12&amp;F9,都道府県リスト47[[列1]:[二次医療圏名]],3,0),"")</f>
        <v/>
      </c>
      <c r="J9" s="45" t="s">
        <v>275</v>
      </c>
    </row>
    <row r="10" spans="1:10" x14ac:dyDescent="0.4">
      <c r="A10" s="46" t="str">
        <f>B10&amp;COUNTIF($B$2:B10,B10)</f>
        <v>北海道9</v>
      </c>
      <c r="B10" s="44" t="s">
        <v>405</v>
      </c>
      <c r="C10" s="44" t="s">
        <v>2148</v>
      </c>
      <c r="D10" s="44" t="str">
        <f t="shared" si="0"/>
        <v>北海道札幌市手稲区</v>
      </c>
      <c r="E10" s="47" t="s">
        <v>2140</v>
      </c>
      <c r="F10">
        <v>9</v>
      </c>
      <c r="G10" t="s">
        <v>856</v>
      </c>
      <c r="H10" t="str">
        <f>IFERROR(VLOOKUP(様式２!$E$12&amp;F10,都道府県リスト47[[列1]:[二次医療圏名]],3,0),"")</f>
        <v/>
      </c>
      <c r="J10" s="45" t="s">
        <v>276</v>
      </c>
    </row>
    <row r="11" spans="1:10" x14ac:dyDescent="0.4">
      <c r="A11" s="46" t="str">
        <f>B11&amp;COUNTIF($B$2:B11,B11)</f>
        <v>北海道10</v>
      </c>
      <c r="B11" s="44" t="s">
        <v>405</v>
      </c>
      <c r="C11" s="44" t="s">
        <v>2149</v>
      </c>
      <c r="D11" s="44" t="str">
        <f t="shared" si="0"/>
        <v>北海道札幌市清田区</v>
      </c>
      <c r="E11" s="47" t="s">
        <v>2140</v>
      </c>
      <c r="F11">
        <v>10</v>
      </c>
      <c r="G11" t="s">
        <v>882</v>
      </c>
      <c r="H11" t="str">
        <f>IFERROR(VLOOKUP(様式２!$E$12&amp;F11,都道府県リスト47[[列1]:[二次医療圏名]],3,0),"")</f>
        <v/>
      </c>
      <c r="J11" s="45" t="s">
        <v>277</v>
      </c>
    </row>
    <row r="12" spans="1:10" x14ac:dyDescent="0.4">
      <c r="A12" s="46" t="str">
        <f>B12&amp;COUNTIF($B$2:B12,B12)</f>
        <v>北海道11</v>
      </c>
      <c r="B12" s="44" t="s">
        <v>405</v>
      </c>
      <c r="C12" s="44" t="s">
        <v>406</v>
      </c>
      <c r="D12" s="44" t="str">
        <f t="shared" si="0"/>
        <v>北海道函館市</v>
      </c>
      <c r="E12" s="47" t="s">
        <v>2150</v>
      </c>
      <c r="F12">
        <v>11</v>
      </c>
      <c r="G12" t="s">
        <v>917</v>
      </c>
      <c r="H12" t="str">
        <f>IFERROR(VLOOKUP(様式２!$E$12&amp;F12,都道府県リスト47[[列1]:[二次医療圏名]],3,0),"")</f>
        <v/>
      </c>
      <c r="J12" s="45" t="s">
        <v>278</v>
      </c>
    </row>
    <row r="13" spans="1:10" x14ac:dyDescent="0.4">
      <c r="A13" s="46" t="str">
        <f>B13&amp;COUNTIF($B$2:B13,B13)</f>
        <v>北海道12</v>
      </c>
      <c r="B13" s="44" t="s">
        <v>405</v>
      </c>
      <c r="C13" s="44" t="s">
        <v>407</v>
      </c>
      <c r="D13" s="44" t="str">
        <f t="shared" si="0"/>
        <v>北海道小樽市</v>
      </c>
      <c r="E13" s="47" t="s">
        <v>2151</v>
      </c>
      <c r="F13">
        <v>12</v>
      </c>
      <c r="G13" t="s">
        <v>978</v>
      </c>
      <c r="H13" t="str">
        <f>IFERROR(VLOOKUP(様式２!$E$12&amp;F13,都道府県リスト47[[列1]:[二次医療圏名]],3,0),"")</f>
        <v/>
      </c>
      <c r="J13" s="45" t="s">
        <v>3089</v>
      </c>
    </row>
    <row r="14" spans="1:10" x14ac:dyDescent="0.4">
      <c r="A14" s="46" t="str">
        <f>B14&amp;COUNTIF($B$2:B14,B14)</f>
        <v>北海道13</v>
      </c>
      <c r="B14" s="44" t="s">
        <v>405</v>
      </c>
      <c r="C14" s="44" t="s">
        <v>408</v>
      </c>
      <c r="D14" s="44" t="str">
        <f t="shared" si="0"/>
        <v>北海道旭川市</v>
      </c>
      <c r="E14" s="47" t="s">
        <v>2152</v>
      </c>
      <c r="F14">
        <v>13</v>
      </c>
      <c r="G14" t="s">
        <v>1031</v>
      </c>
      <c r="H14" t="str">
        <f>IFERROR(VLOOKUP(様式２!$E$12&amp;F14,都道府県リスト47[[列1]:[二次医療圏名]],3,0),"")</f>
        <v/>
      </c>
      <c r="J14" s="45" t="s">
        <v>3090</v>
      </c>
    </row>
    <row r="15" spans="1:10" x14ac:dyDescent="0.4">
      <c r="A15" s="46" t="str">
        <f>B15&amp;COUNTIF($B$2:B15,B15)</f>
        <v>北海道14</v>
      </c>
      <c r="B15" s="44" t="s">
        <v>405</v>
      </c>
      <c r="C15" s="44" t="s">
        <v>409</v>
      </c>
      <c r="D15" s="44" t="str">
        <f t="shared" si="0"/>
        <v>北海道室蘭市</v>
      </c>
      <c r="E15" s="47" t="s">
        <v>2153</v>
      </c>
      <c r="F15">
        <v>14</v>
      </c>
      <c r="G15" t="s">
        <v>1094</v>
      </c>
      <c r="H15" t="str">
        <f>IFERROR(VLOOKUP(様式２!$E$12&amp;F15,都道府県リスト47[[列1]:[二次医療圏名]],3,0),"")</f>
        <v/>
      </c>
      <c r="J15" s="45" t="s">
        <v>3091</v>
      </c>
    </row>
    <row r="16" spans="1:10" x14ac:dyDescent="0.4">
      <c r="A16" s="46" t="str">
        <f>B16&amp;COUNTIF($B$2:B16,B16)</f>
        <v>北海道15</v>
      </c>
      <c r="B16" s="44" t="s">
        <v>405</v>
      </c>
      <c r="C16" s="44" t="s">
        <v>410</v>
      </c>
      <c r="D16" s="44" t="str">
        <f t="shared" si="0"/>
        <v>北海道釧路市</v>
      </c>
      <c r="E16" s="47" t="s">
        <v>2154</v>
      </c>
      <c r="F16">
        <v>15</v>
      </c>
      <c r="G16" t="s">
        <v>1125</v>
      </c>
      <c r="H16" t="str">
        <f>IFERROR(VLOOKUP(様式２!$E$12&amp;F16,都道府県リスト47[[列1]:[二次医療圏名]],3,0),"")</f>
        <v/>
      </c>
      <c r="J16" s="45" t="s">
        <v>3092</v>
      </c>
    </row>
    <row r="17" spans="1:10" x14ac:dyDescent="0.4">
      <c r="A17" s="46" t="str">
        <f>B17&amp;COUNTIF($B$2:B17,B17)</f>
        <v>北海道16</v>
      </c>
      <c r="B17" s="44" t="s">
        <v>405</v>
      </c>
      <c r="C17" s="44" t="s">
        <v>411</v>
      </c>
      <c r="D17" s="44" t="str">
        <f t="shared" si="0"/>
        <v>北海道帯広市</v>
      </c>
      <c r="E17" s="47" t="s">
        <v>2155</v>
      </c>
      <c r="F17">
        <v>16</v>
      </c>
      <c r="G17" t="s">
        <v>1155</v>
      </c>
      <c r="H17" t="str">
        <f>IFERROR(VLOOKUP(様式２!$E$12&amp;F17,都道府県リスト47[[列1]:[二次医療圏名]],3,0),"")</f>
        <v/>
      </c>
      <c r="J17" s="45" t="s">
        <v>3093</v>
      </c>
    </row>
    <row r="18" spans="1:10" x14ac:dyDescent="0.4">
      <c r="A18" s="46" t="str">
        <f>B18&amp;COUNTIF($B$2:B18,B18)</f>
        <v>北海道17</v>
      </c>
      <c r="B18" s="44" t="s">
        <v>405</v>
      </c>
      <c r="C18" s="44" t="s">
        <v>412</v>
      </c>
      <c r="D18" s="44" t="str">
        <f t="shared" si="0"/>
        <v>北海道北見市</v>
      </c>
      <c r="E18" s="47" t="s">
        <v>2156</v>
      </c>
      <c r="F18">
        <v>17</v>
      </c>
      <c r="G18" t="s">
        <v>1170</v>
      </c>
      <c r="H18" t="str">
        <f>IFERROR(VLOOKUP(様式２!$E$12&amp;F18,都道府県リスト47[[列1]:[二次医療圏名]],3,0),"")</f>
        <v/>
      </c>
      <c r="J18" s="45" t="s">
        <v>3094</v>
      </c>
    </row>
    <row r="19" spans="1:10" x14ac:dyDescent="0.4">
      <c r="A19" s="46" t="str">
        <f>B19&amp;COUNTIF($B$2:B19,B19)</f>
        <v>北海道18</v>
      </c>
      <c r="B19" s="44" t="s">
        <v>405</v>
      </c>
      <c r="C19" s="44" t="s">
        <v>413</v>
      </c>
      <c r="D19" s="44" t="str">
        <f t="shared" si="0"/>
        <v>北海道夕張市</v>
      </c>
      <c r="E19" s="47" t="s">
        <v>2157</v>
      </c>
      <c r="F19">
        <v>18</v>
      </c>
      <c r="G19" t="s">
        <v>1190</v>
      </c>
      <c r="H19" t="str">
        <f>IFERROR(VLOOKUP(様式２!$E$12&amp;F19,都道府県リスト47[[列1]:[二次医療圏名]],3,0),"")</f>
        <v/>
      </c>
      <c r="J19" s="45" t="s">
        <v>3095</v>
      </c>
    </row>
    <row r="20" spans="1:10" x14ac:dyDescent="0.4">
      <c r="A20" s="46" t="str">
        <f>B20&amp;COUNTIF($B$2:B20,B20)</f>
        <v>北海道19</v>
      </c>
      <c r="B20" s="44" t="s">
        <v>405</v>
      </c>
      <c r="C20" s="44" t="s">
        <v>414</v>
      </c>
      <c r="D20" s="44" t="str">
        <f t="shared" si="0"/>
        <v>北海道岩見沢市</v>
      </c>
      <c r="E20" s="47" t="s">
        <v>2157</v>
      </c>
      <c r="F20">
        <v>19</v>
      </c>
      <c r="G20" t="s">
        <v>1207</v>
      </c>
      <c r="H20" t="str">
        <f>IFERROR(VLOOKUP(様式２!$E$12&amp;F20,都道府県リスト47[[列1]:[二次医療圏名]],3,0),"")</f>
        <v/>
      </c>
      <c r="J20" s="45" t="s">
        <v>3096</v>
      </c>
    </row>
    <row r="21" spans="1:10" x14ac:dyDescent="0.4">
      <c r="A21" s="46" t="str">
        <f>B21&amp;COUNTIF($B$2:B21,B21)</f>
        <v>北海道20</v>
      </c>
      <c r="B21" s="44" t="s">
        <v>405</v>
      </c>
      <c r="C21" s="44" t="s">
        <v>415</v>
      </c>
      <c r="D21" s="44" t="str">
        <f t="shared" si="0"/>
        <v>北海道網走市</v>
      </c>
      <c r="E21" s="47" t="s">
        <v>2156</v>
      </c>
      <c r="F21">
        <v>20</v>
      </c>
      <c r="G21" t="s">
        <v>1234</v>
      </c>
      <c r="H21" t="str">
        <f>IFERROR(VLOOKUP(様式２!$E$12&amp;F21,都道府県リスト47[[列1]:[二次医療圏名]],3,0),"")</f>
        <v/>
      </c>
      <c r="J21" s="45" t="s">
        <v>3097</v>
      </c>
    </row>
    <row r="22" spans="1:10" x14ac:dyDescent="0.4">
      <c r="A22" s="46" t="str">
        <f>B22&amp;COUNTIF($B$2:B22,B22)</f>
        <v>北海道21</v>
      </c>
      <c r="B22" s="44" t="s">
        <v>405</v>
      </c>
      <c r="C22" s="44" t="s">
        <v>416</v>
      </c>
      <c r="D22" s="44" t="str">
        <f t="shared" si="0"/>
        <v>北海道留萌市</v>
      </c>
      <c r="E22" s="47" t="s">
        <v>2158</v>
      </c>
      <c r="F22">
        <v>21</v>
      </c>
      <c r="G22" t="s">
        <v>1309</v>
      </c>
      <c r="H22" t="str">
        <f>IFERROR(VLOOKUP(様式２!$E$12&amp;F22,都道府県リスト47[[列1]:[二次医療圏名]],3,0),"")</f>
        <v/>
      </c>
      <c r="J22" s="45" t="s">
        <v>3098</v>
      </c>
    </row>
    <row r="23" spans="1:10" x14ac:dyDescent="0.4">
      <c r="A23" s="46" t="str">
        <f>B23&amp;COUNTIF($B$2:B23,B23)</f>
        <v>北海道22</v>
      </c>
      <c r="B23" s="44" t="s">
        <v>405</v>
      </c>
      <c r="C23" s="44" t="s">
        <v>417</v>
      </c>
      <c r="D23" s="44" t="str">
        <f t="shared" si="0"/>
        <v>北海道苫小牧市</v>
      </c>
      <c r="E23" s="47" t="s">
        <v>2159</v>
      </c>
      <c r="F23">
        <v>22</v>
      </c>
      <c r="G23" t="s">
        <v>1351</v>
      </c>
      <c r="H23" t="str">
        <f>IFERROR(VLOOKUP(様式２!$E$12&amp;F23,都道府県リスト47[[列1]:[二次医療圏名]],3,0),"")</f>
        <v/>
      </c>
      <c r="J23" s="45" t="s">
        <v>3099</v>
      </c>
    </row>
    <row r="24" spans="1:10" x14ac:dyDescent="0.4">
      <c r="A24" s="46" t="str">
        <f>B24&amp;COUNTIF($B$2:B24,B24)</f>
        <v>北海道23</v>
      </c>
      <c r="B24" s="44" t="s">
        <v>405</v>
      </c>
      <c r="C24" s="44" t="s">
        <v>418</v>
      </c>
      <c r="D24" s="44" t="str">
        <f t="shared" si="0"/>
        <v>北海道稚内市</v>
      </c>
      <c r="E24" s="47" t="s">
        <v>2160</v>
      </c>
      <c r="F24">
        <v>23</v>
      </c>
      <c r="G24" t="s">
        <v>1383</v>
      </c>
      <c r="H24" t="str">
        <f>IFERROR(VLOOKUP(様式２!$E$12&amp;F24,都道府県リスト47[[列1]:[二次医療圏名]],3,0),"")</f>
        <v/>
      </c>
      <c r="J24" s="45" t="s">
        <v>3100</v>
      </c>
    </row>
    <row r="25" spans="1:10" x14ac:dyDescent="0.4">
      <c r="A25" s="46" t="str">
        <f>B25&amp;COUNTIF($B$2:B25,B25)</f>
        <v>北海道24</v>
      </c>
      <c r="B25" s="44" t="s">
        <v>405</v>
      </c>
      <c r="C25" s="44" t="s">
        <v>419</v>
      </c>
      <c r="D25" s="44" t="str">
        <f t="shared" si="0"/>
        <v>北海道美唄市</v>
      </c>
      <c r="E25" s="47" t="s">
        <v>2157</v>
      </c>
      <c r="F25">
        <v>24</v>
      </c>
      <c r="G25" t="s">
        <v>1436</v>
      </c>
      <c r="H25" t="str">
        <f>IFERROR(VLOOKUP(様式２!$E$12&amp;F25,都道府県リスト47[[列1]:[二次医療圏名]],3,0),"")</f>
        <v/>
      </c>
      <c r="J25" s="45" t="s">
        <v>3101</v>
      </c>
    </row>
    <row r="26" spans="1:10" x14ac:dyDescent="0.4">
      <c r="A26" s="46" t="str">
        <f>B26&amp;COUNTIF($B$2:B26,B26)</f>
        <v>北海道25</v>
      </c>
      <c r="B26" s="44" t="s">
        <v>405</v>
      </c>
      <c r="C26" s="44" t="s">
        <v>420</v>
      </c>
      <c r="D26" s="44" t="str">
        <f t="shared" si="0"/>
        <v>北海道芦別市</v>
      </c>
      <c r="E26" s="47" t="s">
        <v>2161</v>
      </c>
      <c r="F26">
        <v>25</v>
      </c>
      <c r="G26" t="s">
        <v>1464</v>
      </c>
      <c r="H26" t="str">
        <f>IFERROR(VLOOKUP(様式２!$E$12&amp;F26,都道府県リスト47[[列1]:[二次医療圏名]],3,0),"")</f>
        <v/>
      </c>
      <c r="J26" s="45" t="s">
        <v>3102</v>
      </c>
    </row>
    <row r="27" spans="1:10" x14ac:dyDescent="0.4">
      <c r="A27" s="46" t="str">
        <f>B27&amp;COUNTIF($B$2:B27,B27)</f>
        <v>北海道26</v>
      </c>
      <c r="B27" s="44" t="s">
        <v>405</v>
      </c>
      <c r="C27" s="44" t="s">
        <v>421</v>
      </c>
      <c r="D27" s="44" t="str">
        <f t="shared" si="0"/>
        <v>北海道江別市</v>
      </c>
      <c r="E27" s="47" t="s">
        <v>2140</v>
      </c>
      <c r="F27">
        <v>26</v>
      </c>
      <c r="G27" t="s">
        <v>1484</v>
      </c>
      <c r="H27" t="str">
        <f>IFERROR(VLOOKUP(様式２!$E$12&amp;F27,都道府県リスト47[[列1]:[二次医療圏名]],3,0),"")</f>
        <v/>
      </c>
      <c r="J27" s="45" t="s">
        <v>3103</v>
      </c>
    </row>
    <row r="28" spans="1:10" x14ac:dyDescent="0.4">
      <c r="A28" s="46" t="str">
        <f>B28&amp;COUNTIF($B$2:B28,B28)</f>
        <v>北海道27</v>
      </c>
      <c r="B28" s="44" t="s">
        <v>405</v>
      </c>
      <c r="C28" s="44" t="s">
        <v>422</v>
      </c>
      <c r="D28" s="44" t="str">
        <f t="shared" si="0"/>
        <v>北海道赤平市</v>
      </c>
      <c r="E28" s="47" t="s">
        <v>2161</v>
      </c>
      <c r="F28">
        <v>27</v>
      </c>
      <c r="G28" t="s">
        <v>1510</v>
      </c>
      <c r="H28" t="str">
        <f>IFERROR(VLOOKUP(様式２!$E$12&amp;F28,都道府県リスト47[[列1]:[二次医療圏名]],3,0),"")</f>
        <v/>
      </c>
      <c r="J28" s="45" t="s">
        <v>3104</v>
      </c>
    </row>
    <row r="29" spans="1:10" x14ac:dyDescent="0.4">
      <c r="A29" s="46" t="str">
        <f>B29&amp;COUNTIF($B$2:B29,B29)</f>
        <v>北海道28</v>
      </c>
      <c r="B29" s="44" t="s">
        <v>405</v>
      </c>
      <c r="C29" s="44" t="s">
        <v>423</v>
      </c>
      <c r="D29" s="44" t="str">
        <f t="shared" si="0"/>
        <v>北海道紋別市</v>
      </c>
      <c r="E29" s="47" t="s">
        <v>2162</v>
      </c>
      <c r="F29">
        <v>28</v>
      </c>
      <c r="G29" t="s">
        <v>1554</v>
      </c>
      <c r="H29" t="str">
        <f>IFERROR(VLOOKUP(様式２!$E$12&amp;F29,都道府県リスト47[[列1]:[二次医療圏名]],3,0),"")</f>
        <v/>
      </c>
      <c r="J29" s="45" t="s">
        <v>3105</v>
      </c>
    </row>
    <row r="30" spans="1:10" x14ac:dyDescent="0.4">
      <c r="A30" s="46" t="str">
        <f>B30&amp;COUNTIF($B$2:B30,B30)</f>
        <v>北海道29</v>
      </c>
      <c r="B30" s="44" t="s">
        <v>405</v>
      </c>
      <c r="C30" s="44" t="s">
        <v>424</v>
      </c>
      <c r="D30" s="44" t="str">
        <f t="shared" si="0"/>
        <v>北海道士別市</v>
      </c>
      <c r="E30" s="47" t="s">
        <v>2163</v>
      </c>
      <c r="F30">
        <v>29</v>
      </c>
      <c r="G30" t="s">
        <v>1593</v>
      </c>
      <c r="H30" t="str">
        <f>IFERROR(VLOOKUP(様式２!$E$12&amp;F30,都道府県リスト47[[列1]:[二次医療圏名]],3,0),"")</f>
        <v/>
      </c>
      <c r="J30" s="45" t="s">
        <v>3106</v>
      </c>
    </row>
    <row r="31" spans="1:10" x14ac:dyDescent="0.4">
      <c r="A31" s="46" t="str">
        <f>B31&amp;COUNTIF($B$2:B31,B31)</f>
        <v>北海道30</v>
      </c>
      <c r="B31" s="44" t="s">
        <v>405</v>
      </c>
      <c r="C31" s="44" t="s">
        <v>425</v>
      </c>
      <c r="D31" s="44" t="str">
        <f t="shared" si="0"/>
        <v>北海道名寄市</v>
      </c>
      <c r="E31" s="47" t="s">
        <v>2163</v>
      </c>
      <c r="F31">
        <v>30</v>
      </c>
      <c r="G31" t="s">
        <v>1631</v>
      </c>
      <c r="H31" t="str">
        <f>IFERROR(VLOOKUP(様式２!$E$12&amp;F31,都道府県リスト47[[列1]:[二次医療圏名]],3,0),"")</f>
        <v/>
      </c>
      <c r="J31" s="45" t="s">
        <v>3107</v>
      </c>
    </row>
    <row r="32" spans="1:10" x14ac:dyDescent="0.4">
      <c r="A32" s="46" t="str">
        <f>B32&amp;COUNTIF($B$2:B32,B32)</f>
        <v>北海道31</v>
      </c>
      <c r="B32" s="44" t="s">
        <v>405</v>
      </c>
      <c r="C32" s="44" t="s">
        <v>426</v>
      </c>
      <c r="D32" s="44" t="str">
        <f t="shared" si="0"/>
        <v>北海道三笠市</v>
      </c>
      <c r="E32" s="47" t="s">
        <v>2157</v>
      </c>
      <c r="F32">
        <v>31</v>
      </c>
      <c r="G32" t="s">
        <v>1660</v>
      </c>
      <c r="H32" t="str">
        <f>IFERROR(VLOOKUP(様式２!$E$12&amp;F32,都道府県リスト47[[列1]:[二次医療圏名]],3,0),"")</f>
        <v/>
      </c>
      <c r="J32" s="45" t="s">
        <v>3108</v>
      </c>
    </row>
    <row r="33" spans="1:10" x14ac:dyDescent="0.4">
      <c r="A33" s="46" t="str">
        <f>B33&amp;COUNTIF($B$2:B33,B33)</f>
        <v>北海道32</v>
      </c>
      <c r="B33" s="44" t="s">
        <v>405</v>
      </c>
      <c r="C33" s="44" t="s">
        <v>427</v>
      </c>
      <c r="D33" s="44" t="str">
        <f t="shared" si="0"/>
        <v>北海道根室市</v>
      </c>
      <c r="E33" s="47" t="s">
        <v>2164</v>
      </c>
      <c r="F33">
        <v>32</v>
      </c>
      <c r="G33" t="s">
        <v>1678</v>
      </c>
      <c r="H33" t="str">
        <f>IFERROR(VLOOKUP(様式２!$E$12&amp;F33,都道府県リスト47[[列1]:[二次医療圏名]],3,0),"")</f>
        <v/>
      </c>
      <c r="J33" s="45" t="s">
        <v>3109</v>
      </c>
    </row>
    <row r="34" spans="1:10" x14ac:dyDescent="0.4">
      <c r="A34" s="46" t="str">
        <f>B34&amp;COUNTIF($B$2:B34,B34)</f>
        <v>北海道33</v>
      </c>
      <c r="B34" s="44" t="s">
        <v>405</v>
      </c>
      <c r="C34" s="44" t="s">
        <v>428</v>
      </c>
      <c r="D34" s="44" t="str">
        <f t="shared" si="0"/>
        <v>北海道千歳市</v>
      </c>
      <c r="E34" s="47" t="s">
        <v>2140</v>
      </c>
      <c r="F34">
        <v>33</v>
      </c>
      <c r="G34" t="s">
        <v>1697</v>
      </c>
      <c r="H34" t="str">
        <f>IFERROR(VLOOKUP(様式２!$E$12&amp;F34,都道府県リスト47[[列1]:[二次医療圏名]],3,0),"")</f>
        <v/>
      </c>
      <c r="J34" s="45" t="s">
        <v>3110</v>
      </c>
    </row>
    <row r="35" spans="1:10" x14ac:dyDescent="0.4">
      <c r="A35" s="46" t="str">
        <f>B35&amp;COUNTIF($B$2:B35,B35)</f>
        <v>北海道34</v>
      </c>
      <c r="B35" s="44" t="s">
        <v>405</v>
      </c>
      <c r="C35" s="44" t="s">
        <v>429</v>
      </c>
      <c r="D35" s="44" t="str">
        <f t="shared" si="0"/>
        <v>北海道滝川市</v>
      </c>
      <c r="E35" s="47" t="s">
        <v>2161</v>
      </c>
      <c r="F35">
        <v>34</v>
      </c>
      <c r="G35" t="s">
        <v>1724</v>
      </c>
      <c r="H35" t="str">
        <f>IFERROR(VLOOKUP(様式２!$E$12&amp;F35,都道府県リスト47[[列1]:[二次医療圏名]],3,0),"")</f>
        <v/>
      </c>
      <c r="J35" s="45" t="s">
        <v>3111</v>
      </c>
    </row>
    <row r="36" spans="1:10" x14ac:dyDescent="0.4">
      <c r="A36" s="46" t="str">
        <f>B36&amp;COUNTIF($B$2:B36,B36)</f>
        <v>北海道35</v>
      </c>
      <c r="B36" s="44" t="s">
        <v>405</v>
      </c>
      <c r="C36" s="44" t="s">
        <v>430</v>
      </c>
      <c r="D36" s="44" t="str">
        <f t="shared" si="0"/>
        <v>北海道砂川市</v>
      </c>
      <c r="E36" s="47" t="s">
        <v>2161</v>
      </c>
      <c r="F36">
        <v>35</v>
      </c>
      <c r="G36" t="s">
        <v>1746</v>
      </c>
      <c r="H36" t="str">
        <f>IFERROR(VLOOKUP(様式２!$E$12&amp;F36,都道府県リスト47[[列1]:[二次医療圏名]],3,0),"")</f>
        <v/>
      </c>
      <c r="J36" s="45" t="s">
        <v>3112</v>
      </c>
    </row>
    <row r="37" spans="1:10" x14ac:dyDescent="0.4">
      <c r="A37" s="46" t="str">
        <f>B37&amp;COUNTIF($B$2:B37,B37)</f>
        <v>北海道36</v>
      </c>
      <c r="B37" s="44" t="s">
        <v>405</v>
      </c>
      <c r="C37" s="44" t="s">
        <v>431</v>
      </c>
      <c r="D37" s="44" t="str">
        <f t="shared" si="0"/>
        <v>北海道歌志内市</v>
      </c>
      <c r="E37" s="47" t="s">
        <v>2161</v>
      </c>
      <c r="F37">
        <v>36</v>
      </c>
      <c r="G37" t="s">
        <v>1766</v>
      </c>
      <c r="H37" t="str">
        <f>IFERROR(VLOOKUP(様式２!$E$12&amp;F37,都道府県リスト47[[列1]:[二次医療圏名]],3,0),"")</f>
        <v/>
      </c>
      <c r="J37" s="45" t="s">
        <v>3113</v>
      </c>
    </row>
    <row r="38" spans="1:10" x14ac:dyDescent="0.4">
      <c r="A38" s="46" t="str">
        <f>B38&amp;COUNTIF($B$2:B38,B38)</f>
        <v>北海道37</v>
      </c>
      <c r="B38" s="44" t="s">
        <v>405</v>
      </c>
      <c r="C38" s="44" t="s">
        <v>432</v>
      </c>
      <c r="D38" s="44" t="str">
        <f t="shared" si="0"/>
        <v>北海道深川市</v>
      </c>
      <c r="E38" s="47" t="s">
        <v>2165</v>
      </c>
      <c r="F38">
        <v>37</v>
      </c>
      <c r="G38" t="s">
        <v>1791</v>
      </c>
      <c r="H38" t="str">
        <f>IFERROR(VLOOKUP(様式２!$E$12&amp;F38,都道府県リスト47[[列1]:[二次医療圏名]],3,0),"")</f>
        <v/>
      </c>
      <c r="J38" s="45" t="s">
        <v>3114</v>
      </c>
    </row>
    <row r="39" spans="1:10" x14ac:dyDescent="0.4">
      <c r="A39" s="46" t="str">
        <f>B39&amp;COUNTIF($B$2:B39,B39)</f>
        <v>北海道38</v>
      </c>
      <c r="B39" s="44" t="s">
        <v>405</v>
      </c>
      <c r="C39" s="44" t="s">
        <v>433</v>
      </c>
      <c r="D39" s="44" t="str">
        <f t="shared" si="0"/>
        <v>北海道富良野市</v>
      </c>
      <c r="E39" s="47" t="s">
        <v>2166</v>
      </c>
      <c r="F39">
        <v>38</v>
      </c>
      <c r="G39" t="s">
        <v>1809</v>
      </c>
      <c r="H39" t="str">
        <f>IFERROR(VLOOKUP(様式２!$E$12&amp;F39,都道府県リスト47[[列1]:[二次医療圏名]],3,0),"")</f>
        <v/>
      </c>
      <c r="J39" s="45" t="s">
        <v>3115</v>
      </c>
    </row>
    <row r="40" spans="1:10" x14ac:dyDescent="0.4">
      <c r="A40" s="46" t="str">
        <f>B40&amp;COUNTIF($B$2:B40,B40)</f>
        <v>北海道39</v>
      </c>
      <c r="B40" s="44" t="s">
        <v>405</v>
      </c>
      <c r="C40" s="44" t="s">
        <v>434</v>
      </c>
      <c r="D40" s="44" t="str">
        <f t="shared" si="0"/>
        <v>北海道登別市</v>
      </c>
      <c r="E40" s="47" t="s">
        <v>2153</v>
      </c>
      <c r="F40">
        <v>39</v>
      </c>
      <c r="G40" t="s">
        <v>1829</v>
      </c>
      <c r="H40" t="str">
        <f>IFERROR(VLOOKUP(様式２!$E$12&amp;F40,都道府県リスト47[[列1]:[二次医療圏名]],3,0),"")</f>
        <v/>
      </c>
      <c r="J40" s="45" t="s">
        <v>3116</v>
      </c>
    </row>
    <row r="41" spans="1:10" x14ac:dyDescent="0.4">
      <c r="A41" s="46" t="str">
        <f>B41&amp;COUNTIF($B$2:B41,B41)</f>
        <v>北海道40</v>
      </c>
      <c r="B41" s="44" t="s">
        <v>405</v>
      </c>
      <c r="C41" s="44" t="s">
        <v>435</v>
      </c>
      <c r="D41" s="44" t="str">
        <f t="shared" si="0"/>
        <v>北海道恵庭市</v>
      </c>
      <c r="E41" s="47" t="s">
        <v>2140</v>
      </c>
      <c r="F41">
        <v>40</v>
      </c>
      <c r="G41" t="s">
        <v>1864</v>
      </c>
      <c r="H41" t="str">
        <f>IFERROR(VLOOKUP(様式２!$E$12&amp;F41,都道府県リスト47[[列1]:[二次医療圏名]],3,0),"")</f>
        <v/>
      </c>
      <c r="J41" s="45" t="s">
        <v>3117</v>
      </c>
    </row>
    <row r="42" spans="1:10" x14ac:dyDescent="0.4">
      <c r="A42" s="46" t="str">
        <f>B42&amp;COUNTIF($B$2:B42,B42)</f>
        <v>北海道41</v>
      </c>
      <c r="B42" s="44" t="s">
        <v>405</v>
      </c>
      <c r="C42" s="44" t="s">
        <v>436</v>
      </c>
      <c r="D42" s="44" t="str">
        <f t="shared" si="0"/>
        <v>北海道伊達市</v>
      </c>
      <c r="E42" s="47" t="s">
        <v>2153</v>
      </c>
      <c r="F42">
        <v>41</v>
      </c>
      <c r="G42" t="s">
        <v>1920</v>
      </c>
      <c r="H42" t="str">
        <f>IFERROR(VLOOKUP(様式２!$E$12&amp;F42,都道府県リスト47[[列1]:[二次医療圏名]],3,0),"")</f>
        <v/>
      </c>
      <c r="J42" s="45" t="s">
        <v>3118</v>
      </c>
    </row>
    <row r="43" spans="1:10" x14ac:dyDescent="0.4">
      <c r="A43" s="46" t="str">
        <f>B43&amp;COUNTIF($B$2:B43,B43)</f>
        <v>北海道42</v>
      </c>
      <c r="B43" s="44" t="s">
        <v>405</v>
      </c>
      <c r="C43" s="44" t="s">
        <v>437</v>
      </c>
      <c r="D43" s="44" t="str">
        <f t="shared" si="0"/>
        <v>北海道北広島市</v>
      </c>
      <c r="E43" s="47" t="s">
        <v>2140</v>
      </c>
      <c r="F43">
        <v>42</v>
      </c>
      <c r="G43" t="s">
        <v>1941</v>
      </c>
      <c r="H43" t="str">
        <f>IFERROR(VLOOKUP(様式２!$E$12&amp;F43,都道府県リスト47[[列1]:[二次医療圏名]],3,0),"")</f>
        <v/>
      </c>
      <c r="J43" s="45" t="s">
        <v>3119</v>
      </c>
    </row>
    <row r="44" spans="1:10" x14ac:dyDescent="0.4">
      <c r="A44" s="46" t="str">
        <f>B44&amp;COUNTIF($B$2:B44,B44)</f>
        <v>北海道43</v>
      </c>
      <c r="B44" s="44" t="s">
        <v>405</v>
      </c>
      <c r="C44" s="44" t="s">
        <v>438</v>
      </c>
      <c r="D44" s="44" t="str">
        <f t="shared" si="0"/>
        <v>北海道石狩市</v>
      </c>
      <c r="E44" s="47" t="s">
        <v>2140</v>
      </c>
      <c r="F44">
        <v>43</v>
      </c>
      <c r="G44" t="s">
        <v>1963</v>
      </c>
      <c r="H44" t="str">
        <f>IFERROR(VLOOKUP(様式２!$E$12&amp;F44,都道府県リスト47[[列1]:[二次医療圏名]],3,0),"")</f>
        <v/>
      </c>
      <c r="J44" s="45" t="s">
        <v>3120</v>
      </c>
    </row>
    <row r="45" spans="1:10" x14ac:dyDescent="0.4">
      <c r="A45" s="46" t="str">
        <f>B45&amp;COUNTIF($B$2:B45,B45)</f>
        <v>北海道44</v>
      </c>
      <c r="B45" s="44" t="s">
        <v>405</v>
      </c>
      <c r="C45" s="44" t="s">
        <v>439</v>
      </c>
      <c r="D45" s="44" t="str">
        <f t="shared" si="0"/>
        <v>北海道北斗市</v>
      </c>
      <c r="E45" s="47" t="s">
        <v>2150</v>
      </c>
      <c r="F45">
        <v>44</v>
      </c>
      <c r="G45" t="s">
        <v>2005</v>
      </c>
      <c r="H45" t="str">
        <f>IFERROR(VLOOKUP(様式２!$E$12&amp;F45,都道府県リスト47[[列1]:[二次医療圏名]],3,0),"")</f>
        <v/>
      </c>
      <c r="J45" s="45" t="s">
        <v>3121</v>
      </c>
    </row>
    <row r="46" spans="1:10" x14ac:dyDescent="0.4">
      <c r="A46" s="46" t="str">
        <f>B46&amp;COUNTIF($B$2:B46,B46)</f>
        <v>北海道45</v>
      </c>
      <c r="B46" s="44" t="s">
        <v>405</v>
      </c>
      <c r="C46" s="44" t="s">
        <v>440</v>
      </c>
      <c r="D46" s="44" t="str">
        <f t="shared" si="0"/>
        <v>北海道当別町</v>
      </c>
      <c r="E46" s="47" t="s">
        <v>2140</v>
      </c>
      <c r="F46">
        <v>45</v>
      </c>
      <c r="G46" t="s">
        <v>2024</v>
      </c>
      <c r="H46" t="str">
        <f>IFERROR(VLOOKUP(様式２!$E$12&amp;F46,都道府県リスト47[[列1]:[二次医療圏名]],3,0),"")</f>
        <v/>
      </c>
      <c r="J46" s="45" t="s">
        <v>3122</v>
      </c>
    </row>
    <row r="47" spans="1:10" x14ac:dyDescent="0.4">
      <c r="A47" s="46" t="str">
        <f>B47&amp;COUNTIF($B$2:B47,B47)</f>
        <v>北海道46</v>
      </c>
      <c r="B47" s="44" t="s">
        <v>405</v>
      </c>
      <c r="C47" s="44" t="s">
        <v>441</v>
      </c>
      <c r="D47" s="44" t="str">
        <f t="shared" si="0"/>
        <v>北海道新篠津村</v>
      </c>
      <c r="E47" s="47" t="s">
        <v>2140</v>
      </c>
      <c r="F47">
        <v>46</v>
      </c>
      <c r="G47" t="s">
        <v>2050</v>
      </c>
      <c r="H47" t="str">
        <f>IFERROR(VLOOKUP(様式２!$E$12&amp;F47,都道府県リスト47[[列1]:[二次医療圏名]],3,0),"")</f>
        <v/>
      </c>
      <c r="J47" s="45" t="s">
        <v>3123</v>
      </c>
    </row>
    <row r="48" spans="1:10" x14ac:dyDescent="0.4">
      <c r="A48" s="46" t="str">
        <f>B48&amp;COUNTIF($B$2:B48,B48)</f>
        <v>北海道47</v>
      </c>
      <c r="B48" s="44" t="s">
        <v>405</v>
      </c>
      <c r="C48" s="44" t="s">
        <v>442</v>
      </c>
      <c r="D48" s="44" t="str">
        <f t="shared" si="0"/>
        <v>北海道松前町</v>
      </c>
      <c r="E48" s="47" t="s">
        <v>2150</v>
      </c>
      <c r="F48">
        <v>47</v>
      </c>
      <c r="G48" t="s">
        <v>2094</v>
      </c>
      <c r="H48" t="str">
        <f>IFERROR(VLOOKUP(様式２!$E$12&amp;F48,都道府県リスト47[[列1]:[二次医療圏名]],3,0),"")</f>
        <v/>
      </c>
      <c r="J48" s="45" t="s">
        <v>3124</v>
      </c>
    </row>
    <row r="49" spans="1:8" x14ac:dyDescent="0.4">
      <c r="A49" s="46" t="str">
        <f>B49&amp;COUNTIF($B$2:B49,B49)</f>
        <v>北海道48</v>
      </c>
      <c r="B49" s="44" t="s">
        <v>405</v>
      </c>
      <c r="C49" s="44" t="s">
        <v>443</v>
      </c>
      <c r="D49" s="44" t="str">
        <f t="shared" si="0"/>
        <v>北海道福島町</v>
      </c>
      <c r="E49" s="47" t="s">
        <v>2150</v>
      </c>
      <c r="F49">
        <v>48</v>
      </c>
      <c r="H49" t="str">
        <f>IFERROR(VLOOKUP(様式２!$E$12&amp;F49,都道府県リスト47[[列1]:[二次医療圏名]],3,0),"")</f>
        <v/>
      </c>
    </row>
    <row r="50" spans="1:8" x14ac:dyDescent="0.4">
      <c r="A50" s="46" t="str">
        <f>B50&amp;COUNTIF($B$2:B50,B50)</f>
        <v>北海道49</v>
      </c>
      <c r="B50" s="44" t="s">
        <v>405</v>
      </c>
      <c r="C50" s="44" t="s">
        <v>444</v>
      </c>
      <c r="D50" s="44" t="str">
        <f t="shared" si="0"/>
        <v>北海道知内町</v>
      </c>
      <c r="E50" s="47" t="s">
        <v>2150</v>
      </c>
      <c r="F50">
        <v>49</v>
      </c>
      <c r="H50" t="str">
        <f>IFERROR(VLOOKUP(様式２!$E$12&amp;F50,都道府県リスト47[[列1]:[二次医療圏名]],3,0),"")</f>
        <v/>
      </c>
    </row>
    <row r="51" spans="1:8" x14ac:dyDescent="0.4">
      <c r="A51" s="46" t="str">
        <f>B51&amp;COUNTIF($B$2:B51,B51)</f>
        <v>北海道50</v>
      </c>
      <c r="B51" s="44" t="s">
        <v>405</v>
      </c>
      <c r="C51" s="44" t="s">
        <v>445</v>
      </c>
      <c r="D51" s="44" t="str">
        <f t="shared" si="0"/>
        <v>北海道木古内町</v>
      </c>
      <c r="E51" s="47" t="s">
        <v>2150</v>
      </c>
      <c r="F51">
        <v>50</v>
      </c>
      <c r="H51" t="str">
        <f>IFERROR(VLOOKUP(様式２!$E$12&amp;F51,都道府県リスト47[[列1]:[二次医療圏名]],3,0),"")</f>
        <v/>
      </c>
    </row>
    <row r="52" spans="1:8" x14ac:dyDescent="0.4">
      <c r="A52" s="46" t="str">
        <f>B52&amp;COUNTIF($B$2:B52,B52)</f>
        <v>北海道51</v>
      </c>
      <c r="B52" s="44" t="s">
        <v>405</v>
      </c>
      <c r="C52" s="44" t="s">
        <v>446</v>
      </c>
      <c r="D52" s="44" t="str">
        <f t="shared" si="0"/>
        <v>北海道七飯町</v>
      </c>
      <c r="E52" s="47" t="s">
        <v>2150</v>
      </c>
      <c r="F52">
        <v>51</v>
      </c>
      <c r="H52" t="str">
        <f>IFERROR(VLOOKUP(様式２!$E$12&amp;F52,都道府県リスト47[[列1]:[二次医療圏名]],3,0),"")</f>
        <v/>
      </c>
    </row>
    <row r="53" spans="1:8" x14ac:dyDescent="0.4">
      <c r="A53" s="46" t="str">
        <f>B53&amp;COUNTIF($B$2:B53,B53)</f>
        <v>北海道52</v>
      </c>
      <c r="B53" s="44" t="s">
        <v>405</v>
      </c>
      <c r="C53" s="44" t="s">
        <v>447</v>
      </c>
      <c r="D53" s="44" t="str">
        <f t="shared" si="0"/>
        <v>北海道鹿部町</v>
      </c>
      <c r="E53" s="47" t="s">
        <v>2150</v>
      </c>
      <c r="F53">
        <v>52</v>
      </c>
      <c r="H53" t="str">
        <f>IFERROR(VLOOKUP(様式２!$E$12&amp;F53,都道府県リスト47[[列1]:[二次医療圏名]],3,0),"")</f>
        <v/>
      </c>
    </row>
    <row r="54" spans="1:8" x14ac:dyDescent="0.4">
      <c r="A54" s="46" t="str">
        <f>B54&amp;COUNTIF($B$2:B54,B54)</f>
        <v>北海道53</v>
      </c>
      <c r="B54" s="44" t="s">
        <v>405</v>
      </c>
      <c r="C54" s="44" t="s">
        <v>448</v>
      </c>
      <c r="D54" s="44" t="str">
        <f t="shared" si="0"/>
        <v>北海道森町</v>
      </c>
      <c r="E54" s="47" t="s">
        <v>2150</v>
      </c>
      <c r="F54">
        <v>53</v>
      </c>
      <c r="H54" t="str">
        <f>IFERROR(VLOOKUP(様式２!$E$12&amp;F54,都道府県リスト47[[列1]:[二次医療圏名]],3,0),"")</f>
        <v/>
      </c>
    </row>
    <row r="55" spans="1:8" x14ac:dyDescent="0.4">
      <c r="A55" s="46" t="str">
        <f>B55&amp;COUNTIF($B$2:B55,B55)</f>
        <v>北海道54</v>
      </c>
      <c r="B55" s="44" t="s">
        <v>405</v>
      </c>
      <c r="C55" s="44" t="s">
        <v>449</v>
      </c>
      <c r="D55" s="44" t="str">
        <f t="shared" si="0"/>
        <v>北海道八雲町</v>
      </c>
      <c r="E55" s="47" t="s">
        <v>2167</v>
      </c>
      <c r="F55">
        <v>54</v>
      </c>
      <c r="H55" t="str">
        <f>IFERROR(VLOOKUP(様式２!$E$12&amp;F55,都道府県リスト47[[列1]:[二次医療圏名]],3,0),"")</f>
        <v/>
      </c>
    </row>
    <row r="56" spans="1:8" x14ac:dyDescent="0.4">
      <c r="A56" s="46" t="str">
        <f>B56&amp;COUNTIF($B$2:B56,B56)</f>
        <v>北海道55</v>
      </c>
      <c r="B56" s="44" t="s">
        <v>405</v>
      </c>
      <c r="C56" s="44" t="s">
        <v>450</v>
      </c>
      <c r="D56" s="44" t="str">
        <f t="shared" si="0"/>
        <v>北海道長万部町</v>
      </c>
      <c r="E56" s="47" t="s">
        <v>2167</v>
      </c>
      <c r="F56">
        <v>55</v>
      </c>
      <c r="H56" t="str">
        <f>IFERROR(VLOOKUP(様式２!$E$12&amp;F56,都道府県リスト47[[列1]:[二次医療圏名]],3,0),"")</f>
        <v/>
      </c>
    </row>
    <row r="57" spans="1:8" x14ac:dyDescent="0.4">
      <c r="A57" s="46" t="str">
        <f>B57&amp;COUNTIF($B$2:B57,B57)</f>
        <v>北海道56</v>
      </c>
      <c r="B57" s="44" t="s">
        <v>405</v>
      </c>
      <c r="C57" s="44" t="s">
        <v>451</v>
      </c>
      <c r="D57" s="44" t="str">
        <f t="shared" si="0"/>
        <v>北海道江差町</v>
      </c>
      <c r="E57" s="47" t="s">
        <v>2168</v>
      </c>
      <c r="F57">
        <v>56</v>
      </c>
      <c r="H57" t="str">
        <f>IFERROR(VLOOKUP(様式２!$E$12&amp;F57,都道府県リスト47[[列1]:[二次医療圏名]],3,0),"")</f>
        <v/>
      </c>
    </row>
    <row r="58" spans="1:8" x14ac:dyDescent="0.4">
      <c r="A58" s="46" t="str">
        <f>B58&amp;COUNTIF($B$2:B58,B58)</f>
        <v>北海道57</v>
      </c>
      <c r="B58" s="44" t="s">
        <v>405</v>
      </c>
      <c r="C58" s="44" t="s">
        <v>452</v>
      </c>
      <c r="D58" s="44" t="str">
        <f t="shared" si="0"/>
        <v>北海道上ノ国町</v>
      </c>
      <c r="E58" s="47" t="s">
        <v>2168</v>
      </c>
      <c r="F58">
        <v>57</v>
      </c>
      <c r="H58" t="str">
        <f>IFERROR(VLOOKUP(様式２!$E$12&amp;F58,都道府県リスト47[[列1]:[二次医療圏名]],3,0),"")</f>
        <v/>
      </c>
    </row>
    <row r="59" spans="1:8" x14ac:dyDescent="0.4">
      <c r="A59" s="46" t="str">
        <f>B59&amp;COUNTIF($B$2:B59,B59)</f>
        <v>北海道58</v>
      </c>
      <c r="B59" s="44" t="s">
        <v>405</v>
      </c>
      <c r="C59" s="44" t="s">
        <v>453</v>
      </c>
      <c r="D59" s="44" t="str">
        <f t="shared" si="0"/>
        <v>北海道厚沢部町</v>
      </c>
      <c r="E59" s="47" t="s">
        <v>2168</v>
      </c>
      <c r="F59">
        <v>58</v>
      </c>
      <c r="H59" t="str">
        <f>IFERROR(VLOOKUP(様式２!$E$12&amp;F59,都道府県リスト47[[列1]:[二次医療圏名]],3,0),"")</f>
        <v/>
      </c>
    </row>
    <row r="60" spans="1:8" x14ac:dyDescent="0.4">
      <c r="A60" s="46" t="str">
        <f>B60&amp;COUNTIF($B$2:B60,B60)</f>
        <v>北海道59</v>
      </c>
      <c r="B60" s="44" t="s">
        <v>405</v>
      </c>
      <c r="C60" s="44" t="s">
        <v>454</v>
      </c>
      <c r="D60" s="44" t="str">
        <f t="shared" si="0"/>
        <v>北海道乙部町</v>
      </c>
      <c r="E60" s="47" t="s">
        <v>2168</v>
      </c>
      <c r="F60">
        <v>59</v>
      </c>
      <c r="H60" t="str">
        <f>IFERROR(VLOOKUP(様式２!$E$12&amp;F60,都道府県リスト47[[列1]:[二次医療圏名]],3,0),"")</f>
        <v/>
      </c>
    </row>
    <row r="61" spans="1:8" x14ac:dyDescent="0.4">
      <c r="A61" s="46" t="str">
        <f>B61&amp;COUNTIF($B$2:B61,B61)</f>
        <v>北海道60</v>
      </c>
      <c r="B61" s="44" t="s">
        <v>405</v>
      </c>
      <c r="C61" s="44" t="s">
        <v>455</v>
      </c>
      <c r="D61" s="44" t="str">
        <f t="shared" si="0"/>
        <v>北海道奥尻町</v>
      </c>
      <c r="E61" s="47" t="s">
        <v>2168</v>
      </c>
      <c r="F61">
        <v>60</v>
      </c>
      <c r="H61" t="str">
        <f>IFERROR(VLOOKUP(様式２!$E$12&amp;F61,都道府県リスト47[[列1]:[二次医療圏名]],3,0),"")</f>
        <v/>
      </c>
    </row>
    <row r="62" spans="1:8" x14ac:dyDescent="0.4">
      <c r="A62" s="46" t="str">
        <f>B62&amp;COUNTIF($B$2:B62,B62)</f>
        <v>北海道61</v>
      </c>
      <c r="B62" s="44" t="s">
        <v>405</v>
      </c>
      <c r="C62" s="44" t="s">
        <v>456</v>
      </c>
      <c r="D62" s="44" t="str">
        <f t="shared" si="0"/>
        <v>北海道今金町</v>
      </c>
      <c r="E62" s="47" t="s">
        <v>2167</v>
      </c>
      <c r="F62">
        <v>61</v>
      </c>
      <c r="H62" t="str">
        <f>IFERROR(VLOOKUP(様式２!$E$12&amp;F62,都道府県リスト47[[列1]:[二次医療圏名]],3,0),"")</f>
        <v/>
      </c>
    </row>
    <row r="63" spans="1:8" x14ac:dyDescent="0.4">
      <c r="A63" s="46" t="str">
        <f>B63&amp;COUNTIF($B$2:B63,B63)</f>
        <v>北海道62</v>
      </c>
      <c r="B63" s="44" t="s">
        <v>405</v>
      </c>
      <c r="C63" s="44" t="s">
        <v>457</v>
      </c>
      <c r="D63" s="44" t="str">
        <f t="shared" si="0"/>
        <v>北海道せたな町</v>
      </c>
      <c r="E63" s="47" t="s">
        <v>2167</v>
      </c>
      <c r="F63">
        <v>62</v>
      </c>
      <c r="H63" t="str">
        <f>IFERROR(VLOOKUP(様式２!$E$12&amp;F63,都道府県リスト47[[列1]:[二次医療圏名]],3,0),"")</f>
        <v/>
      </c>
    </row>
    <row r="64" spans="1:8" x14ac:dyDescent="0.4">
      <c r="A64" s="46" t="str">
        <f>B64&amp;COUNTIF($B$2:B64,B64)</f>
        <v>北海道63</v>
      </c>
      <c r="B64" s="44" t="s">
        <v>405</v>
      </c>
      <c r="C64" s="44" t="s">
        <v>458</v>
      </c>
      <c r="D64" s="44" t="str">
        <f t="shared" si="0"/>
        <v>北海道島牧村</v>
      </c>
      <c r="E64" s="47" t="s">
        <v>2151</v>
      </c>
      <c r="F64">
        <v>63</v>
      </c>
      <c r="H64" t="str">
        <f>IFERROR(VLOOKUP(様式２!$E$12&amp;F64,都道府県リスト47[[列1]:[二次医療圏名]],3,0),"")</f>
        <v/>
      </c>
    </row>
    <row r="65" spans="1:8" x14ac:dyDescent="0.4">
      <c r="A65" s="46" t="str">
        <f>B65&amp;COUNTIF($B$2:B65,B65)</f>
        <v>北海道64</v>
      </c>
      <c r="B65" s="44" t="s">
        <v>405</v>
      </c>
      <c r="C65" s="44" t="s">
        <v>459</v>
      </c>
      <c r="D65" s="44" t="str">
        <f t="shared" si="0"/>
        <v>北海道寿都町</v>
      </c>
      <c r="E65" s="47" t="s">
        <v>2151</v>
      </c>
      <c r="F65">
        <v>64</v>
      </c>
      <c r="H65" t="str">
        <f>IFERROR(VLOOKUP(様式２!$E$12&amp;F65,都道府県リスト47[[列1]:[二次医療圏名]],3,0),"")</f>
        <v/>
      </c>
    </row>
    <row r="66" spans="1:8" x14ac:dyDescent="0.4">
      <c r="A66" s="46" t="str">
        <f>B66&amp;COUNTIF($B$2:B66,B66)</f>
        <v>北海道65</v>
      </c>
      <c r="B66" s="44" t="s">
        <v>405</v>
      </c>
      <c r="C66" s="44" t="s">
        <v>460</v>
      </c>
      <c r="D66" s="44" t="str">
        <f t="shared" ref="D66:D129" si="1">B66&amp;C66</f>
        <v>北海道黒松内町</v>
      </c>
      <c r="E66" s="47" t="s">
        <v>2151</v>
      </c>
      <c r="F66">
        <v>65</v>
      </c>
      <c r="H66" t="str">
        <f>IFERROR(VLOOKUP(様式２!$E$12&amp;F66,都道府県リスト47[[列1]:[二次医療圏名]],3,0),"")</f>
        <v/>
      </c>
    </row>
    <row r="67" spans="1:8" x14ac:dyDescent="0.4">
      <c r="A67" s="46" t="str">
        <f>B67&amp;COUNTIF($B$2:B67,B67)</f>
        <v>北海道66</v>
      </c>
      <c r="B67" s="44" t="s">
        <v>405</v>
      </c>
      <c r="C67" s="44" t="s">
        <v>461</v>
      </c>
      <c r="D67" s="44" t="str">
        <f t="shared" si="1"/>
        <v>北海道蘭越町</v>
      </c>
      <c r="E67" s="47" t="s">
        <v>2151</v>
      </c>
      <c r="F67">
        <v>66</v>
      </c>
      <c r="H67" t="str">
        <f>IFERROR(VLOOKUP(様式２!$E$12&amp;F67,都道府県リスト47[[列1]:[二次医療圏名]],3,0),"")</f>
        <v/>
      </c>
    </row>
    <row r="68" spans="1:8" x14ac:dyDescent="0.4">
      <c r="A68" s="46" t="str">
        <f>B68&amp;COUNTIF($B$2:B68,B68)</f>
        <v>北海道67</v>
      </c>
      <c r="B68" s="44" t="s">
        <v>405</v>
      </c>
      <c r="C68" s="44" t="s">
        <v>462</v>
      </c>
      <c r="D68" s="44" t="str">
        <f t="shared" si="1"/>
        <v>北海道ニセコ町</v>
      </c>
      <c r="E68" s="47" t="s">
        <v>2151</v>
      </c>
      <c r="F68">
        <v>67</v>
      </c>
      <c r="H68" t="str">
        <f>IFERROR(VLOOKUP(様式２!$E$12&amp;F68,都道府県リスト47[[列1]:[二次医療圏名]],3,0),"")</f>
        <v/>
      </c>
    </row>
    <row r="69" spans="1:8" x14ac:dyDescent="0.4">
      <c r="A69" s="46" t="str">
        <f>B69&amp;COUNTIF($B$2:B69,B69)</f>
        <v>北海道68</v>
      </c>
      <c r="B69" s="44" t="s">
        <v>405</v>
      </c>
      <c r="C69" s="44" t="s">
        <v>463</v>
      </c>
      <c r="D69" s="44" t="str">
        <f t="shared" si="1"/>
        <v>北海道真狩村</v>
      </c>
      <c r="E69" s="47" t="s">
        <v>2151</v>
      </c>
      <c r="F69">
        <v>68</v>
      </c>
      <c r="H69" t="str">
        <f>IFERROR(VLOOKUP(様式２!$E$12&amp;F69,都道府県リスト47[[列1]:[二次医療圏名]],3,0),"")</f>
        <v/>
      </c>
    </row>
    <row r="70" spans="1:8" x14ac:dyDescent="0.4">
      <c r="A70" s="46" t="str">
        <f>B70&amp;COUNTIF($B$2:B70,B70)</f>
        <v>北海道69</v>
      </c>
      <c r="B70" s="44" t="s">
        <v>405</v>
      </c>
      <c r="C70" s="44" t="s">
        <v>464</v>
      </c>
      <c r="D70" s="44" t="str">
        <f t="shared" si="1"/>
        <v>北海道留寿都村</v>
      </c>
      <c r="E70" s="47" t="s">
        <v>2151</v>
      </c>
      <c r="F70">
        <v>69</v>
      </c>
      <c r="H70" t="str">
        <f>IFERROR(VLOOKUP(様式２!$E$12&amp;F70,都道府県リスト47[[列1]:[二次医療圏名]],3,0),"")</f>
        <v/>
      </c>
    </row>
    <row r="71" spans="1:8" x14ac:dyDescent="0.4">
      <c r="A71" s="46" t="str">
        <f>B71&amp;COUNTIF($B$2:B71,B71)</f>
        <v>北海道70</v>
      </c>
      <c r="B71" s="44" t="s">
        <v>405</v>
      </c>
      <c r="C71" s="44" t="s">
        <v>465</v>
      </c>
      <c r="D71" s="44" t="str">
        <f t="shared" si="1"/>
        <v>北海道喜茂別町</v>
      </c>
      <c r="E71" s="47" t="s">
        <v>2151</v>
      </c>
      <c r="F71">
        <v>70</v>
      </c>
      <c r="H71" t="str">
        <f>IFERROR(VLOOKUP(様式２!$E$12&amp;F71,都道府県リスト47[[列1]:[二次医療圏名]],3,0),"")</f>
        <v/>
      </c>
    </row>
    <row r="72" spans="1:8" x14ac:dyDescent="0.4">
      <c r="A72" s="46" t="str">
        <f>B72&amp;COUNTIF($B$2:B72,B72)</f>
        <v>北海道71</v>
      </c>
      <c r="B72" s="44" t="s">
        <v>405</v>
      </c>
      <c r="C72" s="44" t="s">
        <v>466</v>
      </c>
      <c r="D72" s="44" t="str">
        <f t="shared" si="1"/>
        <v>北海道京極町</v>
      </c>
      <c r="E72" s="47" t="s">
        <v>2151</v>
      </c>
      <c r="F72">
        <v>71</v>
      </c>
      <c r="H72" t="str">
        <f>IFERROR(VLOOKUP(様式２!$E$12&amp;F72,都道府県リスト47[[列1]:[二次医療圏名]],3,0),"")</f>
        <v/>
      </c>
    </row>
    <row r="73" spans="1:8" x14ac:dyDescent="0.4">
      <c r="A73" s="46" t="str">
        <f>B73&amp;COUNTIF($B$2:B73,B73)</f>
        <v>北海道72</v>
      </c>
      <c r="B73" s="44" t="s">
        <v>405</v>
      </c>
      <c r="C73" s="44" t="s">
        <v>467</v>
      </c>
      <c r="D73" s="44" t="str">
        <f t="shared" si="1"/>
        <v>北海道倶知安町</v>
      </c>
      <c r="E73" s="47" t="s">
        <v>2151</v>
      </c>
      <c r="F73">
        <v>72</v>
      </c>
      <c r="H73" t="str">
        <f>IFERROR(VLOOKUP(様式２!$E$12&amp;F73,都道府県リスト47[[列1]:[二次医療圏名]],3,0),"")</f>
        <v/>
      </c>
    </row>
    <row r="74" spans="1:8" x14ac:dyDescent="0.4">
      <c r="A74" s="46" t="str">
        <f>B74&amp;COUNTIF($B$2:B74,B74)</f>
        <v>北海道73</v>
      </c>
      <c r="B74" s="44" t="s">
        <v>405</v>
      </c>
      <c r="C74" s="44" t="s">
        <v>468</v>
      </c>
      <c r="D74" s="44" t="str">
        <f t="shared" si="1"/>
        <v>北海道共和町</v>
      </c>
      <c r="E74" s="47" t="s">
        <v>2151</v>
      </c>
      <c r="F74">
        <v>73</v>
      </c>
      <c r="H74" t="str">
        <f>IFERROR(VLOOKUP(様式２!$E$12&amp;F74,都道府県リスト47[[列1]:[二次医療圏名]],3,0),"")</f>
        <v/>
      </c>
    </row>
    <row r="75" spans="1:8" x14ac:dyDescent="0.4">
      <c r="A75" s="46" t="str">
        <f>B75&amp;COUNTIF($B$2:B75,B75)</f>
        <v>北海道74</v>
      </c>
      <c r="B75" s="44" t="s">
        <v>405</v>
      </c>
      <c r="C75" s="44" t="s">
        <v>469</v>
      </c>
      <c r="D75" s="44" t="str">
        <f t="shared" si="1"/>
        <v>北海道岩内町</v>
      </c>
      <c r="E75" s="47" t="s">
        <v>2151</v>
      </c>
      <c r="F75">
        <v>74</v>
      </c>
      <c r="H75" t="str">
        <f>IFERROR(VLOOKUP(様式２!$E$12&amp;F75,都道府県リスト47[[列1]:[二次医療圏名]],3,0),"")</f>
        <v/>
      </c>
    </row>
    <row r="76" spans="1:8" x14ac:dyDescent="0.4">
      <c r="A76" s="46" t="str">
        <f>B76&amp;COUNTIF($B$2:B76,B76)</f>
        <v>北海道75</v>
      </c>
      <c r="B76" s="44" t="s">
        <v>405</v>
      </c>
      <c r="C76" s="44" t="s">
        <v>470</v>
      </c>
      <c r="D76" s="44" t="str">
        <f t="shared" si="1"/>
        <v>北海道泊村</v>
      </c>
      <c r="E76" s="47" t="s">
        <v>2151</v>
      </c>
      <c r="F76">
        <v>75</v>
      </c>
      <c r="H76" t="str">
        <f>IFERROR(VLOOKUP(様式２!$E$12&amp;F76,都道府県リスト47[[列1]:[二次医療圏名]],3,0),"")</f>
        <v/>
      </c>
    </row>
    <row r="77" spans="1:8" x14ac:dyDescent="0.4">
      <c r="A77" s="46" t="str">
        <f>B77&amp;COUNTIF($B$2:B77,B77)</f>
        <v>北海道76</v>
      </c>
      <c r="B77" s="44" t="s">
        <v>405</v>
      </c>
      <c r="C77" s="44" t="s">
        <v>471</v>
      </c>
      <c r="D77" s="44" t="str">
        <f t="shared" si="1"/>
        <v>北海道神恵内村</v>
      </c>
      <c r="E77" s="47" t="s">
        <v>2151</v>
      </c>
      <c r="F77">
        <v>76</v>
      </c>
      <c r="H77" t="str">
        <f>IFERROR(VLOOKUP(様式２!$E$12&amp;F77,都道府県リスト47[[列1]:[二次医療圏名]],3,0),"")</f>
        <v/>
      </c>
    </row>
    <row r="78" spans="1:8" x14ac:dyDescent="0.4">
      <c r="A78" s="46" t="str">
        <f>B78&amp;COUNTIF($B$2:B78,B78)</f>
        <v>北海道77</v>
      </c>
      <c r="B78" s="44" t="s">
        <v>405</v>
      </c>
      <c r="C78" s="44" t="s">
        <v>472</v>
      </c>
      <c r="D78" s="44" t="str">
        <f t="shared" si="1"/>
        <v>北海道積丹町</v>
      </c>
      <c r="E78" s="47" t="s">
        <v>2151</v>
      </c>
      <c r="F78">
        <v>77</v>
      </c>
      <c r="H78" t="str">
        <f>IFERROR(VLOOKUP(様式２!$E$12&amp;F78,都道府県リスト47[[列1]:[二次医療圏名]],3,0),"")</f>
        <v/>
      </c>
    </row>
    <row r="79" spans="1:8" x14ac:dyDescent="0.4">
      <c r="A79" s="46" t="str">
        <f>B79&amp;COUNTIF($B$2:B79,B79)</f>
        <v>北海道78</v>
      </c>
      <c r="B79" s="44" t="s">
        <v>405</v>
      </c>
      <c r="C79" s="44" t="s">
        <v>473</v>
      </c>
      <c r="D79" s="44" t="str">
        <f t="shared" si="1"/>
        <v>北海道古平町</v>
      </c>
      <c r="E79" s="47" t="s">
        <v>2151</v>
      </c>
      <c r="F79">
        <v>78</v>
      </c>
      <c r="H79" t="str">
        <f>IFERROR(VLOOKUP(様式２!$E$12&amp;F79,都道府県リスト47[[列1]:[二次医療圏名]],3,0),"")</f>
        <v/>
      </c>
    </row>
    <row r="80" spans="1:8" x14ac:dyDescent="0.4">
      <c r="A80" s="46" t="str">
        <f>B80&amp;COUNTIF($B$2:B80,B80)</f>
        <v>北海道79</v>
      </c>
      <c r="B80" s="44" t="s">
        <v>405</v>
      </c>
      <c r="C80" s="44" t="s">
        <v>474</v>
      </c>
      <c r="D80" s="44" t="str">
        <f t="shared" si="1"/>
        <v>北海道仁木町</v>
      </c>
      <c r="E80" s="47" t="s">
        <v>2151</v>
      </c>
      <c r="F80">
        <v>79</v>
      </c>
      <c r="H80" t="str">
        <f>IFERROR(VLOOKUP(様式２!$E$12&amp;F80,都道府県リスト47[[列1]:[二次医療圏名]],3,0),"")</f>
        <v/>
      </c>
    </row>
    <row r="81" spans="1:8" x14ac:dyDescent="0.4">
      <c r="A81" s="46" t="str">
        <f>B81&amp;COUNTIF($B$2:B81,B81)</f>
        <v>北海道80</v>
      </c>
      <c r="B81" s="44" t="s">
        <v>405</v>
      </c>
      <c r="C81" s="44" t="s">
        <v>475</v>
      </c>
      <c r="D81" s="44" t="str">
        <f t="shared" si="1"/>
        <v>北海道余市町</v>
      </c>
      <c r="E81" s="47" t="s">
        <v>2151</v>
      </c>
      <c r="F81">
        <v>80</v>
      </c>
      <c r="H81" t="str">
        <f>IFERROR(VLOOKUP(様式２!$E$12&amp;F81,都道府県リスト47[[列1]:[二次医療圏名]],3,0),"")</f>
        <v/>
      </c>
    </row>
    <row r="82" spans="1:8" x14ac:dyDescent="0.4">
      <c r="A82" s="46" t="str">
        <f>B82&amp;COUNTIF($B$2:B82,B82)</f>
        <v>北海道81</v>
      </c>
      <c r="B82" s="44" t="s">
        <v>405</v>
      </c>
      <c r="C82" s="44" t="s">
        <v>476</v>
      </c>
      <c r="D82" s="44" t="str">
        <f t="shared" si="1"/>
        <v>北海道赤井川村</v>
      </c>
      <c r="E82" s="47" t="s">
        <v>2151</v>
      </c>
      <c r="F82">
        <v>81</v>
      </c>
      <c r="H82" t="str">
        <f>IFERROR(VLOOKUP(様式２!$E$12&amp;F82,都道府県リスト47[[列1]:[二次医療圏名]],3,0),"")</f>
        <v/>
      </c>
    </row>
    <row r="83" spans="1:8" x14ac:dyDescent="0.4">
      <c r="A83" s="46" t="str">
        <f>B83&amp;COUNTIF($B$2:B83,B83)</f>
        <v>北海道82</v>
      </c>
      <c r="B83" s="44" t="s">
        <v>405</v>
      </c>
      <c r="C83" s="44" t="s">
        <v>477</v>
      </c>
      <c r="D83" s="44" t="str">
        <f t="shared" si="1"/>
        <v>北海道南幌町</v>
      </c>
      <c r="E83" s="47" t="s">
        <v>2157</v>
      </c>
      <c r="F83">
        <v>82</v>
      </c>
      <c r="H83" t="str">
        <f>IFERROR(VLOOKUP(様式２!$E$12&amp;F83,都道府県リスト47[[列1]:[二次医療圏名]],3,0),"")</f>
        <v/>
      </c>
    </row>
    <row r="84" spans="1:8" x14ac:dyDescent="0.4">
      <c r="A84" s="46" t="str">
        <f>B84&amp;COUNTIF($B$2:B84,B84)</f>
        <v>北海道83</v>
      </c>
      <c r="B84" s="44" t="s">
        <v>405</v>
      </c>
      <c r="C84" s="44" t="s">
        <v>478</v>
      </c>
      <c r="D84" s="44" t="str">
        <f t="shared" si="1"/>
        <v>北海道奈井江町</v>
      </c>
      <c r="E84" s="47" t="s">
        <v>2161</v>
      </c>
      <c r="F84">
        <v>83</v>
      </c>
      <c r="H84" t="str">
        <f>IFERROR(VLOOKUP(様式２!$E$12&amp;F84,都道府県リスト47[[列1]:[二次医療圏名]],3,0),"")</f>
        <v/>
      </c>
    </row>
    <row r="85" spans="1:8" x14ac:dyDescent="0.4">
      <c r="A85" s="46" t="str">
        <f>B85&amp;COUNTIF($B$2:B85,B85)</f>
        <v>北海道84</v>
      </c>
      <c r="B85" s="44" t="s">
        <v>405</v>
      </c>
      <c r="C85" s="44" t="s">
        <v>479</v>
      </c>
      <c r="D85" s="44" t="str">
        <f t="shared" si="1"/>
        <v>北海道上砂川町</v>
      </c>
      <c r="E85" s="47" t="s">
        <v>2161</v>
      </c>
      <c r="F85">
        <v>84</v>
      </c>
      <c r="H85" t="str">
        <f>IFERROR(VLOOKUP(様式２!$E$12&amp;F85,都道府県リスト47[[列1]:[二次医療圏名]],3,0),"")</f>
        <v/>
      </c>
    </row>
    <row r="86" spans="1:8" x14ac:dyDescent="0.4">
      <c r="A86" s="46" t="str">
        <f>B86&amp;COUNTIF($B$2:B86,B86)</f>
        <v>北海道85</v>
      </c>
      <c r="B86" s="44" t="s">
        <v>405</v>
      </c>
      <c r="C86" s="44" t="s">
        <v>480</v>
      </c>
      <c r="D86" s="44" t="str">
        <f t="shared" si="1"/>
        <v>北海道由仁町</v>
      </c>
      <c r="E86" s="47" t="s">
        <v>2157</v>
      </c>
      <c r="F86">
        <v>85</v>
      </c>
      <c r="H86" t="str">
        <f>IFERROR(VLOOKUP(様式２!$E$12&amp;F86,都道府県リスト47[[列1]:[二次医療圏名]],3,0),"")</f>
        <v/>
      </c>
    </row>
    <row r="87" spans="1:8" x14ac:dyDescent="0.4">
      <c r="A87" s="46" t="str">
        <f>B87&amp;COUNTIF($B$2:B87,B87)</f>
        <v>北海道86</v>
      </c>
      <c r="B87" s="44" t="s">
        <v>405</v>
      </c>
      <c r="C87" s="44" t="s">
        <v>481</v>
      </c>
      <c r="D87" s="44" t="str">
        <f t="shared" si="1"/>
        <v>北海道長沼町</v>
      </c>
      <c r="E87" s="47" t="s">
        <v>2157</v>
      </c>
      <c r="F87">
        <v>86</v>
      </c>
      <c r="H87" t="str">
        <f>IFERROR(VLOOKUP(様式２!$E$12&amp;F87,都道府県リスト47[[列1]:[二次医療圏名]],3,0),"")</f>
        <v/>
      </c>
    </row>
    <row r="88" spans="1:8" x14ac:dyDescent="0.4">
      <c r="A88" s="46" t="str">
        <f>B88&amp;COUNTIF($B$2:B88,B88)</f>
        <v>北海道87</v>
      </c>
      <c r="B88" s="44" t="s">
        <v>405</v>
      </c>
      <c r="C88" s="44" t="s">
        <v>482</v>
      </c>
      <c r="D88" s="44" t="str">
        <f t="shared" si="1"/>
        <v>北海道栗山町</v>
      </c>
      <c r="E88" s="47" t="s">
        <v>2157</v>
      </c>
      <c r="F88">
        <v>87</v>
      </c>
      <c r="H88" t="str">
        <f>IFERROR(VLOOKUP(様式２!$E$12&amp;F88,都道府県リスト47[[列1]:[二次医療圏名]],3,0),"")</f>
        <v/>
      </c>
    </row>
    <row r="89" spans="1:8" x14ac:dyDescent="0.4">
      <c r="A89" s="46" t="str">
        <f>B89&amp;COUNTIF($B$2:B89,B89)</f>
        <v>北海道88</v>
      </c>
      <c r="B89" s="44" t="s">
        <v>405</v>
      </c>
      <c r="C89" s="44" t="s">
        <v>483</v>
      </c>
      <c r="D89" s="44" t="str">
        <f t="shared" si="1"/>
        <v>北海道月形町</v>
      </c>
      <c r="E89" s="47" t="s">
        <v>2157</v>
      </c>
      <c r="F89">
        <v>88</v>
      </c>
      <c r="H89" t="str">
        <f>IFERROR(VLOOKUP(様式２!$E$12&amp;F89,都道府県リスト47[[列1]:[二次医療圏名]],3,0),"")</f>
        <v/>
      </c>
    </row>
    <row r="90" spans="1:8" x14ac:dyDescent="0.4">
      <c r="A90" s="46" t="str">
        <f>B90&amp;COUNTIF($B$2:B90,B90)</f>
        <v>北海道89</v>
      </c>
      <c r="B90" s="44" t="s">
        <v>405</v>
      </c>
      <c r="C90" s="44" t="s">
        <v>484</v>
      </c>
      <c r="D90" s="44" t="str">
        <f t="shared" si="1"/>
        <v>北海道浦臼町</v>
      </c>
      <c r="E90" s="47" t="s">
        <v>2161</v>
      </c>
      <c r="F90">
        <v>89</v>
      </c>
      <c r="H90" t="str">
        <f>IFERROR(VLOOKUP(様式２!$E$12&amp;F90,都道府県リスト47[[列1]:[二次医療圏名]],3,0),"")</f>
        <v/>
      </c>
    </row>
    <row r="91" spans="1:8" x14ac:dyDescent="0.4">
      <c r="A91" s="46" t="str">
        <f>B91&amp;COUNTIF($B$2:B91,B91)</f>
        <v>北海道90</v>
      </c>
      <c r="B91" s="44" t="s">
        <v>405</v>
      </c>
      <c r="C91" s="44" t="s">
        <v>485</v>
      </c>
      <c r="D91" s="44" t="str">
        <f t="shared" si="1"/>
        <v>北海道新十津川町</v>
      </c>
      <c r="E91" s="47" t="s">
        <v>2161</v>
      </c>
      <c r="F91">
        <v>90</v>
      </c>
      <c r="H91" t="str">
        <f>IFERROR(VLOOKUP(様式２!$E$12&amp;F91,都道府県リスト47[[列1]:[二次医療圏名]],3,0),"")</f>
        <v/>
      </c>
    </row>
    <row r="92" spans="1:8" x14ac:dyDescent="0.4">
      <c r="A92" s="46" t="str">
        <f>B92&amp;COUNTIF($B$2:B92,B92)</f>
        <v>北海道91</v>
      </c>
      <c r="B92" s="44" t="s">
        <v>405</v>
      </c>
      <c r="C92" s="44" t="s">
        <v>486</v>
      </c>
      <c r="D92" s="44" t="str">
        <f t="shared" si="1"/>
        <v>北海道妹背牛町</v>
      </c>
      <c r="E92" s="47" t="s">
        <v>2165</v>
      </c>
      <c r="F92">
        <v>91</v>
      </c>
      <c r="H92" t="str">
        <f>IFERROR(VLOOKUP(様式２!$E$12&amp;F92,都道府県リスト47[[列1]:[二次医療圏名]],3,0),"")</f>
        <v/>
      </c>
    </row>
    <row r="93" spans="1:8" x14ac:dyDescent="0.4">
      <c r="A93" s="46" t="str">
        <f>B93&amp;COUNTIF($B$2:B93,B93)</f>
        <v>北海道92</v>
      </c>
      <c r="B93" s="44" t="s">
        <v>405</v>
      </c>
      <c r="C93" s="44" t="s">
        <v>487</v>
      </c>
      <c r="D93" s="44" t="str">
        <f t="shared" si="1"/>
        <v>北海道秩父別町</v>
      </c>
      <c r="E93" s="47" t="s">
        <v>2165</v>
      </c>
      <c r="F93">
        <v>92</v>
      </c>
      <c r="H93" t="str">
        <f>IFERROR(VLOOKUP(様式２!$E$12&amp;F93,都道府県リスト47[[列1]:[二次医療圏名]],3,0),"")</f>
        <v/>
      </c>
    </row>
    <row r="94" spans="1:8" x14ac:dyDescent="0.4">
      <c r="A94" s="46" t="str">
        <f>B94&amp;COUNTIF($B$2:B94,B94)</f>
        <v>北海道93</v>
      </c>
      <c r="B94" s="44" t="s">
        <v>405</v>
      </c>
      <c r="C94" s="44" t="s">
        <v>488</v>
      </c>
      <c r="D94" s="44" t="str">
        <f t="shared" si="1"/>
        <v>北海道雨竜町</v>
      </c>
      <c r="E94" s="47" t="s">
        <v>2161</v>
      </c>
      <c r="F94">
        <v>93</v>
      </c>
      <c r="H94" t="str">
        <f>IFERROR(VLOOKUP(様式２!$E$12&amp;F94,都道府県リスト47[[列1]:[二次医療圏名]],3,0),"")</f>
        <v/>
      </c>
    </row>
    <row r="95" spans="1:8" x14ac:dyDescent="0.4">
      <c r="A95" s="46" t="str">
        <f>B95&amp;COUNTIF($B$2:B95,B95)</f>
        <v>北海道94</v>
      </c>
      <c r="B95" s="44" t="s">
        <v>405</v>
      </c>
      <c r="C95" s="44" t="s">
        <v>489</v>
      </c>
      <c r="D95" s="44" t="str">
        <f t="shared" si="1"/>
        <v>北海道北竜町</v>
      </c>
      <c r="E95" s="47" t="s">
        <v>2165</v>
      </c>
      <c r="F95">
        <v>94</v>
      </c>
      <c r="H95" t="str">
        <f>IFERROR(VLOOKUP(様式２!$E$12&amp;F95,都道府県リスト47[[列1]:[二次医療圏名]],3,0),"")</f>
        <v/>
      </c>
    </row>
    <row r="96" spans="1:8" x14ac:dyDescent="0.4">
      <c r="A96" s="46" t="str">
        <f>B96&amp;COUNTIF($B$2:B96,B96)</f>
        <v>北海道95</v>
      </c>
      <c r="B96" s="44" t="s">
        <v>405</v>
      </c>
      <c r="C96" s="44" t="s">
        <v>490</v>
      </c>
      <c r="D96" s="44" t="str">
        <f t="shared" si="1"/>
        <v>北海道沼田町</v>
      </c>
      <c r="E96" s="47" t="s">
        <v>2165</v>
      </c>
      <c r="F96">
        <v>95</v>
      </c>
      <c r="H96" t="str">
        <f>IFERROR(VLOOKUP(様式２!$E$12&amp;F96,都道府県リスト47[[列1]:[二次医療圏名]],3,0),"")</f>
        <v/>
      </c>
    </row>
    <row r="97" spans="1:8" x14ac:dyDescent="0.4">
      <c r="A97" s="46" t="str">
        <f>B97&amp;COUNTIF($B$2:B97,B97)</f>
        <v>北海道96</v>
      </c>
      <c r="B97" s="44" t="s">
        <v>405</v>
      </c>
      <c r="C97" s="44" t="s">
        <v>491</v>
      </c>
      <c r="D97" s="44" t="str">
        <f t="shared" si="1"/>
        <v>北海道鷹栖町</v>
      </c>
      <c r="E97" s="47" t="s">
        <v>2152</v>
      </c>
      <c r="F97">
        <v>96</v>
      </c>
      <c r="H97" t="str">
        <f>IFERROR(VLOOKUP(様式２!$E$12&amp;F97,都道府県リスト47[[列1]:[二次医療圏名]],3,0),"")</f>
        <v/>
      </c>
    </row>
    <row r="98" spans="1:8" x14ac:dyDescent="0.4">
      <c r="A98" s="46" t="str">
        <f>B98&amp;COUNTIF($B$2:B98,B98)</f>
        <v>北海道97</v>
      </c>
      <c r="B98" s="44" t="s">
        <v>405</v>
      </c>
      <c r="C98" s="44" t="s">
        <v>492</v>
      </c>
      <c r="D98" s="44" t="str">
        <f t="shared" si="1"/>
        <v>北海道東神楽町</v>
      </c>
      <c r="E98" s="47" t="s">
        <v>2152</v>
      </c>
      <c r="F98">
        <v>97</v>
      </c>
      <c r="H98" t="str">
        <f>IFERROR(VLOOKUP(様式２!$E$12&amp;F98,都道府県リスト47[[列1]:[二次医療圏名]],3,0),"")</f>
        <v/>
      </c>
    </row>
    <row r="99" spans="1:8" x14ac:dyDescent="0.4">
      <c r="A99" s="46" t="str">
        <f>B99&amp;COUNTIF($B$2:B99,B99)</f>
        <v>北海道98</v>
      </c>
      <c r="B99" s="44" t="s">
        <v>405</v>
      </c>
      <c r="C99" s="44" t="s">
        <v>493</v>
      </c>
      <c r="D99" s="44" t="str">
        <f t="shared" si="1"/>
        <v>北海道当麻町</v>
      </c>
      <c r="E99" s="47" t="s">
        <v>2152</v>
      </c>
      <c r="F99">
        <v>98</v>
      </c>
      <c r="H99" t="str">
        <f>IFERROR(VLOOKUP(様式２!$E$12&amp;F99,都道府県リスト47[[列1]:[二次医療圏名]],3,0),"")</f>
        <v/>
      </c>
    </row>
    <row r="100" spans="1:8" x14ac:dyDescent="0.4">
      <c r="A100" s="46" t="str">
        <f>B100&amp;COUNTIF($B$2:B100,B100)</f>
        <v>北海道99</v>
      </c>
      <c r="B100" s="44" t="s">
        <v>405</v>
      </c>
      <c r="C100" s="44" t="s">
        <v>494</v>
      </c>
      <c r="D100" s="44" t="str">
        <f t="shared" si="1"/>
        <v>北海道比布町</v>
      </c>
      <c r="E100" s="47" t="s">
        <v>2152</v>
      </c>
      <c r="F100">
        <v>99</v>
      </c>
      <c r="H100" t="str">
        <f>IFERROR(VLOOKUP(様式２!$E$12&amp;F100,都道府県リスト47[[列1]:[二次医療圏名]],3,0),"")</f>
        <v/>
      </c>
    </row>
    <row r="101" spans="1:8" x14ac:dyDescent="0.4">
      <c r="A101" s="46" t="str">
        <f>B101&amp;COUNTIF($B$2:B101,B101)</f>
        <v>北海道100</v>
      </c>
      <c r="B101" s="44" t="s">
        <v>405</v>
      </c>
      <c r="C101" s="44" t="s">
        <v>495</v>
      </c>
      <c r="D101" s="44" t="str">
        <f t="shared" si="1"/>
        <v>北海道愛別町</v>
      </c>
      <c r="E101" s="47" t="s">
        <v>2152</v>
      </c>
      <c r="F101">
        <v>100</v>
      </c>
      <c r="H101" t="str">
        <f>IFERROR(VLOOKUP(様式２!$E$12&amp;F101,都道府県リスト47[[列1]:[二次医療圏名]],3,0),"")</f>
        <v/>
      </c>
    </row>
    <row r="102" spans="1:8" x14ac:dyDescent="0.4">
      <c r="A102" s="46" t="str">
        <f>B102&amp;COUNTIF($B$2:B102,B102)</f>
        <v>北海道101</v>
      </c>
      <c r="B102" s="44" t="s">
        <v>405</v>
      </c>
      <c r="C102" s="44" t="s">
        <v>496</v>
      </c>
      <c r="D102" s="44" t="str">
        <f t="shared" si="1"/>
        <v>北海道上川町</v>
      </c>
      <c r="E102" s="47" t="s">
        <v>2152</v>
      </c>
      <c r="F102">
        <v>101</v>
      </c>
      <c r="H102" t="str">
        <f>IFERROR(VLOOKUP(様式２!$E$12&amp;F102,都道府県リスト47[[列1]:[二次医療圏名]],3,0),"")</f>
        <v/>
      </c>
    </row>
    <row r="103" spans="1:8" x14ac:dyDescent="0.4">
      <c r="A103" s="46" t="str">
        <f>B103&amp;COUNTIF($B$2:B103,B103)</f>
        <v>北海道102</v>
      </c>
      <c r="B103" s="44" t="s">
        <v>405</v>
      </c>
      <c r="C103" s="44" t="s">
        <v>497</v>
      </c>
      <c r="D103" s="44" t="str">
        <f t="shared" si="1"/>
        <v>北海道東川町</v>
      </c>
      <c r="E103" s="47" t="s">
        <v>2152</v>
      </c>
      <c r="F103">
        <v>102</v>
      </c>
      <c r="H103" t="str">
        <f>IFERROR(VLOOKUP(様式２!$E$12&amp;F103,都道府県リスト47[[列1]:[二次医療圏名]],3,0),"")</f>
        <v/>
      </c>
    </row>
    <row r="104" spans="1:8" x14ac:dyDescent="0.4">
      <c r="A104" s="46" t="str">
        <f>B104&amp;COUNTIF($B$2:B104,B104)</f>
        <v>北海道103</v>
      </c>
      <c r="B104" s="44" t="s">
        <v>405</v>
      </c>
      <c r="C104" s="44" t="s">
        <v>498</v>
      </c>
      <c r="D104" s="44" t="str">
        <f t="shared" si="1"/>
        <v>北海道美瑛町</v>
      </c>
      <c r="E104" s="47" t="s">
        <v>2152</v>
      </c>
      <c r="F104">
        <v>103</v>
      </c>
      <c r="H104" t="str">
        <f>IFERROR(VLOOKUP(様式２!$E$12&amp;F104,都道府県リスト47[[列1]:[二次医療圏名]],3,0),"")</f>
        <v/>
      </c>
    </row>
    <row r="105" spans="1:8" x14ac:dyDescent="0.4">
      <c r="A105" s="46" t="str">
        <f>B105&amp;COUNTIF($B$2:B105,B105)</f>
        <v>北海道104</v>
      </c>
      <c r="B105" s="44" t="s">
        <v>405</v>
      </c>
      <c r="C105" s="44" t="s">
        <v>499</v>
      </c>
      <c r="D105" s="44" t="str">
        <f t="shared" si="1"/>
        <v>北海道上富良野町</v>
      </c>
      <c r="E105" s="47" t="s">
        <v>2166</v>
      </c>
      <c r="F105">
        <v>104</v>
      </c>
      <c r="H105" t="str">
        <f>IFERROR(VLOOKUP(様式２!$E$12&amp;F105,都道府県リスト47[[列1]:[二次医療圏名]],3,0),"")</f>
        <v/>
      </c>
    </row>
    <row r="106" spans="1:8" x14ac:dyDescent="0.4">
      <c r="A106" s="46" t="str">
        <f>B106&amp;COUNTIF($B$2:B106,B106)</f>
        <v>北海道105</v>
      </c>
      <c r="B106" s="44" t="s">
        <v>405</v>
      </c>
      <c r="C106" s="44" t="s">
        <v>500</v>
      </c>
      <c r="D106" s="44" t="str">
        <f t="shared" si="1"/>
        <v>北海道中富良野町</v>
      </c>
      <c r="E106" s="47" t="s">
        <v>2166</v>
      </c>
      <c r="F106">
        <v>105</v>
      </c>
      <c r="H106" t="str">
        <f>IFERROR(VLOOKUP(様式２!$E$12&amp;F106,都道府県リスト47[[列1]:[二次医療圏名]],3,0),"")</f>
        <v/>
      </c>
    </row>
    <row r="107" spans="1:8" x14ac:dyDescent="0.4">
      <c r="A107" s="46" t="str">
        <f>B107&amp;COUNTIF($B$2:B107,B107)</f>
        <v>北海道106</v>
      </c>
      <c r="B107" s="44" t="s">
        <v>405</v>
      </c>
      <c r="C107" s="44" t="s">
        <v>501</v>
      </c>
      <c r="D107" s="44" t="str">
        <f t="shared" si="1"/>
        <v>北海道南富良野町</v>
      </c>
      <c r="E107" s="47" t="s">
        <v>2166</v>
      </c>
      <c r="F107">
        <v>106</v>
      </c>
      <c r="H107" t="str">
        <f>IFERROR(VLOOKUP(様式２!$E$12&amp;F107,都道府県リスト47[[列1]:[二次医療圏名]],3,0),"")</f>
        <v/>
      </c>
    </row>
    <row r="108" spans="1:8" x14ac:dyDescent="0.4">
      <c r="A108" s="46" t="str">
        <f>B108&amp;COUNTIF($B$2:B108,B108)</f>
        <v>北海道107</v>
      </c>
      <c r="B108" s="44" t="s">
        <v>405</v>
      </c>
      <c r="C108" s="44" t="s">
        <v>502</v>
      </c>
      <c r="D108" s="44" t="str">
        <f t="shared" si="1"/>
        <v>北海道占冠村</v>
      </c>
      <c r="E108" s="47" t="s">
        <v>2166</v>
      </c>
      <c r="F108">
        <v>107</v>
      </c>
      <c r="H108" t="str">
        <f>IFERROR(VLOOKUP(様式２!$E$12&amp;F108,都道府県リスト47[[列1]:[二次医療圏名]],3,0),"")</f>
        <v/>
      </c>
    </row>
    <row r="109" spans="1:8" x14ac:dyDescent="0.4">
      <c r="A109" s="46" t="str">
        <f>B109&amp;COUNTIF($B$2:B109,B109)</f>
        <v>北海道108</v>
      </c>
      <c r="B109" s="44" t="s">
        <v>405</v>
      </c>
      <c r="C109" s="44" t="s">
        <v>503</v>
      </c>
      <c r="D109" s="44" t="str">
        <f t="shared" si="1"/>
        <v>北海道和寒町</v>
      </c>
      <c r="E109" s="47" t="s">
        <v>2163</v>
      </c>
      <c r="F109">
        <v>108</v>
      </c>
      <c r="H109" t="str">
        <f>IFERROR(VLOOKUP(様式２!$E$12&amp;F109,都道府県リスト47[[列1]:[二次医療圏名]],3,0),"")</f>
        <v/>
      </c>
    </row>
    <row r="110" spans="1:8" x14ac:dyDescent="0.4">
      <c r="A110" s="46" t="str">
        <f>B110&amp;COUNTIF($B$2:B110,B110)</f>
        <v>北海道109</v>
      </c>
      <c r="B110" s="44" t="s">
        <v>405</v>
      </c>
      <c r="C110" s="44" t="s">
        <v>504</v>
      </c>
      <c r="D110" s="44" t="str">
        <f t="shared" si="1"/>
        <v>北海道剣淵町</v>
      </c>
      <c r="E110" s="47" t="s">
        <v>2163</v>
      </c>
      <c r="F110">
        <v>109</v>
      </c>
      <c r="H110" t="str">
        <f>IFERROR(VLOOKUP(様式２!$E$12&amp;F110,都道府県リスト47[[列1]:[二次医療圏名]],3,0),"")</f>
        <v/>
      </c>
    </row>
    <row r="111" spans="1:8" x14ac:dyDescent="0.4">
      <c r="A111" s="46" t="str">
        <f>B111&amp;COUNTIF($B$2:B111,B111)</f>
        <v>北海道110</v>
      </c>
      <c r="B111" s="44" t="s">
        <v>405</v>
      </c>
      <c r="C111" s="44" t="s">
        <v>505</v>
      </c>
      <c r="D111" s="44" t="str">
        <f t="shared" si="1"/>
        <v>北海道下川町</v>
      </c>
      <c r="E111" s="47" t="s">
        <v>2163</v>
      </c>
      <c r="F111">
        <v>110</v>
      </c>
      <c r="H111" t="str">
        <f>IFERROR(VLOOKUP(様式２!$E$12&amp;F111,都道府県リスト47[[列1]:[二次医療圏名]],3,0),"")</f>
        <v/>
      </c>
    </row>
    <row r="112" spans="1:8" x14ac:dyDescent="0.4">
      <c r="A112" s="46" t="str">
        <f>B112&amp;COUNTIF($B$2:B112,B112)</f>
        <v>北海道111</v>
      </c>
      <c r="B112" s="44" t="s">
        <v>405</v>
      </c>
      <c r="C112" s="44" t="s">
        <v>506</v>
      </c>
      <c r="D112" s="44" t="str">
        <f t="shared" si="1"/>
        <v>北海道美深町</v>
      </c>
      <c r="E112" s="47" t="s">
        <v>2163</v>
      </c>
      <c r="F112">
        <v>111</v>
      </c>
      <c r="H112" t="str">
        <f>IFERROR(VLOOKUP(様式２!$E$12&amp;F112,都道府県リスト47[[列1]:[二次医療圏名]],3,0),"")</f>
        <v/>
      </c>
    </row>
    <row r="113" spans="1:8" x14ac:dyDescent="0.4">
      <c r="A113" s="46" t="str">
        <f>B113&amp;COUNTIF($B$2:B113,B113)</f>
        <v>北海道112</v>
      </c>
      <c r="B113" s="44" t="s">
        <v>405</v>
      </c>
      <c r="C113" s="44" t="s">
        <v>507</v>
      </c>
      <c r="D113" s="44" t="str">
        <f t="shared" si="1"/>
        <v>北海道音威子府村</v>
      </c>
      <c r="E113" s="47" t="s">
        <v>2163</v>
      </c>
      <c r="F113">
        <v>112</v>
      </c>
      <c r="H113" t="str">
        <f>IFERROR(VLOOKUP(様式２!$E$12&amp;F113,都道府県リスト47[[列1]:[二次医療圏名]],3,0),"")</f>
        <v/>
      </c>
    </row>
    <row r="114" spans="1:8" x14ac:dyDescent="0.4">
      <c r="A114" s="46" t="str">
        <f>B114&amp;COUNTIF($B$2:B114,B114)</f>
        <v>北海道113</v>
      </c>
      <c r="B114" s="44" t="s">
        <v>405</v>
      </c>
      <c r="C114" s="44" t="s">
        <v>508</v>
      </c>
      <c r="D114" s="44" t="str">
        <f t="shared" si="1"/>
        <v>北海道中川町</v>
      </c>
      <c r="E114" s="47" t="s">
        <v>2163</v>
      </c>
      <c r="F114">
        <v>113</v>
      </c>
      <c r="H114" t="str">
        <f>IFERROR(VLOOKUP(様式２!$E$12&amp;F114,都道府県リスト47[[列1]:[二次医療圏名]],3,0),"")</f>
        <v/>
      </c>
    </row>
    <row r="115" spans="1:8" x14ac:dyDescent="0.4">
      <c r="A115" s="46" t="str">
        <f>B115&amp;COUNTIF($B$2:B115,B115)</f>
        <v>北海道114</v>
      </c>
      <c r="B115" s="44" t="s">
        <v>405</v>
      </c>
      <c r="C115" s="44" t="s">
        <v>509</v>
      </c>
      <c r="D115" s="44" t="str">
        <f t="shared" si="1"/>
        <v>北海道幌加内町</v>
      </c>
      <c r="E115" s="47" t="s">
        <v>2152</v>
      </c>
      <c r="F115">
        <v>114</v>
      </c>
      <c r="H115" t="str">
        <f>IFERROR(VLOOKUP(様式２!$E$12&amp;F115,都道府県リスト47[[列1]:[二次医療圏名]],3,0),"")</f>
        <v/>
      </c>
    </row>
    <row r="116" spans="1:8" x14ac:dyDescent="0.4">
      <c r="A116" s="46" t="str">
        <f>B116&amp;COUNTIF($B$2:B116,B116)</f>
        <v>北海道115</v>
      </c>
      <c r="B116" s="44" t="s">
        <v>405</v>
      </c>
      <c r="C116" s="44" t="s">
        <v>510</v>
      </c>
      <c r="D116" s="44" t="str">
        <f t="shared" si="1"/>
        <v>北海道増毛町</v>
      </c>
      <c r="E116" s="47" t="s">
        <v>2158</v>
      </c>
      <c r="F116">
        <v>115</v>
      </c>
      <c r="H116" t="str">
        <f>IFERROR(VLOOKUP(様式２!$E$12&amp;F116,都道府県リスト47[[列1]:[二次医療圏名]],3,0),"")</f>
        <v/>
      </c>
    </row>
    <row r="117" spans="1:8" x14ac:dyDescent="0.4">
      <c r="A117" s="46" t="str">
        <f>B117&amp;COUNTIF($B$2:B117,B117)</f>
        <v>北海道116</v>
      </c>
      <c r="B117" s="44" t="s">
        <v>405</v>
      </c>
      <c r="C117" s="44" t="s">
        <v>511</v>
      </c>
      <c r="D117" s="44" t="str">
        <f t="shared" si="1"/>
        <v>北海道小平町</v>
      </c>
      <c r="E117" s="47" t="s">
        <v>2158</v>
      </c>
      <c r="F117">
        <v>116</v>
      </c>
      <c r="H117" t="str">
        <f>IFERROR(VLOOKUP(様式２!$E$12&amp;F117,都道府県リスト47[[列1]:[二次医療圏名]],3,0),"")</f>
        <v/>
      </c>
    </row>
    <row r="118" spans="1:8" x14ac:dyDescent="0.4">
      <c r="A118" s="46" t="str">
        <f>B118&amp;COUNTIF($B$2:B118,B118)</f>
        <v>北海道117</v>
      </c>
      <c r="B118" s="44" t="s">
        <v>405</v>
      </c>
      <c r="C118" s="44" t="s">
        <v>512</v>
      </c>
      <c r="D118" s="44" t="str">
        <f t="shared" si="1"/>
        <v>北海道苫前町</v>
      </c>
      <c r="E118" s="47" t="s">
        <v>2158</v>
      </c>
      <c r="F118">
        <v>117</v>
      </c>
      <c r="H118" t="str">
        <f>IFERROR(VLOOKUP(様式２!$E$12&amp;F118,都道府県リスト47[[列1]:[二次医療圏名]],3,0),"")</f>
        <v/>
      </c>
    </row>
    <row r="119" spans="1:8" x14ac:dyDescent="0.4">
      <c r="A119" s="46" t="str">
        <f>B119&amp;COUNTIF($B$2:B119,B119)</f>
        <v>北海道118</v>
      </c>
      <c r="B119" s="44" t="s">
        <v>405</v>
      </c>
      <c r="C119" s="44" t="s">
        <v>513</v>
      </c>
      <c r="D119" s="44" t="str">
        <f t="shared" si="1"/>
        <v>北海道羽幌町</v>
      </c>
      <c r="E119" s="47" t="s">
        <v>2158</v>
      </c>
      <c r="F119">
        <v>118</v>
      </c>
      <c r="H119" t="str">
        <f>IFERROR(VLOOKUP(様式２!$E$12&amp;F119,都道府県リスト47[[列1]:[二次医療圏名]],3,0),"")</f>
        <v/>
      </c>
    </row>
    <row r="120" spans="1:8" x14ac:dyDescent="0.4">
      <c r="A120" s="46" t="str">
        <f>B120&amp;COUNTIF($B$2:B120,B120)</f>
        <v>北海道119</v>
      </c>
      <c r="B120" s="44" t="s">
        <v>405</v>
      </c>
      <c r="C120" s="44" t="s">
        <v>514</v>
      </c>
      <c r="D120" s="44" t="str">
        <f t="shared" si="1"/>
        <v>北海道初山別村</v>
      </c>
      <c r="E120" s="47" t="s">
        <v>2158</v>
      </c>
      <c r="F120">
        <v>119</v>
      </c>
      <c r="H120" t="str">
        <f>IFERROR(VLOOKUP(様式２!$E$12&amp;F120,都道府県リスト47[[列1]:[二次医療圏名]],3,0),"")</f>
        <v/>
      </c>
    </row>
    <row r="121" spans="1:8" x14ac:dyDescent="0.4">
      <c r="A121" s="46" t="str">
        <f>B121&amp;COUNTIF($B$2:B121,B121)</f>
        <v>北海道120</v>
      </c>
      <c r="B121" s="44" t="s">
        <v>405</v>
      </c>
      <c r="C121" s="44" t="s">
        <v>515</v>
      </c>
      <c r="D121" s="44" t="str">
        <f t="shared" si="1"/>
        <v>北海道遠別町</v>
      </c>
      <c r="E121" s="47" t="s">
        <v>2158</v>
      </c>
      <c r="F121">
        <v>120</v>
      </c>
      <c r="H121" t="str">
        <f>IFERROR(VLOOKUP(様式２!$E$12&amp;F121,都道府県リスト47[[列1]:[二次医療圏名]],3,0),"")</f>
        <v/>
      </c>
    </row>
    <row r="122" spans="1:8" x14ac:dyDescent="0.4">
      <c r="A122" s="46" t="str">
        <f>B122&amp;COUNTIF($B$2:B122,B122)</f>
        <v>北海道121</v>
      </c>
      <c r="B122" s="44" t="s">
        <v>405</v>
      </c>
      <c r="C122" s="44" t="s">
        <v>516</v>
      </c>
      <c r="D122" s="44" t="str">
        <f t="shared" si="1"/>
        <v>北海道天塩町</v>
      </c>
      <c r="E122" s="47" t="s">
        <v>2158</v>
      </c>
      <c r="F122">
        <v>121</v>
      </c>
      <c r="H122" t="str">
        <f>IFERROR(VLOOKUP(様式２!$E$12&amp;F122,都道府県リスト47[[列1]:[二次医療圏名]],3,0),"")</f>
        <v/>
      </c>
    </row>
    <row r="123" spans="1:8" x14ac:dyDescent="0.4">
      <c r="A123" s="46" t="str">
        <f>B123&amp;COUNTIF($B$2:B123,B123)</f>
        <v>北海道122</v>
      </c>
      <c r="B123" s="44" t="s">
        <v>405</v>
      </c>
      <c r="C123" s="44" t="s">
        <v>517</v>
      </c>
      <c r="D123" s="44" t="str">
        <f t="shared" si="1"/>
        <v>北海道猿払村</v>
      </c>
      <c r="E123" s="47" t="s">
        <v>2160</v>
      </c>
      <c r="F123">
        <v>122</v>
      </c>
      <c r="H123" t="str">
        <f>IFERROR(VLOOKUP(様式２!$E$12&amp;F123,都道府県リスト47[[列1]:[二次医療圏名]],3,0),"")</f>
        <v/>
      </c>
    </row>
    <row r="124" spans="1:8" x14ac:dyDescent="0.4">
      <c r="A124" s="46" t="str">
        <f>B124&amp;COUNTIF($B$2:B124,B124)</f>
        <v>北海道123</v>
      </c>
      <c r="B124" s="44" t="s">
        <v>405</v>
      </c>
      <c r="C124" s="44" t="s">
        <v>518</v>
      </c>
      <c r="D124" s="44" t="str">
        <f t="shared" si="1"/>
        <v>北海道浜頓別町</v>
      </c>
      <c r="E124" s="47" t="s">
        <v>2160</v>
      </c>
      <c r="F124">
        <v>123</v>
      </c>
      <c r="H124" t="str">
        <f>IFERROR(VLOOKUP(様式２!$E$12&amp;F124,都道府県リスト47[[列1]:[二次医療圏名]],3,0),"")</f>
        <v/>
      </c>
    </row>
    <row r="125" spans="1:8" x14ac:dyDescent="0.4">
      <c r="A125" s="46" t="str">
        <f>B125&amp;COUNTIF($B$2:B125,B125)</f>
        <v>北海道124</v>
      </c>
      <c r="B125" s="44" t="s">
        <v>405</v>
      </c>
      <c r="C125" s="44" t="s">
        <v>519</v>
      </c>
      <c r="D125" s="44" t="str">
        <f t="shared" si="1"/>
        <v>北海道中頓別町</v>
      </c>
      <c r="E125" s="47" t="s">
        <v>2160</v>
      </c>
      <c r="F125">
        <v>124</v>
      </c>
      <c r="H125" t="str">
        <f>IFERROR(VLOOKUP(様式２!$E$12&amp;F125,都道府県リスト47[[列1]:[二次医療圏名]],3,0),"")</f>
        <v/>
      </c>
    </row>
    <row r="126" spans="1:8" x14ac:dyDescent="0.4">
      <c r="A126" s="46" t="str">
        <f>B126&amp;COUNTIF($B$2:B126,B126)</f>
        <v>北海道125</v>
      </c>
      <c r="B126" s="44" t="s">
        <v>405</v>
      </c>
      <c r="C126" s="44" t="s">
        <v>520</v>
      </c>
      <c r="D126" s="44" t="str">
        <f t="shared" si="1"/>
        <v>北海道枝幸町</v>
      </c>
      <c r="E126" s="47" t="s">
        <v>2160</v>
      </c>
      <c r="F126">
        <v>125</v>
      </c>
      <c r="H126" t="str">
        <f>IFERROR(VLOOKUP(様式２!$E$12&amp;F126,都道府県リスト47[[列1]:[二次医療圏名]],3,0),"")</f>
        <v/>
      </c>
    </row>
    <row r="127" spans="1:8" x14ac:dyDescent="0.4">
      <c r="A127" s="46" t="str">
        <f>B127&amp;COUNTIF($B$2:B127,B127)</f>
        <v>北海道126</v>
      </c>
      <c r="B127" s="44" t="s">
        <v>405</v>
      </c>
      <c r="C127" s="44" t="s">
        <v>521</v>
      </c>
      <c r="D127" s="44" t="str">
        <f t="shared" si="1"/>
        <v>北海道豊富町</v>
      </c>
      <c r="E127" s="47" t="s">
        <v>2160</v>
      </c>
      <c r="F127">
        <v>126</v>
      </c>
      <c r="H127" t="str">
        <f>IFERROR(VLOOKUP(様式２!$E$12&amp;F127,都道府県リスト47[[列1]:[二次医療圏名]],3,0),"")</f>
        <v/>
      </c>
    </row>
    <row r="128" spans="1:8" x14ac:dyDescent="0.4">
      <c r="A128" s="46" t="str">
        <f>B128&amp;COUNTIF($B$2:B128,B128)</f>
        <v>北海道127</v>
      </c>
      <c r="B128" s="44" t="s">
        <v>405</v>
      </c>
      <c r="C128" s="44" t="s">
        <v>522</v>
      </c>
      <c r="D128" s="44" t="str">
        <f t="shared" si="1"/>
        <v>北海道礼文町</v>
      </c>
      <c r="E128" s="47" t="s">
        <v>2160</v>
      </c>
      <c r="F128">
        <v>127</v>
      </c>
      <c r="H128" t="str">
        <f>IFERROR(VLOOKUP(様式２!$E$12&amp;F128,都道府県リスト47[[列1]:[二次医療圏名]],3,0),"")</f>
        <v/>
      </c>
    </row>
    <row r="129" spans="1:8" x14ac:dyDescent="0.4">
      <c r="A129" s="46" t="str">
        <f>B129&amp;COUNTIF($B$2:B129,B129)</f>
        <v>北海道128</v>
      </c>
      <c r="B129" s="44" t="s">
        <v>405</v>
      </c>
      <c r="C129" s="44" t="s">
        <v>523</v>
      </c>
      <c r="D129" s="44" t="str">
        <f t="shared" si="1"/>
        <v>北海道利尻町</v>
      </c>
      <c r="E129" s="47" t="s">
        <v>2160</v>
      </c>
      <c r="F129">
        <v>128</v>
      </c>
      <c r="H129" t="str">
        <f>IFERROR(VLOOKUP(様式２!$E$12&amp;F129,都道府県リスト47[[列1]:[二次医療圏名]],3,0),"")</f>
        <v/>
      </c>
    </row>
    <row r="130" spans="1:8" x14ac:dyDescent="0.4">
      <c r="A130" s="46" t="str">
        <f>B130&amp;COUNTIF($B$2:B130,B130)</f>
        <v>北海道129</v>
      </c>
      <c r="B130" s="44" t="s">
        <v>405</v>
      </c>
      <c r="C130" s="44" t="s">
        <v>524</v>
      </c>
      <c r="D130" s="44" t="str">
        <f t="shared" ref="D130:D193" si="2">B130&amp;C130</f>
        <v>北海道利尻富士町</v>
      </c>
      <c r="E130" s="47" t="s">
        <v>2160</v>
      </c>
      <c r="F130">
        <v>129</v>
      </c>
      <c r="H130" t="str">
        <f>IFERROR(VLOOKUP(様式２!$E$12&amp;F130,都道府県リスト47[[列1]:[二次医療圏名]],3,0),"")</f>
        <v/>
      </c>
    </row>
    <row r="131" spans="1:8" x14ac:dyDescent="0.4">
      <c r="A131" s="46" t="str">
        <f>B131&amp;COUNTIF($B$2:B131,B131)</f>
        <v>北海道130</v>
      </c>
      <c r="B131" s="44" t="s">
        <v>405</v>
      </c>
      <c r="C131" s="44" t="s">
        <v>525</v>
      </c>
      <c r="D131" s="44" t="str">
        <f t="shared" si="2"/>
        <v>北海道幌延町</v>
      </c>
      <c r="E131" s="47" t="s">
        <v>2160</v>
      </c>
      <c r="F131">
        <v>130</v>
      </c>
      <c r="H131" t="str">
        <f>IFERROR(VLOOKUP(様式２!$E$12&amp;F131,都道府県リスト47[[列1]:[二次医療圏名]],3,0),"")</f>
        <v/>
      </c>
    </row>
    <row r="132" spans="1:8" x14ac:dyDescent="0.4">
      <c r="A132" s="46" t="str">
        <f>B132&amp;COUNTIF($B$2:B132,B132)</f>
        <v>北海道131</v>
      </c>
      <c r="B132" s="44" t="s">
        <v>405</v>
      </c>
      <c r="C132" s="44" t="s">
        <v>526</v>
      </c>
      <c r="D132" s="44" t="str">
        <f t="shared" si="2"/>
        <v>北海道美幌町</v>
      </c>
      <c r="E132" s="47" t="s">
        <v>2156</v>
      </c>
      <c r="F132">
        <v>131</v>
      </c>
      <c r="H132" t="str">
        <f>IFERROR(VLOOKUP(様式２!$E$12&amp;F132,都道府県リスト47[[列1]:[二次医療圏名]],3,0),"")</f>
        <v/>
      </c>
    </row>
    <row r="133" spans="1:8" x14ac:dyDescent="0.4">
      <c r="A133" s="46" t="str">
        <f>B133&amp;COUNTIF($B$2:B133,B133)</f>
        <v>北海道132</v>
      </c>
      <c r="B133" s="44" t="s">
        <v>405</v>
      </c>
      <c r="C133" s="44" t="s">
        <v>527</v>
      </c>
      <c r="D133" s="44" t="str">
        <f t="shared" si="2"/>
        <v>北海道津別町</v>
      </c>
      <c r="E133" s="47" t="s">
        <v>2156</v>
      </c>
      <c r="F133">
        <v>132</v>
      </c>
      <c r="H133" t="str">
        <f>IFERROR(VLOOKUP(様式２!$E$12&amp;F133,都道府県リスト47[[列1]:[二次医療圏名]],3,0),"")</f>
        <v/>
      </c>
    </row>
    <row r="134" spans="1:8" x14ac:dyDescent="0.4">
      <c r="A134" s="46" t="str">
        <f>B134&amp;COUNTIF($B$2:B134,B134)</f>
        <v>北海道133</v>
      </c>
      <c r="B134" s="44" t="s">
        <v>405</v>
      </c>
      <c r="C134" s="44" t="s">
        <v>528</v>
      </c>
      <c r="D134" s="44" t="str">
        <f t="shared" si="2"/>
        <v>北海道斜里町</v>
      </c>
      <c r="E134" s="47" t="s">
        <v>2156</v>
      </c>
      <c r="F134">
        <v>133</v>
      </c>
      <c r="H134" t="str">
        <f>IFERROR(VLOOKUP(様式２!$E$12&amp;F134,都道府県リスト47[[列1]:[二次医療圏名]],3,0),"")</f>
        <v/>
      </c>
    </row>
    <row r="135" spans="1:8" x14ac:dyDescent="0.4">
      <c r="A135" s="46" t="str">
        <f>B135&amp;COUNTIF($B$2:B135,B135)</f>
        <v>北海道134</v>
      </c>
      <c r="B135" s="44" t="s">
        <v>405</v>
      </c>
      <c r="C135" s="44" t="s">
        <v>529</v>
      </c>
      <c r="D135" s="44" t="str">
        <f t="shared" si="2"/>
        <v>北海道清里町</v>
      </c>
      <c r="E135" s="47" t="s">
        <v>2156</v>
      </c>
      <c r="F135">
        <v>134</v>
      </c>
      <c r="H135" t="str">
        <f>IFERROR(VLOOKUP(様式２!$E$12&amp;F135,都道府県リスト47[[列1]:[二次医療圏名]],3,0),"")</f>
        <v/>
      </c>
    </row>
    <row r="136" spans="1:8" x14ac:dyDescent="0.4">
      <c r="A136" s="46" t="str">
        <f>B136&amp;COUNTIF($B$2:B136,B136)</f>
        <v>北海道135</v>
      </c>
      <c r="B136" s="44" t="s">
        <v>405</v>
      </c>
      <c r="C136" s="44" t="s">
        <v>530</v>
      </c>
      <c r="D136" s="44" t="str">
        <f t="shared" si="2"/>
        <v>北海道小清水町</v>
      </c>
      <c r="E136" s="47" t="s">
        <v>2156</v>
      </c>
      <c r="F136">
        <v>135</v>
      </c>
      <c r="H136" t="str">
        <f>IFERROR(VLOOKUP(様式２!$E$12&amp;F136,都道府県リスト47[[列1]:[二次医療圏名]],3,0),"")</f>
        <v/>
      </c>
    </row>
    <row r="137" spans="1:8" x14ac:dyDescent="0.4">
      <c r="A137" s="46" t="str">
        <f>B137&amp;COUNTIF($B$2:B137,B137)</f>
        <v>北海道136</v>
      </c>
      <c r="B137" s="44" t="s">
        <v>405</v>
      </c>
      <c r="C137" s="44" t="s">
        <v>531</v>
      </c>
      <c r="D137" s="44" t="str">
        <f t="shared" si="2"/>
        <v>北海道訓子府町</v>
      </c>
      <c r="E137" s="47" t="s">
        <v>2156</v>
      </c>
      <c r="F137">
        <v>136</v>
      </c>
      <c r="H137" t="str">
        <f>IFERROR(VLOOKUP(様式２!$E$12&amp;F137,都道府県リスト47[[列1]:[二次医療圏名]],3,0),"")</f>
        <v/>
      </c>
    </row>
    <row r="138" spans="1:8" x14ac:dyDescent="0.4">
      <c r="A138" s="46" t="str">
        <f>B138&amp;COUNTIF($B$2:B138,B138)</f>
        <v>北海道137</v>
      </c>
      <c r="B138" s="44" t="s">
        <v>405</v>
      </c>
      <c r="C138" s="44" t="s">
        <v>532</v>
      </c>
      <c r="D138" s="44" t="str">
        <f t="shared" si="2"/>
        <v>北海道置戸町</v>
      </c>
      <c r="E138" s="47" t="s">
        <v>2156</v>
      </c>
      <c r="F138">
        <v>137</v>
      </c>
      <c r="H138" t="str">
        <f>IFERROR(VLOOKUP(様式２!$E$12&amp;F138,都道府県リスト47[[列1]:[二次医療圏名]],3,0),"")</f>
        <v/>
      </c>
    </row>
    <row r="139" spans="1:8" x14ac:dyDescent="0.4">
      <c r="A139" s="46" t="str">
        <f>B139&amp;COUNTIF($B$2:B139,B139)</f>
        <v>北海道138</v>
      </c>
      <c r="B139" s="44" t="s">
        <v>405</v>
      </c>
      <c r="C139" s="44" t="s">
        <v>533</v>
      </c>
      <c r="D139" s="44" t="str">
        <f t="shared" si="2"/>
        <v>北海道佐呂間町</v>
      </c>
      <c r="E139" s="47" t="s">
        <v>2162</v>
      </c>
      <c r="F139">
        <v>138</v>
      </c>
      <c r="H139" t="str">
        <f>IFERROR(VLOOKUP(様式２!$E$12&amp;F139,都道府県リスト47[[列1]:[二次医療圏名]],3,0),"")</f>
        <v/>
      </c>
    </row>
    <row r="140" spans="1:8" x14ac:dyDescent="0.4">
      <c r="A140" s="46" t="str">
        <f>B140&amp;COUNTIF($B$2:B140,B140)</f>
        <v>北海道139</v>
      </c>
      <c r="B140" s="44" t="s">
        <v>405</v>
      </c>
      <c r="C140" s="44" t="s">
        <v>534</v>
      </c>
      <c r="D140" s="44" t="str">
        <f t="shared" si="2"/>
        <v>北海道遠軽町</v>
      </c>
      <c r="E140" s="47" t="s">
        <v>2162</v>
      </c>
      <c r="F140">
        <v>139</v>
      </c>
      <c r="H140" t="str">
        <f>IFERROR(VLOOKUP(様式２!$E$12&amp;F140,都道府県リスト47[[列1]:[二次医療圏名]],3,0),"")</f>
        <v/>
      </c>
    </row>
    <row r="141" spans="1:8" x14ac:dyDescent="0.4">
      <c r="A141" s="46" t="str">
        <f>B141&amp;COUNTIF($B$2:B141,B141)</f>
        <v>北海道140</v>
      </c>
      <c r="B141" s="44" t="s">
        <v>405</v>
      </c>
      <c r="C141" s="44" t="s">
        <v>535</v>
      </c>
      <c r="D141" s="44" t="str">
        <f t="shared" si="2"/>
        <v>北海道湧別町</v>
      </c>
      <c r="E141" s="47" t="s">
        <v>2162</v>
      </c>
      <c r="F141">
        <v>140</v>
      </c>
      <c r="H141" t="str">
        <f>IFERROR(VLOOKUP(様式２!$E$12&amp;F141,都道府県リスト47[[列1]:[二次医療圏名]],3,0),"")</f>
        <v/>
      </c>
    </row>
    <row r="142" spans="1:8" x14ac:dyDescent="0.4">
      <c r="A142" s="46" t="str">
        <f>B142&amp;COUNTIF($B$2:B142,B142)</f>
        <v>北海道141</v>
      </c>
      <c r="B142" s="44" t="s">
        <v>405</v>
      </c>
      <c r="C142" s="44" t="s">
        <v>536</v>
      </c>
      <c r="D142" s="44" t="str">
        <f t="shared" si="2"/>
        <v>北海道滝上町</v>
      </c>
      <c r="E142" s="47" t="s">
        <v>2162</v>
      </c>
      <c r="F142">
        <v>141</v>
      </c>
      <c r="H142" t="str">
        <f>IFERROR(VLOOKUP(様式２!$E$12&amp;F142,都道府県リスト47[[列1]:[二次医療圏名]],3,0),"")</f>
        <v/>
      </c>
    </row>
    <row r="143" spans="1:8" x14ac:dyDescent="0.4">
      <c r="A143" s="46" t="str">
        <f>B143&amp;COUNTIF($B$2:B143,B143)</f>
        <v>北海道142</v>
      </c>
      <c r="B143" s="44" t="s">
        <v>405</v>
      </c>
      <c r="C143" s="44" t="s">
        <v>537</v>
      </c>
      <c r="D143" s="44" t="str">
        <f t="shared" si="2"/>
        <v>北海道興部町</v>
      </c>
      <c r="E143" s="47" t="s">
        <v>2162</v>
      </c>
      <c r="F143">
        <v>142</v>
      </c>
      <c r="H143" t="str">
        <f>IFERROR(VLOOKUP(様式２!$E$12&amp;F143,都道府県リスト47[[列1]:[二次医療圏名]],3,0),"")</f>
        <v/>
      </c>
    </row>
    <row r="144" spans="1:8" x14ac:dyDescent="0.4">
      <c r="A144" s="46" t="str">
        <f>B144&amp;COUNTIF($B$2:B144,B144)</f>
        <v>北海道143</v>
      </c>
      <c r="B144" s="44" t="s">
        <v>405</v>
      </c>
      <c r="C144" s="44" t="s">
        <v>538</v>
      </c>
      <c r="D144" s="44" t="str">
        <f t="shared" si="2"/>
        <v>北海道西興部村</v>
      </c>
      <c r="E144" s="47" t="s">
        <v>2162</v>
      </c>
      <c r="F144">
        <v>143</v>
      </c>
      <c r="H144" t="str">
        <f>IFERROR(VLOOKUP(様式２!$E$12&amp;F144,都道府県リスト47[[列1]:[二次医療圏名]],3,0),"")</f>
        <v/>
      </c>
    </row>
    <row r="145" spans="1:8" x14ac:dyDescent="0.4">
      <c r="A145" s="46" t="str">
        <f>B145&amp;COUNTIF($B$2:B145,B145)</f>
        <v>北海道144</v>
      </c>
      <c r="B145" s="44" t="s">
        <v>405</v>
      </c>
      <c r="C145" s="44" t="s">
        <v>539</v>
      </c>
      <c r="D145" s="44" t="str">
        <f t="shared" si="2"/>
        <v>北海道雄武町</v>
      </c>
      <c r="E145" s="47" t="s">
        <v>2162</v>
      </c>
      <c r="F145">
        <v>144</v>
      </c>
      <c r="H145" t="str">
        <f>IFERROR(VLOOKUP(様式２!$E$12&amp;F145,都道府県リスト47[[列1]:[二次医療圏名]],3,0),"")</f>
        <v/>
      </c>
    </row>
    <row r="146" spans="1:8" x14ac:dyDescent="0.4">
      <c r="A146" s="46" t="str">
        <f>B146&amp;COUNTIF($B$2:B146,B146)</f>
        <v>北海道145</v>
      </c>
      <c r="B146" s="44" t="s">
        <v>405</v>
      </c>
      <c r="C146" s="44" t="s">
        <v>540</v>
      </c>
      <c r="D146" s="44" t="str">
        <f t="shared" si="2"/>
        <v>北海道大空町</v>
      </c>
      <c r="E146" s="47" t="s">
        <v>2156</v>
      </c>
      <c r="F146">
        <v>145</v>
      </c>
      <c r="H146" t="str">
        <f>IFERROR(VLOOKUP(様式２!$E$12&amp;F146,都道府県リスト47[[列1]:[二次医療圏名]],3,0),"")</f>
        <v/>
      </c>
    </row>
    <row r="147" spans="1:8" x14ac:dyDescent="0.4">
      <c r="A147" s="46" t="str">
        <f>B147&amp;COUNTIF($B$2:B147,B147)</f>
        <v>北海道146</v>
      </c>
      <c r="B147" s="44" t="s">
        <v>405</v>
      </c>
      <c r="C147" s="44" t="s">
        <v>541</v>
      </c>
      <c r="D147" s="44" t="str">
        <f t="shared" si="2"/>
        <v>北海道豊浦町</v>
      </c>
      <c r="E147" s="47" t="s">
        <v>2153</v>
      </c>
      <c r="F147">
        <v>146</v>
      </c>
      <c r="H147" t="str">
        <f>IFERROR(VLOOKUP(様式２!$E$12&amp;F147,都道府県リスト47[[列1]:[二次医療圏名]],3,0),"")</f>
        <v/>
      </c>
    </row>
    <row r="148" spans="1:8" x14ac:dyDescent="0.4">
      <c r="A148" s="46" t="str">
        <f>B148&amp;COUNTIF($B$2:B148,B148)</f>
        <v>北海道147</v>
      </c>
      <c r="B148" s="44" t="s">
        <v>405</v>
      </c>
      <c r="C148" s="44" t="s">
        <v>542</v>
      </c>
      <c r="D148" s="44" t="str">
        <f t="shared" si="2"/>
        <v>北海道壮瞥町</v>
      </c>
      <c r="E148" s="47" t="s">
        <v>2153</v>
      </c>
      <c r="F148">
        <v>147</v>
      </c>
      <c r="H148" t="str">
        <f>IFERROR(VLOOKUP(様式２!$E$12&amp;F148,都道府県リスト47[[列1]:[二次医療圏名]],3,0),"")</f>
        <v/>
      </c>
    </row>
    <row r="149" spans="1:8" x14ac:dyDescent="0.4">
      <c r="A149" s="46" t="str">
        <f>B149&amp;COUNTIF($B$2:B149,B149)</f>
        <v>北海道148</v>
      </c>
      <c r="B149" s="44" t="s">
        <v>405</v>
      </c>
      <c r="C149" s="44" t="s">
        <v>543</v>
      </c>
      <c r="D149" s="44" t="str">
        <f t="shared" si="2"/>
        <v>北海道白老町</v>
      </c>
      <c r="E149" s="47" t="s">
        <v>2159</v>
      </c>
      <c r="F149">
        <v>148</v>
      </c>
      <c r="H149" t="str">
        <f>IFERROR(VLOOKUP(様式２!$E$12&amp;F149,都道府県リスト47[[列1]:[二次医療圏名]],3,0),"")</f>
        <v/>
      </c>
    </row>
    <row r="150" spans="1:8" x14ac:dyDescent="0.4">
      <c r="A150" s="46" t="str">
        <f>B150&amp;COUNTIF($B$2:B150,B150)</f>
        <v>北海道149</v>
      </c>
      <c r="B150" s="44" t="s">
        <v>405</v>
      </c>
      <c r="C150" s="44" t="s">
        <v>544</v>
      </c>
      <c r="D150" s="44" t="str">
        <f t="shared" si="2"/>
        <v>北海道厚真町</v>
      </c>
      <c r="E150" s="47" t="s">
        <v>2159</v>
      </c>
      <c r="F150">
        <v>149</v>
      </c>
      <c r="H150" t="str">
        <f>IFERROR(VLOOKUP(様式２!$E$12&amp;F150,都道府県リスト47[[列1]:[二次医療圏名]],3,0),"")</f>
        <v/>
      </c>
    </row>
    <row r="151" spans="1:8" x14ac:dyDescent="0.4">
      <c r="A151" s="46" t="str">
        <f>B151&amp;COUNTIF($B$2:B151,B151)</f>
        <v>北海道150</v>
      </c>
      <c r="B151" s="44" t="s">
        <v>405</v>
      </c>
      <c r="C151" s="44" t="s">
        <v>545</v>
      </c>
      <c r="D151" s="44" t="str">
        <f t="shared" si="2"/>
        <v>北海道洞爺湖町</v>
      </c>
      <c r="E151" s="47" t="s">
        <v>2153</v>
      </c>
      <c r="F151">
        <v>150</v>
      </c>
      <c r="H151" t="str">
        <f>IFERROR(VLOOKUP(様式２!$E$12&amp;F151,都道府県リスト47[[列1]:[二次医療圏名]],3,0),"")</f>
        <v/>
      </c>
    </row>
    <row r="152" spans="1:8" x14ac:dyDescent="0.4">
      <c r="A152" s="46" t="str">
        <f>B152&amp;COUNTIF($B$2:B152,B152)</f>
        <v>北海道151</v>
      </c>
      <c r="B152" s="44" t="s">
        <v>405</v>
      </c>
      <c r="C152" s="44" t="s">
        <v>546</v>
      </c>
      <c r="D152" s="44" t="str">
        <f t="shared" si="2"/>
        <v>北海道安平町</v>
      </c>
      <c r="E152" s="47" t="s">
        <v>2159</v>
      </c>
      <c r="F152">
        <v>151</v>
      </c>
      <c r="H152" t="str">
        <f>IFERROR(VLOOKUP(様式２!$E$12&amp;F152,都道府県リスト47[[列1]:[二次医療圏名]],3,0),"")</f>
        <v/>
      </c>
    </row>
    <row r="153" spans="1:8" x14ac:dyDescent="0.4">
      <c r="A153" s="46" t="str">
        <f>B153&amp;COUNTIF($B$2:B153,B153)</f>
        <v>北海道152</v>
      </c>
      <c r="B153" s="44" t="s">
        <v>405</v>
      </c>
      <c r="C153" s="44" t="s">
        <v>547</v>
      </c>
      <c r="D153" s="44" t="str">
        <f t="shared" si="2"/>
        <v>北海道むかわ町</v>
      </c>
      <c r="E153" s="47" t="s">
        <v>2159</v>
      </c>
      <c r="F153">
        <v>152</v>
      </c>
      <c r="H153" t="str">
        <f>IFERROR(VLOOKUP(様式２!$E$12&amp;F153,都道府県リスト47[[列1]:[二次医療圏名]],3,0),"")</f>
        <v/>
      </c>
    </row>
    <row r="154" spans="1:8" x14ac:dyDescent="0.4">
      <c r="A154" s="46" t="str">
        <f>B154&amp;COUNTIF($B$2:B154,B154)</f>
        <v>北海道153</v>
      </c>
      <c r="B154" s="44" t="s">
        <v>405</v>
      </c>
      <c r="C154" s="44" t="s">
        <v>548</v>
      </c>
      <c r="D154" s="44" t="str">
        <f t="shared" si="2"/>
        <v>北海道日高町</v>
      </c>
      <c r="E154" s="47" t="s">
        <v>2169</v>
      </c>
      <c r="F154">
        <v>153</v>
      </c>
      <c r="H154" t="str">
        <f>IFERROR(VLOOKUP(様式２!$E$12&amp;F154,都道府県リスト47[[列1]:[二次医療圏名]],3,0),"")</f>
        <v/>
      </c>
    </row>
    <row r="155" spans="1:8" x14ac:dyDescent="0.4">
      <c r="A155" s="46" t="str">
        <f>B155&amp;COUNTIF($B$2:B155,B155)</f>
        <v>北海道154</v>
      </c>
      <c r="B155" s="44" t="s">
        <v>405</v>
      </c>
      <c r="C155" s="44" t="s">
        <v>549</v>
      </c>
      <c r="D155" s="44" t="str">
        <f t="shared" si="2"/>
        <v>北海道平取町</v>
      </c>
      <c r="E155" s="47" t="s">
        <v>2169</v>
      </c>
      <c r="F155">
        <v>154</v>
      </c>
      <c r="H155" t="str">
        <f>IFERROR(VLOOKUP(様式２!$E$12&amp;F155,都道府県リスト47[[列1]:[二次医療圏名]],3,0),"")</f>
        <v/>
      </c>
    </row>
    <row r="156" spans="1:8" x14ac:dyDescent="0.4">
      <c r="A156" s="46" t="str">
        <f>B156&amp;COUNTIF($B$2:B156,B156)</f>
        <v>北海道155</v>
      </c>
      <c r="B156" s="44" t="s">
        <v>405</v>
      </c>
      <c r="C156" s="44" t="s">
        <v>550</v>
      </c>
      <c r="D156" s="44" t="str">
        <f t="shared" si="2"/>
        <v>北海道新冠町</v>
      </c>
      <c r="E156" s="47" t="s">
        <v>2169</v>
      </c>
      <c r="F156">
        <v>155</v>
      </c>
      <c r="H156" t="str">
        <f>IFERROR(VLOOKUP(様式２!$E$12&amp;F156,都道府県リスト47[[列1]:[二次医療圏名]],3,0),"")</f>
        <v/>
      </c>
    </row>
    <row r="157" spans="1:8" x14ac:dyDescent="0.4">
      <c r="A157" s="46" t="str">
        <f>B157&amp;COUNTIF($B$2:B157,B157)</f>
        <v>北海道156</v>
      </c>
      <c r="B157" s="44" t="s">
        <v>405</v>
      </c>
      <c r="C157" s="44" t="s">
        <v>551</v>
      </c>
      <c r="D157" s="44" t="str">
        <f t="shared" si="2"/>
        <v>北海道浦河町</v>
      </c>
      <c r="E157" s="47" t="s">
        <v>2169</v>
      </c>
      <c r="F157">
        <v>156</v>
      </c>
      <c r="H157" t="str">
        <f>IFERROR(VLOOKUP(様式２!$E$12&amp;F157,都道府県リスト47[[列1]:[二次医療圏名]],3,0),"")</f>
        <v/>
      </c>
    </row>
    <row r="158" spans="1:8" x14ac:dyDescent="0.4">
      <c r="A158" s="46" t="str">
        <f>B158&amp;COUNTIF($B$2:B158,B158)</f>
        <v>北海道157</v>
      </c>
      <c r="B158" s="44" t="s">
        <v>405</v>
      </c>
      <c r="C158" s="44" t="s">
        <v>552</v>
      </c>
      <c r="D158" s="44" t="str">
        <f t="shared" si="2"/>
        <v>北海道様似町</v>
      </c>
      <c r="E158" s="47" t="s">
        <v>2169</v>
      </c>
      <c r="F158">
        <v>157</v>
      </c>
      <c r="H158" t="str">
        <f>IFERROR(VLOOKUP(様式２!$E$12&amp;F158,都道府県リスト47[[列1]:[二次医療圏名]],3,0),"")</f>
        <v/>
      </c>
    </row>
    <row r="159" spans="1:8" x14ac:dyDescent="0.4">
      <c r="A159" s="46" t="str">
        <f>B159&amp;COUNTIF($B$2:B159,B159)</f>
        <v>北海道158</v>
      </c>
      <c r="B159" s="44" t="s">
        <v>405</v>
      </c>
      <c r="C159" s="44" t="s">
        <v>553</v>
      </c>
      <c r="D159" s="44" t="str">
        <f t="shared" si="2"/>
        <v>北海道えりも町</v>
      </c>
      <c r="E159" s="47" t="s">
        <v>2169</v>
      </c>
      <c r="F159">
        <v>158</v>
      </c>
      <c r="H159" t="str">
        <f>IFERROR(VLOOKUP(様式２!$E$12&amp;F159,都道府県リスト47[[列1]:[二次医療圏名]],3,0),"")</f>
        <v/>
      </c>
    </row>
    <row r="160" spans="1:8" x14ac:dyDescent="0.4">
      <c r="A160" s="46" t="str">
        <f>B160&amp;COUNTIF($B$2:B160,B160)</f>
        <v>北海道159</v>
      </c>
      <c r="B160" s="44" t="s">
        <v>405</v>
      </c>
      <c r="C160" s="44" t="s">
        <v>554</v>
      </c>
      <c r="D160" s="44" t="str">
        <f t="shared" si="2"/>
        <v>北海道新ひだか町</v>
      </c>
      <c r="E160" s="47" t="s">
        <v>2169</v>
      </c>
      <c r="F160">
        <v>159</v>
      </c>
      <c r="H160" t="str">
        <f>IFERROR(VLOOKUP(様式２!$E$12&amp;F160,都道府県リスト47[[列1]:[二次医療圏名]],3,0),"")</f>
        <v/>
      </c>
    </row>
    <row r="161" spans="1:8" x14ac:dyDescent="0.4">
      <c r="A161" s="46" t="str">
        <f>B161&amp;COUNTIF($B$2:B161,B161)</f>
        <v>北海道160</v>
      </c>
      <c r="B161" s="44" t="s">
        <v>405</v>
      </c>
      <c r="C161" s="44" t="s">
        <v>555</v>
      </c>
      <c r="D161" s="44" t="str">
        <f t="shared" si="2"/>
        <v>北海道音更町</v>
      </c>
      <c r="E161" s="47" t="s">
        <v>2155</v>
      </c>
      <c r="F161">
        <v>160</v>
      </c>
      <c r="H161" t="str">
        <f>IFERROR(VLOOKUP(様式２!$E$12&amp;F161,都道府県リスト47[[列1]:[二次医療圏名]],3,0),"")</f>
        <v/>
      </c>
    </row>
    <row r="162" spans="1:8" x14ac:dyDescent="0.4">
      <c r="A162" s="46" t="str">
        <f>B162&amp;COUNTIF($B$2:B162,B162)</f>
        <v>北海道161</v>
      </c>
      <c r="B162" s="44" t="s">
        <v>405</v>
      </c>
      <c r="C162" s="44" t="s">
        <v>556</v>
      </c>
      <c r="D162" s="44" t="str">
        <f t="shared" si="2"/>
        <v>北海道士幌町</v>
      </c>
      <c r="E162" s="47" t="s">
        <v>2155</v>
      </c>
      <c r="F162">
        <v>161</v>
      </c>
      <c r="H162" t="str">
        <f>IFERROR(VLOOKUP(様式２!$E$12&amp;F162,都道府県リスト47[[列1]:[二次医療圏名]],3,0),"")</f>
        <v/>
      </c>
    </row>
    <row r="163" spans="1:8" x14ac:dyDescent="0.4">
      <c r="A163" s="46" t="str">
        <f>B163&amp;COUNTIF($B$2:B163,B163)</f>
        <v>北海道162</v>
      </c>
      <c r="B163" s="44" t="s">
        <v>405</v>
      </c>
      <c r="C163" s="44" t="s">
        <v>557</v>
      </c>
      <c r="D163" s="44" t="str">
        <f t="shared" si="2"/>
        <v>北海道上士幌町</v>
      </c>
      <c r="E163" s="47" t="s">
        <v>2155</v>
      </c>
      <c r="F163">
        <v>162</v>
      </c>
      <c r="H163" t="str">
        <f>IFERROR(VLOOKUP(様式２!$E$12&amp;F163,都道府県リスト47[[列1]:[二次医療圏名]],3,0),"")</f>
        <v/>
      </c>
    </row>
    <row r="164" spans="1:8" x14ac:dyDescent="0.4">
      <c r="A164" s="46" t="str">
        <f>B164&amp;COUNTIF($B$2:B164,B164)</f>
        <v>北海道163</v>
      </c>
      <c r="B164" s="44" t="s">
        <v>405</v>
      </c>
      <c r="C164" s="44" t="s">
        <v>558</v>
      </c>
      <c r="D164" s="44" t="str">
        <f t="shared" si="2"/>
        <v>北海道鹿追町</v>
      </c>
      <c r="E164" s="47" t="s">
        <v>2155</v>
      </c>
      <c r="F164">
        <v>163</v>
      </c>
      <c r="H164" t="str">
        <f>IFERROR(VLOOKUP(様式２!$E$12&amp;F164,都道府県リスト47[[列1]:[二次医療圏名]],3,0),"")</f>
        <v/>
      </c>
    </row>
    <row r="165" spans="1:8" x14ac:dyDescent="0.4">
      <c r="A165" s="46" t="str">
        <f>B165&amp;COUNTIF($B$2:B165,B165)</f>
        <v>北海道164</v>
      </c>
      <c r="B165" s="44" t="s">
        <v>405</v>
      </c>
      <c r="C165" s="44" t="s">
        <v>559</v>
      </c>
      <c r="D165" s="44" t="str">
        <f t="shared" si="2"/>
        <v>北海道新得町</v>
      </c>
      <c r="E165" s="47" t="s">
        <v>2155</v>
      </c>
      <c r="F165">
        <v>164</v>
      </c>
      <c r="H165" t="str">
        <f>IFERROR(VLOOKUP(様式２!$E$12&amp;F165,都道府県リスト47[[列1]:[二次医療圏名]],3,0),"")</f>
        <v/>
      </c>
    </row>
    <row r="166" spans="1:8" x14ac:dyDescent="0.4">
      <c r="A166" s="46" t="str">
        <f>B166&amp;COUNTIF($B$2:B166,B166)</f>
        <v>北海道165</v>
      </c>
      <c r="B166" s="44" t="s">
        <v>405</v>
      </c>
      <c r="C166" s="44" t="s">
        <v>560</v>
      </c>
      <c r="D166" s="44" t="str">
        <f t="shared" si="2"/>
        <v>北海道清水町</v>
      </c>
      <c r="E166" s="47" t="s">
        <v>2155</v>
      </c>
      <c r="F166">
        <v>165</v>
      </c>
      <c r="H166" t="str">
        <f>IFERROR(VLOOKUP(様式２!$E$12&amp;F166,都道府県リスト47[[列1]:[二次医療圏名]],3,0),"")</f>
        <v/>
      </c>
    </row>
    <row r="167" spans="1:8" x14ac:dyDescent="0.4">
      <c r="A167" s="46" t="str">
        <f>B167&amp;COUNTIF($B$2:B167,B167)</f>
        <v>北海道166</v>
      </c>
      <c r="B167" s="44" t="s">
        <v>405</v>
      </c>
      <c r="C167" s="44" t="s">
        <v>561</v>
      </c>
      <c r="D167" s="44" t="str">
        <f t="shared" si="2"/>
        <v>北海道芽室町</v>
      </c>
      <c r="E167" s="47" t="s">
        <v>2155</v>
      </c>
      <c r="F167">
        <v>166</v>
      </c>
      <c r="H167" t="str">
        <f>IFERROR(VLOOKUP(様式２!$E$12&amp;F167,都道府県リスト47[[列1]:[二次医療圏名]],3,0),"")</f>
        <v/>
      </c>
    </row>
    <row r="168" spans="1:8" x14ac:dyDescent="0.4">
      <c r="A168" s="46" t="str">
        <f>B168&amp;COUNTIF($B$2:B168,B168)</f>
        <v>北海道167</v>
      </c>
      <c r="B168" s="44" t="s">
        <v>405</v>
      </c>
      <c r="C168" s="44" t="s">
        <v>562</v>
      </c>
      <c r="D168" s="44" t="str">
        <f t="shared" si="2"/>
        <v>北海道中札内村</v>
      </c>
      <c r="E168" s="47" t="s">
        <v>2155</v>
      </c>
      <c r="F168">
        <v>167</v>
      </c>
      <c r="H168" t="str">
        <f>IFERROR(VLOOKUP(様式２!$E$12&amp;F168,都道府県リスト47[[列1]:[二次医療圏名]],3,0),"")</f>
        <v/>
      </c>
    </row>
    <row r="169" spans="1:8" x14ac:dyDescent="0.4">
      <c r="A169" s="46" t="str">
        <f>B169&amp;COUNTIF($B$2:B169,B169)</f>
        <v>北海道168</v>
      </c>
      <c r="B169" s="44" t="s">
        <v>405</v>
      </c>
      <c r="C169" s="44" t="s">
        <v>563</v>
      </c>
      <c r="D169" s="44" t="str">
        <f t="shared" si="2"/>
        <v>北海道更別村</v>
      </c>
      <c r="E169" s="47" t="s">
        <v>2155</v>
      </c>
      <c r="F169">
        <v>168</v>
      </c>
      <c r="H169" t="str">
        <f>IFERROR(VLOOKUP(様式２!$E$12&amp;F169,都道府県リスト47[[列1]:[二次医療圏名]],3,0),"")</f>
        <v/>
      </c>
    </row>
    <row r="170" spans="1:8" x14ac:dyDescent="0.4">
      <c r="A170" s="46" t="str">
        <f>B170&amp;COUNTIF($B$2:B170,B170)</f>
        <v>北海道169</v>
      </c>
      <c r="B170" s="44" t="s">
        <v>405</v>
      </c>
      <c r="C170" s="44" t="s">
        <v>564</v>
      </c>
      <c r="D170" s="44" t="str">
        <f t="shared" si="2"/>
        <v>北海道大樹町</v>
      </c>
      <c r="E170" s="47" t="s">
        <v>2155</v>
      </c>
      <c r="F170">
        <v>169</v>
      </c>
      <c r="H170" t="str">
        <f>IFERROR(VLOOKUP(様式２!$E$12&amp;F170,都道府県リスト47[[列1]:[二次医療圏名]],3,0),"")</f>
        <v/>
      </c>
    </row>
    <row r="171" spans="1:8" x14ac:dyDescent="0.4">
      <c r="A171" s="46" t="str">
        <f>B171&amp;COUNTIF($B$2:B171,B171)</f>
        <v>北海道170</v>
      </c>
      <c r="B171" s="44" t="s">
        <v>405</v>
      </c>
      <c r="C171" s="44" t="s">
        <v>565</v>
      </c>
      <c r="D171" s="44" t="str">
        <f t="shared" si="2"/>
        <v>北海道広尾町</v>
      </c>
      <c r="E171" s="47" t="s">
        <v>2155</v>
      </c>
      <c r="F171">
        <v>170</v>
      </c>
      <c r="H171" t="str">
        <f>IFERROR(VLOOKUP(様式２!$E$12&amp;F171,都道府県リスト47[[列1]:[二次医療圏名]],3,0),"")</f>
        <v/>
      </c>
    </row>
    <row r="172" spans="1:8" x14ac:dyDescent="0.4">
      <c r="A172" s="46" t="str">
        <f>B172&amp;COUNTIF($B$2:B172,B172)</f>
        <v>北海道171</v>
      </c>
      <c r="B172" s="44" t="s">
        <v>405</v>
      </c>
      <c r="C172" s="44" t="s">
        <v>566</v>
      </c>
      <c r="D172" s="44" t="str">
        <f t="shared" si="2"/>
        <v>北海道幕別町</v>
      </c>
      <c r="E172" s="47" t="s">
        <v>2155</v>
      </c>
      <c r="F172">
        <v>171</v>
      </c>
      <c r="H172" t="str">
        <f>IFERROR(VLOOKUP(様式２!$E$12&amp;F172,都道府県リスト47[[列1]:[二次医療圏名]],3,0),"")</f>
        <v/>
      </c>
    </row>
    <row r="173" spans="1:8" x14ac:dyDescent="0.4">
      <c r="A173" s="46" t="str">
        <f>B173&amp;COUNTIF($B$2:B173,B173)</f>
        <v>北海道172</v>
      </c>
      <c r="B173" s="44" t="s">
        <v>405</v>
      </c>
      <c r="C173" s="44" t="s">
        <v>567</v>
      </c>
      <c r="D173" s="44" t="str">
        <f t="shared" si="2"/>
        <v>北海道池田町</v>
      </c>
      <c r="E173" s="47" t="s">
        <v>2155</v>
      </c>
      <c r="F173">
        <v>172</v>
      </c>
      <c r="H173" t="str">
        <f>IFERROR(VLOOKUP(様式２!$E$12&amp;F173,都道府県リスト47[[列1]:[二次医療圏名]],3,0),"")</f>
        <v/>
      </c>
    </row>
    <row r="174" spans="1:8" x14ac:dyDescent="0.4">
      <c r="A174" s="46" t="str">
        <f>B174&amp;COUNTIF($B$2:B174,B174)</f>
        <v>北海道173</v>
      </c>
      <c r="B174" s="44" t="s">
        <v>405</v>
      </c>
      <c r="C174" s="44" t="s">
        <v>568</v>
      </c>
      <c r="D174" s="44" t="str">
        <f t="shared" si="2"/>
        <v>北海道豊頃町</v>
      </c>
      <c r="E174" s="47" t="s">
        <v>2155</v>
      </c>
      <c r="F174">
        <v>173</v>
      </c>
      <c r="H174" t="str">
        <f>IFERROR(VLOOKUP(様式２!$E$12&amp;F174,都道府県リスト47[[列1]:[二次医療圏名]],3,0),"")</f>
        <v/>
      </c>
    </row>
    <row r="175" spans="1:8" x14ac:dyDescent="0.4">
      <c r="A175" s="46" t="str">
        <f>B175&amp;COUNTIF($B$2:B175,B175)</f>
        <v>北海道174</v>
      </c>
      <c r="B175" s="44" t="s">
        <v>405</v>
      </c>
      <c r="C175" s="44" t="s">
        <v>569</v>
      </c>
      <c r="D175" s="44" t="str">
        <f t="shared" si="2"/>
        <v>北海道本別町</v>
      </c>
      <c r="E175" s="47" t="s">
        <v>2155</v>
      </c>
      <c r="F175">
        <v>174</v>
      </c>
      <c r="H175" t="str">
        <f>IFERROR(VLOOKUP(様式２!$E$12&amp;F175,都道府県リスト47[[列1]:[二次医療圏名]],3,0),"")</f>
        <v/>
      </c>
    </row>
    <row r="176" spans="1:8" x14ac:dyDescent="0.4">
      <c r="A176" s="46" t="str">
        <f>B176&amp;COUNTIF($B$2:B176,B176)</f>
        <v>北海道175</v>
      </c>
      <c r="B176" s="44" t="s">
        <v>405</v>
      </c>
      <c r="C176" s="44" t="s">
        <v>570</v>
      </c>
      <c r="D176" s="44" t="str">
        <f t="shared" si="2"/>
        <v>北海道足寄町</v>
      </c>
      <c r="E176" s="47" t="s">
        <v>2155</v>
      </c>
      <c r="F176">
        <v>175</v>
      </c>
      <c r="H176" t="str">
        <f>IFERROR(VLOOKUP(様式２!$E$12&amp;F176,都道府県リスト47[[列1]:[二次医療圏名]],3,0),"")</f>
        <v/>
      </c>
    </row>
    <row r="177" spans="1:8" x14ac:dyDescent="0.4">
      <c r="A177" s="46" t="str">
        <f>B177&amp;COUNTIF($B$2:B177,B177)</f>
        <v>北海道176</v>
      </c>
      <c r="B177" s="44" t="s">
        <v>405</v>
      </c>
      <c r="C177" s="44" t="s">
        <v>571</v>
      </c>
      <c r="D177" s="44" t="str">
        <f t="shared" si="2"/>
        <v>北海道陸別町</v>
      </c>
      <c r="E177" s="47" t="s">
        <v>2155</v>
      </c>
      <c r="F177">
        <v>176</v>
      </c>
      <c r="H177" t="str">
        <f>IFERROR(VLOOKUP(様式２!$E$12&amp;F177,都道府県リスト47[[列1]:[二次医療圏名]],3,0),"")</f>
        <v/>
      </c>
    </row>
    <row r="178" spans="1:8" x14ac:dyDescent="0.4">
      <c r="A178" s="46" t="str">
        <f>B178&amp;COUNTIF($B$2:B178,B178)</f>
        <v>北海道177</v>
      </c>
      <c r="B178" s="44" t="s">
        <v>405</v>
      </c>
      <c r="C178" s="44" t="s">
        <v>572</v>
      </c>
      <c r="D178" s="44" t="str">
        <f t="shared" si="2"/>
        <v>北海道浦幌町</v>
      </c>
      <c r="E178" s="47" t="s">
        <v>2155</v>
      </c>
      <c r="F178">
        <v>177</v>
      </c>
      <c r="H178" t="str">
        <f>IFERROR(VLOOKUP(様式２!$E$12&amp;F178,都道府県リスト47[[列1]:[二次医療圏名]],3,0),"")</f>
        <v/>
      </c>
    </row>
    <row r="179" spans="1:8" x14ac:dyDescent="0.4">
      <c r="A179" s="46" t="str">
        <f>B179&amp;COUNTIF($B$2:B179,B179)</f>
        <v>北海道178</v>
      </c>
      <c r="B179" s="44" t="s">
        <v>405</v>
      </c>
      <c r="C179" s="44" t="s">
        <v>573</v>
      </c>
      <c r="D179" s="44" t="str">
        <f t="shared" si="2"/>
        <v>北海道釧路町</v>
      </c>
      <c r="E179" s="47" t="s">
        <v>2154</v>
      </c>
      <c r="F179">
        <v>178</v>
      </c>
      <c r="H179" t="str">
        <f>IFERROR(VLOOKUP(様式２!$E$12&amp;F179,都道府県リスト47[[列1]:[二次医療圏名]],3,0),"")</f>
        <v/>
      </c>
    </row>
    <row r="180" spans="1:8" x14ac:dyDescent="0.4">
      <c r="A180" s="46" t="str">
        <f>B180&amp;COUNTIF($B$2:B180,B180)</f>
        <v>北海道179</v>
      </c>
      <c r="B180" s="44" t="s">
        <v>405</v>
      </c>
      <c r="C180" s="44" t="s">
        <v>574</v>
      </c>
      <c r="D180" s="44" t="str">
        <f t="shared" si="2"/>
        <v>北海道厚岸町</v>
      </c>
      <c r="E180" s="47" t="s">
        <v>2154</v>
      </c>
      <c r="F180">
        <v>179</v>
      </c>
      <c r="H180" t="str">
        <f>IFERROR(VLOOKUP(様式２!$E$12&amp;F180,都道府県リスト47[[列1]:[二次医療圏名]],3,0),"")</f>
        <v/>
      </c>
    </row>
    <row r="181" spans="1:8" x14ac:dyDescent="0.4">
      <c r="A181" s="46" t="str">
        <f>B181&amp;COUNTIF($B$2:B181,B181)</f>
        <v>北海道180</v>
      </c>
      <c r="B181" s="44" t="s">
        <v>405</v>
      </c>
      <c r="C181" s="44" t="s">
        <v>575</v>
      </c>
      <c r="D181" s="44" t="str">
        <f t="shared" si="2"/>
        <v>北海道浜中町</v>
      </c>
      <c r="E181" s="47" t="s">
        <v>2154</v>
      </c>
      <c r="F181">
        <v>180</v>
      </c>
      <c r="H181" t="str">
        <f>IFERROR(VLOOKUP(様式２!$E$12&amp;F181,都道府県リスト47[[列1]:[二次医療圏名]],3,0),"")</f>
        <v/>
      </c>
    </row>
    <row r="182" spans="1:8" x14ac:dyDescent="0.4">
      <c r="A182" s="46" t="str">
        <f>B182&amp;COUNTIF($B$2:B182,B182)</f>
        <v>北海道181</v>
      </c>
      <c r="B182" s="44" t="s">
        <v>405</v>
      </c>
      <c r="C182" s="44" t="s">
        <v>576</v>
      </c>
      <c r="D182" s="44" t="str">
        <f t="shared" si="2"/>
        <v>北海道標茶町</v>
      </c>
      <c r="E182" s="47" t="s">
        <v>2154</v>
      </c>
      <c r="F182">
        <v>181</v>
      </c>
      <c r="H182" t="str">
        <f>IFERROR(VLOOKUP(様式２!$E$12&amp;F182,都道府県リスト47[[列1]:[二次医療圏名]],3,0),"")</f>
        <v/>
      </c>
    </row>
    <row r="183" spans="1:8" x14ac:dyDescent="0.4">
      <c r="A183" s="46" t="str">
        <f>B183&amp;COUNTIF($B$2:B183,B183)</f>
        <v>北海道182</v>
      </c>
      <c r="B183" s="44" t="s">
        <v>405</v>
      </c>
      <c r="C183" s="44" t="s">
        <v>577</v>
      </c>
      <c r="D183" s="44" t="str">
        <f t="shared" si="2"/>
        <v>北海道弟子屈町</v>
      </c>
      <c r="E183" s="47" t="s">
        <v>2154</v>
      </c>
      <c r="F183">
        <v>182</v>
      </c>
      <c r="H183" t="str">
        <f>IFERROR(VLOOKUP(様式２!$E$12&amp;F183,都道府県リスト47[[列1]:[二次医療圏名]],3,0),"")</f>
        <v/>
      </c>
    </row>
    <row r="184" spans="1:8" x14ac:dyDescent="0.4">
      <c r="A184" s="46" t="str">
        <f>B184&amp;COUNTIF($B$2:B184,B184)</f>
        <v>北海道183</v>
      </c>
      <c r="B184" s="44" t="s">
        <v>405</v>
      </c>
      <c r="C184" s="44" t="s">
        <v>578</v>
      </c>
      <c r="D184" s="44" t="str">
        <f t="shared" si="2"/>
        <v>北海道鶴居村</v>
      </c>
      <c r="E184" s="47" t="s">
        <v>2154</v>
      </c>
      <c r="F184">
        <v>183</v>
      </c>
      <c r="H184" t="str">
        <f>IFERROR(VLOOKUP(様式２!$E$12&amp;F184,都道府県リスト47[[列1]:[二次医療圏名]],3,0),"")</f>
        <v/>
      </c>
    </row>
    <row r="185" spans="1:8" x14ac:dyDescent="0.4">
      <c r="A185" s="46" t="str">
        <f>B185&amp;COUNTIF($B$2:B185,B185)</f>
        <v>北海道184</v>
      </c>
      <c r="B185" s="44" t="s">
        <v>405</v>
      </c>
      <c r="C185" s="44" t="s">
        <v>579</v>
      </c>
      <c r="D185" s="44" t="str">
        <f t="shared" si="2"/>
        <v>北海道白糠町</v>
      </c>
      <c r="E185" s="47" t="s">
        <v>2154</v>
      </c>
      <c r="F185">
        <v>184</v>
      </c>
      <c r="H185" t="str">
        <f>IFERROR(VLOOKUP(様式２!$E$12&amp;F185,都道府県リスト47[[列1]:[二次医療圏名]],3,0),"")</f>
        <v/>
      </c>
    </row>
    <row r="186" spans="1:8" x14ac:dyDescent="0.4">
      <c r="A186" s="46" t="str">
        <f>B186&amp;COUNTIF($B$2:B186,B186)</f>
        <v>北海道185</v>
      </c>
      <c r="B186" s="44" t="s">
        <v>405</v>
      </c>
      <c r="C186" s="44" t="s">
        <v>2170</v>
      </c>
      <c r="D186" s="44" t="str">
        <f t="shared" si="2"/>
        <v>北海道別海町</v>
      </c>
      <c r="E186" s="47" t="s">
        <v>2164</v>
      </c>
      <c r="F186">
        <v>185</v>
      </c>
      <c r="H186" t="str">
        <f>IFERROR(VLOOKUP(様式２!$E$12&amp;F186,都道府県リスト47[[列1]:[二次医療圏名]],3,0),"")</f>
        <v/>
      </c>
    </row>
    <row r="187" spans="1:8" x14ac:dyDescent="0.4">
      <c r="A187" s="46" t="str">
        <f>B187&amp;COUNTIF($B$2:B187,B187)</f>
        <v>北海道186</v>
      </c>
      <c r="B187" s="44" t="s">
        <v>405</v>
      </c>
      <c r="C187" s="44" t="s">
        <v>580</v>
      </c>
      <c r="D187" s="44" t="str">
        <f t="shared" si="2"/>
        <v>北海道中標津町</v>
      </c>
      <c r="E187" s="47" t="s">
        <v>2164</v>
      </c>
      <c r="F187">
        <v>186</v>
      </c>
      <c r="H187" t="str">
        <f>IFERROR(VLOOKUP(様式２!$E$12&amp;F187,都道府県リスト47[[列1]:[二次医療圏名]],3,0),"")</f>
        <v/>
      </c>
    </row>
    <row r="188" spans="1:8" x14ac:dyDescent="0.4">
      <c r="A188" s="46" t="str">
        <f>B188&amp;COUNTIF($B$2:B188,B188)</f>
        <v>北海道187</v>
      </c>
      <c r="B188" s="44" t="s">
        <v>405</v>
      </c>
      <c r="C188" s="44" t="s">
        <v>581</v>
      </c>
      <c r="D188" s="44" t="str">
        <f t="shared" si="2"/>
        <v>北海道標津町</v>
      </c>
      <c r="E188" s="47" t="s">
        <v>2164</v>
      </c>
      <c r="F188">
        <v>187</v>
      </c>
      <c r="H188" t="str">
        <f>IFERROR(VLOOKUP(様式２!$E$12&amp;F188,都道府県リスト47[[列1]:[二次医療圏名]],3,0),"")</f>
        <v/>
      </c>
    </row>
    <row r="189" spans="1:8" x14ac:dyDescent="0.4">
      <c r="A189" s="46" t="str">
        <f>B189&amp;COUNTIF($B$2:B189,B189)</f>
        <v>北海道188</v>
      </c>
      <c r="B189" s="44" t="s">
        <v>405</v>
      </c>
      <c r="C189" s="44" t="s">
        <v>582</v>
      </c>
      <c r="D189" s="44" t="str">
        <f t="shared" si="2"/>
        <v>北海道羅臼町</v>
      </c>
      <c r="E189" s="47" t="s">
        <v>2164</v>
      </c>
      <c r="F189">
        <v>188</v>
      </c>
      <c r="H189" t="str">
        <f>IFERROR(VLOOKUP(様式２!$E$12&amp;F189,都道府県リスト47[[列1]:[二次医療圏名]],3,0),"")</f>
        <v/>
      </c>
    </row>
    <row r="190" spans="1:8" x14ac:dyDescent="0.4">
      <c r="A190" s="46" t="str">
        <f>B190&amp;COUNTIF($B$2:B190,B190)</f>
        <v>青森県1</v>
      </c>
      <c r="B190" s="44" t="s">
        <v>583</v>
      </c>
      <c r="C190" s="44" t="s">
        <v>584</v>
      </c>
      <c r="D190" s="44" t="str">
        <f t="shared" si="2"/>
        <v>青森県青森市</v>
      </c>
      <c r="E190" s="47" t="s">
        <v>2171</v>
      </c>
    </row>
    <row r="191" spans="1:8" x14ac:dyDescent="0.4">
      <c r="A191" s="46" t="str">
        <f>B191&amp;COUNTIF($B$2:B191,B191)</f>
        <v>青森県2</v>
      </c>
      <c r="B191" s="44" t="s">
        <v>583</v>
      </c>
      <c r="C191" s="44" t="s">
        <v>585</v>
      </c>
      <c r="D191" s="44" t="str">
        <f t="shared" si="2"/>
        <v>青森県弘前市</v>
      </c>
      <c r="E191" s="47" t="s">
        <v>2172</v>
      </c>
    </row>
    <row r="192" spans="1:8" x14ac:dyDescent="0.4">
      <c r="A192" s="46" t="str">
        <f>B192&amp;COUNTIF($B$2:B192,B192)</f>
        <v>青森県3</v>
      </c>
      <c r="B192" s="44" t="s">
        <v>583</v>
      </c>
      <c r="C192" s="44" t="s">
        <v>586</v>
      </c>
      <c r="D192" s="44" t="str">
        <f t="shared" si="2"/>
        <v>青森県八戸市</v>
      </c>
      <c r="E192" s="47" t="s">
        <v>2173</v>
      </c>
    </row>
    <row r="193" spans="1:5" x14ac:dyDescent="0.4">
      <c r="A193" s="46" t="str">
        <f>B193&amp;COUNTIF($B$2:B193,B193)</f>
        <v>青森県4</v>
      </c>
      <c r="B193" s="44" t="s">
        <v>583</v>
      </c>
      <c r="C193" s="44" t="s">
        <v>587</v>
      </c>
      <c r="D193" s="44" t="str">
        <f t="shared" si="2"/>
        <v>青森県黒石市</v>
      </c>
      <c r="E193" s="47" t="s">
        <v>2172</v>
      </c>
    </row>
    <row r="194" spans="1:5" x14ac:dyDescent="0.4">
      <c r="A194" s="46" t="str">
        <f>B194&amp;COUNTIF($B$2:B194,B194)</f>
        <v>青森県5</v>
      </c>
      <c r="B194" s="44" t="s">
        <v>583</v>
      </c>
      <c r="C194" s="44" t="s">
        <v>588</v>
      </c>
      <c r="D194" s="44" t="str">
        <f t="shared" ref="D194:D257" si="3">B194&amp;C194</f>
        <v>青森県五所川原市</v>
      </c>
      <c r="E194" s="47" t="s">
        <v>2174</v>
      </c>
    </row>
    <row r="195" spans="1:5" x14ac:dyDescent="0.4">
      <c r="A195" s="46" t="str">
        <f>B195&amp;COUNTIF($B$2:B195,B195)</f>
        <v>青森県6</v>
      </c>
      <c r="B195" s="44" t="s">
        <v>583</v>
      </c>
      <c r="C195" s="44" t="s">
        <v>589</v>
      </c>
      <c r="D195" s="44" t="str">
        <f t="shared" si="3"/>
        <v>青森県十和田市</v>
      </c>
      <c r="E195" s="47" t="s">
        <v>2175</v>
      </c>
    </row>
    <row r="196" spans="1:5" x14ac:dyDescent="0.4">
      <c r="A196" s="46" t="str">
        <f>B196&amp;COUNTIF($B$2:B196,B196)</f>
        <v>青森県7</v>
      </c>
      <c r="B196" s="44" t="s">
        <v>583</v>
      </c>
      <c r="C196" s="44" t="s">
        <v>590</v>
      </c>
      <c r="D196" s="44" t="str">
        <f t="shared" si="3"/>
        <v>青森県三沢市</v>
      </c>
      <c r="E196" s="47" t="s">
        <v>2175</v>
      </c>
    </row>
    <row r="197" spans="1:5" x14ac:dyDescent="0.4">
      <c r="A197" s="46" t="str">
        <f>B197&amp;COUNTIF($B$2:B197,B197)</f>
        <v>青森県8</v>
      </c>
      <c r="B197" s="44" t="s">
        <v>583</v>
      </c>
      <c r="C197" s="44" t="s">
        <v>591</v>
      </c>
      <c r="D197" s="44" t="str">
        <f t="shared" si="3"/>
        <v>青森県むつ市</v>
      </c>
      <c r="E197" s="47" t="s">
        <v>2176</v>
      </c>
    </row>
    <row r="198" spans="1:5" x14ac:dyDescent="0.4">
      <c r="A198" s="46" t="str">
        <f>B198&amp;COUNTIF($B$2:B198,B198)</f>
        <v>青森県9</v>
      </c>
      <c r="B198" s="44" t="s">
        <v>583</v>
      </c>
      <c r="C198" s="44" t="s">
        <v>592</v>
      </c>
      <c r="D198" s="44" t="str">
        <f t="shared" si="3"/>
        <v>青森県つがる市</v>
      </c>
      <c r="E198" s="47" t="s">
        <v>2174</v>
      </c>
    </row>
    <row r="199" spans="1:5" x14ac:dyDescent="0.4">
      <c r="A199" s="46" t="str">
        <f>B199&amp;COUNTIF($B$2:B199,B199)</f>
        <v>青森県10</v>
      </c>
      <c r="B199" s="44" t="s">
        <v>583</v>
      </c>
      <c r="C199" s="44" t="s">
        <v>593</v>
      </c>
      <c r="D199" s="44" t="str">
        <f t="shared" si="3"/>
        <v>青森県平川市</v>
      </c>
      <c r="E199" s="47" t="s">
        <v>2172</v>
      </c>
    </row>
    <row r="200" spans="1:5" x14ac:dyDescent="0.4">
      <c r="A200" s="46" t="str">
        <f>B200&amp;COUNTIF($B$2:B200,B200)</f>
        <v>青森県11</v>
      </c>
      <c r="B200" s="44" t="s">
        <v>583</v>
      </c>
      <c r="C200" s="44" t="s">
        <v>594</v>
      </c>
      <c r="D200" s="44" t="str">
        <f t="shared" si="3"/>
        <v>青森県平内町</v>
      </c>
      <c r="E200" s="47" t="s">
        <v>2171</v>
      </c>
    </row>
    <row r="201" spans="1:5" x14ac:dyDescent="0.4">
      <c r="A201" s="46" t="str">
        <f>B201&amp;COUNTIF($B$2:B201,B201)</f>
        <v>青森県12</v>
      </c>
      <c r="B201" s="44" t="s">
        <v>583</v>
      </c>
      <c r="C201" s="44" t="s">
        <v>595</v>
      </c>
      <c r="D201" s="44" t="str">
        <f t="shared" si="3"/>
        <v>青森県今別町</v>
      </c>
      <c r="E201" s="47" t="s">
        <v>2171</v>
      </c>
    </row>
    <row r="202" spans="1:5" x14ac:dyDescent="0.4">
      <c r="A202" s="46" t="str">
        <f>B202&amp;COUNTIF($B$2:B202,B202)</f>
        <v>青森県13</v>
      </c>
      <c r="B202" s="44" t="s">
        <v>583</v>
      </c>
      <c r="C202" s="44" t="s">
        <v>596</v>
      </c>
      <c r="D202" s="44" t="str">
        <f t="shared" si="3"/>
        <v>青森県蓬田村</v>
      </c>
      <c r="E202" s="47" t="s">
        <v>2171</v>
      </c>
    </row>
    <row r="203" spans="1:5" x14ac:dyDescent="0.4">
      <c r="A203" s="46" t="str">
        <f>B203&amp;COUNTIF($B$2:B203,B203)</f>
        <v>青森県14</v>
      </c>
      <c r="B203" s="44" t="s">
        <v>583</v>
      </c>
      <c r="C203" s="44" t="s">
        <v>597</v>
      </c>
      <c r="D203" s="44" t="str">
        <f t="shared" si="3"/>
        <v>青森県外ヶ浜町</v>
      </c>
      <c r="E203" s="47" t="s">
        <v>2171</v>
      </c>
    </row>
    <row r="204" spans="1:5" x14ac:dyDescent="0.4">
      <c r="A204" s="46" t="str">
        <f>B204&amp;COUNTIF($B$2:B204,B204)</f>
        <v>青森県15</v>
      </c>
      <c r="B204" s="44" t="s">
        <v>583</v>
      </c>
      <c r="C204" s="44" t="s">
        <v>598</v>
      </c>
      <c r="D204" s="44" t="str">
        <f t="shared" si="3"/>
        <v>青森県鰺ヶ沢町</v>
      </c>
      <c r="E204" s="47" t="s">
        <v>2174</v>
      </c>
    </row>
    <row r="205" spans="1:5" x14ac:dyDescent="0.4">
      <c r="A205" s="46" t="str">
        <f>B205&amp;COUNTIF($B$2:B205,B205)</f>
        <v>青森県16</v>
      </c>
      <c r="B205" s="44" t="s">
        <v>583</v>
      </c>
      <c r="C205" s="44" t="s">
        <v>599</v>
      </c>
      <c r="D205" s="44" t="str">
        <f t="shared" si="3"/>
        <v>青森県深浦町</v>
      </c>
      <c r="E205" s="47" t="s">
        <v>2174</v>
      </c>
    </row>
    <row r="206" spans="1:5" x14ac:dyDescent="0.4">
      <c r="A206" s="46" t="str">
        <f>B206&amp;COUNTIF($B$2:B206,B206)</f>
        <v>青森県17</v>
      </c>
      <c r="B206" s="44" t="s">
        <v>583</v>
      </c>
      <c r="C206" s="44" t="s">
        <v>600</v>
      </c>
      <c r="D206" s="44" t="str">
        <f t="shared" si="3"/>
        <v>青森県西目屋村</v>
      </c>
      <c r="E206" s="47" t="s">
        <v>2172</v>
      </c>
    </row>
    <row r="207" spans="1:5" x14ac:dyDescent="0.4">
      <c r="A207" s="46" t="str">
        <f>B207&amp;COUNTIF($B$2:B207,B207)</f>
        <v>青森県18</v>
      </c>
      <c r="B207" s="44" t="s">
        <v>583</v>
      </c>
      <c r="C207" s="44" t="s">
        <v>601</v>
      </c>
      <c r="D207" s="44" t="str">
        <f t="shared" si="3"/>
        <v>青森県藤崎町</v>
      </c>
      <c r="E207" s="47" t="s">
        <v>2172</v>
      </c>
    </row>
    <row r="208" spans="1:5" x14ac:dyDescent="0.4">
      <c r="A208" s="46" t="str">
        <f>B208&amp;COUNTIF($B$2:B208,B208)</f>
        <v>青森県19</v>
      </c>
      <c r="B208" s="44" t="s">
        <v>583</v>
      </c>
      <c r="C208" s="44" t="s">
        <v>602</v>
      </c>
      <c r="D208" s="44" t="str">
        <f t="shared" si="3"/>
        <v>青森県大鰐町</v>
      </c>
      <c r="E208" s="47" t="s">
        <v>2172</v>
      </c>
    </row>
    <row r="209" spans="1:5" x14ac:dyDescent="0.4">
      <c r="A209" s="46" t="str">
        <f>B209&amp;COUNTIF($B$2:B209,B209)</f>
        <v>青森県20</v>
      </c>
      <c r="B209" s="44" t="s">
        <v>583</v>
      </c>
      <c r="C209" s="44" t="s">
        <v>603</v>
      </c>
      <c r="D209" s="44" t="str">
        <f t="shared" si="3"/>
        <v>青森県田舎館村</v>
      </c>
      <c r="E209" s="47" t="s">
        <v>2172</v>
      </c>
    </row>
    <row r="210" spans="1:5" x14ac:dyDescent="0.4">
      <c r="A210" s="46" t="str">
        <f>B210&amp;COUNTIF($B$2:B210,B210)</f>
        <v>青森県21</v>
      </c>
      <c r="B210" s="44" t="s">
        <v>583</v>
      </c>
      <c r="C210" s="44" t="s">
        <v>604</v>
      </c>
      <c r="D210" s="44" t="str">
        <f t="shared" si="3"/>
        <v>青森県板柳町</v>
      </c>
      <c r="E210" s="47" t="s">
        <v>2172</v>
      </c>
    </row>
    <row r="211" spans="1:5" x14ac:dyDescent="0.4">
      <c r="A211" s="46" t="str">
        <f>B211&amp;COUNTIF($B$2:B211,B211)</f>
        <v>青森県22</v>
      </c>
      <c r="B211" s="44" t="s">
        <v>583</v>
      </c>
      <c r="C211" s="44" t="s">
        <v>605</v>
      </c>
      <c r="D211" s="44" t="str">
        <f t="shared" si="3"/>
        <v>青森県鶴田町</v>
      </c>
      <c r="E211" s="47" t="s">
        <v>2174</v>
      </c>
    </row>
    <row r="212" spans="1:5" x14ac:dyDescent="0.4">
      <c r="A212" s="46" t="str">
        <f>B212&amp;COUNTIF($B$2:B212,B212)</f>
        <v>青森県23</v>
      </c>
      <c r="B212" s="44" t="s">
        <v>583</v>
      </c>
      <c r="C212" s="44" t="s">
        <v>606</v>
      </c>
      <c r="D212" s="44" t="str">
        <f t="shared" si="3"/>
        <v>青森県中泊町</v>
      </c>
      <c r="E212" s="47" t="s">
        <v>2174</v>
      </c>
    </row>
    <row r="213" spans="1:5" x14ac:dyDescent="0.4">
      <c r="A213" s="46" t="str">
        <f>B213&amp;COUNTIF($B$2:B213,B213)</f>
        <v>青森県24</v>
      </c>
      <c r="B213" s="44" t="s">
        <v>583</v>
      </c>
      <c r="C213" s="44" t="s">
        <v>607</v>
      </c>
      <c r="D213" s="44" t="str">
        <f t="shared" si="3"/>
        <v>青森県野辺地町</v>
      </c>
      <c r="E213" s="47" t="s">
        <v>2175</v>
      </c>
    </row>
    <row r="214" spans="1:5" x14ac:dyDescent="0.4">
      <c r="A214" s="46" t="str">
        <f>B214&amp;COUNTIF($B$2:B214,B214)</f>
        <v>青森県25</v>
      </c>
      <c r="B214" s="44" t="s">
        <v>583</v>
      </c>
      <c r="C214" s="44" t="s">
        <v>608</v>
      </c>
      <c r="D214" s="44" t="str">
        <f t="shared" si="3"/>
        <v>青森県七戸町</v>
      </c>
      <c r="E214" s="47" t="s">
        <v>2175</v>
      </c>
    </row>
    <row r="215" spans="1:5" x14ac:dyDescent="0.4">
      <c r="A215" s="46" t="str">
        <f>B215&amp;COUNTIF($B$2:B215,B215)</f>
        <v>青森県26</v>
      </c>
      <c r="B215" s="44" t="s">
        <v>583</v>
      </c>
      <c r="C215" s="44" t="s">
        <v>609</v>
      </c>
      <c r="D215" s="44" t="str">
        <f t="shared" si="3"/>
        <v>青森県六戸町</v>
      </c>
      <c r="E215" s="47" t="s">
        <v>2175</v>
      </c>
    </row>
    <row r="216" spans="1:5" x14ac:dyDescent="0.4">
      <c r="A216" s="46" t="str">
        <f>B216&amp;COUNTIF($B$2:B216,B216)</f>
        <v>青森県27</v>
      </c>
      <c r="B216" s="44" t="s">
        <v>583</v>
      </c>
      <c r="C216" s="44" t="s">
        <v>610</v>
      </c>
      <c r="D216" s="44" t="str">
        <f t="shared" si="3"/>
        <v>青森県横浜町</v>
      </c>
      <c r="E216" s="47" t="s">
        <v>2175</v>
      </c>
    </row>
    <row r="217" spans="1:5" x14ac:dyDescent="0.4">
      <c r="A217" s="46" t="str">
        <f>B217&amp;COUNTIF($B$2:B217,B217)</f>
        <v>青森県28</v>
      </c>
      <c r="B217" s="44" t="s">
        <v>583</v>
      </c>
      <c r="C217" s="44" t="s">
        <v>611</v>
      </c>
      <c r="D217" s="44" t="str">
        <f t="shared" si="3"/>
        <v>青森県東北町</v>
      </c>
      <c r="E217" s="47" t="s">
        <v>2175</v>
      </c>
    </row>
    <row r="218" spans="1:5" x14ac:dyDescent="0.4">
      <c r="A218" s="46" t="str">
        <f>B218&amp;COUNTIF($B$2:B218,B218)</f>
        <v>青森県29</v>
      </c>
      <c r="B218" s="44" t="s">
        <v>583</v>
      </c>
      <c r="C218" s="44" t="s">
        <v>612</v>
      </c>
      <c r="D218" s="44" t="str">
        <f t="shared" si="3"/>
        <v>青森県六ヶ所村</v>
      </c>
      <c r="E218" s="47" t="s">
        <v>2175</v>
      </c>
    </row>
    <row r="219" spans="1:5" x14ac:dyDescent="0.4">
      <c r="A219" s="46" t="str">
        <f>B219&amp;COUNTIF($B$2:B219,B219)</f>
        <v>青森県30</v>
      </c>
      <c r="B219" s="44" t="s">
        <v>583</v>
      </c>
      <c r="C219" s="44" t="s">
        <v>613</v>
      </c>
      <c r="D219" s="44" t="str">
        <f t="shared" si="3"/>
        <v>青森県おいらせ町</v>
      </c>
      <c r="E219" s="47" t="s">
        <v>2173</v>
      </c>
    </row>
    <row r="220" spans="1:5" x14ac:dyDescent="0.4">
      <c r="A220" s="46" t="str">
        <f>B220&amp;COUNTIF($B$2:B220,B220)</f>
        <v>青森県31</v>
      </c>
      <c r="B220" s="44" t="s">
        <v>583</v>
      </c>
      <c r="C220" s="44" t="s">
        <v>614</v>
      </c>
      <c r="D220" s="44" t="str">
        <f t="shared" si="3"/>
        <v>青森県大間町</v>
      </c>
      <c r="E220" s="47" t="s">
        <v>2176</v>
      </c>
    </row>
    <row r="221" spans="1:5" x14ac:dyDescent="0.4">
      <c r="A221" s="46" t="str">
        <f>B221&amp;COUNTIF($B$2:B221,B221)</f>
        <v>青森県32</v>
      </c>
      <c r="B221" s="44" t="s">
        <v>583</v>
      </c>
      <c r="C221" s="44" t="s">
        <v>615</v>
      </c>
      <c r="D221" s="44" t="str">
        <f t="shared" si="3"/>
        <v>青森県東通村</v>
      </c>
      <c r="E221" s="47" t="s">
        <v>2176</v>
      </c>
    </row>
    <row r="222" spans="1:5" x14ac:dyDescent="0.4">
      <c r="A222" s="46" t="str">
        <f>B222&amp;COUNTIF($B$2:B222,B222)</f>
        <v>青森県33</v>
      </c>
      <c r="B222" s="44" t="s">
        <v>583</v>
      </c>
      <c r="C222" s="44" t="s">
        <v>616</v>
      </c>
      <c r="D222" s="44" t="str">
        <f t="shared" si="3"/>
        <v>青森県風間浦村</v>
      </c>
      <c r="E222" s="47" t="s">
        <v>2176</v>
      </c>
    </row>
    <row r="223" spans="1:5" x14ac:dyDescent="0.4">
      <c r="A223" s="46" t="str">
        <f>B223&amp;COUNTIF($B$2:B223,B223)</f>
        <v>青森県34</v>
      </c>
      <c r="B223" s="44" t="s">
        <v>583</v>
      </c>
      <c r="C223" s="44" t="s">
        <v>617</v>
      </c>
      <c r="D223" s="44" t="str">
        <f t="shared" si="3"/>
        <v>青森県佐井村</v>
      </c>
      <c r="E223" s="47" t="s">
        <v>2176</v>
      </c>
    </row>
    <row r="224" spans="1:5" x14ac:dyDescent="0.4">
      <c r="A224" s="46" t="str">
        <f>B224&amp;COUNTIF($B$2:B224,B224)</f>
        <v>青森県35</v>
      </c>
      <c r="B224" s="44" t="s">
        <v>583</v>
      </c>
      <c r="C224" s="44" t="s">
        <v>618</v>
      </c>
      <c r="D224" s="44" t="str">
        <f t="shared" si="3"/>
        <v>青森県三戸町</v>
      </c>
      <c r="E224" s="47" t="s">
        <v>2173</v>
      </c>
    </row>
    <row r="225" spans="1:5" x14ac:dyDescent="0.4">
      <c r="A225" s="46" t="str">
        <f>B225&amp;COUNTIF($B$2:B225,B225)</f>
        <v>青森県36</v>
      </c>
      <c r="B225" s="44" t="s">
        <v>583</v>
      </c>
      <c r="C225" s="44" t="s">
        <v>619</v>
      </c>
      <c r="D225" s="44" t="str">
        <f t="shared" si="3"/>
        <v>青森県五戸町</v>
      </c>
      <c r="E225" s="47" t="s">
        <v>2173</v>
      </c>
    </row>
    <row r="226" spans="1:5" x14ac:dyDescent="0.4">
      <c r="A226" s="46" t="str">
        <f>B226&amp;COUNTIF($B$2:B226,B226)</f>
        <v>青森県37</v>
      </c>
      <c r="B226" s="44" t="s">
        <v>583</v>
      </c>
      <c r="C226" s="44" t="s">
        <v>620</v>
      </c>
      <c r="D226" s="44" t="str">
        <f t="shared" si="3"/>
        <v>青森県田子町</v>
      </c>
      <c r="E226" s="47" t="s">
        <v>2173</v>
      </c>
    </row>
    <row r="227" spans="1:5" x14ac:dyDescent="0.4">
      <c r="A227" s="46" t="str">
        <f>B227&amp;COUNTIF($B$2:B227,B227)</f>
        <v>青森県38</v>
      </c>
      <c r="B227" s="44" t="s">
        <v>583</v>
      </c>
      <c r="C227" s="44" t="s">
        <v>621</v>
      </c>
      <c r="D227" s="44" t="str">
        <f t="shared" si="3"/>
        <v>青森県南部町</v>
      </c>
      <c r="E227" s="47" t="s">
        <v>2173</v>
      </c>
    </row>
    <row r="228" spans="1:5" x14ac:dyDescent="0.4">
      <c r="A228" s="46" t="str">
        <f>B228&amp;COUNTIF($B$2:B228,B228)</f>
        <v>青森県39</v>
      </c>
      <c r="B228" s="44" t="s">
        <v>583</v>
      </c>
      <c r="C228" s="44" t="s">
        <v>622</v>
      </c>
      <c r="D228" s="44" t="str">
        <f t="shared" si="3"/>
        <v>青森県階上町</v>
      </c>
      <c r="E228" s="47" t="s">
        <v>2173</v>
      </c>
    </row>
    <row r="229" spans="1:5" x14ac:dyDescent="0.4">
      <c r="A229" s="46" t="str">
        <f>B229&amp;COUNTIF($B$2:B229,B229)</f>
        <v>青森県40</v>
      </c>
      <c r="B229" s="44" t="s">
        <v>583</v>
      </c>
      <c r="C229" s="44" t="s">
        <v>623</v>
      </c>
      <c r="D229" s="44" t="str">
        <f t="shared" si="3"/>
        <v>青森県新郷村</v>
      </c>
      <c r="E229" s="47" t="s">
        <v>2173</v>
      </c>
    </row>
    <row r="230" spans="1:5" x14ac:dyDescent="0.4">
      <c r="A230" s="46" t="str">
        <f>B230&amp;COUNTIF($B$2:B230,B230)</f>
        <v>岩手県1</v>
      </c>
      <c r="B230" s="44" t="s">
        <v>624</v>
      </c>
      <c r="C230" s="44" t="s">
        <v>625</v>
      </c>
      <c r="D230" s="44" t="str">
        <f t="shared" si="3"/>
        <v>岩手県盛岡市</v>
      </c>
      <c r="E230" s="47" t="s">
        <v>2177</v>
      </c>
    </row>
    <row r="231" spans="1:5" x14ac:dyDescent="0.4">
      <c r="A231" s="46" t="str">
        <f>B231&amp;COUNTIF($B$2:B231,B231)</f>
        <v>岩手県2</v>
      </c>
      <c r="B231" s="44" t="s">
        <v>624</v>
      </c>
      <c r="C231" s="44" t="s">
        <v>626</v>
      </c>
      <c r="D231" s="44" t="str">
        <f t="shared" si="3"/>
        <v>岩手県宮古市</v>
      </c>
      <c r="E231" s="47" t="s">
        <v>2178</v>
      </c>
    </row>
    <row r="232" spans="1:5" x14ac:dyDescent="0.4">
      <c r="A232" s="46" t="str">
        <f>B232&amp;COUNTIF($B$2:B232,B232)</f>
        <v>岩手県3</v>
      </c>
      <c r="B232" s="44" t="s">
        <v>624</v>
      </c>
      <c r="C232" s="44" t="s">
        <v>627</v>
      </c>
      <c r="D232" s="44" t="str">
        <f t="shared" si="3"/>
        <v>岩手県大船渡市</v>
      </c>
      <c r="E232" s="47" t="s">
        <v>2179</v>
      </c>
    </row>
    <row r="233" spans="1:5" x14ac:dyDescent="0.4">
      <c r="A233" s="46" t="str">
        <f>B233&amp;COUNTIF($B$2:B233,B233)</f>
        <v>岩手県4</v>
      </c>
      <c r="B233" s="44" t="s">
        <v>624</v>
      </c>
      <c r="C233" s="44" t="s">
        <v>628</v>
      </c>
      <c r="D233" s="44" t="str">
        <f t="shared" si="3"/>
        <v>岩手県花巻市</v>
      </c>
      <c r="E233" s="47" t="s">
        <v>2180</v>
      </c>
    </row>
    <row r="234" spans="1:5" x14ac:dyDescent="0.4">
      <c r="A234" s="46" t="str">
        <f>B234&amp;COUNTIF($B$2:B234,B234)</f>
        <v>岩手県5</v>
      </c>
      <c r="B234" s="44" t="s">
        <v>624</v>
      </c>
      <c r="C234" s="44" t="s">
        <v>629</v>
      </c>
      <c r="D234" s="44" t="str">
        <f t="shared" si="3"/>
        <v>岩手県北上市</v>
      </c>
      <c r="E234" s="47" t="s">
        <v>2180</v>
      </c>
    </row>
    <row r="235" spans="1:5" x14ac:dyDescent="0.4">
      <c r="A235" s="46" t="str">
        <f>B235&amp;COUNTIF($B$2:B235,B235)</f>
        <v>岩手県6</v>
      </c>
      <c r="B235" s="44" t="s">
        <v>624</v>
      </c>
      <c r="C235" s="44" t="s">
        <v>630</v>
      </c>
      <c r="D235" s="44" t="str">
        <f t="shared" si="3"/>
        <v>岩手県久慈市</v>
      </c>
      <c r="E235" s="47" t="s">
        <v>2181</v>
      </c>
    </row>
    <row r="236" spans="1:5" x14ac:dyDescent="0.4">
      <c r="A236" s="46" t="str">
        <f>B236&amp;COUNTIF($B$2:B236,B236)</f>
        <v>岩手県7</v>
      </c>
      <c r="B236" s="44" t="s">
        <v>624</v>
      </c>
      <c r="C236" s="44" t="s">
        <v>631</v>
      </c>
      <c r="D236" s="44" t="str">
        <f t="shared" si="3"/>
        <v>岩手県遠野市</v>
      </c>
      <c r="E236" s="47" t="s">
        <v>2180</v>
      </c>
    </row>
    <row r="237" spans="1:5" x14ac:dyDescent="0.4">
      <c r="A237" s="46" t="str">
        <f>B237&amp;COUNTIF($B$2:B237,B237)</f>
        <v>岩手県8</v>
      </c>
      <c r="B237" s="44" t="s">
        <v>624</v>
      </c>
      <c r="C237" s="44" t="s">
        <v>632</v>
      </c>
      <c r="D237" s="44" t="str">
        <f t="shared" si="3"/>
        <v>岩手県一関市</v>
      </c>
      <c r="E237" s="47" t="s">
        <v>2182</v>
      </c>
    </row>
    <row r="238" spans="1:5" x14ac:dyDescent="0.4">
      <c r="A238" s="46" t="str">
        <f>B238&amp;COUNTIF($B$2:B238,B238)</f>
        <v>岩手県9</v>
      </c>
      <c r="B238" s="44" t="s">
        <v>624</v>
      </c>
      <c r="C238" s="44" t="s">
        <v>633</v>
      </c>
      <c r="D238" s="44" t="str">
        <f t="shared" si="3"/>
        <v>岩手県陸前高田市</v>
      </c>
      <c r="E238" s="47" t="s">
        <v>2179</v>
      </c>
    </row>
    <row r="239" spans="1:5" x14ac:dyDescent="0.4">
      <c r="A239" s="46" t="str">
        <f>B239&amp;COUNTIF($B$2:B239,B239)</f>
        <v>岩手県10</v>
      </c>
      <c r="B239" s="44" t="s">
        <v>624</v>
      </c>
      <c r="C239" s="44" t="s">
        <v>634</v>
      </c>
      <c r="D239" s="44" t="str">
        <f t="shared" si="3"/>
        <v>岩手県釜石市</v>
      </c>
      <c r="E239" s="47" t="s">
        <v>2183</v>
      </c>
    </row>
    <row r="240" spans="1:5" x14ac:dyDescent="0.4">
      <c r="A240" s="46" t="str">
        <f>B240&amp;COUNTIF($B$2:B240,B240)</f>
        <v>岩手県11</v>
      </c>
      <c r="B240" s="44" t="s">
        <v>624</v>
      </c>
      <c r="C240" s="44" t="s">
        <v>635</v>
      </c>
      <c r="D240" s="44" t="str">
        <f t="shared" si="3"/>
        <v>岩手県二戸市</v>
      </c>
      <c r="E240" s="47" t="s">
        <v>2184</v>
      </c>
    </row>
    <row r="241" spans="1:5" x14ac:dyDescent="0.4">
      <c r="A241" s="46" t="str">
        <f>B241&amp;COUNTIF($B$2:B241,B241)</f>
        <v>岩手県12</v>
      </c>
      <c r="B241" s="44" t="s">
        <v>624</v>
      </c>
      <c r="C241" s="44" t="s">
        <v>636</v>
      </c>
      <c r="D241" s="44" t="str">
        <f t="shared" si="3"/>
        <v>岩手県八幡平市</v>
      </c>
      <c r="E241" s="47" t="s">
        <v>2177</v>
      </c>
    </row>
    <row r="242" spans="1:5" x14ac:dyDescent="0.4">
      <c r="A242" s="46" t="str">
        <f>B242&amp;COUNTIF($B$2:B242,B242)</f>
        <v>岩手県13</v>
      </c>
      <c r="B242" s="44" t="s">
        <v>624</v>
      </c>
      <c r="C242" s="44" t="s">
        <v>637</v>
      </c>
      <c r="D242" s="44" t="str">
        <f t="shared" si="3"/>
        <v>岩手県奥州市</v>
      </c>
      <c r="E242" s="47" t="s">
        <v>2185</v>
      </c>
    </row>
    <row r="243" spans="1:5" x14ac:dyDescent="0.4">
      <c r="A243" s="46" t="str">
        <f>B243&amp;COUNTIF($B$2:B243,B243)</f>
        <v>岩手県14</v>
      </c>
      <c r="B243" s="44" t="s">
        <v>624</v>
      </c>
      <c r="C243" s="44" t="s">
        <v>2186</v>
      </c>
      <c r="D243" s="44" t="str">
        <f t="shared" si="3"/>
        <v>岩手県滝沢市</v>
      </c>
      <c r="E243" s="47" t="s">
        <v>2177</v>
      </c>
    </row>
    <row r="244" spans="1:5" x14ac:dyDescent="0.4">
      <c r="A244" s="46" t="str">
        <f>B244&amp;COUNTIF($B$2:B244,B244)</f>
        <v>岩手県15</v>
      </c>
      <c r="B244" s="44" t="s">
        <v>624</v>
      </c>
      <c r="C244" s="44" t="s">
        <v>638</v>
      </c>
      <c r="D244" s="44" t="str">
        <f t="shared" si="3"/>
        <v>岩手県雫石町</v>
      </c>
      <c r="E244" s="47" t="s">
        <v>2177</v>
      </c>
    </row>
    <row r="245" spans="1:5" x14ac:dyDescent="0.4">
      <c r="A245" s="46" t="str">
        <f>B245&amp;COUNTIF($B$2:B245,B245)</f>
        <v>岩手県16</v>
      </c>
      <c r="B245" s="44" t="s">
        <v>624</v>
      </c>
      <c r="C245" s="44" t="s">
        <v>639</v>
      </c>
      <c r="D245" s="44" t="str">
        <f t="shared" si="3"/>
        <v>岩手県葛巻町</v>
      </c>
      <c r="E245" s="47" t="s">
        <v>2177</v>
      </c>
    </row>
    <row r="246" spans="1:5" x14ac:dyDescent="0.4">
      <c r="A246" s="46" t="str">
        <f>B246&amp;COUNTIF($B$2:B246,B246)</f>
        <v>岩手県17</v>
      </c>
      <c r="B246" s="44" t="s">
        <v>624</v>
      </c>
      <c r="C246" s="44" t="s">
        <v>640</v>
      </c>
      <c r="D246" s="44" t="str">
        <f t="shared" si="3"/>
        <v>岩手県岩手町</v>
      </c>
      <c r="E246" s="47" t="s">
        <v>2177</v>
      </c>
    </row>
    <row r="247" spans="1:5" x14ac:dyDescent="0.4">
      <c r="A247" s="46" t="str">
        <f>B247&amp;COUNTIF($B$2:B247,B247)</f>
        <v>岩手県18</v>
      </c>
      <c r="B247" s="44" t="s">
        <v>624</v>
      </c>
      <c r="C247" s="44" t="s">
        <v>641</v>
      </c>
      <c r="D247" s="44" t="str">
        <f t="shared" si="3"/>
        <v>岩手県紫波町</v>
      </c>
      <c r="E247" s="47" t="s">
        <v>2177</v>
      </c>
    </row>
    <row r="248" spans="1:5" x14ac:dyDescent="0.4">
      <c r="A248" s="46" t="str">
        <f>B248&amp;COUNTIF($B$2:B248,B248)</f>
        <v>岩手県19</v>
      </c>
      <c r="B248" s="44" t="s">
        <v>624</v>
      </c>
      <c r="C248" s="44" t="s">
        <v>642</v>
      </c>
      <c r="D248" s="44" t="str">
        <f t="shared" si="3"/>
        <v>岩手県矢巾町</v>
      </c>
      <c r="E248" s="47" t="s">
        <v>2177</v>
      </c>
    </row>
    <row r="249" spans="1:5" x14ac:dyDescent="0.4">
      <c r="A249" s="46" t="str">
        <f>B249&amp;COUNTIF($B$2:B249,B249)</f>
        <v>岩手県20</v>
      </c>
      <c r="B249" s="44" t="s">
        <v>624</v>
      </c>
      <c r="C249" s="44" t="s">
        <v>643</v>
      </c>
      <c r="D249" s="44" t="str">
        <f t="shared" si="3"/>
        <v>岩手県西和賀町</v>
      </c>
      <c r="E249" s="47" t="s">
        <v>2180</v>
      </c>
    </row>
    <row r="250" spans="1:5" x14ac:dyDescent="0.4">
      <c r="A250" s="46" t="str">
        <f>B250&amp;COUNTIF($B$2:B250,B250)</f>
        <v>岩手県21</v>
      </c>
      <c r="B250" s="44" t="s">
        <v>624</v>
      </c>
      <c r="C250" s="44" t="s">
        <v>644</v>
      </c>
      <c r="D250" s="44" t="str">
        <f t="shared" si="3"/>
        <v>岩手県金ケ崎町</v>
      </c>
      <c r="E250" s="47" t="s">
        <v>2185</v>
      </c>
    </row>
    <row r="251" spans="1:5" x14ac:dyDescent="0.4">
      <c r="A251" s="46" t="str">
        <f>B251&amp;COUNTIF($B$2:B251,B251)</f>
        <v>岩手県22</v>
      </c>
      <c r="B251" s="44" t="s">
        <v>624</v>
      </c>
      <c r="C251" s="44" t="s">
        <v>645</v>
      </c>
      <c r="D251" s="44" t="str">
        <f t="shared" si="3"/>
        <v>岩手県平泉町</v>
      </c>
      <c r="E251" s="47" t="s">
        <v>2182</v>
      </c>
    </row>
    <row r="252" spans="1:5" x14ac:dyDescent="0.4">
      <c r="A252" s="46" t="str">
        <f>B252&amp;COUNTIF($B$2:B252,B252)</f>
        <v>岩手県23</v>
      </c>
      <c r="B252" s="44" t="s">
        <v>624</v>
      </c>
      <c r="C252" s="44" t="s">
        <v>646</v>
      </c>
      <c r="D252" s="44" t="str">
        <f t="shared" si="3"/>
        <v>岩手県住田町</v>
      </c>
      <c r="E252" s="47" t="s">
        <v>2179</v>
      </c>
    </row>
    <row r="253" spans="1:5" x14ac:dyDescent="0.4">
      <c r="A253" s="46" t="str">
        <f>B253&amp;COUNTIF($B$2:B253,B253)</f>
        <v>岩手県24</v>
      </c>
      <c r="B253" s="44" t="s">
        <v>624</v>
      </c>
      <c r="C253" s="44" t="s">
        <v>647</v>
      </c>
      <c r="D253" s="44" t="str">
        <f t="shared" si="3"/>
        <v>岩手県大槌町</v>
      </c>
      <c r="E253" s="47" t="s">
        <v>2183</v>
      </c>
    </row>
    <row r="254" spans="1:5" x14ac:dyDescent="0.4">
      <c r="A254" s="46" t="str">
        <f>B254&amp;COUNTIF($B$2:B254,B254)</f>
        <v>岩手県25</v>
      </c>
      <c r="B254" s="44" t="s">
        <v>624</v>
      </c>
      <c r="C254" s="44" t="s">
        <v>648</v>
      </c>
      <c r="D254" s="44" t="str">
        <f t="shared" si="3"/>
        <v>岩手県山田町</v>
      </c>
      <c r="E254" s="47" t="s">
        <v>2178</v>
      </c>
    </row>
    <row r="255" spans="1:5" x14ac:dyDescent="0.4">
      <c r="A255" s="46" t="str">
        <f>B255&amp;COUNTIF($B$2:B255,B255)</f>
        <v>岩手県26</v>
      </c>
      <c r="B255" s="44" t="s">
        <v>624</v>
      </c>
      <c r="C255" s="44" t="s">
        <v>649</v>
      </c>
      <c r="D255" s="44" t="str">
        <f t="shared" si="3"/>
        <v>岩手県岩泉町</v>
      </c>
      <c r="E255" s="47" t="s">
        <v>2178</v>
      </c>
    </row>
    <row r="256" spans="1:5" x14ac:dyDescent="0.4">
      <c r="A256" s="46" t="str">
        <f>B256&amp;COUNTIF($B$2:B256,B256)</f>
        <v>岩手県27</v>
      </c>
      <c r="B256" s="44" t="s">
        <v>624</v>
      </c>
      <c r="C256" s="44" t="s">
        <v>650</v>
      </c>
      <c r="D256" s="44" t="str">
        <f t="shared" si="3"/>
        <v>岩手県田野畑村</v>
      </c>
      <c r="E256" s="47" t="s">
        <v>2178</v>
      </c>
    </row>
    <row r="257" spans="1:5" x14ac:dyDescent="0.4">
      <c r="A257" s="46" t="str">
        <f>B257&amp;COUNTIF($B$2:B257,B257)</f>
        <v>岩手県28</v>
      </c>
      <c r="B257" s="44" t="s">
        <v>624</v>
      </c>
      <c r="C257" s="44" t="s">
        <v>651</v>
      </c>
      <c r="D257" s="44" t="str">
        <f t="shared" si="3"/>
        <v>岩手県普代村</v>
      </c>
      <c r="E257" s="47" t="s">
        <v>2181</v>
      </c>
    </row>
    <row r="258" spans="1:5" x14ac:dyDescent="0.4">
      <c r="A258" s="46" t="str">
        <f>B258&amp;COUNTIF($B$2:B258,B258)</f>
        <v>岩手県29</v>
      </c>
      <c r="B258" s="44" t="s">
        <v>624</v>
      </c>
      <c r="C258" s="44" t="s">
        <v>652</v>
      </c>
      <c r="D258" s="44" t="str">
        <f t="shared" ref="D258:D321" si="4">B258&amp;C258</f>
        <v>岩手県軽米町</v>
      </c>
      <c r="E258" s="47" t="s">
        <v>2184</v>
      </c>
    </row>
    <row r="259" spans="1:5" x14ac:dyDescent="0.4">
      <c r="A259" s="46" t="str">
        <f>B259&amp;COUNTIF($B$2:B259,B259)</f>
        <v>岩手県30</v>
      </c>
      <c r="B259" s="44" t="s">
        <v>624</v>
      </c>
      <c r="C259" s="44" t="s">
        <v>653</v>
      </c>
      <c r="D259" s="44" t="str">
        <f t="shared" si="4"/>
        <v>岩手県野田村</v>
      </c>
      <c r="E259" s="47" t="s">
        <v>2181</v>
      </c>
    </row>
    <row r="260" spans="1:5" x14ac:dyDescent="0.4">
      <c r="A260" s="46" t="str">
        <f>B260&amp;COUNTIF($B$2:B260,B260)</f>
        <v>岩手県31</v>
      </c>
      <c r="B260" s="44" t="s">
        <v>624</v>
      </c>
      <c r="C260" s="44" t="s">
        <v>654</v>
      </c>
      <c r="D260" s="44" t="str">
        <f t="shared" si="4"/>
        <v>岩手県九戸村</v>
      </c>
      <c r="E260" s="47" t="s">
        <v>2184</v>
      </c>
    </row>
    <row r="261" spans="1:5" x14ac:dyDescent="0.4">
      <c r="A261" s="46" t="str">
        <f>B261&amp;COUNTIF($B$2:B261,B261)</f>
        <v>岩手県32</v>
      </c>
      <c r="B261" s="44" t="s">
        <v>624</v>
      </c>
      <c r="C261" s="44" t="s">
        <v>655</v>
      </c>
      <c r="D261" s="44" t="str">
        <f t="shared" si="4"/>
        <v>岩手県洋野町</v>
      </c>
      <c r="E261" s="47" t="s">
        <v>2181</v>
      </c>
    </row>
    <row r="262" spans="1:5" x14ac:dyDescent="0.4">
      <c r="A262" s="46" t="str">
        <f>B262&amp;COUNTIF($B$2:B262,B262)</f>
        <v>岩手県33</v>
      </c>
      <c r="B262" s="44" t="s">
        <v>624</v>
      </c>
      <c r="C262" s="44" t="s">
        <v>656</v>
      </c>
      <c r="D262" s="44" t="str">
        <f t="shared" si="4"/>
        <v>岩手県一戸町</v>
      </c>
      <c r="E262" s="47" t="s">
        <v>2184</v>
      </c>
    </row>
    <row r="263" spans="1:5" x14ac:dyDescent="0.4">
      <c r="A263" s="46" t="str">
        <f>B263&amp;COUNTIF($B$2:B263,B263)</f>
        <v>宮城県1</v>
      </c>
      <c r="B263" s="44" t="s">
        <v>657</v>
      </c>
      <c r="C263" s="44" t="s">
        <v>2187</v>
      </c>
      <c r="D263" s="44" t="str">
        <f t="shared" si="4"/>
        <v>宮城県仙台市青葉区</v>
      </c>
      <c r="E263" s="47" t="s">
        <v>2188</v>
      </c>
    </row>
    <row r="264" spans="1:5" x14ac:dyDescent="0.4">
      <c r="A264" s="46" t="str">
        <f>B264&amp;COUNTIF($B$2:B264,B264)</f>
        <v>宮城県2</v>
      </c>
      <c r="B264" s="44" t="s">
        <v>657</v>
      </c>
      <c r="C264" s="44" t="s">
        <v>2189</v>
      </c>
      <c r="D264" s="44" t="str">
        <f t="shared" si="4"/>
        <v>宮城県仙台市宮城野区</v>
      </c>
      <c r="E264" s="47" t="s">
        <v>2188</v>
      </c>
    </row>
    <row r="265" spans="1:5" x14ac:dyDescent="0.4">
      <c r="A265" s="46" t="str">
        <f>B265&amp;COUNTIF($B$2:B265,B265)</f>
        <v>宮城県3</v>
      </c>
      <c r="B265" s="44" t="s">
        <v>657</v>
      </c>
      <c r="C265" s="44" t="s">
        <v>2190</v>
      </c>
      <c r="D265" s="44" t="str">
        <f t="shared" si="4"/>
        <v>宮城県仙台市若林区</v>
      </c>
      <c r="E265" s="47" t="s">
        <v>2188</v>
      </c>
    </row>
    <row r="266" spans="1:5" x14ac:dyDescent="0.4">
      <c r="A266" s="46" t="str">
        <f>B266&amp;COUNTIF($B$2:B266,B266)</f>
        <v>宮城県4</v>
      </c>
      <c r="B266" s="44" t="s">
        <v>657</v>
      </c>
      <c r="C266" s="44" t="s">
        <v>2191</v>
      </c>
      <c r="D266" s="44" t="str">
        <f t="shared" si="4"/>
        <v>宮城県仙台市太白区</v>
      </c>
      <c r="E266" s="47" t="s">
        <v>2188</v>
      </c>
    </row>
    <row r="267" spans="1:5" x14ac:dyDescent="0.4">
      <c r="A267" s="46" t="str">
        <f>B267&amp;COUNTIF($B$2:B267,B267)</f>
        <v>宮城県5</v>
      </c>
      <c r="B267" s="44" t="s">
        <v>657</v>
      </c>
      <c r="C267" s="44" t="s">
        <v>2192</v>
      </c>
      <c r="D267" s="44" t="str">
        <f t="shared" si="4"/>
        <v>宮城県仙台市泉区</v>
      </c>
      <c r="E267" s="47" t="s">
        <v>2188</v>
      </c>
    </row>
    <row r="268" spans="1:5" x14ac:dyDescent="0.4">
      <c r="A268" s="46" t="str">
        <f>B268&amp;COUNTIF($B$2:B268,B268)</f>
        <v>宮城県6</v>
      </c>
      <c r="B268" s="44" t="s">
        <v>657</v>
      </c>
      <c r="C268" s="44" t="s">
        <v>658</v>
      </c>
      <c r="D268" s="44" t="str">
        <f t="shared" si="4"/>
        <v>宮城県石巻市</v>
      </c>
      <c r="E268" s="47" t="s">
        <v>2193</v>
      </c>
    </row>
    <row r="269" spans="1:5" x14ac:dyDescent="0.4">
      <c r="A269" s="46" t="str">
        <f>B269&amp;COUNTIF($B$2:B269,B269)</f>
        <v>宮城県7</v>
      </c>
      <c r="B269" s="44" t="s">
        <v>657</v>
      </c>
      <c r="C269" s="44" t="s">
        <v>659</v>
      </c>
      <c r="D269" s="44" t="str">
        <f t="shared" si="4"/>
        <v>宮城県塩竈市</v>
      </c>
      <c r="E269" s="47" t="s">
        <v>2188</v>
      </c>
    </row>
    <row r="270" spans="1:5" x14ac:dyDescent="0.4">
      <c r="A270" s="46" t="str">
        <f>B270&amp;COUNTIF($B$2:B270,B270)</f>
        <v>宮城県8</v>
      </c>
      <c r="B270" s="44" t="s">
        <v>657</v>
      </c>
      <c r="C270" s="44" t="s">
        <v>660</v>
      </c>
      <c r="D270" s="44" t="str">
        <f t="shared" si="4"/>
        <v>宮城県気仙沼市</v>
      </c>
      <c r="E270" s="47" t="s">
        <v>2193</v>
      </c>
    </row>
    <row r="271" spans="1:5" x14ac:dyDescent="0.4">
      <c r="A271" s="46" t="str">
        <f>B271&amp;COUNTIF($B$2:B271,B271)</f>
        <v>宮城県9</v>
      </c>
      <c r="B271" s="44" t="s">
        <v>657</v>
      </c>
      <c r="C271" s="44" t="s">
        <v>661</v>
      </c>
      <c r="D271" s="44" t="str">
        <f t="shared" si="4"/>
        <v>宮城県白石市</v>
      </c>
      <c r="E271" s="47" t="s">
        <v>2194</v>
      </c>
    </row>
    <row r="272" spans="1:5" x14ac:dyDescent="0.4">
      <c r="A272" s="46" t="str">
        <f>B272&amp;COUNTIF($B$2:B272,B272)</f>
        <v>宮城県10</v>
      </c>
      <c r="B272" s="44" t="s">
        <v>657</v>
      </c>
      <c r="C272" s="44" t="s">
        <v>662</v>
      </c>
      <c r="D272" s="44" t="str">
        <f t="shared" si="4"/>
        <v>宮城県名取市</v>
      </c>
      <c r="E272" s="47" t="s">
        <v>2188</v>
      </c>
    </row>
    <row r="273" spans="1:5" x14ac:dyDescent="0.4">
      <c r="A273" s="46" t="str">
        <f>B273&amp;COUNTIF($B$2:B273,B273)</f>
        <v>宮城県11</v>
      </c>
      <c r="B273" s="44" t="s">
        <v>657</v>
      </c>
      <c r="C273" s="44" t="s">
        <v>663</v>
      </c>
      <c r="D273" s="44" t="str">
        <f t="shared" si="4"/>
        <v>宮城県角田市</v>
      </c>
      <c r="E273" s="47" t="s">
        <v>2194</v>
      </c>
    </row>
    <row r="274" spans="1:5" x14ac:dyDescent="0.4">
      <c r="A274" s="46" t="str">
        <f>B274&amp;COUNTIF($B$2:B274,B274)</f>
        <v>宮城県12</v>
      </c>
      <c r="B274" s="44" t="s">
        <v>657</v>
      </c>
      <c r="C274" s="44" t="s">
        <v>664</v>
      </c>
      <c r="D274" s="44" t="str">
        <f t="shared" si="4"/>
        <v>宮城県多賀城市</v>
      </c>
      <c r="E274" s="47" t="s">
        <v>2188</v>
      </c>
    </row>
    <row r="275" spans="1:5" x14ac:dyDescent="0.4">
      <c r="A275" s="46" t="str">
        <f>B275&amp;COUNTIF($B$2:B275,B275)</f>
        <v>宮城県13</v>
      </c>
      <c r="B275" s="44" t="s">
        <v>657</v>
      </c>
      <c r="C275" s="44" t="s">
        <v>665</v>
      </c>
      <c r="D275" s="44" t="str">
        <f t="shared" si="4"/>
        <v>宮城県岩沼市</v>
      </c>
      <c r="E275" s="47" t="s">
        <v>2188</v>
      </c>
    </row>
    <row r="276" spans="1:5" x14ac:dyDescent="0.4">
      <c r="A276" s="46" t="str">
        <f>B276&amp;COUNTIF($B$2:B276,B276)</f>
        <v>宮城県14</v>
      </c>
      <c r="B276" s="44" t="s">
        <v>657</v>
      </c>
      <c r="C276" s="44" t="s">
        <v>666</v>
      </c>
      <c r="D276" s="44" t="str">
        <f t="shared" si="4"/>
        <v>宮城県登米市</v>
      </c>
      <c r="E276" s="47" t="s">
        <v>2193</v>
      </c>
    </row>
    <row r="277" spans="1:5" x14ac:dyDescent="0.4">
      <c r="A277" s="46" t="str">
        <f>B277&amp;COUNTIF($B$2:B277,B277)</f>
        <v>宮城県15</v>
      </c>
      <c r="B277" s="44" t="s">
        <v>657</v>
      </c>
      <c r="C277" s="44" t="s">
        <v>667</v>
      </c>
      <c r="D277" s="44" t="str">
        <f t="shared" si="4"/>
        <v>宮城県栗原市</v>
      </c>
      <c r="E277" s="47" t="s">
        <v>2195</v>
      </c>
    </row>
    <row r="278" spans="1:5" x14ac:dyDescent="0.4">
      <c r="A278" s="46" t="str">
        <f>B278&amp;COUNTIF($B$2:B278,B278)</f>
        <v>宮城県16</v>
      </c>
      <c r="B278" s="44" t="s">
        <v>657</v>
      </c>
      <c r="C278" s="44" t="s">
        <v>668</v>
      </c>
      <c r="D278" s="44" t="str">
        <f t="shared" si="4"/>
        <v>宮城県東松島市</v>
      </c>
      <c r="E278" s="47" t="s">
        <v>2193</v>
      </c>
    </row>
    <row r="279" spans="1:5" x14ac:dyDescent="0.4">
      <c r="A279" s="46" t="str">
        <f>B279&amp;COUNTIF($B$2:B279,B279)</f>
        <v>宮城県17</v>
      </c>
      <c r="B279" s="44" t="s">
        <v>657</v>
      </c>
      <c r="C279" s="44" t="s">
        <v>669</v>
      </c>
      <c r="D279" s="44" t="str">
        <f t="shared" si="4"/>
        <v>宮城県大崎市</v>
      </c>
      <c r="E279" s="47" t="s">
        <v>2195</v>
      </c>
    </row>
    <row r="280" spans="1:5" x14ac:dyDescent="0.4">
      <c r="A280" s="46" t="str">
        <f>B280&amp;COUNTIF($B$2:B280,B280)</f>
        <v>宮城県18</v>
      </c>
      <c r="B280" s="44" t="s">
        <v>657</v>
      </c>
      <c r="C280" s="44" t="s">
        <v>2196</v>
      </c>
      <c r="D280" s="44" t="str">
        <f t="shared" si="4"/>
        <v>宮城県富谷市</v>
      </c>
      <c r="E280" s="47" t="s">
        <v>2188</v>
      </c>
    </row>
    <row r="281" spans="1:5" x14ac:dyDescent="0.4">
      <c r="A281" s="46" t="str">
        <f>B281&amp;COUNTIF($B$2:B281,B281)</f>
        <v>宮城県19</v>
      </c>
      <c r="B281" s="44" t="s">
        <v>657</v>
      </c>
      <c r="C281" s="44" t="s">
        <v>670</v>
      </c>
      <c r="D281" s="44" t="str">
        <f t="shared" si="4"/>
        <v>宮城県蔵王町</v>
      </c>
      <c r="E281" s="47" t="s">
        <v>2194</v>
      </c>
    </row>
    <row r="282" spans="1:5" x14ac:dyDescent="0.4">
      <c r="A282" s="46" t="str">
        <f>B282&amp;COUNTIF($B$2:B282,B282)</f>
        <v>宮城県20</v>
      </c>
      <c r="B282" s="44" t="s">
        <v>657</v>
      </c>
      <c r="C282" s="44" t="s">
        <v>671</v>
      </c>
      <c r="D282" s="44" t="str">
        <f t="shared" si="4"/>
        <v>宮城県七ヶ宿町</v>
      </c>
      <c r="E282" s="47" t="s">
        <v>2194</v>
      </c>
    </row>
    <row r="283" spans="1:5" x14ac:dyDescent="0.4">
      <c r="A283" s="46" t="str">
        <f>B283&amp;COUNTIF($B$2:B283,B283)</f>
        <v>宮城県21</v>
      </c>
      <c r="B283" s="44" t="s">
        <v>657</v>
      </c>
      <c r="C283" s="44" t="s">
        <v>672</v>
      </c>
      <c r="D283" s="44" t="str">
        <f t="shared" si="4"/>
        <v>宮城県大河原町</v>
      </c>
      <c r="E283" s="47" t="s">
        <v>2194</v>
      </c>
    </row>
    <row r="284" spans="1:5" x14ac:dyDescent="0.4">
      <c r="A284" s="46" t="str">
        <f>B284&amp;COUNTIF($B$2:B284,B284)</f>
        <v>宮城県22</v>
      </c>
      <c r="B284" s="44" t="s">
        <v>657</v>
      </c>
      <c r="C284" s="44" t="s">
        <v>673</v>
      </c>
      <c r="D284" s="44" t="str">
        <f t="shared" si="4"/>
        <v>宮城県村田町</v>
      </c>
      <c r="E284" s="47" t="s">
        <v>2194</v>
      </c>
    </row>
    <row r="285" spans="1:5" x14ac:dyDescent="0.4">
      <c r="A285" s="46" t="str">
        <f>B285&amp;COUNTIF($B$2:B285,B285)</f>
        <v>宮城県23</v>
      </c>
      <c r="B285" s="44" t="s">
        <v>657</v>
      </c>
      <c r="C285" s="44" t="s">
        <v>674</v>
      </c>
      <c r="D285" s="44" t="str">
        <f t="shared" si="4"/>
        <v>宮城県柴田町</v>
      </c>
      <c r="E285" s="47" t="s">
        <v>2194</v>
      </c>
    </row>
    <row r="286" spans="1:5" x14ac:dyDescent="0.4">
      <c r="A286" s="46" t="str">
        <f>B286&amp;COUNTIF($B$2:B286,B286)</f>
        <v>宮城県24</v>
      </c>
      <c r="B286" s="44" t="s">
        <v>657</v>
      </c>
      <c r="C286" s="44" t="s">
        <v>675</v>
      </c>
      <c r="D286" s="44" t="str">
        <f t="shared" si="4"/>
        <v>宮城県川崎町</v>
      </c>
      <c r="E286" s="47" t="s">
        <v>2194</v>
      </c>
    </row>
    <row r="287" spans="1:5" x14ac:dyDescent="0.4">
      <c r="A287" s="46" t="str">
        <f>B287&amp;COUNTIF($B$2:B287,B287)</f>
        <v>宮城県25</v>
      </c>
      <c r="B287" s="44" t="s">
        <v>657</v>
      </c>
      <c r="C287" s="44" t="s">
        <v>676</v>
      </c>
      <c r="D287" s="44" t="str">
        <f t="shared" si="4"/>
        <v>宮城県丸森町</v>
      </c>
      <c r="E287" s="47" t="s">
        <v>2194</v>
      </c>
    </row>
    <row r="288" spans="1:5" x14ac:dyDescent="0.4">
      <c r="A288" s="46" t="str">
        <f>B288&amp;COUNTIF($B$2:B288,B288)</f>
        <v>宮城県26</v>
      </c>
      <c r="B288" s="44" t="s">
        <v>657</v>
      </c>
      <c r="C288" s="44" t="s">
        <v>677</v>
      </c>
      <c r="D288" s="44" t="str">
        <f t="shared" si="4"/>
        <v>宮城県亘理町</v>
      </c>
      <c r="E288" s="47" t="s">
        <v>2188</v>
      </c>
    </row>
    <row r="289" spans="1:5" x14ac:dyDescent="0.4">
      <c r="A289" s="46" t="str">
        <f>B289&amp;COUNTIF($B$2:B289,B289)</f>
        <v>宮城県27</v>
      </c>
      <c r="B289" s="44" t="s">
        <v>657</v>
      </c>
      <c r="C289" s="44" t="s">
        <v>678</v>
      </c>
      <c r="D289" s="44" t="str">
        <f t="shared" si="4"/>
        <v>宮城県山元町</v>
      </c>
      <c r="E289" s="47" t="s">
        <v>2188</v>
      </c>
    </row>
    <row r="290" spans="1:5" x14ac:dyDescent="0.4">
      <c r="A290" s="46" t="str">
        <f>B290&amp;COUNTIF($B$2:B290,B290)</f>
        <v>宮城県28</v>
      </c>
      <c r="B290" s="44" t="s">
        <v>657</v>
      </c>
      <c r="C290" s="44" t="s">
        <v>679</v>
      </c>
      <c r="D290" s="44" t="str">
        <f t="shared" si="4"/>
        <v>宮城県松島町</v>
      </c>
      <c r="E290" s="47" t="s">
        <v>2188</v>
      </c>
    </row>
    <row r="291" spans="1:5" x14ac:dyDescent="0.4">
      <c r="A291" s="46" t="str">
        <f>B291&amp;COUNTIF($B$2:B291,B291)</f>
        <v>宮城県29</v>
      </c>
      <c r="B291" s="44" t="s">
        <v>657</v>
      </c>
      <c r="C291" s="44" t="s">
        <v>680</v>
      </c>
      <c r="D291" s="44" t="str">
        <f t="shared" si="4"/>
        <v>宮城県七ヶ浜町</v>
      </c>
      <c r="E291" s="47" t="s">
        <v>2188</v>
      </c>
    </row>
    <row r="292" spans="1:5" x14ac:dyDescent="0.4">
      <c r="A292" s="46" t="str">
        <f>B292&amp;COUNTIF($B$2:B292,B292)</f>
        <v>宮城県30</v>
      </c>
      <c r="B292" s="44" t="s">
        <v>657</v>
      </c>
      <c r="C292" s="44" t="s">
        <v>681</v>
      </c>
      <c r="D292" s="44" t="str">
        <f t="shared" si="4"/>
        <v>宮城県利府町</v>
      </c>
      <c r="E292" s="47" t="s">
        <v>2188</v>
      </c>
    </row>
    <row r="293" spans="1:5" x14ac:dyDescent="0.4">
      <c r="A293" s="46" t="str">
        <f>B293&amp;COUNTIF($B$2:B293,B293)</f>
        <v>宮城県31</v>
      </c>
      <c r="B293" s="44" t="s">
        <v>657</v>
      </c>
      <c r="C293" s="44" t="s">
        <v>682</v>
      </c>
      <c r="D293" s="44" t="str">
        <f t="shared" si="4"/>
        <v>宮城県大和町</v>
      </c>
      <c r="E293" s="47" t="s">
        <v>2188</v>
      </c>
    </row>
    <row r="294" spans="1:5" x14ac:dyDescent="0.4">
      <c r="A294" s="46" t="str">
        <f>B294&amp;COUNTIF($B$2:B294,B294)</f>
        <v>宮城県32</v>
      </c>
      <c r="B294" s="44" t="s">
        <v>657</v>
      </c>
      <c r="C294" s="44" t="s">
        <v>683</v>
      </c>
      <c r="D294" s="44" t="str">
        <f t="shared" si="4"/>
        <v>宮城県大郷町</v>
      </c>
      <c r="E294" s="47" t="s">
        <v>2188</v>
      </c>
    </row>
    <row r="295" spans="1:5" x14ac:dyDescent="0.4">
      <c r="A295" s="46" t="str">
        <f>B295&amp;COUNTIF($B$2:B295,B295)</f>
        <v>宮城県33</v>
      </c>
      <c r="B295" s="44" t="s">
        <v>657</v>
      </c>
      <c r="C295" s="44" t="s">
        <v>684</v>
      </c>
      <c r="D295" s="44" t="str">
        <f t="shared" si="4"/>
        <v>宮城県大衡村</v>
      </c>
      <c r="E295" s="47" t="s">
        <v>2188</v>
      </c>
    </row>
    <row r="296" spans="1:5" x14ac:dyDescent="0.4">
      <c r="A296" s="46" t="str">
        <f>B296&amp;COUNTIF($B$2:B296,B296)</f>
        <v>宮城県34</v>
      </c>
      <c r="B296" s="44" t="s">
        <v>657</v>
      </c>
      <c r="C296" s="44" t="s">
        <v>685</v>
      </c>
      <c r="D296" s="44" t="str">
        <f t="shared" si="4"/>
        <v>宮城県色麻町</v>
      </c>
      <c r="E296" s="47" t="s">
        <v>2195</v>
      </c>
    </row>
    <row r="297" spans="1:5" x14ac:dyDescent="0.4">
      <c r="A297" s="46" t="str">
        <f>B297&amp;COUNTIF($B$2:B297,B297)</f>
        <v>宮城県35</v>
      </c>
      <c r="B297" s="44" t="s">
        <v>657</v>
      </c>
      <c r="C297" s="44" t="s">
        <v>686</v>
      </c>
      <c r="D297" s="44" t="str">
        <f t="shared" si="4"/>
        <v>宮城県加美町</v>
      </c>
      <c r="E297" s="47" t="s">
        <v>2195</v>
      </c>
    </row>
    <row r="298" spans="1:5" x14ac:dyDescent="0.4">
      <c r="A298" s="46" t="str">
        <f>B298&amp;COUNTIF($B$2:B298,B298)</f>
        <v>宮城県36</v>
      </c>
      <c r="B298" s="44" t="s">
        <v>657</v>
      </c>
      <c r="C298" s="44" t="s">
        <v>687</v>
      </c>
      <c r="D298" s="44" t="str">
        <f t="shared" si="4"/>
        <v>宮城県涌谷町</v>
      </c>
      <c r="E298" s="47" t="s">
        <v>2195</v>
      </c>
    </row>
    <row r="299" spans="1:5" x14ac:dyDescent="0.4">
      <c r="A299" s="46" t="str">
        <f>B299&amp;COUNTIF($B$2:B299,B299)</f>
        <v>宮城県37</v>
      </c>
      <c r="B299" s="44" t="s">
        <v>657</v>
      </c>
      <c r="C299" s="44" t="s">
        <v>688</v>
      </c>
      <c r="D299" s="44" t="str">
        <f t="shared" si="4"/>
        <v>宮城県美里町</v>
      </c>
      <c r="E299" s="47" t="s">
        <v>2195</v>
      </c>
    </row>
    <row r="300" spans="1:5" x14ac:dyDescent="0.4">
      <c r="A300" s="46" t="str">
        <f>B300&amp;COUNTIF($B$2:B300,B300)</f>
        <v>宮城県38</v>
      </c>
      <c r="B300" s="44" t="s">
        <v>657</v>
      </c>
      <c r="C300" s="44" t="s">
        <v>689</v>
      </c>
      <c r="D300" s="44" t="str">
        <f t="shared" si="4"/>
        <v>宮城県女川町</v>
      </c>
      <c r="E300" s="47" t="s">
        <v>2193</v>
      </c>
    </row>
    <row r="301" spans="1:5" x14ac:dyDescent="0.4">
      <c r="A301" s="46" t="str">
        <f>B301&amp;COUNTIF($B$2:B301,B301)</f>
        <v>宮城県39</v>
      </c>
      <c r="B301" s="44" t="s">
        <v>657</v>
      </c>
      <c r="C301" s="44" t="s">
        <v>690</v>
      </c>
      <c r="D301" s="44" t="str">
        <f t="shared" si="4"/>
        <v>宮城県南三陸町</v>
      </c>
      <c r="E301" s="47" t="s">
        <v>2193</v>
      </c>
    </row>
    <row r="302" spans="1:5" x14ac:dyDescent="0.4">
      <c r="A302" s="46" t="str">
        <f>B302&amp;COUNTIF($B$2:B302,B302)</f>
        <v>秋田県1</v>
      </c>
      <c r="B302" s="44" t="s">
        <v>691</v>
      </c>
      <c r="C302" s="44" t="s">
        <v>692</v>
      </c>
      <c r="D302" s="44" t="str">
        <f t="shared" si="4"/>
        <v>秋田県秋田市</v>
      </c>
      <c r="E302" s="47" t="s">
        <v>2197</v>
      </c>
    </row>
    <row r="303" spans="1:5" x14ac:dyDescent="0.4">
      <c r="A303" s="46" t="str">
        <f>B303&amp;COUNTIF($B$2:B303,B303)</f>
        <v>秋田県2</v>
      </c>
      <c r="B303" s="44" t="s">
        <v>691</v>
      </c>
      <c r="C303" s="44" t="s">
        <v>693</v>
      </c>
      <c r="D303" s="44" t="str">
        <f t="shared" si="4"/>
        <v>秋田県能代市</v>
      </c>
      <c r="E303" s="47" t="s">
        <v>2198</v>
      </c>
    </row>
    <row r="304" spans="1:5" x14ac:dyDescent="0.4">
      <c r="A304" s="46" t="str">
        <f>B304&amp;COUNTIF($B$2:B304,B304)</f>
        <v>秋田県3</v>
      </c>
      <c r="B304" s="44" t="s">
        <v>691</v>
      </c>
      <c r="C304" s="44" t="s">
        <v>694</v>
      </c>
      <c r="D304" s="44" t="str">
        <f t="shared" si="4"/>
        <v>秋田県横手市</v>
      </c>
      <c r="E304" s="47" t="s">
        <v>2199</v>
      </c>
    </row>
    <row r="305" spans="1:5" x14ac:dyDescent="0.4">
      <c r="A305" s="46" t="str">
        <f>B305&amp;COUNTIF($B$2:B305,B305)</f>
        <v>秋田県4</v>
      </c>
      <c r="B305" s="44" t="s">
        <v>691</v>
      </c>
      <c r="C305" s="44" t="s">
        <v>695</v>
      </c>
      <c r="D305" s="44" t="str">
        <f t="shared" si="4"/>
        <v>秋田県大館市</v>
      </c>
      <c r="E305" s="47" t="s">
        <v>2200</v>
      </c>
    </row>
    <row r="306" spans="1:5" x14ac:dyDescent="0.4">
      <c r="A306" s="46" t="str">
        <f>B306&amp;COUNTIF($B$2:B306,B306)</f>
        <v>秋田県5</v>
      </c>
      <c r="B306" s="44" t="s">
        <v>691</v>
      </c>
      <c r="C306" s="44" t="s">
        <v>696</v>
      </c>
      <c r="D306" s="44" t="str">
        <f t="shared" si="4"/>
        <v>秋田県男鹿市</v>
      </c>
      <c r="E306" s="47" t="s">
        <v>2197</v>
      </c>
    </row>
    <row r="307" spans="1:5" x14ac:dyDescent="0.4">
      <c r="A307" s="46" t="str">
        <f>B307&amp;COUNTIF($B$2:B307,B307)</f>
        <v>秋田県6</v>
      </c>
      <c r="B307" s="44" t="s">
        <v>691</v>
      </c>
      <c r="C307" s="44" t="s">
        <v>697</v>
      </c>
      <c r="D307" s="44" t="str">
        <f t="shared" si="4"/>
        <v>秋田県湯沢市</v>
      </c>
      <c r="E307" s="47" t="s">
        <v>2201</v>
      </c>
    </row>
    <row r="308" spans="1:5" x14ac:dyDescent="0.4">
      <c r="A308" s="46" t="str">
        <f>B308&amp;COUNTIF($B$2:B308,B308)</f>
        <v>秋田県7</v>
      </c>
      <c r="B308" s="44" t="s">
        <v>691</v>
      </c>
      <c r="C308" s="44" t="s">
        <v>698</v>
      </c>
      <c r="D308" s="44" t="str">
        <f t="shared" si="4"/>
        <v>秋田県鹿角市</v>
      </c>
      <c r="E308" s="47" t="s">
        <v>2200</v>
      </c>
    </row>
    <row r="309" spans="1:5" x14ac:dyDescent="0.4">
      <c r="A309" s="46" t="str">
        <f>B309&amp;COUNTIF($B$2:B309,B309)</f>
        <v>秋田県8</v>
      </c>
      <c r="B309" s="44" t="s">
        <v>691</v>
      </c>
      <c r="C309" s="44" t="s">
        <v>699</v>
      </c>
      <c r="D309" s="44" t="str">
        <f t="shared" si="4"/>
        <v>秋田県由利本荘市</v>
      </c>
      <c r="E309" s="47" t="s">
        <v>2202</v>
      </c>
    </row>
    <row r="310" spans="1:5" x14ac:dyDescent="0.4">
      <c r="A310" s="46" t="str">
        <f>B310&amp;COUNTIF($B$2:B310,B310)</f>
        <v>秋田県9</v>
      </c>
      <c r="B310" s="44" t="s">
        <v>691</v>
      </c>
      <c r="C310" s="44" t="s">
        <v>700</v>
      </c>
      <c r="D310" s="44" t="str">
        <f t="shared" si="4"/>
        <v>秋田県潟上市</v>
      </c>
      <c r="E310" s="47" t="s">
        <v>2197</v>
      </c>
    </row>
    <row r="311" spans="1:5" x14ac:dyDescent="0.4">
      <c r="A311" s="46" t="str">
        <f>B311&amp;COUNTIF($B$2:B311,B311)</f>
        <v>秋田県10</v>
      </c>
      <c r="B311" s="44" t="s">
        <v>691</v>
      </c>
      <c r="C311" s="44" t="s">
        <v>701</v>
      </c>
      <c r="D311" s="44" t="str">
        <f t="shared" si="4"/>
        <v>秋田県大仙市</v>
      </c>
      <c r="E311" s="47" t="s">
        <v>2203</v>
      </c>
    </row>
    <row r="312" spans="1:5" x14ac:dyDescent="0.4">
      <c r="A312" s="46" t="str">
        <f>B312&amp;COUNTIF($B$2:B312,B312)</f>
        <v>秋田県11</v>
      </c>
      <c r="B312" s="44" t="s">
        <v>691</v>
      </c>
      <c r="C312" s="44" t="s">
        <v>702</v>
      </c>
      <c r="D312" s="44" t="str">
        <f t="shared" si="4"/>
        <v>秋田県北秋田市</v>
      </c>
      <c r="E312" s="47" t="s">
        <v>2204</v>
      </c>
    </row>
    <row r="313" spans="1:5" x14ac:dyDescent="0.4">
      <c r="A313" s="46" t="str">
        <f>B313&amp;COUNTIF($B$2:B313,B313)</f>
        <v>秋田県12</v>
      </c>
      <c r="B313" s="44" t="s">
        <v>691</v>
      </c>
      <c r="C313" s="44" t="s">
        <v>703</v>
      </c>
      <c r="D313" s="44" t="str">
        <f t="shared" si="4"/>
        <v>秋田県にかほ市</v>
      </c>
      <c r="E313" s="47" t="s">
        <v>2202</v>
      </c>
    </row>
    <row r="314" spans="1:5" x14ac:dyDescent="0.4">
      <c r="A314" s="46" t="str">
        <f>B314&amp;COUNTIF($B$2:B314,B314)</f>
        <v>秋田県13</v>
      </c>
      <c r="B314" s="44" t="s">
        <v>691</v>
      </c>
      <c r="C314" s="44" t="s">
        <v>704</v>
      </c>
      <c r="D314" s="44" t="str">
        <f t="shared" si="4"/>
        <v>秋田県仙北市</v>
      </c>
      <c r="E314" s="47" t="s">
        <v>2203</v>
      </c>
    </row>
    <row r="315" spans="1:5" x14ac:dyDescent="0.4">
      <c r="A315" s="46" t="str">
        <f>B315&amp;COUNTIF($B$2:B315,B315)</f>
        <v>秋田県14</v>
      </c>
      <c r="B315" s="44" t="s">
        <v>691</v>
      </c>
      <c r="C315" s="44" t="s">
        <v>705</v>
      </c>
      <c r="D315" s="44" t="str">
        <f t="shared" si="4"/>
        <v>秋田県小坂町</v>
      </c>
      <c r="E315" s="47" t="s">
        <v>2200</v>
      </c>
    </row>
    <row r="316" spans="1:5" x14ac:dyDescent="0.4">
      <c r="A316" s="46" t="str">
        <f>B316&amp;COUNTIF($B$2:B316,B316)</f>
        <v>秋田県15</v>
      </c>
      <c r="B316" s="44" t="s">
        <v>691</v>
      </c>
      <c r="C316" s="44" t="s">
        <v>706</v>
      </c>
      <c r="D316" s="44" t="str">
        <f t="shared" si="4"/>
        <v>秋田県上小阿仁村</v>
      </c>
      <c r="E316" s="47" t="s">
        <v>2204</v>
      </c>
    </row>
    <row r="317" spans="1:5" x14ac:dyDescent="0.4">
      <c r="A317" s="46" t="str">
        <f>B317&amp;COUNTIF($B$2:B317,B317)</f>
        <v>秋田県16</v>
      </c>
      <c r="B317" s="44" t="s">
        <v>691</v>
      </c>
      <c r="C317" s="44" t="s">
        <v>707</v>
      </c>
      <c r="D317" s="44" t="str">
        <f t="shared" si="4"/>
        <v>秋田県藤里町</v>
      </c>
      <c r="E317" s="47" t="s">
        <v>2198</v>
      </c>
    </row>
    <row r="318" spans="1:5" x14ac:dyDescent="0.4">
      <c r="A318" s="46" t="str">
        <f>B318&amp;COUNTIF($B$2:B318,B318)</f>
        <v>秋田県17</v>
      </c>
      <c r="B318" s="44" t="s">
        <v>691</v>
      </c>
      <c r="C318" s="44" t="s">
        <v>708</v>
      </c>
      <c r="D318" s="44" t="str">
        <f t="shared" si="4"/>
        <v>秋田県三種町</v>
      </c>
      <c r="E318" s="47" t="s">
        <v>2198</v>
      </c>
    </row>
    <row r="319" spans="1:5" x14ac:dyDescent="0.4">
      <c r="A319" s="46" t="str">
        <f>B319&amp;COUNTIF($B$2:B319,B319)</f>
        <v>秋田県18</v>
      </c>
      <c r="B319" s="44" t="s">
        <v>691</v>
      </c>
      <c r="C319" s="44" t="s">
        <v>709</v>
      </c>
      <c r="D319" s="44" t="str">
        <f t="shared" si="4"/>
        <v>秋田県八峰町</v>
      </c>
      <c r="E319" s="47" t="s">
        <v>2198</v>
      </c>
    </row>
    <row r="320" spans="1:5" x14ac:dyDescent="0.4">
      <c r="A320" s="46" t="str">
        <f>B320&amp;COUNTIF($B$2:B320,B320)</f>
        <v>秋田県19</v>
      </c>
      <c r="B320" s="44" t="s">
        <v>691</v>
      </c>
      <c r="C320" s="44" t="s">
        <v>710</v>
      </c>
      <c r="D320" s="44" t="str">
        <f t="shared" si="4"/>
        <v>秋田県五城目町</v>
      </c>
      <c r="E320" s="47" t="s">
        <v>2197</v>
      </c>
    </row>
    <row r="321" spans="1:5" x14ac:dyDescent="0.4">
      <c r="A321" s="46" t="str">
        <f>B321&amp;COUNTIF($B$2:B321,B321)</f>
        <v>秋田県20</v>
      </c>
      <c r="B321" s="44" t="s">
        <v>691</v>
      </c>
      <c r="C321" s="44" t="s">
        <v>711</v>
      </c>
      <c r="D321" s="44" t="str">
        <f t="shared" si="4"/>
        <v>秋田県八郎潟町</v>
      </c>
      <c r="E321" s="47" t="s">
        <v>2197</v>
      </c>
    </row>
    <row r="322" spans="1:5" x14ac:dyDescent="0.4">
      <c r="A322" s="46" t="str">
        <f>B322&amp;COUNTIF($B$2:B322,B322)</f>
        <v>秋田県21</v>
      </c>
      <c r="B322" s="44" t="s">
        <v>691</v>
      </c>
      <c r="C322" s="44" t="s">
        <v>712</v>
      </c>
      <c r="D322" s="44" t="str">
        <f t="shared" ref="D322:D385" si="5">B322&amp;C322</f>
        <v>秋田県井川町</v>
      </c>
      <c r="E322" s="47" t="s">
        <v>2197</v>
      </c>
    </row>
    <row r="323" spans="1:5" x14ac:dyDescent="0.4">
      <c r="A323" s="46" t="str">
        <f>B323&amp;COUNTIF($B$2:B323,B323)</f>
        <v>秋田県22</v>
      </c>
      <c r="B323" s="44" t="s">
        <v>691</v>
      </c>
      <c r="C323" s="44" t="s">
        <v>713</v>
      </c>
      <c r="D323" s="44" t="str">
        <f t="shared" si="5"/>
        <v>秋田県大潟村</v>
      </c>
      <c r="E323" s="47" t="s">
        <v>2197</v>
      </c>
    </row>
    <row r="324" spans="1:5" x14ac:dyDescent="0.4">
      <c r="A324" s="46" t="str">
        <f>B324&amp;COUNTIF($B$2:B324,B324)</f>
        <v>秋田県23</v>
      </c>
      <c r="B324" s="44" t="s">
        <v>691</v>
      </c>
      <c r="C324" s="44" t="s">
        <v>714</v>
      </c>
      <c r="D324" s="44" t="str">
        <f t="shared" si="5"/>
        <v>秋田県美郷町</v>
      </c>
      <c r="E324" s="47" t="s">
        <v>2203</v>
      </c>
    </row>
    <row r="325" spans="1:5" x14ac:dyDescent="0.4">
      <c r="A325" s="46" t="str">
        <f>B325&amp;COUNTIF($B$2:B325,B325)</f>
        <v>秋田県24</v>
      </c>
      <c r="B325" s="44" t="s">
        <v>691</v>
      </c>
      <c r="C325" s="44" t="s">
        <v>715</v>
      </c>
      <c r="D325" s="44" t="str">
        <f t="shared" si="5"/>
        <v>秋田県羽後町</v>
      </c>
      <c r="E325" s="47" t="s">
        <v>2201</v>
      </c>
    </row>
    <row r="326" spans="1:5" x14ac:dyDescent="0.4">
      <c r="A326" s="46" t="str">
        <f>B326&amp;COUNTIF($B$2:B326,B326)</f>
        <v>秋田県25</v>
      </c>
      <c r="B326" s="44" t="s">
        <v>691</v>
      </c>
      <c r="C326" s="44" t="s">
        <v>716</v>
      </c>
      <c r="D326" s="44" t="str">
        <f t="shared" si="5"/>
        <v>秋田県東成瀬村</v>
      </c>
      <c r="E326" s="47" t="s">
        <v>2201</v>
      </c>
    </row>
    <row r="327" spans="1:5" x14ac:dyDescent="0.4">
      <c r="A327" s="46" t="str">
        <f>B327&amp;COUNTIF($B$2:B327,B327)</f>
        <v>山形県1</v>
      </c>
      <c r="B327" s="44" t="s">
        <v>717</v>
      </c>
      <c r="C327" s="44" t="s">
        <v>718</v>
      </c>
      <c r="D327" s="44" t="str">
        <f t="shared" si="5"/>
        <v>山形県山形市</v>
      </c>
      <c r="E327" s="47" t="s">
        <v>2205</v>
      </c>
    </row>
    <row r="328" spans="1:5" x14ac:dyDescent="0.4">
      <c r="A328" s="46" t="str">
        <f>B328&amp;COUNTIF($B$2:B328,B328)</f>
        <v>山形県2</v>
      </c>
      <c r="B328" s="44" t="s">
        <v>717</v>
      </c>
      <c r="C328" s="44" t="s">
        <v>719</v>
      </c>
      <c r="D328" s="44" t="str">
        <f t="shared" si="5"/>
        <v>山形県米沢市</v>
      </c>
      <c r="E328" s="47" t="s">
        <v>2206</v>
      </c>
    </row>
    <row r="329" spans="1:5" x14ac:dyDescent="0.4">
      <c r="A329" s="46" t="str">
        <f>B329&amp;COUNTIF($B$2:B329,B329)</f>
        <v>山形県3</v>
      </c>
      <c r="B329" s="44" t="s">
        <v>717</v>
      </c>
      <c r="C329" s="44" t="s">
        <v>720</v>
      </c>
      <c r="D329" s="44" t="str">
        <f t="shared" si="5"/>
        <v>山形県鶴岡市</v>
      </c>
      <c r="E329" s="47" t="s">
        <v>2207</v>
      </c>
    </row>
    <row r="330" spans="1:5" x14ac:dyDescent="0.4">
      <c r="A330" s="46" t="str">
        <f>B330&amp;COUNTIF($B$2:B330,B330)</f>
        <v>山形県4</v>
      </c>
      <c r="B330" s="44" t="s">
        <v>717</v>
      </c>
      <c r="C330" s="44" t="s">
        <v>721</v>
      </c>
      <c r="D330" s="44" t="str">
        <f t="shared" si="5"/>
        <v>山形県酒田市</v>
      </c>
      <c r="E330" s="47" t="s">
        <v>2207</v>
      </c>
    </row>
    <row r="331" spans="1:5" x14ac:dyDescent="0.4">
      <c r="A331" s="46" t="str">
        <f>B331&amp;COUNTIF($B$2:B331,B331)</f>
        <v>山形県5</v>
      </c>
      <c r="B331" s="44" t="s">
        <v>717</v>
      </c>
      <c r="C331" s="44" t="s">
        <v>722</v>
      </c>
      <c r="D331" s="44" t="str">
        <f t="shared" si="5"/>
        <v>山形県新庄市</v>
      </c>
      <c r="E331" s="47" t="s">
        <v>2208</v>
      </c>
    </row>
    <row r="332" spans="1:5" x14ac:dyDescent="0.4">
      <c r="A332" s="46" t="str">
        <f>B332&amp;COUNTIF($B$2:B332,B332)</f>
        <v>山形県6</v>
      </c>
      <c r="B332" s="44" t="s">
        <v>717</v>
      </c>
      <c r="C332" s="44" t="s">
        <v>723</v>
      </c>
      <c r="D332" s="44" t="str">
        <f t="shared" si="5"/>
        <v>山形県寒河江市</v>
      </c>
      <c r="E332" s="47" t="s">
        <v>2205</v>
      </c>
    </row>
    <row r="333" spans="1:5" x14ac:dyDescent="0.4">
      <c r="A333" s="46" t="str">
        <f>B333&amp;COUNTIF($B$2:B333,B333)</f>
        <v>山形県7</v>
      </c>
      <c r="B333" s="44" t="s">
        <v>717</v>
      </c>
      <c r="C333" s="44" t="s">
        <v>724</v>
      </c>
      <c r="D333" s="44" t="str">
        <f t="shared" si="5"/>
        <v>山形県上山市</v>
      </c>
      <c r="E333" s="47" t="s">
        <v>2205</v>
      </c>
    </row>
    <row r="334" spans="1:5" x14ac:dyDescent="0.4">
      <c r="A334" s="46" t="str">
        <f>B334&amp;COUNTIF($B$2:B334,B334)</f>
        <v>山形県8</v>
      </c>
      <c r="B334" s="44" t="s">
        <v>717</v>
      </c>
      <c r="C334" s="44" t="s">
        <v>725</v>
      </c>
      <c r="D334" s="44" t="str">
        <f t="shared" si="5"/>
        <v>山形県村山市</v>
      </c>
      <c r="E334" s="47" t="s">
        <v>2205</v>
      </c>
    </row>
    <row r="335" spans="1:5" x14ac:dyDescent="0.4">
      <c r="A335" s="46" t="str">
        <f>B335&amp;COUNTIF($B$2:B335,B335)</f>
        <v>山形県9</v>
      </c>
      <c r="B335" s="44" t="s">
        <v>717</v>
      </c>
      <c r="C335" s="44" t="s">
        <v>726</v>
      </c>
      <c r="D335" s="44" t="str">
        <f t="shared" si="5"/>
        <v>山形県長井市</v>
      </c>
      <c r="E335" s="47" t="s">
        <v>2206</v>
      </c>
    </row>
    <row r="336" spans="1:5" x14ac:dyDescent="0.4">
      <c r="A336" s="46" t="str">
        <f>B336&amp;COUNTIF($B$2:B336,B336)</f>
        <v>山形県10</v>
      </c>
      <c r="B336" s="44" t="s">
        <v>717</v>
      </c>
      <c r="C336" s="44" t="s">
        <v>727</v>
      </c>
      <c r="D336" s="44" t="str">
        <f t="shared" si="5"/>
        <v>山形県天童市</v>
      </c>
      <c r="E336" s="47" t="s">
        <v>2205</v>
      </c>
    </row>
    <row r="337" spans="1:5" x14ac:dyDescent="0.4">
      <c r="A337" s="46" t="str">
        <f>B337&amp;COUNTIF($B$2:B337,B337)</f>
        <v>山形県11</v>
      </c>
      <c r="B337" s="44" t="s">
        <v>717</v>
      </c>
      <c r="C337" s="44" t="s">
        <v>728</v>
      </c>
      <c r="D337" s="44" t="str">
        <f t="shared" si="5"/>
        <v>山形県東根市</v>
      </c>
      <c r="E337" s="47" t="s">
        <v>2205</v>
      </c>
    </row>
    <row r="338" spans="1:5" x14ac:dyDescent="0.4">
      <c r="A338" s="46" t="str">
        <f>B338&amp;COUNTIF($B$2:B338,B338)</f>
        <v>山形県12</v>
      </c>
      <c r="B338" s="44" t="s">
        <v>717</v>
      </c>
      <c r="C338" s="44" t="s">
        <v>729</v>
      </c>
      <c r="D338" s="44" t="str">
        <f t="shared" si="5"/>
        <v>山形県尾花沢市</v>
      </c>
      <c r="E338" s="47" t="s">
        <v>2205</v>
      </c>
    </row>
    <row r="339" spans="1:5" x14ac:dyDescent="0.4">
      <c r="A339" s="46" t="str">
        <f>B339&amp;COUNTIF($B$2:B339,B339)</f>
        <v>山形県13</v>
      </c>
      <c r="B339" s="44" t="s">
        <v>717</v>
      </c>
      <c r="C339" s="44" t="s">
        <v>730</v>
      </c>
      <c r="D339" s="44" t="str">
        <f t="shared" si="5"/>
        <v>山形県南陽市</v>
      </c>
      <c r="E339" s="47" t="s">
        <v>2206</v>
      </c>
    </row>
    <row r="340" spans="1:5" x14ac:dyDescent="0.4">
      <c r="A340" s="46" t="str">
        <f>B340&amp;COUNTIF($B$2:B340,B340)</f>
        <v>山形県14</v>
      </c>
      <c r="B340" s="44" t="s">
        <v>717</v>
      </c>
      <c r="C340" s="44" t="s">
        <v>731</v>
      </c>
      <c r="D340" s="44" t="str">
        <f t="shared" si="5"/>
        <v>山形県山辺町</v>
      </c>
      <c r="E340" s="47" t="s">
        <v>2205</v>
      </c>
    </row>
    <row r="341" spans="1:5" x14ac:dyDescent="0.4">
      <c r="A341" s="46" t="str">
        <f>B341&amp;COUNTIF($B$2:B341,B341)</f>
        <v>山形県15</v>
      </c>
      <c r="B341" s="44" t="s">
        <v>717</v>
      </c>
      <c r="C341" s="44" t="s">
        <v>732</v>
      </c>
      <c r="D341" s="44" t="str">
        <f t="shared" si="5"/>
        <v>山形県中山町</v>
      </c>
      <c r="E341" s="47" t="s">
        <v>2205</v>
      </c>
    </row>
    <row r="342" spans="1:5" x14ac:dyDescent="0.4">
      <c r="A342" s="46" t="str">
        <f>B342&amp;COUNTIF($B$2:B342,B342)</f>
        <v>山形県16</v>
      </c>
      <c r="B342" s="44" t="s">
        <v>717</v>
      </c>
      <c r="C342" s="44" t="s">
        <v>733</v>
      </c>
      <c r="D342" s="44" t="str">
        <f t="shared" si="5"/>
        <v>山形県河北町</v>
      </c>
      <c r="E342" s="47" t="s">
        <v>2205</v>
      </c>
    </row>
    <row r="343" spans="1:5" x14ac:dyDescent="0.4">
      <c r="A343" s="46" t="str">
        <f>B343&amp;COUNTIF($B$2:B343,B343)</f>
        <v>山形県17</v>
      </c>
      <c r="B343" s="44" t="s">
        <v>717</v>
      </c>
      <c r="C343" s="44" t="s">
        <v>734</v>
      </c>
      <c r="D343" s="44" t="str">
        <f t="shared" si="5"/>
        <v>山形県西川町</v>
      </c>
      <c r="E343" s="47" t="s">
        <v>2205</v>
      </c>
    </row>
    <row r="344" spans="1:5" x14ac:dyDescent="0.4">
      <c r="A344" s="46" t="str">
        <f>B344&amp;COUNTIF($B$2:B344,B344)</f>
        <v>山形県18</v>
      </c>
      <c r="B344" s="44" t="s">
        <v>717</v>
      </c>
      <c r="C344" s="44" t="s">
        <v>735</v>
      </c>
      <c r="D344" s="44" t="str">
        <f t="shared" si="5"/>
        <v>山形県朝日町</v>
      </c>
      <c r="E344" s="47" t="s">
        <v>2205</v>
      </c>
    </row>
    <row r="345" spans="1:5" x14ac:dyDescent="0.4">
      <c r="A345" s="46" t="str">
        <f>B345&amp;COUNTIF($B$2:B345,B345)</f>
        <v>山形県19</v>
      </c>
      <c r="B345" s="44" t="s">
        <v>717</v>
      </c>
      <c r="C345" s="44" t="s">
        <v>736</v>
      </c>
      <c r="D345" s="44" t="str">
        <f t="shared" si="5"/>
        <v>山形県大江町</v>
      </c>
      <c r="E345" s="47" t="s">
        <v>2205</v>
      </c>
    </row>
    <row r="346" spans="1:5" x14ac:dyDescent="0.4">
      <c r="A346" s="46" t="str">
        <f>B346&amp;COUNTIF($B$2:B346,B346)</f>
        <v>山形県20</v>
      </c>
      <c r="B346" s="44" t="s">
        <v>717</v>
      </c>
      <c r="C346" s="44" t="s">
        <v>737</v>
      </c>
      <c r="D346" s="44" t="str">
        <f t="shared" si="5"/>
        <v>山形県大石田町</v>
      </c>
      <c r="E346" s="47" t="s">
        <v>2205</v>
      </c>
    </row>
    <row r="347" spans="1:5" x14ac:dyDescent="0.4">
      <c r="A347" s="46" t="str">
        <f>B347&amp;COUNTIF($B$2:B347,B347)</f>
        <v>山形県21</v>
      </c>
      <c r="B347" s="44" t="s">
        <v>717</v>
      </c>
      <c r="C347" s="44" t="s">
        <v>738</v>
      </c>
      <c r="D347" s="44" t="str">
        <f t="shared" si="5"/>
        <v>山形県金山町</v>
      </c>
      <c r="E347" s="47" t="s">
        <v>2208</v>
      </c>
    </row>
    <row r="348" spans="1:5" x14ac:dyDescent="0.4">
      <c r="A348" s="46" t="str">
        <f>B348&amp;COUNTIF($B$2:B348,B348)</f>
        <v>山形県22</v>
      </c>
      <c r="B348" s="44" t="s">
        <v>717</v>
      </c>
      <c r="C348" s="44" t="s">
        <v>739</v>
      </c>
      <c r="D348" s="44" t="str">
        <f t="shared" si="5"/>
        <v>山形県最上町</v>
      </c>
      <c r="E348" s="47" t="s">
        <v>2208</v>
      </c>
    </row>
    <row r="349" spans="1:5" x14ac:dyDescent="0.4">
      <c r="A349" s="46" t="str">
        <f>B349&amp;COUNTIF($B$2:B349,B349)</f>
        <v>山形県23</v>
      </c>
      <c r="B349" s="44" t="s">
        <v>717</v>
      </c>
      <c r="C349" s="44" t="s">
        <v>740</v>
      </c>
      <c r="D349" s="44" t="str">
        <f t="shared" si="5"/>
        <v>山形県舟形町</v>
      </c>
      <c r="E349" s="47" t="s">
        <v>2208</v>
      </c>
    </row>
    <row r="350" spans="1:5" x14ac:dyDescent="0.4">
      <c r="A350" s="46" t="str">
        <f>B350&amp;COUNTIF($B$2:B350,B350)</f>
        <v>山形県24</v>
      </c>
      <c r="B350" s="44" t="s">
        <v>717</v>
      </c>
      <c r="C350" s="44" t="s">
        <v>741</v>
      </c>
      <c r="D350" s="44" t="str">
        <f t="shared" si="5"/>
        <v>山形県真室川町</v>
      </c>
      <c r="E350" s="47" t="s">
        <v>2208</v>
      </c>
    </row>
    <row r="351" spans="1:5" x14ac:dyDescent="0.4">
      <c r="A351" s="46" t="str">
        <f>B351&amp;COUNTIF($B$2:B351,B351)</f>
        <v>山形県25</v>
      </c>
      <c r="B351" s="44" t="s">
        <v>717</v>
      </c>
      <c r="C351" s="44" t="s">
        <v>742</v>
      </c>
      <c r="D351" s="44" t="str">
        <f t="shared" si="5"/>
        <v>山形県大蔵村</v>
      </c>
      <c r="E351" s="47" t="s">
        <v>2208</v>
      </c>
    </row>
    <row r="352" spans="1:5" x14ac:dyDescent="0.4">
      <c r="A352" s="46" t="str">
        <f>B352&amp;COUNTIF($B$2:B352,B352)</f>
        <v>山形県26</v>
      </c>
      <c r="B352" s="44" t="s">
        <v>717</v>
      </c>
      <c r="C352" s="44" t="s">
        <v>743</v>
      </c>
      <c r="D352" s="44" t="str">
        <f t="shared" si="5"/>
        <v>山形県鮭川村</v>
      </c>
      <c r="E352" s="47" t="s">
        <v>2208</v>
      </c>
    </row>
    <row r="353" spans="1:5" x14ac:dyDescent="0.4">
      <c r="A353" s="46" t="str">
        <f>B353&amp;COUNTIF($B$2:B353,B353)</f>
        <v>山形県27</v>
      </c>
      <c r="B353" s="44" t="s">
        <v>717</v>
      </c>
      <c r="C353" s="44" t="s">
        <v>744</v>
      </c>
      <c r="D353" s="44" t="str">
        <f t="shared" si="5"/>
        <v>山形県戸沢村</v>
      </c>
      <c r="E353" s="47" t="s">
        <v>2208</v>
      </c>
    </row>
    <row r="354" spans="1:5" x14ac:dyDescent="0.4">
      <c r="A354" s="46" t="str">
        <f>B354&amp;COUNTIF($B$2:B354,B354)</f>
        <v>山形県28</v>
      </c>
      <c r="B354" s="44" t="s">
        <v>717</v>
      </c>
      <c r="C354" s="44" t="s">
        <v>745</v>
      </c>
      <c r="D354" s="44" t="str">
        <f t="shared" si="5"/>
        <v>山形県高畠町</v>
      </c>
      <c r="E354" s="47" t="s">
        <v>2206</v>
      </c>
    </row>
    <row r="355" spans="1:5" x14ac:dyDescent="0.4">
      <c r="A355" s="46" t="str">
        <f>B355&amp;COUNTIF($B$2:B355,B355)</f>
        <v>山形県29</v>
      </c>
      <c r="B355" s="44" t="s">
        <v>717</v>
      </c>
      <c r="C355" s="44" t="s">
        <v>746</v>
      </c>
      <c r="D355" s="44" t="str">
        <f t="shared" si="5"/>
        <v>山形県川西町</v>
      </c>
      <c r="E355" s="47" t="s">
        <v>2206</v>
      </c>
    </row>
    <row r="356" spans="1:5" x14ac:dyDescent="0.4">
      <c r="A356" s="46" t="str">
        <f>B356&amp;COUNTIF($B$2:B356,B356)</f>
        <v>山形県30</v>
      </c>
      <c r="B356" s="44" t="s">
        <v>717</v>
      </c>
      <c r="C356" s="44" t="s">
        <v>747</v>
      </c>
      <c r="D356" s="44" t="str">
        <f t="shared" si="5"/>
        <v>山形県小国町</v>
      </c>
      <c r="E356" s="47" t="s">
        <v>2206</v>
      </c>
    </row>
    <row r="357" spans="1:5" x14ac:dyDescent="0.4">
      <c r="A357" s="46" t="str">
        <f>B357&amp;COUNTIF($B$2:B357,B357)</f>
        <v>山形県31</v>
      </c>
      <c r="B357" s="44" t="s">
        <v>717</v>
      </c>
      <c r="C357" s="44" t="s">
        <v>748</v>
      </c>
      <c r="D357" s="44" t="str">
        <f t="shared" si="5"/>
        <v>山形県白鷹町</v>
      </c>
      <c r="E357" s="47" t="s">
        <v>2206</v>
      </c>
    </row>
    <row r="358" spans="1:5" x14ac:dyDescent="0.4">
      <c r="A358" s="46" t="str">
        <f>B358&amp;COUNTIF($B$2:B358,B358)</f>
        <v>山形県32</v>
      </c>
      <c r="B358" s="44" t="s">
        <v>717</v>
      </c>
      <c r="C358" s="44" t="s">
        <v>749</v>
      </c>
      <c r="D358" s="44" t="str">
        <f t="shared" si="5"/>
        <v>山形県飯豊町</v>
      </c>
      <c r="E358" s="47" t="s">
        <v>2206</v>
      </c>
    </row>
    <row r="359" spans="1:5" x14ac:dyDescent="0.4">
      <c r="A359" s="46" t="str">
        <f>B359&amp;COUNTIF($B$2:B359,B359)</f>
        <v>山形県33</v>
      </c>
      <c r="B359" s="44" t="s">
        <v>717</v>
      </c>
      <c r="C359" s="44" t="s">
        <v>750</v>
      </c>
      <c r="D359" s="44" t="str">
        <f t="shared" si="5"/>
        <v>山形県三川町</v>
      </c>
      <c r="E359" s="47" t="s">
        <v>2207</v>
      </c>
    </row>
    <row r="360" spans="1:5" x14ac:dyDescent="0.4">
      <c r="A360" s="46" t="str">
        <f>B360&amp;COUNTIF($B$2:B360,B360)</f>
        <v>山形県34</v>
      </c>
      <c r="B360" s="44" t="s">
        <v>717</v>
      </c>
      <c r="C360" s="44" t="s">
        <v>751</v>
      </c>
      <c r="D360" s="44" t="str">
        <f t="shared" si="5"/>
        <v>山形県庄内町</v>
      </c>
      <c r="E360" s="47" t="s">
        <v>2207</v>
      </c>
    </row>
    <row r="361" spans="1:5" x14ac:dyDescent="0.4">
      <c r="A361" s="46" t="str">
        <f>B361&amp;COUNTIF($B$2:B361,B361)</f>
        <v>山形県35</v>
      </c>
      <c r="B361" s="44" t="s">
        <v>717</v>
      </c>
      <c r="C361" s="44" t="s">
        <v>752</v>
      </c>
      <c r="D361" s="44" t="str">
        <f t="shared" si="5"/>
        <v>山形県遊佐町</v>
      </c>
      <c r="E361" s="47" t="s">
        <v>2207</v>
      </c>
    </row>
    <row r="362" spans="1:5" x14ac:dyDescent="0.4">
      <c r="A362" s="46" t="str">
        <f>B362&amp;COUNTIF($B$2:B362,B362)</f>
        <v>福島県1</v>
      </c>
      <c r="B362" s="44" t="s">
        <v>753</v>
      </c>
      <c r="C362" s="44" t="s">
        <v>754</v>
      </c>
      <c r="D362" s="44" t="str">
        <f t="shared" si="5"/>
        <v>福島県福島市</v>
      </c>
      <c r="E362" s="47" t="s">
        <v>2209</v>
      </c>
    </row>
    <row r="363" spans="1:5" x14ac:dyDescent="0.4">
      <c r="A363" s="46" t="str">
        <f>B363&amp;COUNTIF($B$2:B363,B363)</f>
        <v>福島県2</v>
      </c>
      <c r="B363" s="44" t="s">
        <v>753</v>
      </c>
      <c r="C363" s="44" t="s">
        <v>755</v>
      </c>
      <c r="D363" s="44" t="str">
        <f t="shared" si="5"/>
        <v>福島県会津若松市</v>
      </c>
      <c r="E363" s="47" t="s">
        <v>2210</v>
      </c>
    </row>
    <row r="364" spans="1:5" x14ac:dyDescent="0.4">
      <c r="A364" s="46" t="str">
        <f>B364&amp;COUNTIF($B$2:B364,B364)</f>
        <v>福島県3</v>
      </c>
      <c r="B364" s="44" t="s">
        <v>753</v>
      </c>
      <c r="C364" s="44" t="s">
        <v>756</v>
      </c>
      <c r="D364" s="44" t="str">
        <f t="shared" si="5"/>
        <v>福島県郡山市</v>
      </c>
      <c r="E364" s="47" t="s">
        <v>2211</v>
      </c>
    </row>
    <row r="365" spans="1:5" x14ac:dyDescent="0.4">
      <c r="A365" s="46" t="str">
        <f>B365&amp;COUNTIF($B$2:B365,B365)</f>
        <v>福島県4</v>
      </c>
      <c r="B365" s="44" t="s">
        <v>753</v>
      </c>
      <c r="C365" s="44" t="s">
        <v>757</v>
      </c>
      <c r="D365" s="44" t="str">
        <f t="shared" si="5"/>
        <v>福島県いわき市</v>
      </c>
      <c r="E365" s="47" t="s">
        <v>2212</v>
      </c>
    </row>
    <row r="366" spans="1:5" x14ac:dyDescent="0.4">
      <c r="A366" s="46" t="str">
        <f>B366&amp;COUNTIF($B$2:B366,B366)</f>
        <v>福島県5</v>
      </c>
      <c r="B366" s="44" t="s">
        <v>753</v>
      </c>
      <c r="C366" s="44" t="s">
        <v>758</v>
      </c>
      <c r="D366" s="44" t="str">
        <f t="shared" si="5"/>
        <v>福島県白河市</v>
      </c>
      <c r="E366" s="47" t="s">
        <v>2213</v>
      </c>
    </row>
    <row r="367" spans="1:5" x14ac:dyDescent="0.4">
      <c r="A367" s="46" t="str">
        <f>B367&amp;COUNTIF($B$2:B367,B367)</f>
        <v>福島県6</v>
      </c>
      <c r="B367" s="44" t="s">
        <v>753</v>
      </c>
      <c r="C367" s="44" t="s">
        <v>759</v>
      </c>
      <c r="D367" s="44" t="str">
        <f t="shared" si="5"/>
        <v>福島県須賀川市</v>
      </c>
      <c r="E367" s="47" t="s">
        <v>2211</v>
      </c>
    </row>
    <row r="368" spans="1:5" x14ac:dyDescent="0.4">
      <c r="A368" s="46" t="str">
        <f>B368&amp;COUNTIF($B$2:B368,B368)</f>
        <v>福島県7</v>
      </c>
      <c r="B368" s="44" t="s">
        <v>753</v>
      </c>
      <c r="C368" s="44" t="s">
        <v>760</v>
      </c>
      <c r="D368" s="44" t="str">
        <f t="shared" si="5"/>
        <v>福島県喜多方市</v>
      </c>
      <c r="E368" s="47" t="s">
        <v>2210</v>
      </c>
    </row>
    <row r="369" spans="1:5" x14ac:dyDescent="0.4">
      <c r="A369" s="46" t="str">
        <f>B369&amp;COUNTIF($B$2:B369,B369)</f>
        <v>福島県8</v>
      </c>
      <c r="B369" s="44" t="s">
        <v>753</v>
      </c>
      <c r="C369" s="44" t="s">
        <v>761</v>
      </c>
      <c r="D369" s="44" t="str">
        <f t="shared" si="5"/>
        <v>福島県相馬市</v>
      </c>
      <c r="E369" s="47" t="s">
        <v>2214</v>
      </c>
    </row>
    <row r="370" spans="1:5" x14ac:dyDescent="0.4">
      <c r="A370" s="46" t="str">
        <f>B370&amp;COUNTIF($B$2:B370,B370)</f>
        <v>福島県9</v>
      </c>
      <c r="B370" s="44" t="s">
        <v>753</v>
      </c>
      <c r="C370" s="44" t="s">
        <v>762</v>
      </c>
      <c r="D370" s="44" t="str">
        <f t="shared" si="5"/>
        <v>福島県二本松市</v>
      </c>
      <c r="E370" s="47" t="s">
        <v>2209</v>
      </c>
    </row>
    <row r="371" spans="1:5" x14ac:dyDescent="0.4">
      <c r="A371" s="46" t="str">
        <f>B371&amp;COUNTIF($B$2:B371,B371)</f>
        <v>福島県10</v>
      </c>
      <c r="B371" s="44" t="s">
        <v>753</v>
      </c>
      <c r="C371" s="44" t="s">
        <v>763</v>
      </c>
      <c r="D371" s="44" t="str">
        <f t="shared" si="5"/>
        <v>福島県田村市</v>
      </c>
      <c r="E371" s="47" t="s">
        <v>2211</v>
      </c>
    </row>
    <row r="372" spans="1:5" x14ac:dyDescent="0.4">
      <c r="A372" s="46" t="str">
        <f>B372&amp;COUNTIF($B$2:B372,B372)</f>
        <v>福島県11</v>
      </c>
      <c r="B372" s="44" t="s">
        <v>753</v>
      </c>
      <c r="C372" s="44" t="s">
        <v>764</v>
      </c>
      <c r="D372" s="44" t="str">
        <f t="shared" si="5"/>
        <v>福島県南相馬市</v>
      </c>
      <c r="E372" s="47" t="s">
        <v>2214</v>
      </c>
    </row>
    <row r="373" spans="1:5" x14ac:dyDescent="0.4">
      <c r="A373" s="46" t="str">
        <f>B373&amp;COUNTIF($B$2:B373,B373)</f>
        <v>福島県12</v>
      </c>
      <c r="B373" s="44" t="s">
        <v>753</v>
      </c>
      <c r="C373" s="44" t="s">
        <v>436</v>
      </c>
      <c r="D373" s="44" t="str">
        <f t="shared" si="5"/>
        <v>福島県伊達市</v>
      </c>
      <c r="E373" s="47" t="s">
        <v>2209</v>
      </c>
    </row>
    <row r="374" spans="1:5" x14ac:dyDescent="0.4">
      <c r="A374" s="46" t="str">
        <f>B374&amp;COUNTIF($B$2:B374,B374)</f>
        <v>福島県13</v>
      </c>
      <c r="B374" s="44" t="s">
        <v>753</v>
      </c>
      <c r="C374" s="44" t="s">
        <v>765</v>
      </c>
      <c r="D374" s="44" t="str">
        <f t="shared" si="5"/>
        <v>福島県本宮市</v>
      </c>
      <c r="E374" s="47" t="s">
        <v>2209</v>
      </c>
    </row>
    <row r="375" spans="1:5" x14ac:dyDescent="0.4">
      <c r="A375" s="46" t="str">
        <f>B375&amp;COUNTIF($B$2:B375,B375)</f>
        <v>福島県14</v>
      </c>
      <c r="B375" s="44" t="s">
        <v>753</v>
      </c>
      <c r="C375" s="44" t="s">
        <v>766</v>
      </c>
      <c r="D375" s="44" t="str">
        <f t="shared" si="5"/>
        <v>福島県桑折町</v>
      </c>
      <c r="E375" s="47" t="s">
        <v>2209</v>
      </c>
    </row>
    <row r="376" spans="1:5" x14ac:dyDescent="0.4">
      <c r="A376" s="46" t="str">
        <f>B376&amp;COUNTIF($B$2:B376,B376)</f>
        <v>福島県15</v>
      </c>
      <c r="B376" s="44" t="s">
        <v>753</v>
      </c>
      <c r="C376" s="44" t="s">
        <v>767</v>
      </c>
      <c r="D376" s="44" t="str">
        <f t="shared" si="5"/>
        <v>福島県国見町</v>
      </c>
      <c r="E376" s="47" t="s">
        <v>2209</v>
      </c>
    </row>
    <row r="377" spans="1:5" x14ac:dyDescent="0.4">
      <c r="A377" s="46" t="str">
        <f>B377&amp;COUNTIF($B$2:B377,B377)</f>
        <v>福島県16</v>
      </c>
      <c r="B377" s="44" t="s">
        <v>753</v>
      </c>
      <c r="C377" s="44" t="s">
        <v>768</v>
      </c>
      <c r="D377" s="44" t="str">
        <f t="shared" si="5"/>
        <v>福島県川俣町</v>
      </c>
      <c r="E377" s="47" t="s">
        <v>2209</v>
      </c>
    </row>
    <row r="378" spans="1:5" x14ac:dyDescent="0.4">
      <c r="A378" s="46" t="str">
        <f>B378&amp;COUNTIF($B$2:B378,B378)</f>
        <v>福島県17</v>
      </c>
      <c r="B378" s="44" t="s">
        <v>753</v>
      </c>
      <c r="C378" s="44" t="s">
        <v>769</v>
      </c>
      <c r="D378" s="44" t="str">
        <f t="shared" si="5"/>
        <v>福島県大玉村</v>
      </c>
      <c r="E378" s="47" t="s">
        <v>2209</v>
      </c>
    </row>
    <row r="379" spans="1:5" x14ac:dyDescent="0.4">
      <c r="A379" s="46" t="str">
        <f>B379&amp;COUNTIF($B$2:B379,B379)</f>
        <v>福島県18</v>
      </c>
      <c r="B379" s="44" t="s">
        <v>753</v>
      </c>
      <c r="C379" s="44" t="s">
        <v>770</v>
      </c>
      <c r="D379" s="44" t="str">
        <f t="shared" si="5"/>
        <v>福島県鏡石町</v>
      </c>
      <c r="E379" s="47" t="s">
        <v>2211</v>
      </c>
    </row>
    <row r="380" spans="1:5" x14ac:dyDescent="0.4">
      <c r="A380" s="46" t="str">
        <f>B380&amp;COUNTIF($B$2:B380,B380)</f>
        <v>福島県19</v>
      </c>
      <c r="B380" s="44" t="s">
        <v>753</v>
      </c>
      <c r="C380" s="44" t="s">
        <v>771</v>
      </c>
      <c r="D380" s="44" t="str">
        <f t="shared" si="5"/>
        <v>福島県天栄村</v>
      </c>
      <c r="E380" s="47" t="s">
        <v>2211</v>
      </c>
    </row>
    <row r="381" spans="1:5" x14ac:dyDescent="0.4">
      <c r="A381" s="46" t="str">
        <f>B381&amp;COUNTIF($B$2:B381,B381)</f>
        <v>福島県20</v>
      </c>
      <c r="B381" s="44" t="s">
        <v>753</v>
      </c>
      <c r="C381" s="44" t="s">
        <v>772</v>
      </c>
      <c r="D381" s="44" t="str">
        <f t="shared" si="5"/>
        <v>福島県下郷町</v>
      </c>
      <c r="E381" s="47" t="s">
        <v>2210</v>
      </c>
    </row>
    <row r="382" spans="1:5" x14ac:dyDescent="0.4">
      <c r="A382" s="46" t="str">
        <f>B382&amp;COUNTIF($B$2:B382,B382)</f>
        <v>福島県21</v>
      </c>
      <c r="B382" s="44" t="s">
        <v>753</v>
      </c>
      <c r="C382" s="44" t="s">
        <v>773</v>
      </c>
      <c r="D382" s="44" t="str">
        <f t="shared" si="5"/>
        <v>福島県檜枝岐村</v>
      </c>
      <c r="E382" s="47" t="s">
        <v>2210</v>
      </c>
    </row>
    <row r="383" spans="1:5" x14ac:dyDescent="0.4">
      <c r="A383" s="46" t="str">
        <f>B383&amp;COUNTIF($B$2:B383,B383)</f>
        <v>福島県22</v>
      </c>
      <c r="B383" s="44" t="s">
        <v>753</v>
      </c>
      <c r="C383" s="44" t="s">
        <v>774</v>
      </c>
      <c r="D383" s="44" t="str">
        <f t="shared" si="5"/>
        <v>福島県只見町</v>
      </c>
      <c r="E383" s="47" t="s">
        <v>2210</v>
      </c>
    </row>
    <row r="384" spans="1:5" x14ac:dyDescent="0.4">
      <c r="A384" s="46" t="str">
        <f>B384&amp;COUNTIF($B$2:B384,B384)</f>
        <v>福島県23</v>
      </c>
      <c r="B384" s="44" t="s">
        <v>753</v>
      </c>
      <c r="C384" s="44" t="s">
        <v>775</v>
      </c>
      <c r="D384" s="44" t="str">
        <f t="shared" si="5"/>
        <v>福島県南会津町</v>
      </c>
      <c r="E384" s="47" t="s">
        <v>2210</v>
      </c>
    </row>
    <row r="385" spans="1:5" x14ac:dyDescent="0.4">
      <c r="A385" s="46" t="str">
        <f>B385&amp;COUNTIF($B$2:B385,B385)</f>
        <v>福島県24</v>
      </c>
      <c r="B385" s="44" t="s">
        <v>753</v>
      </c>
      <c r="C385" s="44" t="s">
        <v>776</v>
      </c>
      <c r="D385" s="44" t="str">
        <f t="shared" si="5"/>
        <v>福島県北塩原村</v>
      </c>
      <c r="E385" s="47" t="s">
        <v>2210</v>
      </c>
    </row>
    <row r="386" spans="1:5" x14ac:dyDescent="0.4">
      <c r="A386" s="46" t="str">
        <f>B386&amp;COUNTIF($B$2:B386,B386)</f>
        <v>福島県25</v>
      </c>
      <c r="B386" s="44" t="s">
        <v>753</v>
      </c>
      <c r="C386" s="44" t="s">
        <v>777</v>
      </c>
      <c r="D386" s="44" t="str">
        <f t="shared" ref="D386:D449" si="6">B386&amp;C386</f>
        <v>福島県西会津町</v>
      </c>
      <c r="E386" s="47" t="s">
        <v>2210</v>
      </c>
    </row>
    <row r="387" spans="1:5" x14ac:dyDescent="0.4">
      <c r="A387" s="46" t="str">
        <f>B387&amp;COUNTIF($B$2:B387,B387)</f>
        <v>福島県26</v>
      </c>
      <c r="B387" s="44" t="s">
        <v>753</v>
      </c>
      <c r="C387" s="44" t="s">
        <v>778</v>
      </c>
      <c r="D387" s="44" t="str">
        <f t="shared" si="6"/>
        <v>福島県磐梯町</v>
      </c>
      <c r="E387" s="47" t="s">
        <v>2210</v>
      </c>
    </row>
    <row r="388" spans="1:5" x14ac:dyDescent="0.4">
      <c r="A388" s="46" t="str">
        <f>B388&amp;COUNTIF($B$2:B388,B388)</f>
        <v>福島県27</v>
      </c>
      <c r="B388" s="44" t="s">
        <v>753</v>
      </c>
      <c r="C388" s="44" t="s">
        <v>779</v>
      </c>
      <c r="D388" s="44" t="str">
        <f t="shared" si="6"/>
        <v>福島県猪苗代町</v>
      </c>
      <c r="E388" s="47" t="s">
        <v>2210</v>
      </c>
    </row>
    <row r="389" spans="1:5" x14ac:dyDescent="0.4">
      <c r="A389" s="46" t="str">
        <f>B389&amp;COUNTIF($B$2:B389,B389)</f>
        <v>福島県28</v>
      </c>
      <c r="B389" s="44" t="s">
        <v>753</v>
      </c>
      <c r="C389" s="44" t="s">
        <v>780</v>
      </c>
      <c r="D389" s="44" t="str">
        <f t="shared" si="6"/>
        <v>福島県会津坂下町</v>
      </c>
      <c r="E389" s="47" t="s">
        <v>2210</v>
      </c>
    </row>
    <row r="390" spans="1:5" x14ac:dyDescent="0.4">
      <c r="A390" s="46" t="str">
        <f>B390&amp;COUNTIF($B$2:B390,B390)</f>
        <v>福島県29</v>
      </c>
      <c r="B390" s="44" t="s">
        <v>753</v>
      </c>
      <c r="C390" s="44" t="s">
        <v>781</v>
      </c>
      <c r="D390" s="44" t="str">
        <f t="shared" si="6"/>
        <v>福島県湯川村</v>
      </c>
      <c r="E390" s="47" t="s">
        <v>2210</v>
      </c>
    </row>
    <row r="391" spans="1:5" x14ac:dyDescent="0.4">
      <c r="A391" s="46" t="str">
        <f>B391&amp;COUNTIF($B$2:B391,B391)</f>
        <v>福島県30</v>
      </c>
      <c r="B391" s="44" t="s">
        <v>753</v>
      </c>
      <c r="C391" s="44" t="s">
        <v>782</v>
      </c>
      <c r="D391" s="44" t="str">
        <f t="shared" si="6"/>
        <v>福島県柳津町</v>
      </c>
      <c r="E391" s="47" t="s">
        <v>2210</v>
      </c>
    </row>
    <row r="392" spans="1:5" x14ac:dyDescent="0.4">
      <c r="A392" s="46" t="str">
        <f>B392&amp;COUNTIF($B$2:B392,B392)</f>
        <v>福島県31</v>
      </c>
      <c r="B392" s="44" t="s">
        <v>753</v>
      </c>
      <c r="C392" s="44" t="s">
        <v>783</v>
      </c>
      <c r="D392" s="44" t="str">
        <f t="shared" si="6"/>
        <v>福島県三島町</v>
      </c>
      <c r="E392" s="47" t="s">
        <v>2210</v>
      </c>
    </row>
    <row r="393" spans="1:5" x14ac:dyDescent="0.4">
      <c r="A393" s="46" t="str">
        <f>B393&amp;COUNTIF($B$2:B393,B393)</f>
        <v>福島県32</v>
      </c>
      <c r="B393" s="44" t="s">
        <v>753</v>
      </c>
      <c r="C393" s="44" t="s">
        <v>738</v>
      </c>
      <c r="D393" s="44" t="str">
        <f t="shared" si="6"/>
        <v>福島県金山町</v>
      </c>
      <c r="E393" s="47" t="s">
        <v>2210</v>
      </c>
    </row>
    <row r="394" spans="1:5" x14ac:dyDescent="0.4">
      <c r="A394" s="46" t="str">
        <f>B394&amp;COUNTIF($B$2:B394,B394)</f>
        <v>福島県33</v>
      </c>
      <c r="B394" s="44" t="s">
        <v>753</v>
      </c>
      <c r="C394" s="44" t="s">
        <v>784</v>
      </c>
      <c r="D394" s="44" t="str">
        <f t="shared" si="6"/>
        <v>福島県昭和村</v>
      </c>
      <c r="E394" s="47" t="s">
        <v>2210</v>
      </c>
    </row>
    <row r="395" spans="1:5" x14ac:dyDescent="0.4">
      <c r="A395" s="46" t="str">
        <f>B395&amp;COUNTIF($B$2:B395,B395)</f>
        <v>福島県34</v>
      </c>
      <c r="B395" s="44" t="s">
        <v>753</v>
      </c>
      <c r="C395" s="44" t="s">
        <v>785</v>
      </c>
      <c r="D395" s="44" t="str">
        <f t="shared" si="6"/>
        <v>福島県会津美里町</v>
      </c>
      <c r="E395" s="47" t="s">
        <v>2210</v>
      </c>
    </row>
    <row r="396" spans="1:5" x14ac:dyDescent="0.4">
      <c r="A396" s="46" t="str">
        <f>B396&amp;COUNTIF($B$2:B396,B396)</f>
        <v>福島県35</v>
      </c>
      <c r="B396" s="44" t="s">
        <v>753</v>
      </c>
      <c r="C396" s="44" t="s">
        <v>786</v>
      </c>
      <c r="D396" s="44" t="str">
        <f t="shared" si="6"/>
        <v>福島県西郷村</v>
      </c>
      <c r="E396" s="47" t="s">
        <v>2213</v>
      </c>
    </row>
    <row r="397" spans="1:5" x14ac:dyDescent="0.4">
      <c r="A397" s="46" t="str">
        <f>B397&amp;COUNTIF($B$2:B397,B397)</f>
        <v>福島県36</v>
      </c>
      <c r="B397" s="44" t="s">
        <v>753</v>
      </c>
      <c r="C397" s="44" t="s">
        <v>787</v>
      </c>
      <c r="D397" s="44" t="str">
        <f t="shared" si="6"/>
        <v>福島県泉崎村</v>
      </c>
      <c r="E397" s="47" t="s">
        <v>2213</v>
      </c>
    </row>
    <row r="398" spans="1:5" x14ac:dyDescent="0.4">
      <c r="A398" s="46" t="str">
        <f>B398&amp;COUNTIF($B$2:B398,B398)</f>
        <v>福島県37</v>
      </c>
      <c r="B398" s="44" t="s">
        <v>753</v>
      </c>
      <c r="C398" s="44" t="s">
        <v>788</v>
      </c>
      <c r="D398" s="44" t="str">
        <f t="shared" si="6"/>
        <v>福島県中島村</v>
      </c>
      <c r="E398" s="47" t="s">
        <v>2213</v>
      </c>
    </row>
    <row r="399" spans="1:5" x14ac:dyDescent="0.4">
      <c r="A399" s="46" t="str">
        <f>B399&amp;COUNTIF($B$2:B399,B399)</f>
        <v>福島県38</v>
      </c>
      <c r="B399" s="44" t="s">
        <v>753</v>
      </c>
      <c r="C399" s="44" t="s">
        <v>789</v>
      </c>
      <c r="D399" s="44" t="str">
        <f t="shared" si="6"/>
        <v>福島県矢吹町</v>
      </c>
      <c r="E399" s="47" t="s">
        <v>2213</v>
      </c>
    </row>
    <row r="400" spans="1:5" x14ac:dyDescent="0.4">
      <c r="A400" s="46" t="str">
        <f>B400&amp;COUNTIF($B$2:B400,B400)</f>
        <v>福島県39</v>
      </c>
      <c r="B400" s="44" t="s">
        <v>753</v>
      </c>
      <c r="C400" s="44" t="s">
        <v>790</v>
      </c>
      <c r="D400" s="44" t="str">
        <f t="shared" si="6"/>
        <v>福島県棚倉町</v>
      </c>
      <c r="E400" s="47" t="s">
        <v>2213</v>
      </c>
    </row>
    <row r="401" spans="1:5" x14ac:dyDescent="0.4">
      <c r="A401" s="46" t="str">
        <f>B401&amp;COUNTIF($B$2:B401,B401)</f>
        <v>福島県40</v>
      </c>
      <c r="B401" s="44" t="s">
        <v>753</v>
      </c>
      <c r="C401" s="44" t="s">
        <v>791</v>
      </c>
      <c r="D401" s="44" t="str">
        <f t="shared" si="6"/>
        <v>福島県矢祭町</v>
      </c>
      <c r="E401" s="47" t="s">
        <v>2213</v>
      </c>
    </row>
    <row r="402" spans="1:5" x14ac:dyDescent="0.4">
      <c r="A402" s="46" t="str">
        <f>B402&amp;COUNTIF($B$2:B402,B402)</f>
        <v>福島県41</v>
      </c>
      <c r="B402" s="44" t="s">
        <v>753</v>
      </c>
      <c r="C402" s="44" t="s">
        <v>792</v>
      </c>
      <c r="D402" s="44" t="str">
        <f t="shared" si="6"/>
        <v>福島県塙町</v>
      </c>
      <c r="E402" s="47" t="s">
        <v>2213</v>
      </c>
    </row>
    <row r="403" spans="1:5" x14ac:dyDescent="0.4">
      <c r="A403" s="46" t="str">
        <f>B403&amp;COUNTIF($B$2:B403,B403)</f>
        <v>福島県42</v>
      </c>
      <c r="B403" s="44" t="s">
        <v>753</v>
      </c>
      <c r="C403" s="44" t="s">
        <v>793</v>
      </c>
      <c r="D403" s="44" t="str">
        <f t="shared" si="6"/>
        <v>福島県鮫川村</v>
      </c>
      <c r="E403" s="47" t="s">
        <v>2213</v>
      </c>
    </row>
    <row r="404" spans="1:5" x14ac:dyDescent="0.4">
      <c r="A404" s="46" t="str">
        <f>B404&amp;COUNTIF($B$2:B404,B404)</f>
        <v>福島県43</v>
      </c>
      <c r="B404" s="44" t="s">
        <v>753</v>
      </c>
      <c r="C404" s="44" t="s">
        <v>794</v>
      </c>
      <c r="D404" s="44" t="str">
        <f t="shared" si="6"/>
        <v>福島県石川町</v>
      </c>
      <c r="E404" s="47" t="s">
        <v>2211</v>
      </c>
    </row>
    <row r="405" spans="1:5" x14ac:dyDescent="0.4">
      <c r="A405" s="46" t="str">
        <f>B405&amp;COUNTIF($B$2:B405,B405)</f>
        <v>福島県44</v>
      </c>
      <c r="B405" s="44" t="s">
        <v>753</v>
      </c>
      <c r="C405" s="44" t="s">
        <v>795</v>
      </c>
      <c r="D405" s="44" t="str">
        <f t="shared" si="6"/>
        <v>福島県玉川村</v>
      </c>
      <c r="E405" s="47" t="s">
        <v>2211</v>
      </c>
    </row>
    <row r="406" spans="1:5" x14ac:dyDescent="0.4">
      <c r="A406" s="46" t="str">
        <f>B406&amp;COUNTIF($B$2:B406,B406)</f>
        <v>福島県45</v>
      </c>
      <c r="B406" s="44" t="s">
        <v>753</v>
      </c>
      <c r="C406" s="44" t="s">
        <v>796</v>
      </c>
      <c r="D406" s="44" t="str">
        <f t="shared" si="6"/>
        <v>福島県平田村</v>
      </c>
      <c r="E406" s="47" t="s">
        <v>2211</v>
      </c>
    </row>
    <row r="407" spans="1:5" x14ac:dyDescent="0.4">
      <c r="A407" s="46" t="str">
        <f>B407&amp;COUNTIF($B$2:B407,B407)</f>
        <v>福島県46</v>
      </c>
      <c r="B407" s="44" t="s">
        <v>753</v>
      </c>
      <c r="C407" s="44" t="s">
        <v>797</v>
      </c>
      <c r="D407" s="44" t="str">
        <f t="shared" si="6"/>
        <v>福島県浅川町</v>
      </c>
      <c r="E407" s="47" t="s">
        <v>2211</v>
      </c>
    </row>
    <row r="408" spans="1:5" x14ac:dyDescent="0.4">
      <c r="A408" s="46" t="str">
        <f>B408&amp;COUNTIF($B$2:B408,B408)</f>
        <v>福島県47</v>
      </c>
      <c r="B408" s="44" t="s">
        <v>753</v>
      </c>
      <c r="C408" s="44" t="s">
        <v>798</v>
      </c>
      <c r="D408" s="44" t="str">
        <f t="shared" si="6"/>
        <v>福島県古殿町</v>
      </c>
      <c r="E408" s="47" t="s">
        <v>2211</v>
      </c>
    </row>
    <row r="409" spans="1:5" x14ac:dyDescent="0.4">
      <c r="A409" s="46" t="str">
        <f>B409&amp;COUNTIF($B$2:B409,B409)</f>
        <v>福島県48</v>
      </c>
      <c r="B409" s="44" t="s">
        <v>753</v>
      </c>
      <c r="C409" s="44" t="s">
        <v>799</v>
      </c>
      <c r="D409" s="44" t="str">
        <f t="shared" si="6"/>
        <v>福島県三春町</v>
      </c>
      <c r="E409" s="47" t="s">
        <v>2211</v>
      </c>
    </row>
    <row r="410" spans="1:5" x14ac:dyDescent="0.4">
      <c r="A410" s="46" t="str">
        <f>B410&amp;COUNTIF($B$2:B410,B410)</f>
        <v>福島県49</v>
      </c>
      <c r="B410" s="44" t="s">
        <v>753</v>
      </c>
      <c r="C410" s="44" t="s">
        <v>800</v>
      </c>
      <c r="D410" s="44" t="str">
        <f t="shared" si="6"/>
        <v>福島県小野町</v>
      </c>
      <c r="E410" s="47" t="s">
        <v>2211</v>
      </c>
    </row>
    <row r="411" spans="1:5" x14ac:dyDescent="0.4">
      <c r="A411" s="46" t="str">
        <f>B411&amp;COUNTIF($B$2:B411,B411)</f>
        <v>福島県50</v>
      </c>
      <c r="B411" s="44" t="s">
        <v>753</v>
      </c>
      <c r="C411" s="44" t="s">
        <v>801</v>
      </c>
      <c r="D411" s="44" t="str">
        <f t="shared" si="6"/>
        <v>福島県広野町</v>
      </c>
      <c r="E411" s="47" t="s">
        <v>2214</v>
      </c>
    </row>
    <row r="412" spans="1:5" x14ac:dyDescent="0.4">
      <c r="A412" s="46" t="str">
        <f>B412&amp;COUNTIF($B$2:B412,B412)</f>
        <v>福島県51</v>
      </c>
      <c r="B412" s="44" t="s">
        <v>753</v>
      </c>
      <c r="C412" s="44" t="s">
        <v>802</v>
      </c>
      <c r="D412" s="44" t="str">
        <f t="shared" si="6"/>
        <v>福島県楢葉町</v>
      </c>
      <c r="E412" s="47" t="s">
        <v>2214</v>
      </c>
    </row>
    <row r="413" spans="1:5" x14ac:dyDescent="0.4">
      <c r="A413" s="46" t="str">
        <f>B413&amp;COUNTIF($B$2:B413,B413)</f>
        <v>福島県52</v>
      </c>
      <c r="B413" s="44" t="s">
        <v>753</v>
      </c>
      <c r="C413" s="44" t="s">
        <v>803</v>
      </c>
      <c r="D413" s="44" t="str">
        <f t="shared" si="6"/>
        <v>福島県富岡町</v>
      </c>
      <c r="E413" s="47" t="s">
        <v>2214</v>
      </c>
    </row>
    <row r="414" spans="1:5" x14ac:dyDescent="0.4">
      <c r="A414" s="46" t="str">
        <f>B414&amp;COUNTIF($B$2:B414,B414)</f>
        <v>福島県53</v>
      </c>
      <c r="B414" s="44" t="s">
        <v>753</v>
      </c>
      <c r="C414" s="44" t="s">
        <v>804</v>
      </c>
      <c r="D414" s="44" t="str">
        <f t="shared" si="6"/>
        <v>福島県川内村</v>
      </c>
      <c r="E414" s="47" t="s">
        <v>2214</v>
      </c>
    </row>
    <row r="415" spans="1:5" x14ac:dyDescent="0.4">
      <c r="A415" s="46" t="str">
        <f>B415&amp;COUNTIF($B$2:B415,B415)</f>
        <v>福島県54</v>
      </c>
      <c r="B415" s="44" t="s">
        <v>753</v>
      </c>
      <c r="C415" s="44" t="s">
        <v>805</v>
      </c>
      <c r="D415" s="44" t="str">
        <f t="shared" si="6"/>
        <v>福島県大熊町</v>
      </c>
      <c r="E415" s="47" t="s">
        <v>2214</v>
      </c>
    </row>
    <row r="416" spans="1:5" x14ac:dyDescent="0.4">
      <c r="A416" s="46" t="str">
        <f>B416&amp;COUNTIF($B$2:B416,B416)</f>
        <v>福島県55</v>
      </c>
      <c r="B416" s="44" t="s">
        <v>753</v>
      </c>
      <c r="C416" s="44" t="s">
        <v>806</v>
      </c>
      <c r="D416" s="44" t="str">
        <f t="shared" si="6"/>
        <v>福島県双葉町</v>
      </c>
      <c r="E416" s="47" t="s">
        <v>2214</v>
      </c>
    </row>
    <row r="417" spans="1:5" x14ac:dyDescent="0.4">
      <c r="A417" s="46" t="str">
        <f>B417&amp;COUNTIF($B$2:B417,B417)</f>
        <v>福島県56</v>
      </c>
      <c r="B417" s="44" t="s">
        <v>753</v>
      </c>
      <c r="C417" s="44" t="s">
        <v>807</v>
      </c>
      <c r="D417" s="44" t="str">
        <f t="shared" si="6"/>
        <v>福島県浪江町</v>
      </c>
      <c r="E417" s="47" t="s">
        <v>2214</v>
      </c>
    </row>
    <row r="418" spans="1:5" x14ac:dyDescent="0.4">
      <c r="A418" s="46" t="str">
        <f>B418&amp;COUNTIF($B$2:B418,B418)</f>
        <v>福島県57</v>
      </c>
      <c r="B418" s="44" t="s">
        <v>753</v>
      </c>
      <c r="C418" s="44" t="s">
        <v>808</v>
      </c>
      <c r="D418" s="44" t="str">
        <f t="shared" si="6"/>
        <v>福島県葛尾村</v>
      </c>
      <c r="E418" s="47" t="s">
        <v>2214</v>
      </c>
    </row>
    <row r="419" spans="1:5" x14ac:dyDescent="0.4">
      <c r="A419" s="46" t="str">
        <f>B419&amp;COUNTIF($B$2:B419,B419)</f>
        <v>福島県58</v>
      </c>
      <c r="B419" s="44" t="s">
        <v>753</v>
      </c>
      <c r="C419" s="44" t="s">
        <v>809</v>
      </c>
      <c r="D419" s="44" t="str">
        <f t="shared" si="6"/>
        <v>福島県新地町</v>
      </c>
      <c r="E419" s="47" t="s">
        <v>2214</v>
      </c>
    </row>
    <row r="420" spans="1:5" x14ac:dyDescent="0.4">
      <c r="A420" s="46" t="str">
        <f>B420&amp;COUNTIF($B$2:B420,B420)</f>
        <v>福島県59</v>
      </c>
      <c r="B420" s="44" t="s">
        <v>753</v>
      </c>
      <c r="C420" s="44" t="s">
        <v>810</v>
      </c>
      <c r="D420" s="44" t="str">
        <f t="shared" si="6"/>
        <v>福島県飯舘村</v>
      </c>
      <c r="E420" s="47" t="s">
        <v>2214</v>
      </c>
    </row>
    <row r="421" spans="1:5" x14ac:dyDescent="0.4">
      <c r="A421" s="46" t="str">
        <f>B421&amp;COUNTIF($B$2:B421,B421)</f>
        <v>茨城県1</v>
      </c>
      <c r="B421" s="44" t="s">
        <v>811</v>
      </c>
      <c r="C421" s="44" t="s">
        <v>812</v>
      </c>
      <c r="D421" s="44" t="str">
        <f t="shared" si="6"/>
        <v>茨城県水戸市</v>
      </c>
      <c r="E421" s="47" t="s">
        <v>2215</v>
      </c>
    </row>
    <row r="422" spans="1:5" x14ac:dyDescent="0.4">
      <c r="A422" s="46" t="str">
        <f>B422&amp;COUNTIF($B$2:B422,B422)</f>
        <v>茨城県2</v>
      </c>
      <c r="B422" s="44" t="s">
        <v>811</v>
      </c>
      <c r="C422" s="44" t="s">
        <v>813</v>
      </c>
      <c r="D422" s="44" t="str">
        <f t="shared" si="6"/>
        <v>茨城県日立市</v>
      </c>
      <c r="E422" s="47" t="s">
        <v>2216</v>
      </c>
    </row>
    <row r="423" spans="1:5" x14ac:dyDescent="0.4">
      <c r="A423" s="46" t="str">
        <f>B423&amp;COUNTIF($B$2:B423,B423)</f>
        <v>茨城県3</v>
      </c>
      <c r="B423" s="44" t="s">
        <v>811</v>
      </c>
      <c r="C423" s="44" t="s">
        <v>814</v>
      </c>
      <c r="D423" s="44" t="str">
        <f t="shared" si="6"/>
        <v>茨城県土浦市</v>
      </c>
      <c r="E423" s="47" t="s">
        <v>2217</v>
      </c>
    </row>
    <row r="424" spans="1:5" x14ac:dyDescent="0.4">
      <c r="A424" s="46" t="str">
        <f>B424&amp;COUNTIF($B$2:B424,B424)</f>
        <v>茨城県4</v>
      </c>
      <c r="B424" s="44" t="s">
        <v>811</v>
      </c>
      <c r="C424" s="44" t="s">
        <v>815</v>
      </c>
      <c r="D424" s="44" t="str">
        <f t="shared" si="6"/>
        <v>茨城県古河市</v>
      </c>
      <c r="E424" s="47" t="s">
        <v>2218</v>
      </c>
    </row>
    <row r="425" spans="1:5" x14ac:dyDescent="0.4">
      <c r="A425" s="46" t="str">
        <f>B425&amp;COUNTIF($B$2:B425,B425)</f>
        <v>茨城県5</v>
      </c>
      <c r="B425" s="44" t="s">
        <v>811</v>
      </c>
      <c r="C425" s="44" t="s">
        <v>816</v>
      </c>
      <c r="D425" s="44" t="str">
        <f t="shared" si="6"/>
        <v>茨城県石岡市</v>
      </c>
      <c r="E425" s="47" t="s">
        <v>2217</v>
      </c>
    </row>
    <row r="426" spans="1:5" x14ac:dyDescent="0.4">
      <c r="A426" s="46" t="str">
        <f>B426&amp;COUNTIF($B$2:B426,B426)</f>
        <v>茨城県6</v>
      </c>
      <c r="B426" s="44" t="s">
        <v>811</v>
      </c>
      <c r="C426" s="44" t="s">
        <v>817</v>
      </c>
      <c r="D426" s="44" t="str">
        <f t="shared" si="6"/>
        <v>茨城県結城市</v>
      </c>
      <c r="E426" s="47" t="s">
        <v>2219</v>
      </c>
    </row>
    <row r="427" spans="1:5" x14ac:dyDescent="0.4">
      <c r="A427" s="46" t="str">
        <f>B427&amp;COUNTIF($B$2:B427,B427)</f>
        <v>茨城県7</v>
      </c>
      <c r="B427" s="44" t="s">
        <v>811</v>
      </c>
      <c r="C427" s="44" t="s">
        <v>818</v>
      </c>
      <c r="D427" s="44" t="str">
        <f t="shared" si="6"/>
        <v>茨城県龍ケ崎市</v>
      </c>
      <c r="E427" s="47" t="s">
        <v>2220</v>
      </c>
    </row>
    <row r="428" spans="1:5" x14ac:dyDescent="0.4">
      <c r="A428" s="46" t="str">
        <f>B428&amp;COUNTIF($B$2:B428,B428)</f>
        <v>茨城県8</v>
      </c>
      <c r="B428" s="44" t="s">
        <v>811</v>
      </c>
      <c r="C428" s="44" t="s">
        <v>819</v>
      </c>
      <c r="D428" s="44" t="str">
        <f t="shared" si="6"/>
        <v>茨城県下妻市</v>
      </c>
      <c r="E428" s="47" t="s">
        <v>2219</v>
      </c>
    </row>
    <row r="429" spans="1:5" x14ac:dyDescent="0.4">
      <c r="A429" s="46" t="str">
        <f>B429&amp;COUNTIF($B$2:B429,B429)</f>
        <v>茨城県9</v>
      </c>
      <c r="B429" s="44" t="s">
        <v>811</v>
      </c>
      <c r="C429" s="44" t="s">
        <v>820</v>
      </c>
      <c r="D429" s="44" t="str">
        <f t="shared" si="6"/>
        <v>茨城県常総市</v>
      </c>
      <c r="E429" s="47" t="s">
        <v>2221</v>
      </c>
    </row>
    <row r="430" spans="1:5" x14ac:dyDescent="0.4">
      <c r="A430" s="46" t="str">
        <f>B430&amp;COUNTIF($B$2:B430,B430)</f>
        <v>茨城県10</v>
      </c>
      <c r="B430" s="44" t="s">
        <v>811</v>
      </c>
      <c r="C430" s="44" t="s">
        <v>821</v>
      </c>
      <c r="D430" s="44" t="str">
        <f t="shared" si="6"/>
        <v>茨城県常陸太田市</v>
      </c>
      <c r="E430" s="47" t="s">
        <v>2222</v>
      </c>
    </row>
    <row r="431" spans="1:5" x14ac:dyDescent="0.4">
      <c r="A431" s="46" t="str">
        <f>B431&amp;COUNTIF($B$2:B431,B431)</f>
        <v>茨城県11</v>
      </c>
      <c r="B431" s="44" t="s">
        <v>811</v>
      </c>
      <c r="C431" s="44" t="s">
        <v>822</v>
      </c>
      <c r="D431" s="44" t="str">
        <f t="shared" si="6"/>
        <v>茨城県高萩市</v>
      </c>
      <c r="E431" s="47" t="s">
        <v>2216</v>
      </c>
    </row>
    <row r="432" spans="1:5" x14ac:dyDescent="0.4">
      <c r="A432" s="46" t="str">
        <f>B432&amp;COUNTIF($B$2:B432,B432)</f>
        <v>茨城県12</v>
      </c>
      <c r="B432" s="44" t="s">
        <v>811</v>
      </c>
      <c r="C432" s="44" t="s">
        <v>823</v>
      </c>
      <c r="D432" s="44" t="str">
        <f t="shared" si="6"/>
        <v>茨城県北茨城市</v>
      </c>
      <c r="E432" s="47" t="s">
        <v>2216</v>
      </c>
    </row>
    <row r="433" spans="1:5" x14ac:dyDescent="0.4">
      <c r="A433" s="46" t="str">
        <f>B433&amp;COUNTIF($B$2:B433,B433)</f>
        <v>茨城県13</v>
      </c>
      <c r="B433" s="44" t="s">
        <v>811</v>
      </c>
      <c r="C433" s="44" t="s">
        <v>824</v>
      </c>
      <c r="D433" s="44" t="str">
        <f t="shared" si="6"/>
        <v>茨城県笠間市</v>
      </c>
      <c r="E433" s="47" t="s">
        <v>2215</v>
      </c>
    </row>
    <row r="434" spans="1:5" x14ac:dyDescent="0.4">
      <c r="A434" s="46" t="str">
        <f>B434&amp;COUNTIF($B$2:B434,B434)</f>
        <v>茨城県14</v>
      </c>
      <c r="B434" s="44" t="s">
        <v>811</v>
      </c>
      <c r="C434" s="44" t="s">
        <v>825</v>
      </c>
      <c r="D434" s="44" t="str">
        <f t="shared" si="6"/>
        <v>茨城県取手市</v>
      </c>
      <c r="E434" s="47" t="s">
        <v>2220</v>
      </c>
    </row>
    <row r="435" spans="1:5" x14ac:dyDescent="0.4">
      <c r="A435" s="46" t="str">
        <f>B435&amp;COUNTIF($B$2:B435,B435)</f>
        <v>茨城県15</v>
      </c>
      <c r="B435" s="44" t="s">
        <v>811</v>
      </c>
      <c r="C435" s="44" t="s">
        <v>826</v>
      </c>
      <c r="D435" s="44" t="str">
        <f t="shared" si="6"/>
        <v>茨城県牛久市</v>
      </c>
      <c r="E435" s="47" t="s">
        <v>2220</v>
      </c>
    </row>
    <row r="436" spans="1:5" x14ac:dyDescent="0.4">
      <c r="A436" s="46" t="str">
        <f>B436&amp;COUNTIF($B$2:B436,B436)</f>
        <v>茨城県16</v>
      </c>
      <c r="B436" s="44" t="s">
        <v>811</v>
      </c>
      <c r="C436" s="44" t="s">
        <v>827</v>
      </c>
      <c r="D436" s="44" t="str">
        <f t="shared" si="6"/>
        <v>茨城県つくば市</v>
      </c>
      <c r="E436" s="47" t="s">
        <v>2221</v>
      </c>
    </row>
    <row r="437" spans="1:5" x14ac:dyDescent="0.4">
      <c r="A437" s="46" t="str">
        <f>B437&amp;COUNTIF($B$2:B437,B437)</f>
        <v>茨城県17</v>
      </c>
      <c r="B437" s="44" t="s">
        <v>811</v>
      </c>
      <c r="C437" s="44" t="s">
        <v>828</v>
      </c>
      <c r="D437" s="44" t="str">
        <f t="shared" si="6"/>
        <v>茨城県ひたちなか市</v>
      </c>
      <c r="E437" s="47" t="s">
        <v>2222</v>
      </c>
    </row>
    <row r="438" spans="1:5" x14ac:dyDescent="0.4">
      <c r="A438" s="46" t="str">
        <f>B438&amp;COUNTIF($B$2:B438,B438)</f>
        <v>茨城県18</v>
      </c>
      <c r="B438" s="44" t="s">
        <v>811</v>
      </c>
      <c r="C438" s="44" t="s">
        <v>829</v>
      </c>
      <c r="D438" s="44" t="str">
        <f t="shared" si="6"/>
        <v>茨城県鹿嶋市</v>
      </c>
      <c r="E438" s="47" t="s">
        <v>2223</v>
      </c>
    </row>
    <row r="439" spans="1:5" x14ac:dyDescent="0.4">
      <c r="A439" s="46" t="str">
        <f>B439&amp;COUNTIF($B$2:B439,B439)</f>
        <v>茨城県19</v>
      </c>
      <c r="B439" s="44" t="s">
        <v>811</v>
      </c>
      <c r="C439" s="44" t="s">
        <v>830</v>
      </c>
      <c r="D439" s="44" t="str">
        <f t="shared" si="6"/>
        <v>茨城県潮来市</v>
      </c>
      <c r="E439" s="47" t="s">
        <v>2223</v>
      </c>
    </row>
    <row r="440" spans="1:5" x14ac:dyDescent="0.4">
      <c r="A440" s="46" t="str">
        <f>B440&amp;COUNTIF($B$2:B440,B440)</f>
        <v>茨城県20</v>
      </c>
      <c r="B440" s="44" t="s">
        <v>811</v>
      </c>
      <c r="C440" s="44" t="s">
        <v>831</v>
      </c>
      <c r="D440" s="44" t="str">
        <f t="shared" si="6"/>
        <v>茨城県守谷市</v>
      </c>
      <c r="E440" s="47" t="s">
        <v>2220</v>
      </c>
    </row>
    <row r="441" spans="1:5" x14ac:dyDescent="0.4">
      <c r="A441" s="46" t="str">
        <f>B441&amp;COUNTIF($B$2:B441,B441)</f>
        <v>茨城県21</v>
      </c>
      <c r="B441" s="44" t="s">
        <v>811</v>
      </c>
      <c r="C441" s="44" t="s">
        <v>832</v>
      </c>
      <c r="D441" s="44" t="str">
        <f t="shared" si="6"/>
        <v>茨城県常陸大宮市</v>
      </c>
      <c r="E441" s="47" t="s">
        <v>2222</v>
      </c>
    </row>
    <row r="442" spans="1:5" x14ac:dyDescent="0.4">
      <c r="A442" s="46" t="str">
        <f>B442&amp;COUNTIF($B$2:B442,B442)</f>
        <v>茨城県22</v>
      </c>
      <c r="B442" s="44" t="s">
        <v>811</v>
      </c>
      <c r="C442" s="44" t="s">
        <v>833</v>
      </c>
      <c r="D442" s="44" t="str">
        <f t="shared" si="6"/>
        <v>茨城県那珂市</v>
      </c>
      <c r="E442" s="47" t="s">
        <v>2222</v>
      </c>
    </row>
    <row r="443" spans="1:5" x14ac:dyDescent="0.4">
      <c r="A443" s="46" t="str">
        <f>B443&amp;COUNTIF($B$2:B443,B443)</f>
        <v>茨城県23</v>
      </c>
      <c r="B443" s="44" t="s">
        <v>811</v>
      </c>
      <c r="C443" s="44" t="s">
        <v>834</v>
      </c>
      <c r="D443" s="44" t="str">
        <f t="shared" si="6"/>
        <v>茨城県筑西市</v>
      </c>
      <c r="E443" s="47" t="s">
        <v>2219</v>
      </c>
    </row>
    <row r="444" spans="1:5" x14ac:dyDescent="0.4">
      <c r="A444" s="46" t="str">
        <f>B444&amp;COUNTIF($B$2:B444,B444)</f>
        <v>茨城県24</v>
      </c>
      <c r="B444" s="44" t="s">
        <v>811</v>
      </c>
      <c r="C444" s="44" t="s">
        <v>835</v>
      </c>
      <c r="D444" s="44" t="str">
        <f t="shared" si="6"/>
        <v>茨城県坂東市</v>
      </c>
      <c r="E444" s="47" t="s">
        <v>2218</v>
      </c>
    </row>
    <row r="445" spans="1:5" x14ac:dyDescent="0.4">
      <c r="A445" s="46" t="str">
        <f>B445&amp;COUNTIF($B$2:B445,B445)</f>
        <v>茨城県25</v>
      </c>
      <c r="B445" s="44" t="s">
        <v>811</v>
      </c>
      <c r="C445" s="44" t="s">
        <v>836</v>
      </c>
      <c r="D445" s="44" t="str">
        <f t="shared" si="6"/>
        <v>茨城県稲敷市</v>
      </c>
      <c r="E445" s="47" t="s">
        <v>2220</v>
      </c>
    </row>
    <row r="446" spans="1:5" x14ac:dyDescent="0.4">
      <c r="A446" s="46" t="str">
        <f>B446&amp;COUNTIF($B$2:B446,B446)</f>
        <v>茨城県26</v>
      </c>
      <c r="B446" s="44" t="s">
        <v>811</v>
      </c>
      <c r="C446" s="44" t="s">
        <v>837</v>
      </c>
      <c r="D446" s="44" t="str">
        <f t="shared" si="6"/>
        <v>茨城県かすみがうら市</v>
      </c>
      <c r="E446" s="47" t="s">
        <v>2217</v>
      </c>
    </row>
    <row r="447" spans="1:5" x14ac:dyDescent="0.4">
      <c r="A447" s="46" t="str">
        <f>B447&amp;COUNTIF($B$2:B447,B447)</f>
        <v>茨城県27</v>
      </c>
      <c r="B447" s="44" t="s">
        <v>811</v>
      </c>
      <c r="C447" s="44" t="s">
        <v>838</v>
      </c>
      <c r="D447" s="44" t="str">
        <f t="shared" si="6"/>
        <v>茨城県桜川市</v>
      </c>
      <c r="E447" s="47" t="s">
        <v>2219</v>
      </c>
    </row>
    <row r="448" spans="1:5" x14ac:dyDescent="0.4">
      <c r="A448" s="46" t="str">
        <f>B448&amp;COUNTIF($B$2:B448,B448)</f>
        <v>茨城県28</v>
      </c>
      <c r="B448" s="44" t="s">
        <v>811</v>
      </c>
      <c r="C448" s="44" t="s">
        <v>839</v>
      </c>
      <c r="D448" s="44" t="str">
        <f t="shared" si="6"/>
        <v>茨城県神栖市</v>
      </c>
      <c r="E448" s="47" t="s">
        <v>2223</v>
      </c>
    </row>
    <row r="449" spans="1:5" x14ac:dyDescent="0.4">
      <c r="A449" s="46" t="str">
        <f>B449&amp;COUNTIF($B$2:B449,B449)</f>
        <v>茨城県29</v>
      </c>
      <c r="B449" s="44" t="s">
        <v>811</v>
      </c>
      <c r="C449" s="44" t="s">
        <v>840</v>
      </c>
      <c r="D449" s="44" t="str">
        <f t="shared" si="6"/>
        <v>茨城県行方市</v>
      </c>
      <c r="E449" s="47" t="s">
        <v>2223</v>
      </c>
    </row>
    <row r="450" spans="1:5" x14ac:dyDescent="0.4">
      <c r="A450" s="46" t="str">
        <f>B450&amp;COUNTIF($B$2:B450,B450)</f>
        <v>茨城県30</v>
      </c>
      <c r="B450" s="44" t="s">
        <v>811</v>
      </c>
      <c r="C450" s="44" t="s">
        <v>841</v>
      </c>
      <c r="D450" s="44" t="str">
        <f t="shared" ref="D450:D513" si="7">B450&amp;C450</f>
        <v>茨城県鉾田市</v>
      </c>
      <c r="E450" s="47" t="s">
        <v>2223</v>
      </c>
    </row>
    <row r="451" spans="1:5" x14ac:dyDescent="0.4">
      <c r="A451" s="46" t="str">
        <f>B451&amp;COUNTIF($B$2:B451,B451)</f>
        <v>茨城県31</v>
      </c>
      <c r="B451" s="44" t="s">
        <v>811</v>
      </c>
      <c r="C451" s="44" t="s">
        <v>842</v>
      </c>
      <c r="D451" s="44" t="str">
        <f t="shared" si="7"/>
        <v>茨城県つくばみらい市</v>
      </c>
      <c r="E451" s="47" t="s">
        <v>2221</v>
      </c>
    </row>
    <row r="452" spans="1:5" x14ac:dyDescent="0.4">
      <c r="A452" s="46" t="str">
        <f>B452&amp;COUNTIF($B$2:B452,B452)</f>
        <v>茨城県32</v>
      </c>
      <c r="B452" s="44" t="s">
        <v>811</v>
      </c>
      <c r="C452" s="44" t="s">
        <v>843</v>
      </c>
      <c r="D452" s="44" t="str">
        <f t="shared" si="7"/>
        <v>茨城県小美玉市</v>
      </c>
      <c r="E452" s="47" t="s">
        <v>2215</v>
      </c>
    </row>
    <row r="453" spans="1:5" x14ac:dyDescent="0.4">
      <c r="A453" s="46" t="str">
        <f>B453&amp;COUNTIF($B$2:B453,B453)</f>
        <v>茨城県33</v>
      </c>
      <c r="B453" s="44" t="s">
        <v>811</v>
      </c>
      <c r="C453" s="44" t="s">
        <v>844</v>
      </c>
      <c r="D453" s="44" t="str">
        <f t="shared" si="7"/>
        <v>茨城県茨城町</v>
      </c>
      <c r="E453" s="47" t="s">
        <v>2215</v>
      </c>
    </row>
    <row r="454" spans="1:5" x14ac:dyDescent="0.4">
      <c r="A454" s="46" t="str">
        <f>B454&amp;COUNTIF($B$2:B454,B454)</f>
        <v>茨城県34</v>
      </c>
      <c r="B454" s="44" t="s">
        <v>811</v>
      </c>
      <c r="C454" s="44" t="s">
        <v>845</v>
      </c>
      <c r="D454" s="44" t="str">
        <f t="shared" si="7"/>
        <v>茨城県大洗町</v>
      </c>
      <c r="E454" s="47" t="s">
        <v>2215</v>
      </c>
    </row>
    <row r="455" spans="1:5" x14ac:dyDescent="0.4">
      <c r="A455" s="46" t="str">
        <f>B455&amp;COUNTIF($B$2:B455,B455)</f>
        <v>茨城県35</v>
      </c>
      <c r="B455" s="44" t="s">
        <v>811</v>
      </c>
      <c r="C455" s="44" t="s">
        <v>846</v>
      </c>
      <c r="D455" s="44" t="str">
        <f t="shared" si="7"/>
        <v>茨城県城里町</v>
      </c>
      <c r="E455" s="47" t="s">
        <v>2215</v>
      </c>
    </row>
    <row r="456" spans="1:5" x14ac:dyDescent="0.4">
      <c r="A456" s="46" t="str">
        <f>B456&amp;COUNTIF($B$2:B456,B456)</f>
        <v>茨城県36</v>
      </c>
      <c r="B456" s="44" t="s">
        <v>811</v>
      </c>
      <c r="C456" s="44" t="s">
        <v>847</v>
      </c>
      <c r="D456" s="44" t="str">
        <f t="shared" si="7"/>
        <v>茨城県東海村</v>
      </c>
      <c r="E456" s="47" t="s">
        <v>2222</v>
      </c>
    </row>
    <row r="457" spans="1:5" x14ac:dyDescent="0.4">
      <c r="A457" s="46" t="str">
        <f>B457&amp;COUNTIF($B$2:B457,B457)</f>
        <v>茨城県37</v>
      </c>
      <c r="B457" s="44" t="s">
        <v>811</v>
      </c>
      <c r="C457" s="44" t="s">
        <v>848</v>
      </c>
      <c r="D457" s="44" t="str">
        <f t="shared" si="7"/>
        <v>茨城県大子町</v>
      </c>
      <c r="E457" s="47" t="s">
        <v>2222</v>
      </c>
    </row>
    <row r="458" spans="1:5" x14ac:dyDescent="0.4">
      <c r="A458" s="46" t="str">
        <f>B458&amp;COUNTIF($B$2:B458,B458)</f>
        <v>茨城県38</v>
      </c>
      <c r="B458" s="44" t="s">
        <v>811</v>
      </c>
      <c r="C458" s="44" t="s">
        <v>849</v>
      </c>
      <c r="D458" s="44" t="str">
        <f t="shared" si="7"/>
        <v>茨城県美浦村</v>
      </c>
      <c r="E458" s="47" t="s">
        <v>2220</v>
      </c>
    </row>
    <row r="459" spans="1:5" x14ac:dyDescent="0.4">
      <c r="A459" s="46" t="str">
        <f>B459&amp;COUNTIF($B$2:B459,B459)</f>
        <v>茨城県39</v>
      </c>
      <c r="B459" s="44" t="s">
        <v>811</v>
      </c>
      <c r="C459" s="44" t="s">
        <v>850</v>
      </c>
      <c r="D459" s="44" t="str">
        <f t="shared" si="7"/>
        <v>茨城県阿見町</v>
      </c>
      <c r="E459" s="47" t="s">
        <v>2220</v>
      </c>
    </row>
    <row r="460" spans="1:5" x14ac:dyDescent="0.4">
      <c r="A460" s="46" t="str">
        <f>B460&amp;COUNTIF($B$2:B460,B460)</f>
        <v>茨城県40</v>
      </c>
      <c r="B460" s="44" t="s">
        <v>811</v>
      </c>
      <c r="C460" s="44" t="s">
        <v>851</v>
      </c>
      <c r="D460" s="44" t="str">
        <f t="shared" si="7"/>
        <v>茨城県河内町</v>
      </c>
      <c r="E460" s="47" t="s">
        <v>2220</v>
      </c>
    </row>
    <row r="461" spans="1:5" x14ac:dyDescent="0.4">
      <c r="A461" s="46" t="str">
        <f>B461&amp;COUNTIF($B$2:B461,B461)</f>
        <v>茨城県41</v>
      </c>
      <c r="B461" s="44" t="s">
        <v>811</v>
      </c>
      <c r="C461" s="44" t="s">
        <v>852</v>
      </c>
      <c r="D461" s="44" t="str">
        <f t="shared" si="7"/>
        <v>茨城県八千代町</v>
      </c>
      <c r="E461" s="47" t="s">
        <v>2219</v>
      </c>
    </row>
    <row r="462" spans="1:5" x14ac:dyDescent="0.4">
      <c r="A462" s="46" t="str">
        <f>B462&amp;COUNTIF($B$2:B462,B462)</f>
        <v>茨城県42</v>
      </c>
      <c r="B462" s="44" t="s">
        <v>811</v>
      </c>
      <c r="C462" s="44" t="s">
        <v>853</v>
      </c>
      <c r="D462" s="44" t="str">
        <f t="shared" si="7"/>
        <v>茨城県五霞町</v>
      </c>
      <c r="E462" s="47" t="s">
        <v>2218</v>
      </c>
    </row>
    <row r="463" spans="1:5" x14ac:dyDescent="0.4">
      <c r="A463" s="46" t="str">
        <f>B463&amp;COUNTIF($B$2:B463,B463)</f>
        <v>茨城県43</v>
      </c>
      <c r="B463" s="44" t="s">
        <v>811</v>
      </c>
      <c r="C463" s="44" t="s">
        <v>854</v>
      </c>
      <c r="D463" s="44" t="str">
        <f t="shared" si="7"/>
        <v>茨城県境町</v>
      </c>
      <c r="E463" s="47" t="s">
        <v>2218</v>
      </c>
    </row>
    <row r="464" spans="1:5" x14ac:dyDescent="0.4">
      <c r="A464" s="46" t="str">
        <f>B464&amp;COUNTIF($B$2:B464,B464)</f>
        <v>茨城県44</v>
      </c>
      <c r="B464" s="44" t="s">
        <v>811</v>
      </c>
      <c r="C464" s="44" t="s">
        <v>855</v>
      </c>
      <c r="D464" s="44" t="str">
        <f t="shared" si="7"/>
        <v>茨城県利根町</v>
      </c>
      <c r="E464" s="47" t="s">
        <v>2220</v>
      </c>
    </row>
    <row r="465" spans="1:5" x14ac:dyDescent="0.4">
      <c r="A465" s="46" t="str">
        <f>B465&amp;COUNTIF($B$2:B465,B465)</f>
        <v>栃木県1</v>
      </c>
      <c r="B465" s="44" t="s">
        <v>856</v>
      </c>
      <c r="C465" s="44" t="s">
        <v>857</v>
      </c>
      <c r="D465" s="44" t="str">
        <f t="shared" si="7"/>
        <v>栃木県宇都宮市</v>
      </c>
      <c r="E465" s="47" t="s">
        <v>2224</v>
      </c>
    </row>
    <row r="466" spans="1:5" x14ac:dyDescent="0.4">
      <c r="A466" s="46" t="str">
        <f>B466&amp;COUNTIF($B$2:B466,B466)</f>
        <v>栃木県2</v>
      </c>
      <c r="B466" s="44" t="s">
        <v>856</v>
      </c>
      <c r="C466" s="44" t="s">
        <v>858</v>
      </c>
      <c r="D466" s="44" t="str">
        <f t="shared" si="7"/>
        <v>栃木県足利市</v>
      </c>
      <c r="E466" s="47" t="s">
        <v>2225</v>
      </c>
    </row>
    <row r="467" spans="1:5" x14ac:dyDescent="0.4">
      <c r="A467" s="46" t="str">
        <f>B467&amp;COUNTIF($B$2:B467,B467)</f>
        <v>栃木県3</v>
      </c>
      <c r="B467" s="44" t="s">
        <v>856</v>
      </c>
      <c r="C467" s="44" t="s">
        <v>859</v>
      </c>
      <c r="D467" s="44" t="str">
        <f t="shared" si="7"/>
        <v>栃木県栃木市</v>
      </c>
      <c r="E467" s="47" t="s">
        <v>2213</v>
      </c>
    </row>
    <row r="468" spans="1:5" x14ac:dyDescent="0.4">
      <c r="A468" s="46" t="str">
        <f>B468&amp;COUNTIF($B$2:B468,B468)</f>
        <v>栃木県4</v>
      </c>
      <c r="B468" s="44" t="s">
        <v>856</v>
      </c>
      <c r="C468" s="44" t="s">
        <v>860</v>
      </c>
      <c r="D468" s="44" t="str">
        <f t="shared" si="7"/>
        <v>栃木県佐野市</v>
      </c>
      <c r="E468" s="47" t="s">
        <v>2225</v>
      </c>
    </row>
    <row r="469" spans="1:5" x14ac:dyDescent="0.4">
      <c r="A469" s="46" t="str">
        <f>B469&amp;COUNTIF($B$2:B469,B469)</f>
        <v>栃木県5</v>
      </c>
      <c r="B469" s="44" t="s">
        <v>856</v>
      </c>
      <c r="C469" s="44" t="s">
        <v>861</v>
      </c>
      <c r="D469" s="44" t="str">
        <f t="shared" si="7"/>
        <v>栃木県鹿沼市</v>
      </c>
      <c r="E469" s="47" t="s">
        <v>2226</v>
      </c>
    </row>
    <row r="470" spans="1:5" x14ac:dyDescent="0.4">
      <c r="A470" s="46" t="str">
        <f>B470&amp;COUNTIF($B$2:B470,B470)</f>
        <v>栃木県6</v>
      </c>
      <c r="B470" s="44" t="s">
        <v>856</v>
      </c>
      <c r="C470" s="44" t="s">
        <v>862</v>
      </c>
      <c r="D470" s="44" t="str">
        <f t="shared" si="7"/>
        <v>栃木県日光市</v>
      </c>
      <c r="E470" s="47" t="s">
        <v>2226</v>
      </c>
    </row>
    <row r="471" spans="1:5" x14ac:dyDescent="0.4">
      <c r="A471" s="46" t="str">
        <f>B471&amp;COUNTIF($B$2:B471,B471)</f>
        <v>栃木県7</v>
      </c>
      <c r="B471" s="44" t="s">
        <v>856</v>
      </c>
      <c r="C471" s="44" t="s">
        <v>863</v>
      </c>
      <c r="D471" s="44" t="str">
        <f t="shared" si="7"/>
        <v>栃木県小山市</v>
      </c>
      <c r="E471" s="47" t="s">
        <v>2213</v>
      </c>
    </row>
    <row r="472" spans="1:5" x14ac:dyDescent="0.4">
      <c r="A472" s="46" t="str">
        <f>B472&amp;COUNTIF($B$2:B472,B472)</f>
        <v>栃木県8</v>
      </c>
      <c r="B472" s="44" t="s">
        <v>856</v>
      </c>
      <c r="C472" s="44" t="s">
        <v>864</v>
      </c>
      <c r="D472" s="44" t="str">
        <f t="shared" si="7"/>
        <v>栃木県真岡市</v>
      </c>
      <c r="E472" s="47" t="s">
        <v>2227</v>
      </c>
    </row>
    <row r="473" spans="1:5" x14ac:dyDescent="0.4">
      <c r="A473" s="46" t="str">
        <f>B473&amp;COUNTIF($B$2:B473,B473)</f>
        <v>栃木県9</v>
      </c>
      <c r="B473" s="44" t="s">
        <v>856</v>
      </c>
      <c r="C473" s="44" t="s">
        <v>865</v>
      </c>
      <c r="D473" s="44" t="str">
        <f t="shared" si="7"/>
        <v>栃木県大田原市</v>
      </c>
      <c r="E473" s="47" t="s">
        <v>2209</v>
      </c>
    </row>
    <row r="474" spans="1:5" x14ac:dyDescent="0.4">
      <c r="A474" s="46" t="str">
        <f>B474&amp;COUNTIF($B$2:B474,B474)</f>
        <v>栃木県10</v>
      </c>
      <c r="B474" s="44" t="s">
        <v>856</v>
      </c>
      <c r="C474" s="44" t="s">
        <v>866</v>
      </c>
      <c r="D474" s="44" t="str">
        <f t="shared" si="7"/>
        <v>栃木県矢板市</v>
      </c>
      <c r="E474" s="47" t="s">
        <v>2209</v>
      </c>
    </row>
    <row r="475" spans="1:5" x14ac:dyDescent="0.4">
      <c r="A475" s="46" t="str">
        <f>B475&amp;COUNTIF($B$2:B475,B475)</f>
        <v>栃木県11</v>
      </c>
      <c r="B475" s="44" t="s">
        <v>856</v>
      </c>
      <c r="C475" s="44" t="s">
        <v>867</v>
      </c>
      <c r="D475" s="44" t="str">
        <f t="shared" si="7"/>
        <v>栃木県那須塩原市</v>
      </c>
      <c r="E475" s="47" t="s">
        <v>2209</v>
      </c>
    </row>
    <row r="476" spans="1:5" x14ac:dyDescent="0.4">
      <c r="A476" s="46" t="str">
        <f>B476&amp;COUNTIF($B$2:B476,B476)</f>
        <v>栃木県12</v>
      </c>
      <c r="B476" s="44" t="s">
        <v>856</v>
      </c>
      <c r="C476" s="44" t="s">
        <v>868</v>
      </c>
      <c r="D476" s="44" t="str">
        <f t="shared" si="7"/>
        <v>栃木県さくら市</v>
      </c>
      <c r="E476" s="47" t="s">
        <v>2209</v>
      </c>
    </row>
    <row r="477" spans="1:5" x14ac:dyDescent="0.4">
      <c r="A477" s="46" t="str">
        <f>B477&amp;COUNTIF($B$2:B477,B477)</f>
        <v>栃木県13</v>
      </c>
      <c r="B477" s="44" t="s">
        <v>856</v>
      </c>
      <c r="C477" s="44" t="s">
        <v>869</v>
      </c>
      <c r="D477" s="44" t="str">
        <f t="shared" si="7"/>
        <v>栃木県那須烏山市</v>
      </c>
      <c r="E477" s="47" t="s">
        <v>2209</v>
      </c>
    </row>
    <row r="478" spans="1:5" x14ac:dyDescent="0.4">
      <c r="A478" s="46" t="str">
        <f>B478&amp;COUNTIF($B$2:B478,B478)</f>
        <v>栃木県14</v>
      </c>
      <c r="B478" s="44" t="s">
        <v>856</v>
      </c>
      <c r="C478" s="44" t="s">
        <v>870</v>
      </c>
      <c r="D478" s="44" t="str">
        <f t="shared" si="7"/>
        <v>栃木県下野市</v>
      </c>
      <c r="E478" s="47" t="s">
        <v>2213</v>
      </c>
    </row>
    <row r="479" spans="1:5" x14ac:dyDescent="0.4">
      <c r="A479" s="46" t="str">
        <f>B479&amp;COUNTIF($B$2:B479,B479)</f>
        <v>栃木県15</v>
      </c>
      <c r="B479" s="44" t="s">
        <v>856</v>
      </c>
      <c r="C479" s="44" t="s">
        <v>871</v>
      </c>
      <c r="D479" s="44" t="str">
        <f t="shared" si="7"/>
        <v>栃木県上三川町</v>
      </c>
      <c r="E479" s="47" t="s">
        <v>2213</v>
      </c>
    </row>
    <row r="480" spans="1:5" x14ac:dyDescent="0.4">
      <c r="A480" s="46" t="str">
        <f>B480&amp;COUNTIF($B$2:B480,B480)</f>
        <v>栃木県16</v>
      </c>
      <c r="B480" s="44" t="s">
        <v>856</v>
      </c>
      <c r="C480" s="44" t="s">
        <v>872</v>
      </c>
      <c r="D480" s="44" t="str">
        <f t="shared" si="7"/>
        <v>栃木県益子町</v>
      </c>
      <c r="E480" s="47" t="s">
        <v>2227</v>
      </c>
    </row>
    <row r="481" spans="1:5" x14ac:dyDescent="0.4">
      <c r="A481" s="46" t="str">
        <f>B481&amp;COUNTIF($B$2:B481,B481)</f>
        <v>栃木県17</v>
      </c>
      <c r="B481" s="44" t="s">
        <v>856</v>
      </c>
      <c r="C481" s="44" t="s">
        <v>873</v>
      </c>
      <c r="D481" s="44" t="str">
        <f t="shared" si="7"/>
        <v>栃木県茂木町</v>
      </c>
      <c r="E481" s="47" t="s">
        <v>2227</v>
      </c>
    </row>
    <row r="482" spans="1:5" x14ac:dyDescent="0.4">
      <c r="A482" s="46" t="str">
        <f>B482&amp;COUNTIF($B$2:B482,B482)</f>
        <v>栃木県18</v>
      </c>
      <c r="B482" s="44" t="s">
        <v>856</v>
      </c>
      <c r="C482" s="44" t="s">
        <v>874</v>
      </c>
      <c r="D482" s="44" t="str">
        <f t="shared" si="7"/>
        <v>栃木県市貝町</v>
      </c>
      <c r="E482" s="47" t="s">
        <v>2227</v>
      </c>
    </row>
    <row r="483" spans="1:5" x14ac:dyDescent="0.4">
      <c r="A483" s="46" t="str">
        <f>B483&amp;COUNTIF($B$2:B483,B483)</f>
        <v>栃木県19</v>
      </c>
      <c r="B483" s="44" t="s">
        <v>856</v>
      </c>
      <c r="C483" s="44" t="s">
        <v>875</v>
      </c>
      <c r="D483" s="44" t="str">
        <f t="shared" si="7"/>
        <v>栃木県芳賀町</v>
      </c>
      <c r="E483" s="47" t="s">
        <v>2227</v>
      </c>
    </row>
    <row r="484" spans="1:5" x14ac:dyDescent="0.4">
      <c r="A484" s="46" t="str">
        <f>B484&amp;COUNTIF($B$2:B484,B484)</f>
        <v>栃木県20</v>
      </c>
      <c r="B484" s="44" t="s">
        <v>856</v>
      </c>
      <c r="C484" s="44" t="s">
        <v>876</v>
      </c>
      <c r="D484" s="44" t="str">
        <f t="shared" si="7"/>
        <v>栃木県壬生町</v>
      </c>
      <c r="E484" s="47" t="s">
        <v>2213</v>
      </c>
    </row>
    <row r="485" spans="1:5" x14ac:dyDescent="0.4">
      <c r="A485" s="46" t="str">
        <f>B485&amp;COUNTIF($B$2:B485,B485)</f>
        <v>栃木県21</v>
      </c>
      <c r="B485" s="44" t="s">
        <v>856</v>
      </c>
      <c r="C485" s="44" t="s">
        <v>877</v>
      </c>
      <c r="D485" s="44" t="str">
        <f t="shared" si="7"/>
        <v>栃木県野木町</v>
      </c>
      <c r="E485" s="47" t="s">
        <v>2213</v>
      </c>
    </row>
    <row r="486" spans="1:5" x14ac:dyDescent="0.4">
      <c r="A486" s="46" t="str">
        <f>B486&amp;COUNTIF($B$2:B486,B486)</f>
        <v>栃木県22</v>
      </c>
      <c r="B486" s="44" t="s">
        <v>856</v>
      </c>
      <c r="C486" s="44" t="s">
        <v>878</v>
      </c>
      <c r="D486" s="44" t="str">
        <f t="shared" si="7"/>
        <v>栃木県塩谷町</v>
      </c>
      <c r="E486" s="47" t="s">
        <v>2209</v>
      </c>
    </row>
    <row r="487" spans="1:5" x14ac:dyDescent="0.4">
      <c r="A487" s="46" t="str">
        <f>B487&amp;COUNTIF($B$2:B487,B487)</f>
        <v>栃木県23</v>
      </c>
      <c r="B487" s="44" t="s">
        <v>856</v>
      </c>
      <c r="C487" s="44" t="s">
        <v>879</v>
      </c>
      <c r="D487" s="44" t="str">
        <f t="shared" si="7"/>
        <v>栃木県高根沢町</v>
      </c>
      <c r="E487" s="47" t="s">
        <v>2209</v>
      </c>
    </row>
    <row r="488" spans="1:5" x14ac:dyDescent="0.4">
      <c r="A488" s="46" t="str">
        <f>B488&amp;COUNTIF($B$2:B488,B488)</f>
        <v>栃木県24</v>
      </c>
      <c r="B488" s="44" t="s">
        <v>856</v>
      </c>
      <c r="C488" s="44" t="s">
        <v>880</v>
      </c>
      <c r="D488" s="44" t="str">
        <f t="shared" si="7"/>
        <v>栃木県那須町</v>
      </c>
      <c r="E488" s="47" t="s">
        <v>2209</v>
      </c>
    </row>
    <row r="489" spans="1:5" x14ac:dyDescent="0.4">
      <c r="A489" s="46" t="str">
        <f>B489&amp;COUNTIF($B$2:B489,B489)</f>
        <v>栃木県25</v>
      </c>
      <c r="B489" s="44" t="s">
        <v>856</v>
      </c>
      <c r="C489" s="44" t="s">
        <v>881</v>
      </c>
      <c r="D489" s="44" t="str">
        <f t="shared" si="7"/>
        <v>栃木県那珂川町</v>
      </c>
      <c r="E489" s="47" t="s">
        <v>2209</v>
      </c>
    </row>
    <row r="490" spans="1:5" x14ac:dyDescent="0.4">
      <c r="A490" s="46" t="str">
        <f>B490&amp;COUNTIF($B$2:B490,B490)</f>
        <v>群馬県1</v>
      </c>
      <c r="B490" s="44" t="s">
        <v>882</v>
      </c>
      <c r="C490" s="44" t="s">
        <v>883</v>
      </c>
      <c r="D490" s="44" t="str">
        <f t="shared" si="7"/>
        <v>群馬県前橋市</v>
      </c>
      <c r="E490" s="47" t="s">
        <v>2228</v>
      </c>
    </row>
    <row r="491" spans="1:5" x14ac:dyDescent="0.4">
      <c r="A491" s="46" t="str">
        <f>B491&amp;COUNTIF($B$2:B491,B491)</f>
        <v>群馬県2</v>
      </c>
      <c r="B491" s="44" t="s">
        <v>882</v>
      </c>
      <c r="C491" s="44" t="s">
        <v>884</v>
      </c>
      <c r="D491" s="44" t="str">
        <f t="shared" si="7"/>
        <v>群馬県高崎市</v>
      </c>
      <c r="E491" s="47" t="s">
        <v>2229</v>
      </c>
    </row>
    <row r="492" spans="1:5" x14ac:dyDescent="0.4">
      <c r="A492" s="46" t="str">
        <f>B492&amp;COUNTIF($B$2:B492,B492)</f>
        <v>群馬県3</v>
      </c>
      <c r="B492" s="44" t="s">
        <v>882</v>
      </c>
      <c r="C492" s="44" t="s">
        <v>885</v>
      </c>
      <c r="D492" s="44" t="str">
        <f t="shared" si="7"/>
        <v>群馬県桐生市</v>
      </c>
      <c r="E492" s="47" t="s">
        <v>2230</v>
      </c>
    </row>
    <row r="493" spans="1:5" x14ac:dyDescent="0.4">
      <c r="A493" s="46" t="str">
        <f>B493&amp;COUNTIF($B$2:B493,B493)</f>
        <v>群馬県4</v>
      </c>
      <c r="B493" s="44" t="s">
        <v>882</v>
      </c>
      <c r="C493" s="44" t="s">
        <v>886</v>
      </c>
      <c r="D493" s="44" t="str">
        <f t="shared" si="7"/>
        <v>群馬県伊勢崎市</v>
      </c>
      <c r="E493" s="47" t="s">
        <v>2231</v>
      </c>
    </row>
    <row r="494" spans="1:5" x14ac:dyDescent="0.4">
      <c r="A494" s="46" t="str">
        <f>B494&amp;COUNTIF($B$2:B494,B494)</f>
        <v>群馬県5</v>
      </c>
      <c r="B494" s="44" t="s">
        <v>882</v>
      </c>
      <c r="C494" s="44" t="s">
        <v>887</v>
      </c>
      <c r="D494" s="44" t="str">
        <f t="shared" si="7"/>
        <v>群馬県太田市</v>
      </c>
      <c r="E494" s="47" t="s">
        <v>2232</v>
      </c>
    </row>
    <row r="495" spans="1:5" x14ac:dyDescent="0.4">
      <c r="A495" s="46" t="str">
        <f>B495&amp;COUNTIF($B$2:B495,B495)</f>
        <v>群馬県6</v>
      </c>
      <c r="B495" s="44" t="s">
        <v>882</v>
      </c>
      <c r="C495" s="44" t="s">
        <v>888</v>
      </c>
      <c r="D495" s="44" t="str">
        <f t="shared" si="7"/>
        <v>群馬県沼田市</v>
      </c>
      <c r="E495" s="47" t="s">
        <v>2233</v>
      </c>
    </row>
    <row r="496" spans="1:5" x14ac:dyDescent="0.4">
      <c r="A496" s="46" t="str">
        <f>B496&amp;COUNTIF($B$2:B496,B496)</f>
        <v>群馬県7</v>
      </c>
      <c r="B496" s="44" t="s">
        <v>882</v>
      </c>
      <c r="C496" s="44" t="s">
        <v>889</v>
      </c>
      <c r="D496" s="44" t="str">
        <f t="shared" si="7"/>
        <v>群馬県館林市</v>
      </c>
      <c r="E496" s="47" t="s">
        <v>2232</v>
      </c>
    </row>
    <row r="497" spans="1:5" x14ac:dyDescent="0.4">
      <c r="A497" s="46" t="str">
        <f>B497&amp;COUNTIF($B$2:B497,B497)</f>
        <v>群馬県8</v>
      </c>
      <c r="B497" s="44" t="s">
        <v>882</v>
      </c>
      <c r="C497" s="44" t="s">
        <v>890</v>
      </c>
      <c r="D497" s="44" t="str">
        <f t="shared" si="7"/>
        <v>群馬県渋川市</v>
      </c>
      <c r="E497" s="47" t="s">
        <v>2234</v>
      </c>
    </row>
    <row r="498" spans="1:5" x14ac:dyDescent="0.4">
      <c r="A498" s="46" t="str">
        <f>B498&amp;COUNTIF($B$2:B498,B498)</f>
        <v>群馬県9</v>
      </c>
      <c r="B498" s="44" t="s">
        <v>882</v>
      </c>
      <c r="C498" s="44" t="s">
        <v>891</v>
      </c>
      <c r="D498" s="44" t="str">
        <f t="shared" si="7"/>
        <v>群馬県藤岡市</v>
      </c>
      <c r="E498" s="47" t="s">
        <v>2235</v>
      </c>
    </row>
    <row r="499" spans="1:5" x14ac:dyDescent="0.4">
      <c r="A499" s="46" t="str">
        <f>B499&amp;COUNTIF($B$2:B499,B499)</f>
        <v>群馬県10</v>
      </c>
      <c r="B499" s="44" t="s">
        <v>882</v>
      </c>
      <c r="C499" s="44" t="s">
        <v>892</v>
      </c>
      <c r="D499" s="44" t="str">
        <f t="shared" si="7"/>
        <v>群馬県富岡市</v>
      </c>
      <c r="E499" s="47" t="s">
        <v>2236</v>
      </c>
    </row>
    <row r="500" spans="1:5" x14ac:dyDescent="0.4">
      <c r="A500" s="46" t="str">
        <f>B500&amp;COUNTIF($B$2:B500,B500)</f>
        <v>群馬県11</v>
      </c>
      <c r="B500" s="44" t="s">
        <v>882</v>
      </c>
      <c r="C500" s="44" t="s">
        <v>893</v>
      </c>
      <c r="D500" s="44" t="str">
        <f t="shared" si="7"/>
        <v>群馬県安中市</v>
      </c>
      <c r="E500" s="47" t="s">
        <v>2229</v>
      </c>
    </row>
    <row r="501" spans="1:5" x14ac:dyDescent="0.4">
      <c r="A501" s="46" t="str">
        <f>B501&amp;COUNTIF($B$2:B501,B501)</f>
        <v>群馬県12</v>
      </c>
      <c r="B501" s="44" t="s">
        <v>882</v>
      </c>
      <c r="C501" s="44" t="s">
        <v>894</v>
      </c>
      <c r="D501" s="44" t="str">
        <f t="shared" si="7"/>
        <v>群馬県みどり市</v>
      </c>
      <c r="E501" s="47" t="s">
        <v>2230</v>
      </c>
    </row>
    <row r="502" spans="1:5" x14ac:dyDescent="0.4">
      <c r="A502" s="46" t="str">
        <f>B502&amp;COUNTIF($B$2:B502,B502)</f>
        <v>群馬県13</v>
      </c>
      <c r="B502" s="44" t="s">
        <v>882</v>
      </c>
      <c r="C502" s="44" t="s">
        <v>895</v>
      </c>
      <c r="D502" s="44" t="str">
        <f t="shared" si="7"/>
        <v>群馬県榛東村</v>
      </c>
      <c r="E502" s="47" t="s">
        <v>2234</v>
      </c>
    </row>
    <row r="503" spans="1:5" x14ac:dyDescent="0.4">
      <c r="A503" s="46" t="str">
        <f>B503&amp;COUNTIF($B$2:B503,B503)</f>
        <v>群馬県14</v>
      </c>
      <c r="B503" s="44" t="s">
        <v>882</v>
      </c>
      <c r="C503" s="44" t="s">
        <v>896</v>
      </c>
      <c r="D503" s="44" t="str">
        <f t="shared" si="7"/>
        <v>群馬県吉岡町</v>
      </c>
      <c r="E503" s="47" t="s">
        <v>2234</v>
      </c>
    </row>
    <row r="504" spans="1:5" x14ac:dyDescent="0.4">
      <c r="A504" s="46" t="str">
        <f>B504&amp;COUNTIF($B$2:B504,B504)</f>
        <v>群馬県15</v>
      </c>
      <c r="B504" s="44" t="s">
        <v>882</v>
      </c>
      <c r="C504" s="44" t="s">
        <v>897</v>
      </c>
      <c r="D504" s="44" t="str">
        <f t="shared" si="7"/>
        <v>群馬県上野村</v>
      </c>
      <c r="E504" s="47" t="s">
        <v>2235</v>
      </c>
    </row>
    <row r="505" spans="1:5" x14ac:dyDescent="0.4">
      <c r="A505" s="46" t="str">
        <f>B505&amp;COUNTIF($B$2:B505,B505)</f>
        <v>群馬県16</v>
      </c>
      <c r="B505" s="44" t="s">
        <v>882</v>
      </c>
      <c r="C505" s="44" t="s">
        <v>898</v>
      </c>
      <c r="D505" s="44" t="str">
        <f t="shared" si="7"/>
        <v>群馬県神流町</v>
      </c>
      <c r="E505" s="47" t="s">
        <v>2235</v>
      </c>
    </row>
    <row r="506" spans="1:5" x14ac:dyDescent="0.4">
      <c r="A506" s="46" t="str">
        <f>B506&amp;COUNTIF($B$2:B506,B506)</f>
        <v>群馬県17</v>
      </c>
      <c r="B506" s="44" t="s">
        <v>882</v>
      </c>
      <c r="C506" s="44" t="s">
        <v>899</v>
      </c>
      <c r="D506" s="44" t="str">
        <f t="shared" si="7"/>
        <v>群馬県下仁田町</v>
      </c>
      <c r="E506" s="47" t="s">
        <v>2236</v>
      </c>
    </row>
    <row r="507" spans="1:5" x14ac:dyDescent="0.4">
      <c r="A507" s="46" t="str">
        <f>B507&amp;COUNTIF($B$2:B507,B507)</f>
        <v>群馬県18</v>
      </c>
      <c r="B507" s="44" t="s">
        <v>882</v>
      </c>
      <c r="C507" s="44" t="s">
        <v>900</v>
      </c>
      <c r="D507" s="44" t="str">
        <f t="shared" si="7"/>
        <v>群馬県南牧村</v>
      </c>
      <c r="E507" s="47" t="s">
        <v>2236</v>
      </c>
    </row>
    <row r="508" spans="1:5" x14ac:dyDescent="0.4">
      <c r="A508" s="46" t="str">
        <f>B508&amp;COUNTIF($B$2:B508,B508)</f>
        <v>群馬県19</v>
      </c>
      <c r="B508" s="44" t="s">
        <v>882</v>
      </c>
      <c r="C508" s="44" t="s">
        <v>901</v>
      </c>
      <c r="D508" s="44" t="str">
        <f t="shared" si="7"/>
        <v>群馬県甘楽町</v>
      </c>
      <c r="E508" s="47" t="s">
        <v>2236</v>
      </c>
    </row>
    <row r="509" spans="1:5" x14ac:dyDescent="0.4">
      <c r="A509" s="46" t="str">
        <f>B509&amp;COUNTIF($B$2:B509,B509)</f>
        <v>群馬県20</v>
      </c>
      <c r="B509" s="44" t="s">
        <v>882</v>
      </c>
      <c r="C509" s="44" t="s">
        <v>902</v>
      </c>
      <c r="D509" s="44" t="str">
        <f t="shared" si="7"/>
        <v>群馬県中之条町</v>
      </c>
      <c r="E509" s="47" t="s">
        <v>2237</v>
      </c>
    </row>
    <row r="510" spans="1:5" x14ac:dyDescent="0.4">
      <c r="A510" s="46" t="str">
        <f>B510&amp;COUNTIF($B$2:B510,B510)</f>
        <v>群馬県21</v>
      </c>
      <c r="B510" s="44" t="s">
        <v>882</v>
      </c>
      <c r="C510" s="44" t="s">
        <v>903</v>
      </c>
      <c r="D510" s="44" t="str">
        <f t="shared" si="7"/>
        <v>群馬県長野原町</v>
      </c>
      <c r="E510" s="47" t="s">
        <v>2237</v>
      </c>
    </row>
    <row r="511" spans="1:5" x14ac:dyDescent="0.4">
      <c r="A511" s="46" t="str">
        <f>B511&amp;COUNTIF($B$2:B511,B511)</f>
        <v>群馬県22</v>
      </c>
      <c r="B511" s="44" t="s">
        <v>882</v>
      </c>
      <c r="C511" s="44" t="s">
        <v>904</v>
      </c>
      <c r="D511" s="44" t="str">
        <f t="shared" si="7"/>
        <v>群馬県嬬恋村</v>
      </c>
      <c r="E511" s="47" t="s">
        <v>2237</v>
      </c>
    </row>
    <row r="512" spans="1:5" x14ac:dyDescent="0.4">
      <c r="A512" s="46" t="str">
        <f>B512&amp;COUNTIF($B$2:B512,B512)</f>
        <v>群馬県23</v>
      </c>
      <c r="B512" s="44" t="s">
        <v>882</v>
      </c>
      <c r="C512" s="44" t="s">
        <v>905</v>
      </c>
      <c r="D512" s="44" t="str">
        <f t="shared" si="7"/>
        <v>群馬県草津町</v>
      </c>
      <c r="E512" s="47" t="s">
        <v>2237</v>
      </c>
    </row>
    <row r="513" spans="1:5" x14ac:dyDescent="0.4">
      <c r="A513" s="46" t="str">
        <f>B513&amp;COUNTIF($B$2:B513,B513)</f>
        <v>群馬県24</v>
      </c>
      <c r="B513" s="44" t="s">
        <v>882</v>
      </c>
      <c r="C513" s="44" t="s">
        <v>906</v>
      </c>
      <c r="D513" s="44" t="str">
        <f t="shared" si="7"/>
        <v>群馬県高山村</v>
      </c>
      <c r="E513" s="47" t="s">
        <v>2237</v>
      </c>
    </row>
    <row r="514" spans="1:5" x14ac:dyDescent="0.4">
      <c r="A514" s="46" t="str">
        <f>B514&amp;COUNTIF($B$2:B514,B514)</f>
        <v>群馬県25</v>
      </c>
      <c r="B514" s="44" t="s">
        <v>882</v>
      </c>
      <c r="C514" s="44" t="s">
        <v>907</v>
      </c>
      <c r="D514" s="44" t="str">
        <f t="shared" ref="D514:D577" si="8">B514&amp;C514</f>
        <v>群馬県東吾妻町</v>
      </c>
      <c r="E514" s="47" t="s">
        <v>2237</v>
      </c>
    </row>
    <row r="515" spans="1:5" x14ac:dyDescent="0.4">
      <c r="A515" s="46" t="str">
        <f>B515&amp;COUNTIF($B$2:B515,B515)</f>
        <v>群馬県26</v>
      </c>
      <c r="B515" s="44" t="s">
        <v>882</v>
      </c>
      <c r="C515" s="44" t="s">
        <v>908</v>
      </c>
      <c r="D515" s="44" t="str">
        <f t="shared" si="8"/>
        <v>群馬県片品村</v>
      </c>
      <c r="E515" s="47" t="s">
        <v>2233</v>
      </c>
    </row>
    <row r="516" spans="1:5" x14ac:dyDescent="0.4">
      <c r="A516" s="46" t="str">
        <f>B516&amp;COUNTIF($B$2:B516,B516)</f>
        <v>群馬県27</v>
      </c>
      <c r="B516" s="44" t="s">
        <v>882</v>
      </c>
      <c r="C516" s="44" t="s">
        <v>909</v>
      </c>
      <c r="D516" s="44" t="str">
        <f t="shared" si="8"/>
        <v>群馬県川場村</v>
      </c>
      <c r="E516" s="47" t="s">
        <v>2233</v>
      </c>
    </row>
    <row r="517" spans="1:5" x14ac:dyDescent="0.4">
      <c r="A517" s="46" t="str">
        <f>B517&amp;COUNTIF($B$2:B517,B517)</f>
        <v>群馬県28</v>
      </c>
      <c r="B517" s="44" t="s">
        <v>882</v>
      </c>
      <c r="C517" s="44" t="s">
        <v>784</v>
      </c>
      <c r="D517" s="44" t="str">
        <f t="shared" si="8"/>
        <v>群馬県昭和村</v>
      </c>
      <c r="E517" s="47" t="s">
        <v>2233</v>
      </c>
    </row>
    <row r="518" spans="1:5" x14ac:dyDescent="0.4">
      <c r="A518" s="46" t="str">
        <f>B518&amp;COUNTIF($B$2:B518,B518)</f>
        <v>群馬県29</v>
      </c>
      <c r="B518" s="44" t="s">
        <v>882</v>
      </c>
      <c r="C518" s="44" t="s">
        <v>910</v>
      </c>
      <c r="D518" s="44" t="str">
        <f t="shared" si="8"/>
        <v>群馬県みなかみ町</v>
      </c>
      <c r="E518" s="47" t="s">
        <v>2233</v>
      </c>
    </row>
    <row r="519" spans="1:5" x14ac:dyDescent="0.4">
      <c r="A519" s="46" t="str">
        <f>B519&amp;COUNTIF($B$2:B519,B519)</f>
        <v>群馬県30</v>
      </c>
      <c r="B519" s="44" t="s">
        <v>882</v>
      </c>
      <c r="C519" s="44" t="s">
        <v>911</v>
      </c>
      <c r="D519" s="44" t="str">
        <f t="shared" si="8"/>
        <v>群馬県玉村町</v>
      </c>
      <c r="E519" s="47" t="s">
        <v>2231</v>
      </c>
    </row>
    <row r="520" spans="1:5" x14ac:dyDescent="0.4">
      <c r="A520" s="46" t="str">
        <f>B520&amp;COUNTIF($B$2:B520,B520)</f>
        <v>群馬県31</v>
      </c>
      <c r="B520" s="44" t="s">
        <v>882</v>
      </c>
      <c r="C520" s="44" t="s">
        <v>912</v>
      </c>
      <c r="D520" s="44" t="str">
        <f t="shared" si="8"/>
        <v>群馬県板倉町</v>
      </c>
      <c r="E520" s="47" t="s">
        <v>2232</v>
      </c>
    </row>
    <row r="521" spans="1:5" x14ac:dyDescent="0.4">
      <c r="A521" s="46" t="str">
        <f>B521&amp;COUNTIF($B$2:B521,B521)</f>
        <v>群馬県32</v>
      </c>
      <c r="B521" s="44" t="s">
        <v>882</v>
      </c>
      <c r="C521" s="44" t="s">
        <v>913</v>
      </c>
      <c r="D521" s="44" t="str">
        <f t="shared" si="8"/>
        <v>群馬県明和町</v>
      </c>
      <c r="E521" s="47" t="s">
        <v>2232</v>
      </c>
    </row>
    <row r="522" spans="1:5" x14ac:dyDescent="0.4">
      <c r="A522" s="46" t="str">
        <f>B522&amp;COUNTIF($B$2:B522,B522)</f>
        <v>群馬県33</v>
      </c>
      <c r="B522" s="44" t="s">
        <v>882</v>
      </c>
      <c r="C522" s="44" t="s">
        <v>914</v>
      </c>
      <c r="D522" s="44" t="str">
        <f t="shared" si="8"/>
        <v>群馬県千代田町</v>
      </c>
      <c r="E522" s="47" t="s">
        <v>2232</v>
      </c>
    </row>
    <row r="523" spans="1:5" x14ac:dyDescent="0.4">
      <c r="A523" s="46" t="str">
        <f>B523&amp;COUNTIF($B$2:B523,B523)</f>
        <v>群馬県34</v>
      </c>
      <c r="B523" s="44" t="s">
        <v>882</v>
      </c>
      <c r="C523" s="44" t="s">
        <v>915</v>
      </c>
      <c r="D523" s="44" t="str">
        <f t="shared" si="8"/>
        <v>群馬県大泉町</v>
      </c>
      <c r="E523" s="47" t="s">
        <v>2232</v>
      </c>
    </row>
    <row r="524" spans="1:5" x14ac:dyDescent="0.4">
      <c r="A524" s="46" t="str">
        <f>B524&amp;COUNTIF($B$2:B524,B524)</f>
        <v>群馬県35</v>
      </c>
      <c r="B524" s="44" t="s">
        <v>882</v>
      </c>
      <c r="C524" s="44" t="s">
        <v>916</v>
      </c>
      <c r="D524" s="44" t="str">
        <f t="shared" si="8"/>
        <v>群馬県邑楽町</v>
      </c>
      <c r="E524" s="47" t="s">
        <v>2232</v>
      </c>
    </row>
    <row r="525" spans="1:5" x14ac:dyDescent="0.4">
      <c r="A525" s="46" t="str">
        <f>B525&amp;COUNTIF($B$2:B525,B525)</f>
        <v>埼玉県1</v>
      </c>
      <c r="B525" s="44" t="s">
        <v>917</v>
      </c>
      <c r="C525" s="44" t="s">
        <v>2238</v>
      </c>
      <c r="D525" s="44" t="str">
        <f t="shared" si="8"/>
        <v>埼玉県さいたま市西区</v>
      </c>
      <c r="E525" s="47" t="s">
        <v>2239</v>
      </c>
    </row>
    <row r="526" spans="1:5" x14ac:dyDescent="0.4">
      <c r="A526" s="46" t="str">
        <f>B526&amp;COUNTIF($B$2:B526,B526)</f>
        <v>埼玉県2</v>
      </c>
      <c r="B526" s="44" t="s">
        <v>917</v>
      </c>
      <c r="C526" s="44" t="s">
        <v>2240</v>
      </c>
      <c r="D526" s="44" t="str">
        <f t="shared" si="8"/>
        <v>埼玉県さいたま市北区</v>
      </c>
      <c r="E526" s="47" t="s">
        <v>2239</v>
      </c>
    </row>
    <row r="527" spans="1:5" x14ac:dyDescent="0.4">
      <c r="A527" s="46" t="str">
        <f>B527&amp;COUNTIF($B$2:B527,B527)</f>
        <v>埼玉県3</v>
      </c>
      <c r="B527" s="44" t="s">
        <v>917</v>
      </c>
      <c r="C527" s="44" t="s">
        <v>2241</v>
      </c>
      <c r="D527" s="44" t="str">
        <f t="shared" si="8"/>
        <v>埼玉県さいたま市大宮区</v>
      </c>
      <c r="E527" s="47" t="s">
        <v>2239</v>
      </c>
    </row>
    <row r="528" spans="1:5" x14ac:dyDescent="0.4">
      <c r="A528" s="46" t="str">
        <f>B528&amp;COUNTIF($B$2:B528,B528)</f>
        <v>埼玉県4</v>
      </c>
      <c r="B528" s="44" t="s">
        <v>917</v>
      </c>
      <c r="C528" s="44" t="s">
        <v>2242</v>
      </c>
      <c r="D528" s="44" t="str">
        <f t="shared" si="8"/>
        <v>埼玉県さいたま市見沼区</v>
      </c>
      <c r="E528" s="47" t="s">
        <v>2239</v>
      </c>
    </row>
    <row r="529" spans="1:5" x14ac:dyDescent="0.4">
      <c r="A529" s="46" t="str">
        <f>B529&amp;COUNTIF($B$2:B529,B529)</f>
        <v>埼玉県5</v>
      </c>
      <c r="B529" s="44" t="s">
        <v>917</v>
      </c>
      <c r="C529" s="44" t="s">
        <v>2243</v>
      </c>
      <c r="D529" s="44" t="str">
        <f t="shared" si="8"/>
        <v>埼玉県さいたま市中央区</v>
      </c>
      <c r="E529" s="47" t="s">
        <v>2239</v>
      </c>
    </row>
    <row r="530" spans="1:5" x14ac:dyDescent="0.4">
      <c r="A530" s="46" t="str">
        <f>B530&amp;COUNTIF($B$2:B530,B530)</f>
        <v>埼玉県6</v>
      </c>
      <c r="B530" s="44" t="s">
        <v>917</v>
      </c>
      <c r="C530" s="44" t="s">
        <v>2244</v>
      </c>
      <c r="D530" s="44" t="str">
        <f t="shared" si="8"/>
        <v>埼玉県さいたま市桜区</v>
      </c>
      <c r="E530" s="47" t="s">
        <v>2239</v>
      </c>
    </row>
    <row r="531" spans="1:5" x14ac:dyDescent="0.4">
      <c r="A531" s="46" t="str">
        <f>B531&amp;COUNTIF($B$2:B531,B531)</f>
        <v>埼玉県7</v>
      </c>
      <c r="B531" s="44" t="s">
        <v>917</v>
      </c>
      <c r="C531" s="44" t="s">
        <v>2245</v>
      </c>
      <c r="D531" s="44" t="str">
        <f t="shared" si="8"/>
        <v>埼玉県さいたま市浦和区</v>
      </c>
      <c r="E531" s="47" t="s">
        <v>2239</v>
      </c>
    </row>
    <row r="532" spans="1:5" x14ac:dyDescent="0.4">
      <c r="A532" s="46" t="str">
        <f>B532&amp;COUNTIF($B$2:B532,B532)</f>
        <v>埼玉県8</v>
      </c>
      <c r="B532" s="44" t="s">
        <v>917</v>
      </c>
      <c r="C532" s="44" t="s">
        <v>2246</v>
      </c>
      <c r="D532" s="44" t="str">
        <f t="shared" si="8"/>
        <v>埼玉県さいたま市南区</v>
      </c>
      <c r="E532" s="47" t="s">
        <v>2239</v>
      </c>
    </row>
    <row r="533" spans="1:5" x14ac:dyDescent="0.4">
      <c r="A533" s="46" t="str">
        <f>B533&amp;COUNTIF($B$2:B533,B533)</f>
        <v>埼玉県9</v>
      </c>
      <c r="B533" s="44" t="s">
        <v>917</v>
      </c>
      <c r="C533" s="44" t="s">
        <v>2247</v>
      </c>
      <c r="D533" s="44" t="str">
        <f t="shared" si="8"/>
        <v>埼玉県さいたま市緑区</v>
      </c>
      <c r="E533" s="47" t="s">
        <v>2239</v>
      </c>
    </row>
    <row r="534" spans="1:5" x14ac:dyDescent="0.4">
      <c r="A534" s="46" t="str">
        <f>B534&amp;COUNTIF($B$2:B534,B534)</f>
        <v>埼玉県10</v>
      </c>
      <c r="B534" s="44" t="s">
        <v>917</v>
      </c>
      <c r="C534" s="44" t="s">
        <v>2248</v>
      </c>
      <c r="D534" s="44" t="str">
        <f t="shared" si="8"/>
        <v>埼玉県さいたま市岩槻区</v>
      </c>
      <c r="E534" s="47" t="s">
        <v>2239</v>
      </c>
    </row>
    <row r="535" spans="1:5" x14ac:dyDescent="0.4">
      <c r="A535" s="46" t="str">
        <f>B535&amp;COUNTIF($B$2:B535,B535)</f>
        <v>埼玉県11</v>
      </c>
      <c r="B535" s="44" t="s">
        <v>917</v>
      </c>
      <c r="C535" s="44" t="s">
        <v>918</v>
      </c>
      <c r="D535" s="44" t="str">
        <f t="shared" si="8"/>
        <v>埼玉県川越市</v>
      </c>
      <c r="E535" s="47" t="s">
        <v>2249</v>
      </c>
    </row>
    <row r="536" spans="1:5" x14ac:dyDescent="0.4">
      <c r="A536" s="46" t="str">
        <f>B536&amp;COUNTIF($B$2:B536,B536)</f>
        <v>埼玉県12</v>
      </c>
      <c r="B536" s="44" t="s">
        <v>917</v>
      </c>
      <c r="C536" s="44" t="s">
        <v>919</v>
      </c>
      <c r="D536" s="44" t="str">
        <f t="shared" si="8"/>
        <v>埼玉県熊谷市</v>
      </c>
      <c r="E536" s="47" t="s">
        <v>2250</v>
      </c>
    </row>
    <row r="537" spans="1:5" x14ac:dyDescent="0.4">
      <c r="A537" s="46" t="str">
        <f>B537&amp;COUNTIF($B$2:B537,B537)</f>
        <v>埼玉県13</v>
      </c>
      <c r="B537" s="44" t="s">
        <v>917</v>
      </c>
      <c r="C537" s="44" t="s">
        <v>920</v>
      </c>
      <c r="D537" s="44" t="str">
        <f t="shared" si="8"/>
        <v>埼玉県川口市</v>
      </c>
      <c r="E537" s="47" t="s">
        <v>2251</v>
      </c>
    </row>
    <row r="538" spans="1:5" x14ac:dyDescent="0.4">
      <c r="A538" s="46" t="str">
        <f>B538&amp;COUNTIF($B$2:B538,B538)</f>
        <v>埼玉県14</v>
      </c>
      <c r="B538" s="44" t="s">
        <v>917</v>
      </c>
      <c r="C538" s="44" t="s">
        <v>921</v>
      </c>
      <c r="D538" s="44" t="str">
        <f t="shared" si="8"/>
        <v>埼玉県行田市</v>
      </c>
      <c r="E538" s="47" t="s">
        <v>2252</v>
      </c>
    </row>
    <row r="539" spans="1:5" x14ac:dyDescent="0.4">
      <c r="A539" s="46" t="str">
        <f>B539&amp;COUNTIF($B$2:B539,B539)</f>
        <v>埼玉県15</v>
      </c>
      <c r="B539" s="44" t="s">
        <v>917</v>
      </c>
      <c r="C539" s="44" t="s">
        <v>922</v>
      </c>
      <c r="D539" s="44" t="str">
        <f t="shared" si="8"/>
        <v>埼玉県秩父市</v>
      </c>
      <c r="E539" s="47" t="s">
        <v>2253</v>
      </c>
    </row>
    <row r="540" spans="1:5" x14ac:dyDescent="0.4">
      <c r="A540" s="46" t="str">
        <f>B540&amp;COUNTIF($B$2:B540,B540)</f>
        <v>埼玉県16</v>
      </c>
      <c r="B540" s="44" t="s">
        <v>917</v>
      </c>
      <c r="C540" s="44" t="s">
        <v>923</v>
      </c>
      <c r="D540" s="44" t="str">
        <f t="shared" si="8"/>
        <v>埼玉県所沢市</v>
      </c>
      <c r="E540" s="47" t="s">
        <v>2254</v>
      </c>
    </row>
    <row r="541" spans="1:5" x14ac:dyDescent="0.4">
      <c r="A541" s="46" t="str">
        <f>B541&amp;COUNTIF($B$2:B541,B541)</f>
        <v>埼玉県17</v>
      </c>
      <c r="B541" s="44" t="s">
        <v>917</v>
      </c>
      <c r="C541" s="44" t="s">
        <v>924</v>
      </c>
      <c r="D541" s="44" t="str">
        <f t="shared" si="8"/>
        <v>埼玉県飯能市</v>
      </c>
      <c r="E541" s="47" t="s">
        <v>2254</v>
      </c>
    </row>
    <row r="542" spans="1:5" x14ac:dyDescent="0.4">
      <c r="A542" s="46" t="str">
        <f>B542&amp;COUNTIF($B$2:B542,B542)</f>
        <v>埼玉県18</v>
      </c>
      <c r="B542" s="44" t="s">
        <v>917</v>
      </c>
      <c r="C542" s="44" t="s">
        <v>925</v>
      </c>
      <c r="D542" s="44" t="str">
        <f t="shared" si="8"/>
        <v>埼玉県加須市</v>
      </c>
      <c r="E542" s="47" t="s">
        <v>2252</v>
      </c>
    </row>
    <row r="543" spans="1:5" x14ac:dyDescent="0.4">
      <c r="A543" s="46" t="str">
        <f>B543&amp;COUNTIF($B$2:B543,B543)</f>
        <v>埼玉県19</v>
      </c>
      <c r="B543" s="44" t="s">
        <v>917</v>
      </c>
      <c r="C543" s="44" t="s">
        <v>926</v>
      </c>
      <c r="D543" s="44" t="str">
        <f t="shared" si="8"/>
        <v>埼玉県本庄市</v>
      </c>
      <c r="E543" s="47" t="s">
        <v>2250</v>
      </c>
    </row>
    <row r="544" spans="1:5" x14ac:dyDescent="0.4">
      <c r="A544" s="46" t="str">
        <f>B544&amp;COUNTIF($B$2:B544,B544)</f>
        <v>埼玉県20</v>
      </c>
      <c r="B544" s="44" t="s">
        <v>917</v>
      </c>
      <c r="C544" s="44" t="s">
        <v>927</v>
      </c>
      <c r="D544" s="44" t="str">
        <f t="shared" si="8"/>
        <v>埼玉県東松山市</v>
      </c>
      <c r="E544" s="47" t="s">
        <v>2249</v>
      </c>
    </row>
    <row r="545" spans="1:5" x14ac:dyDescent="0.4">
      <c r="A545" s="46" t="str">
        <f>B545&amp;COUNTIF($B$2:B545,B545)</f>
        <v>埼玉県21</v>
      </c>
      <c r="B545" s="44" t="s">
        <v>917</v>
      </c>
      <c r="C545" s="44" t="s">
        <v>928</v>
      </c>
      <c r="D545" s="44" t="str">
        <f t="shared" si="8"/>
        <v>埼玉県春日部市</v>
      </c>
      <c r="E545" s="47" t="s">
        <v>2255</v>
      </c>
    </row>
    <row r="546" spans="1:5" x14ac:dyDescent="0.4">
      <c r="A546" s="46" t="str">
        <f>B546&amp;COUNTIF($B$2:B546,B546)</f>
        <v>埼玉県22</v>
      </c>
      <c r="B546" s="44" t="s">
        <v>917</v>
      </c>
      <c r="C546" s="44" t="s">
        <v>929</v>
      </c>
      <c r="D546" s="44" t="str">
        <f t="shared" si="8"/>
        <v>埼玉県狭山市</v>
      </c>
      <c r="E546" s="47" t="s">
        <v>2254</v>
      </c>
    </row>
    <row r="547" spans="1:5" x14ac:dyDescent="0.4">
      <c r="A547" s="46" t="str">
        <f>B547&amp;COUNTIF($B$2:B547,B547)</f>
        <v>埼玉県23</v>
      </c>
      <c r="B547" s="44" t="s">
        <v>917</v>
      </c>
      <c r="C547" s="44" t="s">
        <v>930</v>
      </c>
      <c r="D547" s="44" t="str">
        <f t="shared" si="8"/>
        <v>埼玉県羽生市</v>
      </c>
      <c r="E547" s="47" t="s">
        <v>2252</v>
      </c>
    </row>
    <row r="548" spans="1:5" x14ac:dyDescent="0.4">
      <c r="A548" s="46" t="str">
        <f>B548&amp;COUNTIF($B$2:B548,B548)</f>
        <v>埼玉県24</v>
      </c>
      <c r="B548" s="44" t="s">
        <v>917</v>
      </c>
      <c r="C548" s="44" t="s">
        <v>931</v>
      </c>
      <c r="D548" s="44" t="str">
        <f t="shared" si="8"/>
        <v>埼玉県鴻巣市</v>
      </c>
      <c r="E548" s="47" t="s">
        <v>2256</v>
      </c>
    </row>
    <row r="549" spans="1:5" x14ac:dyDescent="0.4">
      <c r="A549" s="46" t="str">
        <f>B549&amp;COUNTIF($B$2:B549,B549)</f>
        <v>埼玉県25</v>
      </c>
      <c r="B549" s="44" t="s">
        <v>917</v>
      </c>
      <c r="C549" s="44" t="s">
        <v>932</v>
      </c>
      <c r="D549" s="44" t="str">
        <f t="shared" si="8"/>
        <v>埼玉県深谷市</v>
      </c>
      <c r="E549" s="47" t="s">
        <v>2250</v>
      </c>
    </row>
    <row r="550" spans="1:5" x14ac:dyDescent="0.4">
      <c r="A550" s="46" t="str">
        <f>B550&amp;COUNTIF($B$2:B550,B550)</f>
        <v>埼玉県26</v>
      </c>
      <c r="B550" s="44" t="s">
        <v>917</v>
      </c>
      <c r="C550" s="44" t="s">
        <v>933</v>
      </c>
      <c r="D550" s="44" t="str">
        <f t="shared" si="8"/>
        <v>埼玉県上尾市</v>
      </c>
      <c r="E550" s="47" t="s">
        <v>2256</v>
      </c>
    </row>
    <row r="551" spans="1:5" x14ac:dyDescent="0.4">
      <c r="A551" s="46" t="str">
        <f>B551&amp;COUNTIF($B$2:B551,B551)</f>
        <v>埼玉県27</v>
      </c>
      <c r="B551" s="44" t="s">
        <v>917</v>
      </c>
      <c r="C551" s="44" t="s">
        <v>934</v>
      </c>
      <c r="D551" s="44" t="str">
        <f t="shared" si="8"/>
        <v>埼玉県草加市</v>
      </c>
      <c r="E551" s="47" t="s">
        <v>2255</v>
      </c>
    </row>
    <row r="552" spans="1:5" x14ac:dyDescent="0.4">
      <c r="A552" s="46" t="str">
        <f>B552&amp;COUNTIF($B$2:B552,B552)</f>
        <v>埼玉県28</v>
      </c>
      <c r="B552" s="44" t="s">
        <v>917</v>
      </c>
      <c r="C552" s="44" t="s">
        <v>935</v>
      </c>
      <c r="D552" s="44" t="str">
        <f t="shared" si="8"/>
        <v>埼玉県越谷市</v>
      </c>
      <c r="E552" s="47" t="s">
        <v>2255</v>
      </c>
    </row>
    <row r="553" spans="1:5" x14ac:dyDescent="0.4">
      <c r="A553" s="46" t="str">
        <f>B553&amp;COUNTIF($B$2:B553,B553)</f>
        <v>埼玉県29</v>
      </c>
      <c r="B553" s="44" t="s">
        <v>917</v>
      </c>
      <c r="C553" s="44" t="s">
        <v>936</v>
      </c>
      <c r="D553" s="44" t="str">
        <f t="shared" si="8"/>
        <v>埼玉県蕨市</v>
      </c>
      <c r="E553" s="47" t="s">
        <v>2251</v>
      </c>
    </row>
    <row r="554" spans="1:5" x14ac:dyDescent="0.4">
      <c r="A554" s="46" t="str">
        <f>B554&amp;COUNTIF($B$2:B554,B554)</f>
        <v>埼玉県30</v>
      </c>
      <c r="B554" s="44" t="s">
        <v>917</v>
      </c>
      <c r="C554" s="44" t="s">
        <v>937</v>
      </c>
      <c r="D554" s="44" t="str">
        <f t="shared" si="8"/>
        <v>埼玉県戸田市</v>
      </c>
      <c r="E554" s="47" t="s">
        <v>2251</v>
      </c>
    </row>
    <row r="555" spans="1:5" x14ac:dyDescent="0.4">
      <c r="A555" s="46" t="str">
        <f>B555&amp;COUNTIF($B$2:B555,B555)</f>
        <v>埼玉県31</v>
      </c>
      <c r="B555" s="44" t="s">
        <v>917</v>
      </c>
      <c r="C555" s="44" t="s">
        <v>938</v>
      </c>
      <c r="D555" s="44" t="str">
        <f t="shared" si="8"/>
        <v>埼玉県入間市</v>
      </c>
      <c r="E555" s="47" t="s">
        <v>2254</v>
      </c>
    </row>
    <row r="556" spans="1:5" x14ac:dyDescent="0.4">
      <c r="A556" s="46" t="str">
        <f>B556&amp;COUNTIF($B$2:B556,B556)</f>
        <v>埼玉県32</v>
      </c>
      <c r="B556" s="44" t="s">
        <v>917</v>
      </c>
      <c r="C556" s="44" t="s">
        <v>939</v>
      </c>
      <c r="D556" s="44" t="str">
        <f t="shared" si="8"/>
        <v>埼玉県朝霞市</v>
      </c>
      <c r="E556" s="47" t="s">
        <v>2257</v>
      </c>
    </row>
    <row r="557" spans="1:5" x14ac:dyDescent="0.4">
      <c r="A557" s="46" t="str">
        <f>B557&amp;COUNTIF($B$2:B557,B557)</f>
        <v>埼玉県33</v>
      </c>
      <c r="B557" s="44" t="s">
        <v>917</v>
      </c>
      <c r="C557" s="44" t="s">
        <v>940</v>
      </c>
      <c r="D557" s="44" t="str">
        <f t="shared" si="8"/>
        <v>埼玉県志木市</v>
      </c>
      <c r="E557" s="47" t="s">
        <v>2257</v>
      </c>
    </row>
    <row r="558" spans="1:5" x14ac:dyDescent="0.4">
      <c r="A558" s="46" t="str">
        <f>B558&amp;COUNTIF($B$2:B558,B558)</f>
        <v>埼玉県34</v>
      </c>
      <c r="B558" s="44" t="s">
        <v>917</v>
      </c>
      <c r="C558" s="44" t="s">
        <v>941</v>
      </c>
      <c r="D558" s="44" t="str">
        <f t="shared" si="8"/>
        <v>埼玉県和光市</v>
      </c>
      <c r="E558" s="47" t="s">
        <v>2257</v>
      </c>
    </row>
    <row r="559" spans="1:5" x14ac:dyDescent="0.4">
      <c r="A559" s="46" t="str">
        <f>B559&amp;COUNTIF($B$2:B559,B559)</f>
        <v>埼玉県35</v>
      </c>
      <c r="B559" s="44" t="s">
        <v>917</v>
      </c>
      <c r="C559" s="44" t="s">
        <v>942</v>
      </c>
      <c r="D559" s="44" t="str">
        <f t="shared" si="8"/>
        <v>埼玉県新座市</v>
      </c>
      <c r="E559" s="47" t="s">
        <v>2257</v>
      </c>
    </row>
    <row r="560" spans="1:5" x14ac:dyDescent="0.4">
      <c r="A560" s="46" t="str">
        <f>B560&amp;COUNTIF($B$2:B560,B560)</f>
        <v>埼玉県36</v>
      </c>
      <c r="B560" s="44" t="s">
        <v>917</v>
      </c>
      <c r="C560" s="44" t="s">
        <v>943</v>
      </c>
      <c r="D560" s="44" t="str">
        <f t="shared" si="8"/>
        <v>埼玉県桶川市</v>
      </c>
      <c r="E560" s="47" t="s">
        <v>2256</v>
      </c>
    </row>
    <row r="561" spans="1:5" x14ac:dyDescent="0.4">
      <c r="A561" s="46" t="str">
        <f>B561&amp;COUNTIF($B$2:B561,B561)</f>
        <v>埼玉県37</v>
      </c>
      <c r="B561" s="44" t="s">
        <v>917</v>
      </c>
      <c r="C561" s="44" t="s">
        <v>944</v>
      </c>
      <c r="D561" s="44" t="str">
        <f t="shared" si="8"/>
        <v>埼玉県久喜市</v>
      </c>
      <c r="E561" s="47" t="s">
        <v>2252</v>
      </c>
    </row>
    <row r="562" spans="1:5" x14ac:dyDescent="0.4">
      <c r="A562" s="46" t="str">
        <f>B562&amp;COUNTIF($B$2:B562,B562)</f>
        <v>埼玉県38</v>
      </c>
      <c r="B562" s="44" t="s">
        <v>917</v>
      </c>
      <c r="C562" s="44" t="s">
        <v>945</v>
      </c>
      <c r="D562" s="44" t="str">
        <f t="shared" si="8"/>
        <v>埼玉県北本市</v>
      </c>
      <c r="E562" s="47" t="s">
        <v>2256</v>
      </c>
    </row>
    <row r="563" spans="1:5" x14ac:dyDescent="0.4">
      <c r="A563" s="46" t="str">
        <f>B563&amp;COUNTIF($B$2:B563,B563)</f>
        <v>埼玉県39</v>
      </c>
      <c r="B563" s="44" t="s">
        <v>917</v>
      </c>
      <c r="C563" s="44" t="s">
        <v>946</v>
      </c>
      <c r="D563" s="44" t="str">
        <f t="shared" si="8"/>
        <v>埼玉県八潮市</v>
      </c>
      <c r="E563" s="47" t="s">
        <v>2255</v>
      </c>
    </row>
    <row r="564" spans="1:5" x14ac:dyDescent="0.4">
      <c r="A564" s="46" t="str">
        <f>B564&amp;COUNTIF($B$2:B564,B564)</f>
        <v>埼玉県40</v>
      </c>
      <c r="B564" s="44" t="s">
        <v>917</v>
      </c>
      <c r="C564" s="44" t="s">
        <v>947</v>
      </c>
      <c r="D564" s="44" t="str">
        <f t="shared" si="8"/>
        <v>埼玉県富士見市</v>
      </c>
      <c r="E564" s="47" t="s">
        <v>2257</v>
      </c>
    </row>
    <row r="565" spans="1:5" x14ac:dyDescent="0.4">
      <c r="A565" s="46" t="str">
        <f>B565&amp;COUNTIF($B$2:B565,B565)</f>
        <v>埼玉県41</v>
      </c>
      <c r="B565" s="44" t="s">
        <v>917</v>
      </c>
      <c r="C565" s="44" t="s">
        <v>948</v>
      </c>
      <c r="D565" s="44" t="str">
        <f t="shared" si="8"/>
        <v>埼玉県三郷市</v>
      </c>
      <c r="E565" s="47" t="s">
        <v>2255</v>
      </c>
    </row>
    <row r="566" spans="1:5" x14ac:dyDescent="0.4">
      <c r="A566" s="46" t="str">
        <f>B566&amp;COUNTIF($B$2:B566,B566)</f>
        <v>埼玉県42</v>
      </c>
      <c r="B566" s="44" t="s">
        <v>917</v>
      </c>
      <c r="C566" s="44" t="s">
        <v>949</v>
      </c>
      <c r="D566" s="44" t="str">
        <f t="shared" si="8"/>
        <v>埼玉県蓮田市</v>
      </c>
      <c r="E566" s="47" t="s">
        <v>2252</v>
      </c>
    </row>
    <row r="567" spans="1:5" x14ac:dyDescent="0.4">
      <c r="A567" s="46" t="str">
        <f>B567&amp;COUNTIF($B$2:B567,B567)</f>
        <v>埼玉県43</v>
      </c>
      <c r="B567" s="44" t="s">
        <v>917</v>
      </c>
      <c r="C567" s="44" t="s">
        <v>950</v>
      </c>
      <c r="D567" s="44" t="str">
        <f t="shared" si="8"/>
        <v>埼玉県坂戸市</v>
      </c>
      <c r="E567" s="47" t="s">
        <v>2249</v>
      </c>
    </row>
    <row r="568" spans="1:5" x14ac:dyDescent="0.4">
      <c r="A568" s="46" t="str">
        <f>B568&amp;COUNTIF($B$2:B568,B568)</f>
        <v>埼玉県44</v>
      </c>
      <c r="B568" s="44" t="s">
        <v>917</v>
      </c>
      <c r="C568" s="44" t="s">
        <v>951</v>
      </c>
      <c r="D568" s="44" t="str">
        <f t="shared" si="8"/>
        <v>埼玉県幸手市</v>
      </c>
      <c r="E568" s="47" t="s">
        <v>2252</v>
      </c>
    </row>
    <row r="569" spans="1:5" x14ac:dyDescent="0.4">
      <c r="A569" s="46" t="str">
        <f>B569&amp;COUNTIF($B$2:B569,B569)</f>
        <v>埼玉県45</v>
      </c>
      <c r="B569" s="44" t="s">
        <v>917</v>
      </c>
      <c r="C569" s="44" t="s">
        <v>952</v>
      </c>
      <c r="D569" s="44" t="str">
        <f t="shared" si="8"/>
        <v>埼玉県鶴ヶ島市</v>
      </c>
      <c r="E569" s="47" t="s">
        <v>2249</v>
      </c>
    </row>
    <row r="570" spans="1:5" x14ac:dyDescent="0.4">
      <c r="A570" s="46" t="str">
        <f>B570&amp;COUNTIF($B$2:B570,B570)</f>
        <v>埼玉県46</v>
      </c>
      <c r="B570" s="44" t="s">
        <v>917</v>
      </c>
      <c r="C570" s="44" t="s">
        <v>953</v>
      </c>
      <c r="D570" s="44" t="str">
        <f t="shared" si="8"/>
        <v>埼玉県日高市</v>
      </c>
      <c r="E570" s="47" t="s">
        <v>2254</v>
      </c>
    </row>
    <row r="571" spans="1:5" x14ac:dyDescent="0.4">
      <c r="A571" s="46" t="str">
        <f>B571&amp;COUNTIF($B$2:B571,B571)</f>
        <v>埼玉県47</v>
      </c>
      <c r="B571" s="44" t="s">
        <v>917</v>
      </c>
      <c r="C571" s="44" t="s">
        <v>954</v>
      </c>
      <c r="D571" s="44" t="str">
        <f t="shared" si="8"/>
        <v>埼玉県吉川市</v>
      </c>
      <c r="E571" s="47" t="s">
        <v>2255</v>
      </c>
    </row>
    <row r="572" spans="1:5" x14ac:dyDescent="0.4">
      <c r="A572" s="46" t="str">
        <f>B572&amp;COUNTIF($B$2:B572,B572)</f>
        <v>埼玉県48</v>
      </c>
      <c r="B572" s="44" t="s">
        <v>917</v>
      </c>
      <c r="C572" s="44" t="s">
        <v>955</v>
      </c>
      <c r="D572" s="44" t="str">
        <f t="shared" si="8"/>
        <v>埼玉県ふじみ野市</v>
      </c>
      <c r="E572" s="47" t="s">
        <v>2257</v>
      </c>
    </row>
    <row r="573" spans="1:5" x14ac:dyDescent="0.4">
      <c r="A573" s="46" t="str">
        <f>B573&amp;COUNTIF($B$2:B573,B573)</f>
        <v>埼玉県49</v>
      </c>
      <c r="B573" s="44" t="s">
        <v>917</v>
      </c>
      <c r="C573" s="44" t="s">
        <v>2258</v>
      </c>
      <c r="D573" s="44" t="str">
        <f t="shared" si="8"/>
        <v>埼玉県白岡市</v>
      </c>
      <c r="E573" s="47" t="s">
        <v>2252</v>
      </c>
    </row>
    <row r="574" spans="1:5" x14ac:dyDescent="0.4">
      <c r="A574" s="46" t="str">
        <f>B574&amp;COUNTIF($B$2:B574,B574)</f>
        <v>埼玉県50</v>
      </c>
      <c r="B574" s="44" t="s">
        <v>917</v>
      </c>
      <c r="C574" s="44" t="s">
        <v>956</v>
      </c>
      <c r="D574" s="44" t="str">
        <f t="shared" si="8"/>
        <v>埼玉県伊奈町</v>
      </c>
      <c r="E574" s="47" t="s">
        <v>2256</v>
      </c>
    </row>
    <row r="575" spans="1:5" x14ac:dyDescent="0.4">
      <c r="A575" s="46" t="str">
        <f>B575&amp;COUNTIF($B$2:B575,B575)</f>
        <v>埼玉県51</v>
      </c>
      <c r="B575" s="44" t="s">
        <v>917</v>
      </c>
      <c r="C575" s="44" t="s">
        <v>957</v>
      </c>
      <c r="D575" s="44" t="str">
        <f t="shared" si="8"/>
        <v>埼玉県三芳町</v>
      </c>
      <c r="E575" s="47" t="s">
        <v>2257</v>
      </c>
    </row>
    <row r="576" spans="1:5" x14ac:dyDescent="0.4">
      <c r="A576" s="46" t="str">
        <f>B576&amp;COUNTIF($B$2:B576,B576)</f>
        <v>埼玉県52</v>
      </c>
      <c r="B576" s="44" t="s">
        <v>917</v>
      </c>
      <c r="C576" s="44" t="s">
        <v>958</v>
      </c>
      <c r="D576" s="44" t="str">
        <f t="shared" si="8"/>
        <v>埼玉県毛呂山町</v>
      </c>
      <c r="E576" s="47" t="s">
        <v>2249</v>
      </c>
    </row>
    <row r="577" spans="1:5" x14ac:dyDescent="0.4">
      <c r="A577" s="46" t="str">
        <f>B577&amp;COUNTIF($B$2:B577,B577)</f>
        <v>埼玉県53</v>
      </c>
      <c r="B577" s="44" t="s">
        <v>917</v>
      </c>
      <c r="C577" s="44" t="s">
        <v>959</v>
      </c>
      <c r="D577" s="44" t="str">
        <f t="shared" si="8"/>
        <v>埼玉県越生町</v>
      </c>
      <c r="E577" s="47" t="s">
        <v>2249</v>
      </c>
    </row>
    <row r="578" spans="1:5" x14ac:dyDescent="0.4">
      <c r="A578" s="46" t="str">
        <f>B578&amp;COUNTIF($B$2:B578,B578)</f>
        <v>埼玉県54</v>
      </c>
      <c r="B578" s="44" t="s">
        <v>917</v>
      </c>
      <c r="C578" s="44" t="s">
        <v>960</v>
      </c>
      <c r="D578" s="44" t="str">
        <f t="shared" ref="D578:D641" si="9">B578&amp;C578</f>
        <v>埼玉県滑川町</v>
      </c>
      <c r="E578" s="47" t="s">
        <v>2249</v>
      </c>
    </row>
    <row r="579" spans="1:5" x14ac:dyDescent="0.4">
      <c r="A579" s="46" t="str">
        <f>B579&amp;COUNTIF($B$2:B579,B579)</f>
        <v>埼玉県55</v>
      </c>
      <c r="B579" s="44" t="s">
        <v>917</v>
      </c>
      <c r="C579" s="44" t="s">
        <v>961</v>
      </c>
      <c r="D579" s="44" t="str">
        <f t="shared" si="9"/>
        <v>埼玉県嵐山町</v>
      </c>
      <c r="E579" s="47" t="s">
        <v>2249</v>
      </c>
    </row>
    <row r="580" spans="1:5" x14ac:dyDescent="0.4">
      <c r="A580" s="46" t="str">
        <f>B580&amp;COUNTIF($B$2:B580,B580)</f>
        <v>埼玉県56</v>
      </c>
      <c r="B580" s="44" t="s">
        <v>917</v>
      </c>
      <c r="C580" s="44" t="s">
        <v>962</v>
      </c>
      <c r="D580" s="44" t="str">
        <f t="shared" si="9"/>
        <v>埼玉県小川町</v>
      </c>
      <c r="E580" s="47" t="s">
        <v>2249</v>
      </c>
    </row>
    <row r="581" spans="1:5" x14ac:dyDescent="0.4">
      <c r="A581" s="46" t="str">
        <f>B581&amp;COUNTIF($B$2:B581,B581)</f>
        <v>埼玉県57</v>
      </c>
      <c r="B581" s="44" t="s">
        <v>917</v>
      </c>
      <c r="C581" s="44" t="s">
        <v>963</v>
      </c>
      <c r="D581" s="44" t="str">
        <f t="shared" si="9"/>
        <v>埼玉県川島町</v>
      </c>
      <c r="E581" s="47" t="s">
        <v>2249</v>
      </c>
    </row>
    <row r="582" spans="1:5" x14ac:dyDescent="0.4">
      <c r="A582" s="46" t="str">
        <f>B582&amp;COUNTIF($B$2:B582,B582)</f>
        <v>埼玉県58</v>
      </c>
      <c r="B582" s="44" t="s">
        <v>917</v>
      </c>
      <c r="C582" s="44" t="s">
        <v>964</v>
      </c>
      <c r="D582" s="44" t="str">
        <f t="shared" si="9"/>
        <v>埼玉県吉見町</v>
      </c>
      <c r="E582" s="47" t="s">
        <v>2249</v>
      </c>
    </row>
    <row r="583" spans="1:5" x14ac:dyDescent="0.4">
      <c r="A583" s="46" t="str">
        <f>B583&amp;COUNTIF($B$2:B583,B583)</f>
        <v>埼玉県59</v>
      </c>
      <c r="B583" s="44" t="s">
        <v>917</v>
      </c>
      <c r="C583" s="44" t="s">
        <v>965</v>
      </c>
      <c r="D583" s="44" t="str">
        <f t="shared" si="9"/>
        <v>埼玉県鳩山町</v>
      </c>
      <c r="E583" s="47" t="s">
        <v>2249</v>
      </c>
    </row>
    <row r="584" spans="1:5" x14ac:dyDescent="0.4">
      <c r="A584" s="46" t="str">
        <f>B584&amp;COUNTIF($B$2:B584,B584)</f>
        <v>埼玉県60</v>
      </c>
      <c r="B584" s="44" t="s">
        <v>917</v>
      </c>
      <c r="C584" s="44" t="s">
        <v>966</v>
      </c>
      <c r="D584" s="44" t="str">
        <f t="shared" si="9"/>
        <v>埼玉県ときがわ町</v>
      </c>
      <c r="E584" s="47" t="s">
        <v>2249</v>
      </c>
    </row>
    <row r="585" spans="1:5" x14ac:dyDescent="0.4">
      <c r="A585" s="46" t="str">
        <f>B585&amp;COUNTIF($B$2:B585,B585)</f>
        <v>埼玉県61</v>
      </c>
      <c r="B585" s="44" t="s">
        <v>917</v>
      </c>
      <c r="C585" s="44" t="s">
        <v>967</v>
      </c>
      <c r="D585" s="44" t="str">
        <f t="shared" si="9"/>
        <v>埼玉県横瀬町</v>
      </c>
      <c r="E585" s="47" t="s">
        <v>2253</v>
      </c>
    </row>
    <row r="586" spans="1:5" x14ac:dyDescent="0.4">
      <c r="A586" s="46" t="str">
        <f>B586&amp;COUNTIF($B$2:B586,B586)</f>
        <v>埼玉県62</v>
      </c>
      <c r="B586" s="44" t="s">
        <v>917</v>
      </c>
      <c r="C586" s="44" t="s">
        <v>968</v>
      </c>
      <c r="D586" s="44" t="str">
        <f t="shared" si="9"/>
        <v>埼玉県皆野町</v>
      </c>
      <c r="E586" s="47" t="s">
        <v>2253</v>
      </c>
    </row>
    <row r="587" spans="1:5" x14ac:dyDescent="0.4">
      <c r="A587" s="46" t="str">
        <f>B587&amp;COUNTIF($B$2:B587,B587)</f>
        <v>埼玉県63</v>
      </c>
      <c r="B587" s="44" t="s">
        <v>917</v>
      </c>
      <c r="C587" s="44" t="s">
        <v>969</v>
      </c>
      <c r="D587" s="44" t="str">
        <f t="shared" si="9"/>
        <v>埼玉県長瀞町</v>
      </c>
      <c r="E587" s="47" t="s">
        <v>2253</v>
      </c>
    </row>
    <row r="588" spans="1:5" x14ac:dyDescent="0.4">
      <c r="A588" s="46" t="str">
        <f>B588&amp;COUNTIF($B$2:B588,B588)</f>
        <v>埼玉県64</v>
      </c>
      <c r="B588" s="44" t="s">
        <v>917</v>
      </c>
      <c r="C588" s="44" t="s">
        <v>970</v>
      </c>
      <c r="D588" s="44" t="str">
        <f t="shared" si="9"/>
        <v>埼玉県小鹿野町</v>
      </c>
      <c r="E588" s="47" t="s">
        <v>2253</v>
      </c>
    </row>
    <row r="589" spans="1:5" x14ac:dyDescent="0.4">
      <c r="A589" s="46" t="str">
        <f>B589&amp;COUNTIF($B$2:B589,B589)</f>
        <v>埼玉県65</v>
      </c>
      <c r="B589" s="44" t="s">
        <v>917</v>
      </c>
      <c r="C589" s="44" t="s">
        <v>971</v>
      </c>
      <c r="D589" s="44" t="str">
        <f t="shared" si="9"/>
        <v>埼玉県東秩父村</v>
      </c>
      <c r="E589" s="47" t="s">
        <v>2249</v>
      </c>
    </row>
    <row r="590" spans="1:5" x14ac:dyDescent="0.4">
      <c r="A590" s="46" t="str">
        <f>B590&amp;COUNTIF($B$2:B590,B590)</f>
        <v>埼玉県66</v>
      </c>
      <c r="B590" s="44" t="s">
        <v>917</v>
      </c>
      <c r="C590" s="44" t="s">
        <v>688</v>
      </c>
      <c r="D590" s="44" t="str">
        <f t="shared" si="9"/>
        <v>埼玉県美里町</v>
      </c>
      <c r="E590" s="47" t="s">
        <v>2250</v>
      </c>
    </row>
    <row r="591" spans="1:5" x14ac:dyDescent="0.4">
      <c r="A591" s="46" t="str">
        <f>B591&amp;COUNTIF($B$2:B591,B591)</f>
        <v>埼玉県67</v>
      </c>
      <c r="B591" s="44" t="s">
        <v>917</v>
      </c>
      <c r="C591" s="44" t="s">
        <v>972</v>
      </c>
      <c r="D591" s="44" t="str">
        <f t="shared" si="9"/>
        <v>埼玉県神川町</v>
      </c>
      <c r="E591" s="47" t="s">
        <v>2250</v>
      </c>
    </row>
    <row r="592" spans="1:5" x14ac:dyDescent="0.4">
      <c r="A592" s="46" t="str">
        <f>B592&amp;COUNTIF($B$2:B592,B592)</f>
        <v>埼玉県68</v>
      </c>
      <c r="B592" s="44" t="s">
        <v>917</v>
      </c>
      <c r="C592" s="44" t="s">
        <v>973</v>
      </c>
      <c r="D592" s="44" t="str">
        <f t="shared" si="9"/>
        <v>埼玉県上里町</v>
      </c>
      <c r="E592" s="47" t="s">
        <v>2250</v>
      </c>
    </row>
    <row r="593" spans="1:5" x14ac:dyDescent="0.4">
      <c r="A593" s="46" t="str">
        <f>B593&amp;COUNTIF($B$2:B593,B593)</f>
        <v>埼玉県69</v>
      </c>
      <c r="B593" s="44" t="s">
        <v>917</v>
      </c>
      <c r="C593" s="44" t="s">
        <v>974</v>
      </c>
      <c r="D593" s="44" t="str">
        <f t="shared" si="9"/>
        <v>埼玉県寄居町</v>
      </c>
      <c r="E593" s="47" t="s">
        <v>2250</v>
      </c>
    </row>
    <row r="594" spans="1:5" x14ac:dyDescent="0.4">
      <c r="A594" s="46" t="str">
        <f>B594&amp;COUNTIF($B$2:B594,B594)</f>
        <v>埼玉県70</v>
      </c>
      <c r="B594" s="44" t="s">
        <v>917</v>
      </c>
      <c r="C594" s="44" t="s">
        <v>975</v>
      </c>
      <c r="D594" s="44" t="str">
        <f t="shared" si="9"/>
        <v>埼玉県宮代町</v>
      </c>
      <c r="E594" s="47" t="s">
        <v>2252</v>
      </c>
    </row>
    <row r="595" spans="1:5" x14ac:dyDescent="0.4">
      <c r="A595" s="46" t="str">
        <f>B595&amp;COUNTIF($B$2:B595,B595)</f>
        <v>埼玉県71</v>
      </c>
      <c r="B595" s="44" t="s">
        <v>917</v>
      </c>
      <c r="C595" s="44" t="s">
        <v>976</v>
      </c>
      <c r="D595" s="44" t="str">
        <f t="shared" si="9"/>
        <v>埼玉県杉戸町</v>
      </c>
      <c r="E595" s="47" t="s">
        <v>2252</v>
      </c>
    </row>
    <row r="596" spans="1:5" x14ac:dyDescent="0.4">
      <c r="A596" s="46" t="str">
        <f>B596&amp;COUNTIF($B$2:B596,B596)</f>
        <v>埼玉県72</v>
      </c>
      <c r="B596" s="44" t="s">
        <v>917</v>
      </c>
      <c r="C596" s="44" t="s">
        <v>977</v>
      </c>
      <c r="D596" s="44" t="str">
        <f t="shared" si="9"/>
        <v>埼玉県松伏町</v>
      </c>
      <c r="E596" s="47" t="s">
        <v>2255</v>
      </c>
    </row>
    <row r="597" spans="1:5" x14ac:dyDescent="0.4">
      <c r="A597" s="46" t="str">
        <f>B597&amp;COUNTIF($B$2:B597,B597)</f>
        <v>千葉県1</v>
      </c>
      <c r="B597" s="44" t="s">
        <v>978</v>
      </c>
      <c r="C597" s="44" t="s">
        <v>2259</v>
      </c>
      <c r="D597" s="44" t="str">
        <f t="shared" si="9"/>
        <v>千葉県千葉市中央区</v>
      </c>
      <c r="E597" s="47" t="s">
        <v>2260</v>
      </c>
    </row>
    <row r="598" spans="1:5" x14ac:dyDescent="0.4">
      <c r="A598" s="46" t="str">
        <f>B598&amp;COUNTIF($B$2:B598,B598)</f>
        <v>千葉県2</v>
      </c>
      <c r="B598" s="44" t="s">
        <v>978</v>
      </c>
      <c r="C598" s="44" t="s">
        <v>2261</v>
      </c>
      <c r="D598" s="44" t="str">
        <f t="shared" si="9"/>
        <v>千葉県千葉市花見川区</v>
      </c>
      <c r="E598" s="47" t="s">
        <v>2260</v>
      </c>
    </row>
    <row r="599" spans="1:5" x14ac:dyDescent="0.4">
      <c r="A599" s="46" t="str">
        <f>B599&amp;COUNTIF($B$2:B599,B599)</f>
        <v>千葉県3</v>
      </c>
      <c r="B599" s="44" t="s">
        <v>978</v>
      </c>
      <c r="C599" s="44" t="s">
        <v>2262</v>
      </c>
      <c r="D599" s="44" t="str">
        <f t="shared" si="9"/>
        <v>千葉県千葉市稲毛区</v>
      </c>
      <c r="E599" s="47" t="s">
        <v>2260</v>
      </c>
    </row>
    <row r="600" spans="1:5" x14ac:dyDescent="0.4">
      <c r="A600" s="46" t="str">
        <f>B600&amp;COUNTIF($B$2:B600,B600)</f>
        <v>千葉県4</v>
      </c>
      <c r="B600" s="44" t="s">
        <v>978</v>
      </c>
      <c r="C600" s="44" t="s">
        <v>2263</v>
      </c>
      <c r="D600" s="44" t="str">
        <f t="shared" si="9"/>
        <v>千葉県千葉市若葉区</v>
      </c>
      <c r="E600" s="47" t="s">
        <v>2260</v>
      </c>
    </row>
    <row r="601" spans="1:5" x14ac:dyDescent="0.4">
      <c r="A601" s="46" t="str">
        <f>B601&amp;COUNTIF($B$2:B601,B601)</f>
        <v>千葉県5</v>
      </c>
      <c r="B601" s="44" t="s">
        <v>978</v>
      </c>
      <c r="C601" s="44" t="s">
        <v>2264</v>
      </c>
      <c r="D601" s="44" t="str">
        <f t="shared" si="9"/>
        <v>千葉県千葉市緑区</v>
      </c>
      <c r="E601" s="47" t="s">
        <v>2260</v>
      </c>
    </row>
    <row r="602" spans="1:5" x14ac:dyDescent="0.4">
      <c r="A602" s="46" t="str">
        <f>B602&amp;COUNTIF($B$2:B602,B602)</f>
        <v>千葉県6</v>
      </c>
      <c r="B602" s="44" t="s">
        <v>978</v>
      </c>
      <c r="C602" s="44" t="s">
        <v>2265</v>
      </c>
      <c r="D602" s="44" t="str">
        <f t="shared" si="9"/>
        <v>千葉県千葉市美浜区</v>
      </c>
      <c r="E602" s="47" t="s">
        <v>2260</v>
      </c>
    </row>
    <row r="603" spans="1:5" x14ac:dyDescent="0.4">
      <c r="A603" s="46" t="str">
        <f>B603&amp;COUNTIF($B$2:B603,B603)</f>
        <v>千葉県7</v>
      </c>
      <c r="B603" s="44" t="s">
        <v>978</v>
      </c>
      <c r="C603" s="44" t="s">
        <v>979</v>
      </c>
      <c r="D603" s="44" t="str">
        <f t="shared" si="9"/>
        <v>千葉県銚子市</v>
      </c>
      <c r="E603" s="47" t="s">
        <v>2266</v>
      </c>
    </row>
    <row r="604" spans="1:5" x14ac:dyDescent="0.4">
      <c r="A604" s="46" t="str">
        <f>B604&amp;COUNTIF($B$2:B604,B604)</f>
        <v>千葉県8</v>
      </c>
      <c r="B604" s="44" t="s">
        <v>978</v>
      </c>
      <c r="C604" s="44" t="s">
        <v>980</v>
      </c>
      <c r="D604" s="44" t="str">
        <f t="shared" si="9"/>
        <v>千葉県市川市</v>
      </c>
      <c r="E604" s="47" t="s">
        <v>2267</v>
      </c>
    </row>
    <row r="605" spans="1:5" x14ac:dyDescent="0.4">
      <c r="A605" s="46" t="str">
        <f>B605&amp;COUNTIF($B$2:B605,B605)</f>
        <v>千葉県9</v>
      </c>
      <c r="B605" s="44" t="s">
        <v>978</v>
      </c>
      <c r="C605" s="44" t="s">
        <v>981</v>
      </c>
      <c r="D605" s="44" t="str">
        <f t="shared" si="9"/>
        <v>千葉県船橋市</v>
      </c>
      <c r="E605" s="47" t="s">
        <v>2267</v>
      </c>
    </row>
    <row r="606" spans="1:5" x14ac:dyDescent="0.4">
      <c r="A606" s="46" t="str">
        <f>B606&amp;COUNTIF($B$2:B606,B606)</f>
        <v>千葉県10</v>
      </c>
      <c r="B606" s="44" t="s">
        <v>978</v>
      </c>
      <c r="C606" s="44" t="s">
        <v>982</v>
      </c>
      <c r="D606" s="44" t="str">
        <f t="shared" si="9"/>
        <v>千葉県館山市</v>
      </c>
      <c r="E606" s="47" t="s">
        <v>2268</v>
      </c>
    </row>
    <row r="607" spans="1:5" x14ac:dyDescent="0.4">
      <c r="A607" s="46" t="str">
        <f>B607&amp;COUNTIF($B$2:B607,B607)</f>
        <v>千葉県11</v>
      </c>
      <c r="B607" s="44" t="s">
        <v>978</v>
      </c>
      <c r="C607" s="44" t="s">
        <v>983</v>
      </c>
      <c r="D607" s="44" t="str">
        <f t="shared" si="9"/>
        <v>千葉県木更津市</v>
      </c>
      <c r="E607" s="47" t="s">
        <v>2269</v>
      </c>
    </row>
    <row r="608" spans="1:5" x14ac:dyDescent="0.4">
      <c r="A608" s="46" t="str">
        <f>B608&amp;COUNTIF($B$2:B608,B608)</f>
        <v>千葉県12</v>
      </c>
      <c r="B608" s="44" t="s">
        <v>978</v>
      </c>
      <c r="C608" s="44" t="s">
        <v>984</v>
      </c>
      <c r="D608" s="44" t="str">
        <f t="shared" si="9"/>
        <v>千葉県松戸市</v>
      </c>
      <c r="E608" s="47" t="s">
        <v>2270</v>
      </c>
    </row>
    <row r="609" spans="1:5" x14ac:dyDescent="0.4">
      <c r="A609" s="46" t="str">
        <f>B609&amp;COUNTIF($B$2:B609,B609)</f>
        <v>千葉県13</v>
      </c>
      <c r="B609" s="44" t="s">
        <v>978</v>
      </c>
      <c r="C609" s="44" t="s">
        <v>985</v>
      </c>
      <c r="D609" s="44" t="str">
        <f t="shared" si="9"/>
        <v>千葉県野田市</v>
      </c>
      <c r="E609" s="47" t="s">
        <v>2270</v>
      </c>
    </row>
    <row r="610" spans="1:5" x14ac:dyDescent="0.4">
      <c r="A610" s="46" t="str">
        <f>B610&amp;COUNTIF($B$2:B610,B610)</f>
        <v>千葉県14</v>
      </c>
      <c r="B610" s="44" t="s">
        <v>978</v>
      </c>
      <c r="C610" s="44" t="s">
        <v>986</v>
      </c>
      <c r="D610" s="44" t="str">
        <f t="shared" si="9"/>
        <v>千葉県茂原市</v>
      </c>
      <c r="E610" s="47" t="s">
        <v>2271</v>
      </c>
    </row>
    <row r="611" spans="1:5" x14ac:dyDescent="0.4">
      <c r="A611" s="46" t="str">
        <f>B611&amp;COUNTIF($B$2:B611,B611)</f>
        <v>千葉県15</v>
      </c>
      <c r="B611" s="44" t="s">
        <v>978</v>
      </c>
      <c r="C611" s="44" t="s">
        <v>987</v>
      </c>
      <c r="D611" s="44" t="str">
        <f t="shared" si="9"/>
        <v>千葉県成田市</v>
      </c>
      <c r="E611" s="47" t="s">
        <v>2272</v>
      </c>
    </row>
    <row r="612" spans="1:5" x14ac:dyDescent="0.4">
      <c r="A612" s="46" t="str">
        <f>B612&amp;COUNTIF($B$2:B612,B612)</f>
        <v>千葉県16</v>
      </c>
      <c r="B612" s="44" t="s">
        <v>978</v>
      </c>
      <c r="C612" s="44" t="s">
        <v>988</v>
      </c>
      <c r="D612" s="44" t="str">
        <f t="shared" si="9"/>
        <v>千葉県佐倉市</v>
      </c>
      <c r="E612" s="47" t="s">
        <v>2272</v>
      </c>
    </row>
    <row r="613" spans="1:5" x14ac:dyDescent="0.4">
      <c r="A613" s="46" t="str">
        <f>B613&amp;COUNTIF($B$2:B613,B613)</f>
        <v>千葉県17</v>
      </c>
      <c r="B613" s="44" t="s">
        <v>978</v>
      </c>
      <c r="C613" s="44" t="s">
        <v>989</v>
      </c>
      <c r="D613" s="44" t="str">
        <f t="shared" si="9"/>
        <v>千葉県東金市</v>
      </c>
      <c r="E613" s="47" t="s">
        <v>2271</v>
      </c>
    </row>
    <row r="614" spans="1:5" x14ac:dyDescent="0.4">
      <c r="A614" s="46" t="str">
        <f>B614&amp;COUNTIF($B$2:B614,B614)</f>
        <v>千葉県18</v>
      </c>
      <c r="B614" s="44" t="s">
        <v>978</v>
      </c>
      <c r="C614" s="44" t="s">
        <v>990</v>
      </c>
      <c r="D614" s="44" t="str">
        <f t="shared" si="9"/>
        <v>千葉県旭市</v>
      </c>
      <c r="E614" s="47" t="s">
        <v>2266</v>
      </c>
    </row>
    <row r="615" spans="1:5" x14ac:dyDescent="0.4">
      <c r="A615" s="46" t="str">
        <f>B615&amp;COUNTIF($B$2:B615,B615)</f>
        <v>千葉県19</v>
      </c>
      <c r="B615" s="44" t="s">
        <v>978</v>
      </c>
      <c r="C615" s="44" t="s">
        <v>991</v>
      </c>
      <c r="D615" s="44" t="str">
        <f t="shared" si="9"/>
        <v>千葉県習志野市</v>
      </c>
      <c r="E615" s="47" t="s">
        <v>2267</v>
      </c>
    </row>
    <row r="616" spans="1:5" x14ac:dyDescent="0.4">
      <c r="A616" s="46" t="str">
        <f>B616&amp;COUNTIF($B$2:B616,B616)</f>
        <v>千葉県20</v>
      </c>
      <c r="B616" s="44" t="s">
        <v>978</v>
      </c>
      <c r="C616" s="44" t="s">
        <v>992</v>
      </c>
      <c r="D616" s="44" t="str">
        <f t="shared" si="9"/>
        <v>千葉県柏市</v>
      </c>
      <c r="E616" s="47" t="s">
        <v>2270</v>
      </c>
    </row>
    <row r="617" spans="1:5" x14ac:dyDescent="0.4">
      <c r="A617" s="46" t="str">
        <f>B617&amp;COUNTIF($B$2:B617,B617)</f>
        <v>千葉県21</v>
      </c>
      <c r="B617" s="44" t="s">
        <v>978</v>
      </c>
      <c r="C617" s="44" t="s">
        <v>993</v>
      </c>
      <c r="D617" s="44" t="str">
        <f t="shared" si="9"/>
        <v>千葉県勝浦市</v>
      </c>
      <c r="E617" s="47" t="s">
        <v>2271</v>
      </c>
    </row>
    <row r="618" spans="1:5" x14ac:dyDescent="0.4">
      <c r="A618" s="46" t="str">
        <f>B618&amp;COUNTIF($B$2:B618,B618)</f>
        <v>千葉県22</v>
      </c>
      <c r="B618" s="44" t="s">
        <v>978</v>
      </c>
      <c r="C618" s="44" t="s">
        <v>994</v>
      </c>
      <c r="D618" s="44" t="str">
        <f t="shared" si="9"/>
        <v>千葉県市原市</v>
      </c>
      <c r="E618" s="47" t="s">
        <v>2273</v>
      </c>
    </row>
    <row r="619" spans="1:5" x14ac:dyDescent="0.4">
      <c r="A619" s="46" t="str">
        <f>B619&amp;COUNTIF($B$2:B619,B619)</f>
        <v>千葉県23</v>
      </c>
      <c r="B619" s="44" t="s">
        <v>978</v>
      </c>
      <c r="C619" s="44" t="s">
        <v>995</v>
      </c>
      <c r="D619" s="44" t="str">
        <f t="shared" si="9"/>
        <v>千葉県流山市</v>
      </c>
      <c r="E619" s="47" t="s">
        <v>2270</v>
      </c>
    </row>
    <row r="620" spans="1:5" x14ac:dyDescent="0.4">
      <c r="A620" s="46" t="str">
        <f>B620&amp;COUNTIF($B$2:B620,B620)</f>
        <v>千葉県24</v>
      </c>
      <c r="B620" s="44" t="s">
        <v>978</v>
      </c>
      <c r="C620" s="44" t="s">
        <v>996</v>
      </c>
      <c r="D620" s="44" t="str">
        <f t="shared" si="9"/>
        <v>千葉県八千代市</v>
      </c>
      <c r="E620" s="47" t="s">
        <v>2267</v>
      </c>
    </row>
    <row r="621" spans="1:5" x14ac:dyDescent="0.4">
      <c r="A621" s="46" t="str">
        <f>B621&amp;COUNTIF($B$2:B621,B621)</f>
        <v>千葉県25</v>
      </c>
      <c r="B621" s="44" t="s">
        <v>978</v>
      </c>
      <c r="C621" s="44" t="s">
        <v>997</v>
      </c>
      <c r="D621" s="44" t="str">
        <f t="shared" si="9"/>
        <v>千葉県我孫子市</v>
      </c>
      <c r="E621" s="47" t="s">
        <v>2270</v>
      </c>
    </row>
    <row r="622" spans="1:5" x14ac:dyDescent="0.4">
      <c r="A622" s="46" t="str">
        <f>B622&amp;COUNTIF($B$2:B622,B622)</f>
        <v>千葉県26</v>
      </c>
      <c r="B622" s="44" t="s">
        <v>978</v>
      </c>
      <c r="C622" s="44" t="s">
        <v>998</v>
      </c>
      <c r="D622" s="44" t="str">
        <f t="shared" si="9"/>
        <v>千葉県鴨川市</v>
      </c>
      <c r="E622" s="47" t="s">
        <v>2268</v>
      </c>
    </row>
    <row r="623" spans="1:5" x14ac:dyDescent="0.4">
      <c r="A623" s="46" t="str">
        <f>B623&amp;COUNTIF($B$2:B623,B623)</f>
        <v>千葉県27</v>
      </c>
      <c r="B623" s="44" t="s">
        <v>978</v>
      </c>
      <c r="C623" s="44" t="s">
        <v>999</v>
      </c>
      <c r="D623" s="44" t="str">
        <f t="shared" si="9"/>
        <v>千葉県鎌ケ谷市</v>
      </c>
      <c r="E623" s="47" t="s">
        <v>2267</v>
      </c>
    </row>
    <row r="624" spans="1:5" x14ac:dyDescent="0.4">
      <c r="A624" s="46" t="str">
        <f>B624&amp;COUNTIF($B$2:B624,B624)</f>
        <v>千葉県28</v>
      </c>
      <c r="B624" s="44" t="s">
        <v>978</v>
      </c>
      <c r="C624" s="44" t="s">
        <v>1000</v>
      </c>
      <c r="D624" s="44" t="str">
        <f t="shared" si="9"/>
        <v>千葉県君津市</v>
      </c>
      <c r="E624" s="47" t="s">
        <v>2269</v>
      </c>
    </row>
    <row r="625" spans="1:5" x14ac:dyDescent="0.4">
      <c r="A625" s="46" t="str">
        <f>B625&amp;COUNTIF($B$2:B625,B625)</f>
        <v>千葉県29</v>
      </c>
      <c r="B625" s="44" t="s">
        <v>978</v>
      </c>
      <c r="C625" s="44" t="s">
        <v>1001</v>
      </c>
      <c r="D625" s="44" t="str">
        <f t="shared" si="9"/>
        <v>千葉県富津市</v>
      </c>
      <c r="E625" s="47" t="s">
        <v>2269</v>
      </c>
    </row>
    <row r="626" spans="1:5" x14ac:dyDescent="0.4">
      <c r="A626" s="46" t="str">
        <f>B626&amp;COUNTIF($B$2:B626,B626)</f>
        <v>千葉県30</v>
      </c>
      <c r="B626" s="44" t="s">
        <v>978</v>
      </c>
      <c r="C626" s="44" t="s">
        <v>1002</v>
      </c>
      <c r="D626" s="44" t="str">
        <f t="shared" si="9"/>
        <v>千葉県浦安市</v>
      </c>
      <c r="E626" s="47" t="s">
        <v>2267</v>
      </c>
    </row>
    <row r="627" spans="1:5" x14ac:dyDescent="0.4">
      <c r="A627" s="46" t="str">
        <f>B627&amp;COUNTIF($B$2:B627,B627)</f>
        <v>千葉県31</v>
      </c>
      <c r="B627" s="44" t="s">
        <v>978</v>
      </c>
      <c r="C627" s="44" t="s">
        <v>1003</v>
      </c>
      <c r="D627" s="44" t="str">
        <f t="shared" si="9"/>
        <v>千葉県四街道市</v>
      </c>
      <c r="E627" s="47" t="s">
        <v>2272</v>
      </c>
    </row>
    <row r="628" spans="1:5" x14ac:dyDescent="0.4">
      <c r="A628" s="46" t="str">
        <f>B628&amp;COUNTIF($B$2:B628,B628)</f>
        <v>千葉県32</v>
      </c>
      <c r="B628" s="44" t="s">
        <v>978</v>
      </c>
      <c r="C628" s="44" t="s">
        <v>1004</v>
      </c>
      <c r="D628" s="44" t="str">
        <f t="shared" si="9"/>
        <v>千葉県袖ケ浦市</v>
      </c>
      <c r="E628" s="47" t="s">
        <v>2269</v>
      </c>
    </row>
    <row r="629" spans="1:5" x14ac:dyDescent="0.4">
      <c r="A629" s="46" t="str">
        <f>B629&amp;COUNTIF($B$2:B629,B629)</f>
        <v>千葉県33</v>
      </c>
      <c r="B629" s="44" t="s">
        <v>978</v>
      </c>
      <c r="C629" s="44" t="s">
        <v>1005</v>
      </c>
      <c r="D629" s="44" t="str">
        <f t="shared" si="9"/>
        <v>千葉県八街市</v>
      </c>
      <c r="E629" s="47" t="s">
        <v>2272</v>
      </c>
    </row>
    <row r="630" spans="1:5" x14ac:dyDescent="0.4">
      <c r="A630" s="46" t="str">
        <f>B630&amp;COUNTIF($B$2:B630,B630)</f>
        <v>千葉県34</v>
      </c>
      <c r="B630" s="44" t="s">
        <v>978</v>
      </c>
      <c r="C630" s="44" t="s">
        <v>1006</v>
      </c>
      <c r="D630" s="44" t="str">
        <f t="shared" si="9"/>
        <v>千葉県印西市</v>
      </c>
      <c r="E630" s="47" t="s">
        <v>2272</v>
      </c>
    </row>
    <row r="631" spans="1:5" x14ac:dyDescent="0.4">
      <c r="A631" s="46" t="str">
        <f>B631&amp;COUNTIF($B$2:B631,B631)</f>
        <v>千葉県35</v>
      </c>
      <c r="B631" s="44" t="s">
        <v>978</v>
      </c>
      <c r="C631" s="44" t="s">
        <v>1007</v>
      </c>
      <c r="D631" s="44" t="str">
        <f t="shared" si="9"/>
        <v>千葉県白井市</v>
      </c>
      <c r="E631" s="47" t="s">
        <v>2272</v>
      </c>
    </row>
    <row r="632" spans="1:5" x14ac:dyDescent="0.4">
      <c r="A632" s="46" t="str">
        <f>B632&amp;COUNTIF($B$2:B632,B632)</f>
        <v>千葉県36</v>
      </c>
      <c r="B632" s="44" t="s">
        <v>978</v>
      </c>
      <c r="C632" s="44" t="s">
        <v>1008</v>
      </c>
      <c r="D632" s="44" t="str">
        <f t="shared" si="9"/>
        <v>千葉県富里市</v>
      </c>
      <c r="E632" s="47" t="s">
        <v>2272</v>
      </c>
    </row>
    <row r="633" spans="1:5" x14ac:dyDescent="0.4">
      <c r="A633" s="46" t="str">
        <f>B633&amp;COUNTIF($B$2:B633,B633)</f>
        <v>千葉県37</v>
      </c>
      <c r="B633" s="44" t="s">
        <v>978</v>
      </c>
      <c r="C633" s="44" t="s">
        <v>1009</v>
      </c>
      <c r="D633" s="44" t="str">
        <f t="shared" si="9"/>
        <v>千葉県南房総市</v>
      </c>
      <c r="E633" s="47" t="s">
        <v>2268</v>
      </c>
    </row>
    <row r="634" spans="1:5" x14ac:dyDescent="0.4">
      <c r="A634" s="46" t="str">
        <f>B634&amp;COUNTIF($B$2:B634,B634)</f>
        <v>千葉県38</v>
      </c>
      <c r="B634" s="44" t="s">
        <v>978</v>
      </c>
      <c r="C634" s="44" t="s">
        <v>1010</v>
      </c>
      <c r="D634" s="44" t="str">
        <f t="shared" si="9"/>
        <v>千葉県匝瑳市</v>
      </c>
      <c r="E634" s="47" t="s">
        <v>2266</v>
      </c>
    </row>
    <row r="635" spans="1:5" x14ac:dyDescent="0.4">
      <c r="A635" s="46" t="str">
        <f>B635&amp;COUNTIF($B$2:B635,B635)</f>
        <v>千葉県39</v>
      </c>
      <c r="B635" s="44" t="s">
        <v>978</v>
      </c>
      <c r="C635" s="44" t="s">
        <v>1011</v>
      </c>
      <c r="D635" s="44" t="str">
        <f t="shared" si="9"/>
        <v>千葉県香取市</v>
      </c>
      <c r="E635" s="47" t="s">
        <v>2266</v>
      </c>
    </row>
    <row r="636" spans="1:5" x14ac:dyDescent="0.4">
      <c r="A636" s="46" t="str">
        <f>B636&amp;COUNTIF($B$2:B636,B636)</f>
        <v>千葉県40</v>
      </c>
      <c r="B636" s="44" t="s">
        <v>978</v>
      </c>
      <c r="C636" s="44" t="s">
        <v>1012</v>
      </c>
      <c r="D636" s="44" t="str">
        <f t="shared" si="9"/>
        <v>千葉県山武市</v>
      </c>
      <c r="E636" s="47" t="s">
        <v>2271</v>
      </c>
    </row>
    <row r="637" spans="1:5" x14ac:dyDescent="0.4">
      <c r="A637" s="46" t="str">
        <f>B637&amp;COUNTIF($B$2:B637,B637)</f>
        <v>千葉県41</v>
      </c>
      <c r="B637" s="44" t="s">
        <v>978</v>
      </c>
      <c r="C637" s="44" t="s">
        <v>1013</v>
      </c>
      <c r="D637" s="44" t="str">
        <f t="shared" si="9"/>
        <v>千葉県いすみ市</v>
      </c>
      <c r="E637" s="47" t="s">
        <v>2271</v>
      </c>
    </row>
    <row r="638" spans="1:5" x14ac:dyDescent="0.4">
      <c r="A638" s="46" t="str">
        <f>B638&amp;COUNTIF($B$2:B638,B638)</f>
        <v>千葉県42</v>
      </c>
      <c r="B638" s="44" t="s">
        <v>978</v>
      </c>
      <c r="C638" s="44" t="s">
        <v>2274</v>
      </c>
      <c r="D638" s="44" t="str">
        <f t="shared" si="9"/>
        <v>千葉県大網白里市</v>
      </c>
      <c r="E638" s="47" t="s">
        <v>2271</v>
      </c>
    </row>
    <row r="639" spans="1:5" x14ac:dyDescent="0.4">
      <c r="A639" s="46" t="str">
        <f>B639&amp;COUNTIF($B$2:B639,B639)</f>
        <v>千葉県43</v>
      </c>
      <c r="B639" s="44" t="s">
        <v>978</v>
      </c>
      <c r="C639" s="44" t="s">
        <v>1014</v>
      </c>
      <c r="D639" s="44" t="str">
        <f t="shared" si="9"/>
        <v>千葉県酒々井町</v>
      </c>
      <c r="E639" s="47" t="s">
        <v>2272</v>
      </c>
    </row>
    <row r="640" spans="1:5" x14ac:dyDescent="0.4">
      <c r="A640" s="46" t="str">
        <f>B640&amp;COUNTIF($B$2:B640,B640)</f>
        <v>千葉県44</v>
      </c>
      <c r="B640" s="44" t="s">
        <v>978</v>
      </c>
      <c r="C640" s="44" t="s">
        <v>1015</v>
      </c>
      <c r="D640" s="44" t="str">
        <f t="shared" si="9"/>
        <v>千葉県栄町</v>
      </c>
      <c r="E640" s="47" t="s">
        <v>2272</v>
      </c>
    </row>
    <row r="641" spans="1:5" x14ac:dyDescent="0.4">
      <c r="A641" s="46" t="str">
        <f>B641&amp;COUNTIF($B$2:B641,B641)</f>
        <v>千葉県45</v>
      </c>
      <c r="B641" s="44" t="s">
        <v>978</v>
      </c>
      <c r="C641" s="44" t="s">
        <v>1016</v>
      </c>
      <c r="D641" s="44" t="str">
        <f t="shared" si="9"/>
        <v>千葉県神崎町</v>
      </c>
      <c r="E641" s="47" t="s">
        <v>2266</v>
      </c>
    </row>
    <row r="642" spans="1:5" x14ac:dyDescent="0.4">
      <c r="A642" s="46" t="str">
        <f>B642&amp;COUNTIF($B$2:B642,B642)</f>
        <v>千葉県46</v>
      </c>
      <c r="B642" s="44" t="s">
        <v>978</v>
      </c>
      <c r="C642" s="44" t="s">
        <v>1017</v>
      </c>
      <c r="D642" s="44" t="str">
        <f t="shared" ref="D642:D705" si="10">B642&amp;C642</f>
        <v>千葉県多古町</v>
      </c>
      <c r="E642" s="47" t="s">
        <v>2266</v>
      </c>
    </row>
    <row r="643" spans="1:5" x14ac:dyDescent="0.4">
      <c r="A643" s="46" t="str">
        <f>B643&amp;COUNTIF($B$2:B643,B643)</f>
        <v>千葉県47</v>
      </c>
      <c r="B643" s="44" t="s">
        <v>978</v>
      </c>
      <c r="C643" s="44" t="s">
        <v>1018</v>
      </c>
      <c r="D643" s="44" t="str">
        <f t="shared" si="10"/>
        <v>千葉県東庄町</v>
      </c>
      <c r="E643" s="47" t="s">
        <v>2266</v>
      </c>
    </row>
    <row r="644" spans="1:5" x14ac:dyDescent="0.4">
      <c r="A644" s="46" t="str">
        <f>B644&amp;COUNTIF($B$2:B644,B644)</f>
        <v>千葉県48</v>
      </c>
      <c r="B644" s="44" t="s">
        <v>978</v>
      </c>
      <c r="C644" s="44" t="s">
        <v>1019</v>
      </c>
      <c r="D644" s="44" t="str">
        <f t="shared" si="10"/>
        <v>千葉県九十九里町</v>
      </c>
      <c r="E644" s="47" t="s">
        <v>2271</v>
      </c>
    </row>
    <row r="645" spans="1:5" x14ac:dyDescent="0.4">
      <c r="A645" s="46" t="str">
        <f>B645&amp;COUNTIF($B$2:B645,B645)</f>
        <v>千葉県49</v>
      </c>
      <c r="B645" s="44" t="s">
        <v>978</v>
      </c>
      <c r="C645" s="44" t="s">
        <v>1020</v>
      </c>
      <c r="D645" s="44" t="str">
        <f t="shared" si="10"/>
        <v>千葉県芝山町</v>
      </c>
      <c r="E645" s="47" t="s">
        <v>2271</v>
      </c>
    </row>
    <row r="646" spans="1:5" x14ac:dyDescent="0.4">
      <c r="A646" s="46" t="str">
        <f>B646&amp;COUNTIF($B$2:B646,B646)</f>
        <v>千葉県50</v>
      </c>
      <c r="B646" s="44" t="s">
        <v>978</v>
      </c>
      <c r="C646" s="44" t="s">
        <v>1021</v>
      </c>
      <c r="D646" s="44" t="str">
        <f t="shared" si="10"/>
        <v>千葉県横芝光町</v>
      </c>
      <c r="E646" s="47" t="s">
        <v>2271</v>
      </c>
    </row>
    <row r="647" spans="1:5" x14ac:dyDescent="0.4">
      <c r="A647" s="46" t="str">
        <f>B647&amp;COUNTIF($B$2:B647,B647)</f>
        <v>千葉県51</v>
      </c>
      <c r="B647" s="44" t="s">
        <v>978</v>
      </c>
      <c r="C647" s="44" t="s">
        <v>1022</v>
      </c>
      <c r="D647" s="44" t="str">
        <f t="shared" si="10"/>
        <v>千葉県一宮町</v>
      </c>
      <c r="E647" s="47" t="s">
        <v>2271</v>
      </c>
    </row>
    <row r="648" spans="1:5" x14ac:dyDescent="0.4">
      <c r="A648" s="46" t="str">
        <f>B648&amp;COUNTIF($B$2:B648,B648)</f>
        <v>千葉県52</v>
      </c>
      <c r="B648" s="44" t="s">
        <v>978</v>
      </c>
      <c r="C648" s="44" t="s">
        <v>1023</v>
      </c>
      <c r="D648" s="44" t="str">
        <f t="shared" si="10"/>
        <v>千葉県睦沢町</v>
      </c>
      <c r="E648" s="47" t="s">
        <v>2271</v>
      </c>
    </row>
    <row r="649" spans="1:5" x14ac:dyDescent="0.4">
      <c r="A649" s="46" t="str">
        <f>B649&amp;COUNTIF($B$2:B649,B649)</f>
        <v>千葉県53</v>
      </c>
      <c r="B649" s="44" t="s">
        <v>978</v>
      </c>
      <c r="C649" s="44" t="s">
        <v>1024</v>
      </c>
      <c r="D649" s="44" t="str">
        <f t="shared" si="10"/>
        <v>千葉県長生村</v>
      </c>
      <c r="E649" s="47" t="s">
        <v>2271</v>
      </c>
    </row>
    <row r="650" spans="1:5" x14ac:dyDescent="0.4">
      <c r="A650" s="46" t="str">
        <f>B650&amp;COUNTIF($B$2:B650,B650)</f>
        <v>千葉県54</v>
      </c>
      <c r="B650" s="44" t="s">
        <v>978</v>
      </c>
      <c r="C650" s="44" t="s">
        <v>1025</v>
      </c>
      <c r="D650" s="44" t="str">
        <f t="shared" si="10"/>
        <v>千葉県白子町</v>
      </c>
      <c r="E650" s="47" t="s">
        <v>2271</v>
      </c>
    </row>
    <row r="651" spans="1:5" x14ac:dyDescent="0.4">
      <c r="A651" s="46" t="str">
        <f>B651&amp;COUNTIF($B$2:B651,B651)</f>
        <v>千葉県55</v>
      </c>
      <c r="B651" s="44" t="s">
        <v>978</v>
      </c>
      <c r="C651" s="44" t="s">
        <v>1026</v>
      </c>
      <c r="D651" s="44" t="str">
        <f t="shared" si="10"/>
        <v>千葉県長柄町</v>
      </c>
      <c r="E651" s="47" t="s">
        <v>2271</v>
      </c>
    </row>
    <row r="652" spans="1:5" x14ac:dyDescent="0.4">
      <c r="A652" s="46" t="str">
        <f>B652&amp;COUNTIF($B$2:B652,B652)</f>
        <v>千葉県56</v>
      </c>
      <c r="B652" s="44" t="s">
        <v>978</v>
      </c>
      <c r="C652" s="44" t="s">
        <v>1027</v>
      </c>
      <c r="D652" s="44" t="str">
        <f t="shared" si="10"/>
        <v>千葉県長南町</v>
      </c>
      <c r="E652" s="47" t="s">
        <v>2271</v>
      </c>
    </row>
    <row r="653" spans="1:5" x14ac:dyDescent="0.4">
      <c r="A653" s="46" t="str">
        <f>B653&amp;COUNTIF($B$2:B653,B653)</f>
        <v>千葉県57</v>
      </c>
      <c r="B653" s="44" t="s">
        <v>978</v>
      </c>
      <c r="C653" s="44" t="s">
        <v>1028</v>
      </c>
      <c r="D653" s="44" t="str">
        <f t="shared" si="10"/>
        <v>千葉県大多喜町</v>
      </c>
      <c r="E653" s="47" t="s">
        <v>2271</v>
      </c>
    </row>
    <row r="654" spans="1:5" x14ac:dyDescent="0.4">
      <c r="A654" s="46" t="str">
        <f>B654&amp;COUNTIF($B$2:B654,B654)</f>
        <v>千葉県58</v>
      </c>
      <c r="B654" s="44" t="s">
        <v>978</v>
      </c>
      <c r="C654" s="44" t="s">
        <v>1029</v>
      </c>
      <c r="D654" s="44" t="str">
        <f t="shared" si="10"/>
        <v>千葉県御宿町</v>
      </c>
      <c r="E654" s="47" t="s">
        <v>2271</v>
      </c>
    </row>
    <row r="655" spans="1:5" x14ac:dyDescent="0.4">
      <c r="A655" s="46" t="str">
        <f>B655&amp;COUNTIF($B$2:B655,B655)</f>
        <v>千葉県59</v>
      </c>
      <c r="B655" s="44" t="s">
        <v>978</v>
      </c>
      <c r="C655" s="44" t="s">
        <v>1030</v>
      </c>
      <c r="D655" s="44" t="str">
        <f t="shared" si="10"/>
        <v>千葉県鋸南町</v>
      </c>
      <c r="E655" s="47" t="s">
        <v>2268</v>
      </c>
    </row>
    <row r="656" spans="1:5" x14ac:dyDescent="0.4">
      <c r="A656" s="46" t="str">
        <f>B656&amp;COUNTIF($B$2:B656,B656)</f>
        <v>東京都1</v>
      </c>
      <c r="B656" s="44" t="s">
        <v>1031</v>
      </c>
      <c r="C656" s="44" t="s">
        <v>1032</v>
      </c>
      <c r="D656" s="44" t="str">
        <f t="shared" si="10"/>
        <v>東京都千代田区</v>
      </c>
      <c r="E656" s="47" t="s">
        <v>2275</v>
      </c>
    </row>
    <row r="657" spans="1:5" x14ac:dyDescent="0.4">
      <c r="A657" s="46" t="str">
        <f>B657&amp;COUNTIF($B$2:B657,B657)</f>
        <v>東京都2</v>
      </c>
      <c r="B657" s="44" t="s">
        <v>1031</v>
      </c>
      <c r="C657" s="44" t="s">
        <v>1033</v>
      </c>
      <c r="D657" s="44" t="str">
        <f t="shared" si="10"/>
        <v>東京都中央区</v>
      </c>
      <c r="E657" s="47" t="s">
        <v>2275</v>
      </c>
    </row>
    <row r="658" spans="1:5" x14ac:dyDescent="0.4">
      <c r="A658" s="46" t="str">
        <f>B658&amp;COUNTIF($B$2:B658,B658)</f>
        <v>東京都3</v>
      </c>
      <c r="B658" s="44" t="s">
        <v>1031</v>
      </c>
      <c r="C658" s="44" t="s">
        <v>1034</v>
      </c>
      <c r="D658" s="44" t="str">
        <f t="shared" si="10"/>
        <v>東京都港区</v>
      </c>
      <c r="E658" s="47" t="s">
        <v>2275</v>
      </c>
    </row>
    <row r="659" spans="1:5" x14ac:dyDescent="0.4">
      <c r="A659" s="46" t="str">
        <f>B659&amp;COUNTIF($B$2:B659,B659)</f>
        <v>東京都4</v>
      </c>
      <c r="B659" s="44" t="s">
        <v>1031</v>
      </c>
      <c r="C659" s="44" t="s">
        <v>1035</v>
      </c>
      <c r="D659" s="44" t="str">
        <f t="shared" si="10"/>
        <v>東京都新宿区</v>
      </c>
      <c r="E659" s="47" t="s">
        <v>2276</v>
      </c>
    </row>
    <row r="660" spans="1:5" x14ac:dyDescent="0.4">
      <c r="A660" s="46" t="str">
        <f>B660&amp;COUNTIF($B$2:B660,B660)</f>
        <v>東京都5</v>
      </c>
      <c r="B660" s="44" t="s">
        <v>1031</v>
      </c>
      <c r="C660" s="44" t="s">
        <v>1036</v>
      </c>
      <c r="D660" s="44" t="str">
        <f t="shared" si="10"/>
        <v>東京都文京区</v>
      </c>
      <c r="E660" s="47" t="s">
        <v>2275</v>
      </c>
    </row>
    <row r="661" spans="1:5" x14ac:dyDescent="0.4">
      <c r="A661" s="46" t="str">
        <f>B661&amp;COUNTIF($B$2:B661,B661)</f>
        <v>東京都6</v>
      </c>
      <c r="B661" s="44" t="s">
        <v>1031</v>
      </c>
      <c r="C661" s="44" t="s">
        <v>1037</v>
      </c>
      <c r="D661" s="44" t="str">
        <f t="shared" si="10"/>
        <v>東京都台東区</v>
      </c>
      <c r="E661" s="47" t="s">
        <v>2275</v>
      </c>
    </row>
    <row r="662" spans="1:5" x14ac:dyDescent="0.4">
      <c r="A662" s="46" t="str">
        <f>B662&amp;COUNTIF($B$2:B662,B662)</f>
        <v>東京都7</v>
      </c>
      <c r="B662" s="44" t="s">
        <v>1031</v>
      </c>
      <c r="C662" s="44" t="s">
        <v>1038</v>
      </c>
      <c r="D662" s="44" t="str">
        <f t="shared" si="10"/>
        <v>東京都墨田区</v>
      </c>
      <c r="E662" s="47" t="s">
        <v>2277</v>
      </c>
    </row>
    <row r="663" spans="1:5" x14ac:dyDescent="0.4">
      <c r="A663" s="46" t="str">
        <f>B663&amp;COUNTIF($B$2:B663,B663)</f>
        <v>東京都8</v>
      </c>
      <c r="B663" s="44" t="s">
        <v>1031</v>
      </c>
      <c r="C663" s="44" t="s">
        <v>1039</v>
      </c>
      <c r="D663" s="44" t="str">
        <f t="shared" si="10"/>
        <v>東京都江東区</v>
      </c>
      <c r="E663" s="47" t="s">
        <v>2277</v>
      </c>
    </row>
    <row r="664" spans="1:5" x14ac:dyDescent="0.4">
      <c r="A664" s="46" t="str">
        <f>B664&amp;COUNTIF($B$2:B664,B664)</f>
        <v>東京都9</v>
      </c>
      <c r="B664" s="44" t="s">
        <v>1031</v>
      </c>
      <c r="C664" s="44" t="s">
        <v>1040</v>
      </c>
      <c r="D664" s="44" t="str">
        <f t="shared" si="10"/>
        <v>東京都品川区</v>
      </c>
      <c r="E664" s="47" t="s">
        <v>2278</v>
      </c>
    </row>
    <row r="665" spans="1:5" x14ac:dyDescent="0.4">
      <c r="A665" s="46" t="str">
        <f>B665&amp;COUNTIF($B$2:B665,B665)</f>
        <v>東京都10</v>
      </c>
      <c r="B665" s="44" t="s">
        <v>1031</v>
      </c>
      <c r="C665" s="44" t="s">
        <v>1041</v>
      </c>
      <c r="D665" s="44" t="str">
        <f t="shared" si="10"/>
        <v>東京都目黒区</v>
      </c>
      <c r="E665" s="47" t="s">
        <v>2279</v>
      </c>
    </row>
    <row r="666" spans="1:5" x14ac:dyDescent="0.4">
      <c r="A666" s="46" t="str">
        <f>B666&amp;COUNTIF($B$2:B666,B666)</f>
        <v>東京都11</v>
      </c>
      <c r="B666" s="44" t="s">
        <v>1031</v>
      </c>
      <c r="C666" s="44" t="s">
        <v>1042</v>
      </c>
      <c r="D666" s="44" t="str">
        <f t="shared" si="10"/>
        <v>東京都大田区</v>
      </c>
      <c r="E666" s="47" t="s">
        <v>2278</v>
      </c>
    </row>
    <row r="667" spans="1:5" x14ac:dyDescent="0.4">
      <c r="A667" s="46" t="str">
        <f>B667&amp;COUNTIF($B$2:B667,B667)</f>
        <v>東京都12</v>
      </c>
      <c r="B667" s="44" t="s">
        <v>1031</v>
      </c>
      <c r="C667" s="44" t="s">
        <v>1043</v>
      </c>
      <c r="D667" s="44" t="str">
        <f t="shared" si="10"/>
        <v>東京都世田谷区</v>
      </c>
      <c r="E667" s="47" t="s">
        <v>2279</v>
      </c>
    </row>
    <row r="668" spans="1:5" x14ac:dyDescent="0.4">
      <c r="A668" s="46" t="str">
        <f>B668&amp;COUNTIF($B$2:B668,B668)</f>
        <v>東京都13</v>
      </c>
      <c r="B668" s="44" t="s">
        <v>1031</v>
      </c>
      <c r="C668" s="44" t="s">
        <v>1044</v>
      </c>
      <c r="D668" s="44" t="str">
        <f t="shared" si="10"/>
        <v>東京都渋谷区</v>
      </c>
      <c r="E668" s="47" t="s">
        <v>2279</v>
      </c>
    </row>
    <row r="669" spans="1:5" x14ac:dyDescent="0.4">
      <c r="A669" s="46" t="str">
        <f>B669&amp;COUNTIF($B$2:B669,B669)</f>
        <v>東京都14</v>
      </c>
      <c r="B669" s="44" t="s">
        <v>1031</v>
      </c>
      <c r="C669" s="44" t="s">
        <v>1045</v>
      </c>
      <c r="D669" s="44" t="str">
        <f t="shared" si="10"/>
        <v>東京都中野区</v>
      </c>
      <c r="E669" s="47" t="s">
        <v>2276</v>
      </c>
    </row>
    <row r="670" spans="1:5" x14ac:dyDescent="0.4">
      <c r="A670" s="46" t="str">
        <f>B670&amp;COUNTIF($B$2:B670,B670)</f>
        <v>東京都15</v>
      </c>
      <c r="B670" s="44" t="s">
        <v>1031</v>
      </c>
      <c r="C670" s="44" t="s">
        <v>1046</v>
      </c>
      <c r="D670" s="44" t="str">
        <f t="shared" si="10"/>
        <v>東京都杉並区</v>
      </c>
      <c r="E670" s="47" t="s">
        <v>2276</v>
      </c>
    </row>
    <row r="671" spans="1:5" x14ac:dyDescent="0.4">
      <c r="A671" s="46" t="str">
        <f>B671&amp;COUNTIF($B$2:B671,B671)</f>
        <v>東京都16</v>
      </c>
      <c r="B671" s="44" t="s">
        <v>1031</v>
      </c>
      <c r="C671" s="44" t="s">
        <v>1047</v>
      </c>
      <c r="D671" s="44" t="str">
        <f t="shared" si="10"/>
        <v>東京都豊島区</v>
      </c>
      <c r="E671" s="47" t="s">
        <v>2280</v>
      </c>
    </row>
    <row r="672" spans="1:5" x14ac:dyDescent="0.4">
      <c r="A672" s="46" t="str">
        <f>B672&amp;COUNTIF($B$2:B672,B672)</f>
        <v>東京都17</v>
      </c>
      <c r="B672" s="44" t="s">
        <v>1031</v>
      </c>
      <c r="C672" s="44" t="s">
        <v>1048</v>
      </c>
      <c r="D672" s="44" t="str">
        <f t="shared" si="10"/>
        <v>東京都北区</v>
      </c>
      <c r="E672" s="47" t="s">
        <v>2280</v>
      </c>
    </row>
    <row r="673" spans="1:5" x14ac:dyDescent="0.4">
      <c r="A673" s="46" t="str">
        <f>B673&amp;COUNTIF($B$2:B673,B673)</f>
        <v>東京都18</v>
      </c>
      <c r="B673" s="44" t="s">
        <v>1031</v>
      </c>
      <c r="C673" s="44" t="s">
        <v>1049</v>
      </c>
      <c r="D673" s="44" t="str">
        <f t="shared" si="10"/>
        <v>東京都荒川区</v>
      </c>
      <c r="E673" s="47" t="s">
        <v>2281</v>
      </c>
    </row>
    <row r="674" spans="1:5" x14ac:dyDescent="0.4">
      <c r="A674" s="46" t="str">
        <f>B674&amp;COUNTIF($B$2:B674,B674)</f>
        <v>東京都19</v>
      </c>
      <c r="B674" s="44" t="s">
        <v>1031</v>
      </c>
      <c r="C674" s="44" t="s">
        <v>1050</v>
      </c>
      <c r="D674" s="44" t="str">
        <f t="shared" si="10"/>
        <v>東京都板橋区</v>
      </c>
      <c r="E674" s="47" t="s">
        <v>2280</v>
      </c>
    </row>
    <row r="675" spans="1:5" x14ac:dyDescent="0.4">
      <c r="A675" s="46" t="str">
        <f>B675&amp;COUNTIF($B$2:B675,B675)</f>
        <v>東京都20</v>
      </c>
      <c r="B675" s="44" t="s">
        <v>1031</v>
      </c>
      <c r="C675" s="44" t="s">
        <v>1051</v>
      </c>
      <c r="D675" s="44" t="str">
        <f t="shared" si="10"/>
        <v>東京都練馬区</v>
      </c>
      <c r="E675" s="47" t="s">
        <v>2280</v>
      </c>
    </row>
    <row r="676" spans="1:5" x14ac:dyDescent="0.4">
      <c r="A676" s="46" t="str">
        <f>B676&amp;COUNTIF($B$2:B676,B676)</f>
        <v>東京都21</v>
      </c>
      <c r="B676" s="44" t="s">
        <v>1031</v>
      </c>
      <c r="C676" s="44" t="s">
        <v>1052</v>
      </c>
      <c r="D676" s="44" t="str">
        <f t="shared" si="10"/>
        <v>東京都足立区</v>
      </c>
      <c r="E676" s="47" t="s">
        <v>2281</v>
      </c>
    </row>
    <row r="677" spans="1:5" x14ac:dyDescent="0.4">
      <c r="A677" s="46" t="str">
        <f>B677&amp;COUNTIF($B$2:B677,B677)</f>
        <v>東京都22</v>
      </c>
      <c r="B677" s="44" t="s">
        <v>1031</v>
      </c>
      <c r="C677" s="44" t="s">
        <v>1053</v>
      </c>
      <c r="D677" s="44" t="str">
        <f t="shared" si="10"/>
        <v>東京都葛飾区</v>
      </c>
      <c r="E677" s="47" t="s">
        <v>2281</v>
      </c>
    </row>
    <row r="678" spans="1:5" x14ac:dyDescent="0.4">
      <c r="A678" s="46" t="str">
        <f>B678&amp;COUNTIF($B$2:B678,B678)</f>
        <v>東京都23</v>
      </c>
      <c r="B678" s="44" t="s">
        <v>1031</v>
      </c>
      <c r="C678" s="44" t="s">
        <v>1054</v>
      </c>
      <c r="D678" s="44" t="str">
        <f t="shared" si="10"/>
        <v>東京都江戸川区</v>
      </c>
      <c r="E678" s="47" t="s">
        <v>2277</v>
      </c>
    </row>
    <row r="679" spans="1:5" x14ac:dyDescent="0.4">
      <c r="A679" s="46" t="str">
        <f>B679&amp;COUNTIF($B$2:B679,B679)</f>
        <v>東京都24</v>
      </c>
      <c r="B679" s="44" t="s">
        <v>1031</v>
      </c>
      <c r="C679" s="44" t="s">
        <v>1055</v>
      </c>
      <c r="D679" s="44" t="str">
        <f t="shared" si="10"/>
        <v>東京都八王子市</v>
      </c>
      <c r="E679" s="47" t="s">
        <v>2282</v>
      </c>
    </row>
    <row r="680" spans="1:5" x14ac:dyDescent="0.4">
      <c r="A680" s="46" t="str">
        <f>B680&amp;COUNTIF($B$2:B680,B680)</f>
        <v>東京都25</v>
      </c>
      <c r="B680" s="44" t="s">
        <v>1031</v>
      </c>
      <c r="C680" s="44" t="s">
        <v>1056</v>
      </c>
      <c r="D680" s="44" t="str">
        <f t="shared" si="10"/>
        <v>東京都立川市</v>
      </c>
      <c r="E680" s="47" t="s">
        <v>2283</v>
      </c>
    </row>
    <row r="681" spans="1:5" x14ac:dyDescent="0.4">
      <c r="A681" s="46" t="str">
        <f>B681&amp;COUNTIF($B$2:B681,B681)</f>
        <v>東京都26</v>
      </c>
      <c r="B681" s="44" t="s">
        <v>1031</v>
      </c>
      <c r="C681" s="44" t="s">
        <v>1057</v>
      </c>
      <c r="D681" s="44" t="str">
        <f t="shared" si="10"/>
        <v>東京都武蔵野市</v>
      </c>
      <c r="E681" s="47" t="s">
        <v>2284</v>
      </c>
    </row>
    <row r="682" spans="1:5" x14ac:dyDescent="0.4">
      <c r="A682" s="46" t="str">
        <f>B682&amp;COUNTIF($B$2:B682,B682)</f>
        <v>東京都27</v>
      </c>
      <c r="B682" s="44" t="s">
        <v>1031</v>
      </c>
      <c r="C682" s="44" t="s">
        <v>1058</v>
      </c>
      <c r="D682" s="44" t="str">
        <f t="shared" si="10"/>
        <v>東京都三鷹市</v>
      </c>
      <c r="E682" s="47" t="s">
        <v>2284</v>
      </c>
    </row>
    <row r="683" spans="1:5" x14ac:dyDescent="0.4">
      <c r="A683" s="46" t="str">
        <f>B683&amp;COUNTIF($B$2:B683,B683)</f>
        <v>東京都28</v>
      </c>
      <c r="B683" s="44" t="s">
        <v>1031</v>
      </c>
      <c r="C683" s="44" t="s">
        <v>1059</v>
      </c>
      <c r="D683" s="44" t="str">
        <f t="shared" si="10"/>
        <v>東京都青梅市</v>
      </c>
      <c r="E683" s="47" t="s">
        <v>2285</v>
      </c>
    </row>
    <row r="684" spans="1:5" x14ac:dyDescent="0.4">
      <c r="A684" s="46" t="str">
        <f>B684&amp;COUNTIF($B$2:B684,B684)</f>
        <v>東京都29</v>
      </c>
      <c r="B684" s="44" t="s">
        <v>1031</v>
      </c>
      <c r="C684" s="44" t="s">
        <v>1060</v>
      </c>
      <c r="D684" s="44" t="str">
        <f t="shared" si="10"/>
        <v>東京都府中市</v>
      </c>
      <c r="E684" s="47" t="s">
        <v>2284</v>
      </c>
    </row>
    <row r="685" spans="1:5" x14ac:dyDescent="0.4">
      <c r="A685" s="46" t="str">
        <f>B685&amp;COUNTIF($B$2:B685,B685)</f>
        <v>東京都30</v>
      </c>
      <c r="B685" s="44" t="s">
        <v>1031</v>
      </c>
      <c r="C685" s="44" t="s">
        <v>1061</v>
      </c>
      <c r="D685" s="44" t="str">
        <f t="shared" si="10"/>
        <v>東京都昭島市</v>
      </c>
      <c r="E685" s="47" t="s">
        <v>2283</v>
      </c>
    </row>
    <row r="686" spans="1:5" x14ac:dyDescent="0.4">
      <c r="A686" s="46" t="str">
        <f>B686&amp;COUNTIF($B$2:B686,B686)</f>
        <v>東京都31</v>
      </c>
      <c r="B686" s="44" t="s">
        <v>1031</v>
      </c>
      <c r="C686" s="44" t="s">
        <v>1062</v>
      </c>
      <c r="D686" s="44" t="str">
        <f t="shared" si="10"/>
        <v>東京都調布市</v>
      </c>
      <c r="E686" s="47" t="s">
        <v>2284</v>
      </c>
    </row>
    <row r="687" spans="1:5" x14ac:dyDescent="0.4">
      <c r="A687" s="46" t="str">
        <f>B687&amp;COUNTIF($B$2:B687,B687)</f>
        <v>東京都32</v>
      </c>
      <c r="B687" s="44" t="s">
        <v>1031</v>
      </c>
      <c r="C687" s="44" t="s">
        <v>1063</v>
      </c>
      <c r="D687" s="44" t="str">
        <f t="shared" si="10"/>
        <v>東京都町田市</v>
      </c>
      <c r="E687" s="47" t="s">
        <v>2282</v>
      </c>
    </row>
    <row r="688" spans="1:5" x14ac:dyDescent="0.4">
      <c r="A688" s="46" t="str">
        <f>B688&amp;COUNTIF($B$2:B688,B688)</f>
        <v>東京都33</v>
      </c>
      <c r="B688" s="44" t="s">
        <v>1031</v>
      </c>
      <c r="C688" s="44" t="s">
        <v>1064</v>
      </c>
      <c r="D688" s="44" t="str">
        <f t="shared" si="10"/>
        <v>東京都小金井市</v>
      </c>
      <c r="E688" s="47" t="s">
        <v>2284</v>
      </c>
    </row>
    <row r="689" spans="1:5" x14ac:dyDescent="0.4">
      <c r="A689" s="46" t="str">
        <f>B689&amp;COUNTIF($B$2:B689,B689)</f>
        <v>東京都34</v>
      </c>
      <c r="B689" s="44" t="s">
        <v>1031</v>
      </c>
      <c r="C689" s="44" t="s">
        <v>1065</v>
      </c>
      <c r="D689" s="44" t="str">
        <f t="shared" si="10"/>
        <v>東京都小平市</v>
      </c>
      <c r="E689" s="47" t="s">
        <v>2286</v>
      </c>
    </row>
    <row r="690" spans="1:5" x14ac:dyDescent="0.4">
      <c r="A690" s="46" t="str">
        <f>B690&amp;COUNTIF($B$2:B690,B690)</f>
        <v>東京都35</v>
      </c>
      <c r="B690" s="44" t="s">
        <v>1031</v>
      </c>
      <c r="C690" s="44" t="s">
        <v>1066</v>
      </c>
      <c r="D690" s="44" t="str">
        <f t="shared" si="10"/>
        <v>東京都日野市</v>
      </c>
      <c r="E690" s="47" t="s">
        <v>2282</v>
      </c>
    </row>
    <row r="691" spans="1:5" x14ac:dyDescent="0.4">
      <c r="A691" s="46" t="str">
        <f>B691&amp;COUNTIF($B$2:B691,B691)</f>
        <v>東京都36</v>
      </c>
      <c r="B691" s="44" t="s">
        <v>1031</v>
      </c>
      <c r="C691" s="44" t="s">
        <v>1067</v>
      </c>
      <c r="D691" s="44" t="str">
        <f t="shared" si="10"/>
        <v>東京都東村山市</v>
      </c>
      <c r="E691" s="47" t="s">
        <v>2286</v>
      </c>
    </row>
    <row r="692" spans="1:5" x14ac:dyDescent="0.4">
      <c r="A692" s="46" t="str">
        <f>B692&amp;COUNTIF($B$2:B692,B692)</f>
        <v>東京都37</v>
      </c>
      <c r="B692" s="44" t="s">
        <v>1031</v>
      </c>
      <c r="C692" s="44" t="s">
        <v>1068</v>
      </c>
      <c r="D692" s="44" t="str">
        <f t="shared" si="10"/>
        <v>東京都国分寺市</v>
      </c>
      <c r="E692" s="47" t="s">
        <v>2283</v>
      </c>
    </row>
    <row r="693" spans="1:5" x14ac:dyDescent="0.4">
      <c r="A693" s="46" t="str">
        <f>B693&amp;COUNTIF($B$2:B693,B693)</f>
        <v>東京都38</v>
      </c>
      <c r="B693" s="44" t="s">
        <v>1031</v>
      </c>
      <c r="C693" s="44" t="s">
        <v>1069</v>
      </c>
      <c r="D693" s="44" t="str">
        <f t="shared" si="10"/>
        <v>東京都国立市</v>
      </c>
      <c r="E693" s="47" t="s">
        <v>2283</v>
      </c>
    </row>
    <row r="694" spans="1:5" x14ac:dyDescent="0.4">
      <c r="A694" s="46" t="str">
        <f>B694&amp;COUNTIF($B$2:B694,B694)</f>
        <v>東京都39</v>
      </c>
      <c r="B694" s="44" t="s">
        <v>1031</v>
      </c>
      <c r="C694" s="44" t="s">
        <v>1070</v>
      </c>
      <c r="D694" s="44" t="str">
        <f t="shared" si="10"/>
        <v>東京都福生市</v>
      </c>
      <c r="E694" s="47" t="s">
        <v>2285</v>
      </c>
    </row>
    <row r="695" spans="1:5" x14ac:dyDescent="0.4">
      <c r="A695" s="46" t="str">
        <f>B695&amp;COUNTIF($B$2:B695,B695)</f>
        <v>東京都40</v>
      </c>
      <c r="B695" s="44" t="s">
        <v>1031</v>
      </c>
      <c r="C695" s="44" t="s">
        <v>1071</v>
      </c>
      <c r="D695" s="44" t="str">
        <f t="shared" si="10"/>
        <v>東京都狛江市</v>
      </c>
      <c r="E695" s="47" t="s">
        <v>2284</v>
      </c>
    </row>
    <row r="696" spans="1:5" x14ac:dyDescent="0.4">
      <c r="A696" s="46" t="str">
        <f>B696&amp;COUNTIF($B$2:B696,B696)</f>
        <v>東京都41</v>
      </c>
      <c r="B696" s="44" t="s">
        <v>1031</v>
      </c>
      <c r="C696" s="44" t="s">
        <v>1072</v>
      </c>
      <c r="D696" s="44" t="str">
        <f t="shared" si="10"/>
        <v>東京都東大和市</v>
      </c>
      <c r="E696" s="47" t="s">
        <v>2283</v>
      </c>
    </row>
    <row r="697" spans="1:5" x14ac:dyDescent="0.4">
      <c r="A697" s="46" t="str">
        <f>B697&amp;COUNTIF($B$2:B697,B697)</f>
        <v>東京都42</v>
      </c>
      <c r="B697" s="44" t="s">
        <v>1031</v>
      </c>
      <c r="C697" s="44" t="s">
        <v>1073</v>
      </c>
      <c r="D697" s="44" t="str">
        <f t="shared" si="10"/>
        <v>東京都清瀬市</v>
      </c>
      <c r="E697" s="47" t="s">
        <v>2286</v>
      </c>
    </row>
    <row r="698" spans="1:5" x14ac:dyDescent="0.4">
      <c r="A698" s="46" t="str">
        <f>B698&amp;COUNTIF($B$2:B698,B698)</f>
        <v>東京都43</v>
      </c>
      <c r="B698" s="44" t="s">
        <v>1031</v>
      </c>
      <c r="C698" s="44" t="s">
        <v>1074</v>
      </c>
      <c r="D698" s="44" t="str">
        <f t="shared" si="10"/>
        <v>東京都東久留米市</v>
      </c>
      <c r="E698" s="47" t="s">
        <v>2286</v>
      </c>
    </row>
    <row r="699" spans="1:5" x14ac:dyDescent="0.4">
      <c r="A699" s="46" t="str">
        <f>B699&amp;COUNTIF($B$2:B699,B699)</f>
        <v>東京都44</v>
      </c>
      <c r="B699" s="44" t="s">
        <v>1031</v>
      </c>
      <c r="C699" s="44" t="s">
        <v>1075</v>
      </c>
      <c r="D699" s="44" t="str">
        <f t="shared" si="10"/>
        <v>東京都武蔵村山市</v>
      </c>
      <c r="E699" s="47" t="s">
        <v>2283</v>
      </c>
    </row>
    <row r="700" spans="1:5" x14ac:dyDescent="0.4">
      <c r="A700" s="46" t="str">
        <f>B700&amp;COUNTIF($B$2:B700,B700)</f>
        <v>東京都45</v>
      </c>
      <c r="B700" s="44" t="s">
        <v>1031</v>
      </c>
      <c r="C700" s="44" t="s">
        <v>1076</v>
      </c>
      <c r="D700" s="44" t="str">
        <f t="shared" si="10"/>
        <v>東京都多摩市</v>
      </c>
      <c r="E700" s="47" t="s">
        <v>2282</v>
      </c>
    </row>
    <row r="701" spans="1:5" x14ac:dyDescent="0.4">
      <c r="A701" s="46" t="str">
        <f>B701&amp;COUNTIF($B$2:B701,B701)</f>
        <v>東京都46</v>
      </c>
      <c r="B701" s="44" t="s">
        <v>1031</v>
      </c>
      <c r="C701" s="44" t="s">
        <v>1077</v>
      </c>
      <c r="D701" s="44" t="str">
        <f t="shared" si="10"/>
        <v>東京都稲城市</v>
      </c>
      <c r="E701" s="47" t="s">
        <v>2282</v>
      </c>
    </row>
    <row r="702" spans="1:5" x14ac:dyDescent="0.4">
      <c r="A702" s="46" t="str">
        <f>B702&amp;COUNTIF($B$2:B702,B702)</f>
        <v>東京都47</v>
      </c>
      <c r="B702" s="44" t="s">
        <v>1031</v>
      </c>
      <c r="C702" s="44" t="s">
        <v>1078</v>
      </c>
      <c r="D702" s="44" t="str">
        <f t="shared" si="10"/>
        <v>東京都羽村市</v>
      </c>
      <c r="E702" s="47" t="s">
        <v>2285</v>
      </c>
    </row>
    <row r="703" spans="1:5" x14ac:dyDescent="0.4">
      <c r="A703" s="46" t="str">
        <f>B703&amp;COUNTIF($B$2:B703,B703)</f>
        <v>東京都48</v>
      </c>
      <c r="B703" s="44" t="s">
        <v>1031</v>
      </c>
      <c r="C703" s="44" t="s">
        <v>1079</v>
      </c>
      <c r="D703" s="44" t="str">
        <f t="shared" si="10"/>
        <v>東京都あきる野市</v>
      </c>
      <c r="E703" s="47" t="s">
        <v>2285</v>
      </c>
    </row>
    <row r="704" spans="1:5" x14ac:dyDescent="0.4">
      <c r="A704" s="46" t="str">
        <f>B704&amp;COUNTIF($B$2:B704,B704)</f>
        <v>東京都49</v>
      </c>
      <c r="B704" s="44" t="s">
        <v>1031</v>
      </c>
      <c r="C704" s="44" t="s">
        <v>1080</v>
      </c>
      <c r="D704" s="44" t="str">
        <f t="shared" si="10"/>
        <v>東京都西東京市</v>
      </c>
      <c r="E704" s="47" t="s">
        <v>2286</v>
      </c>
    </row>
    <row r="705" spans="1:5" x14ac:dyDescent="0.4">
      <c r="A705" s="46" t="str">
        <f>B705&amp;COUNTIF($B$2:B705,B705)</f>
        <v>東京都50</v>
      </c>
      <c r="B705" s="44" t="s">
        <v>1031</v>
      </c>
      <c r="C705" s="44" t="s">
        <v>1081</v>
      </c>
      <c r="D705" s="44" t="str">
        <f t="shared" si="10"/>
        <v>東京都瑞穂町</v>
      </c>
      <c r="E705" s="47" t="s">
        <v>2285</v>
      </c>
    </row>
    <row r="706" spans="1:5" x14ac:dyDescent="0.4">
      <c r="A706" s="46" t="str">
        <f>B706&amp;COUNTIF($B$2:B706,B706)</f>
        <v>東京都51</v>
      </c>
      <c r="B706" s="44" t="s">
        <v>1031</v>
      </c>
      <c r="C706" s="44" t="s">
        <v>1082</v>
      </c>
      <c r="D706" s="44" t="str">
        <f t="shared" ref="D706:D769" si="11">B706&amp;C706</f>
        <v>東京都日の出町</v>
      </c>
      <c r="E706" s="47" t="s">
        <v>2285</v>
      </c>
    </row>
    <row r="707" spans="1:5" x14ac:dyDescent="0.4">
      <c r="A707" s="46" t="str">
        <f>B707&amp;COUNTIF($B$2:B707,B707)</f>
        <v>東京都52</v>
      </c>
      <c r="B707" s="44" t="s">
        <v>1031</v>
      </c>
      <c r="C707" s="44" t="s">
        <v>1083</v>
      </c>
      <c r="D707" s="44" t="str">
        <f t="shared" si="11"/>
        <v>東京都檜原村</v>
      </c>
      <c r="E707" s="47" t="s">
        <v>2285</v>
      </c>
    </row>
    <row r="708" spans="1:5" x14ac:dyDescent="0.4">
      <c r="A708" s="46" t="str">
        <f>B708&amp;COUNTIF($B$2:B708,B708)</f>
        <v>東京都53</v>
      </c>
      <c r="B708" s="44" t="s">
        <v>1031</v>
      </c>
      <c r="C708" s="44" t="s">
        <v>1084</v>
      </c>
      <c r="D708" s="44" t="str">
        <f t="shared" si="11"/>
        <v>東京都奥多摩町</v>
      </c>
      <c r="E708" s="47" t="s">
        <v>2285</v>
      </c>
    </row>
    <row r="709" spans="1:5" x14ac:dyDescent="0.4">
      <c r="A709" s="46" t="str">
        <f>B709&amp;COUNTIF($B$2:B709,B709)</f>
        <v>東京都54</v>
      </c>
      <c r="B709" s="44" t="s">
        <v>1031</v>
      </c>
      <c r="C709" s="44" t="s">
        <v>1085</v>
      </c>
      <c r="D709" s="44" t="str">
        <f t="shared" si="11"/>
        <v>東京都大島町</v>
      </c>
      <c r="E709" s="47" t="s">
        <v>2287</v>
      </c>
    </row>
    <row r="710" spans="1:5" x14ac:dyDescent="0.4">
      <c r="A710" s="46" t="str">
        <f>B710&amp;COUNTIF($B$2:B710,B710)</f>
        <v>東京都55</v>
      </c>
      <c r="B710" s="44" t="s">
        <v>1031</v>
      </c>
      <c r="C710" s="44" t="s">
        <v>1086</v>
      </c>
      <c r="D710" s="44" t="str">
        <f t="shared" si="11"/>
        <v>東京都利島村</v>
      </c>
      <c r="E710" s="47" t="s">
        <v>2287</v>
      </c>
    </row>
    <row r="711" spans="1:5" x14ac:dyDescent="0.4">
      <c r="A711" s="46" t="str">
        <f>B711&amp;COUNTIF($B$2:B711,B711)</f>
        <v>東京都56</v>
      </c>
      <c r="B711" s="44" t="s">
        <v>1031</v>
      </c>
      <c r="C711" s="44" t="s">
        <v>1087</v>
      </c>
      <c r="D711" s="44" t="str">
        <f t="shared" si="11"/>
        <v>東京都新島村</v>
      </c>
      <c r="E711" s="47" t="s">
        <v>2287</v>
      </c>
    </row>
    <row r="712" spans="1:5" x14ac:dyDescent="0.4">
      <c r="A712" s="46" t="str">
        <f>B712&amp;COUNTIF($B$2:B712,B712)</f>
        <v>東京都57</v>
      </c>
      <c r="B712" s="44" t="s">
        <v>1031</v>
      </c>
      <c r="C712" s="44" t="s">
        <v>1088</v>
      </c>
      <c r="D712" s="44" t="str">
        <f t="shared" si="11"/>
        <v>東京都神津島村</v>
      </c>
      <c r="E712" s="47" t="s">
        <v>2287</v>
      </c>
    </row>
    <row r="713" spans="1:5" x14ac:dyDescent="0.4">
      <c r="A713" s="46" t="str">
        <f>B713&amp;COUNTIF($B$2:B713,B713)</f>
        <v>東京都58</v>
      </c>
      <c r="B713" s="44" t="s">
        <v>1031</v>
      </c>
      <c r="C713" s="44" t="s">
        <v>1089</v>
      </c>
      <c r="D713" s="44" t="str">
        <f t="shared" si="11"/>
        <v>東京都三宅村</v>
      </c>
      <c r="E713" s="47" t="s">
        <v>2287</v>
      </c>
    </row>
    <row r="714" spans="1:5" x14ac:dyDescent="0.4">
      <c r="A714" s="46" t="str">
        <f>B714&amp;COUNTIF($B$2:B714,B714)</f>
        <v>東京都59</v>
      </c>
      <c r="B714" s="44" t="s">
        <v>1031</v>
      </c>
      <c r="C714" s="44" t="s">
        <v>1090</v>
      </c>
      <c r="D714" s="44" t="str">
        <f t="shared" si="11"/>
        <v>東京都御蔵島村</v>
      </c>
      <c r="E714" s="47" t="s">
        <v>2287</v>
      </c>
    </row>
    <row r="715" spans="1:5" x14ac:dyDescent="0.4">
      <c r="A715" s="46" t="str">
        <f>B715&amp;COUNTIF($B$2:B715,B715)</f>
        <v>東京都60</v>
      </c>
      <c r="B715" s="44" t="s">
        <v>1031</v>
      </c>
      <c r="C715" s="44" t="s">
        <v>1091</v>
      </c>
      <c r="D715" s="44" t="str">
        <f t="shared" si="11"/>
        <v>東京都八丈町</v>
      </c>
      <c r="E715" s="47" t="s">
        <v>2287</v>
      </c>
    </row>
    <row r="716" spans="1:5" x14ac:dyDescent="0.4">
      <c r="A716" s="46" t="str">
        <f>B716&amp;COUNTIF($B$2:B716,B716)</f>
        <v>東京都61</v>
      </c>
      <c r="B716" s="44" t="s">
        <v>1031</v>
      </c>
      <c r="C716" s="44" t="s">
        <v>1092</v>
      </c>
      <c r="D716" s="44" t="str">
        <f t="shared" si="11"/>
        <v>東京都青ヶ島村</v>
      </c>
      <c r="E716" s="47" t="s">
        <v>2287</v>
      </c>
    </row>
    <row r="717" spans="1:5" x14ac:dyDescent="0.4">
      <c r="A717" s="46" t="str">
        <f>B717&amp;COUNTIF($B$2:B717,B717)</f>
        <v>東京都62</v>
      </c>
      <c r="B717" s="44" t="s">
        <v>1031</v>
      </c>
      <c r="C717" s="44" t="s">
        <v>1093</v>
      </c>
      <c r="D717" s="44" t="str">
        <f t="shared" si="11"/>
        <v>東京都小笠原村</v>
      </c>
      <c r="E717" s="47" t="s">
        <v>2287</v>
      </c>
    </row>
    <row r="718" spans="1:5" x14ac:dyDescent="0.4">
      <c r="A718" s="46" t="str">
        <f>B718&amp;COUNTIF($B$2:B718,B718)</f>
        <v>神奈川県1</v>
      </c>
      <c r="B718" s="44" t="s">
        <v>1094</v>
      </c>
      <c r="C718" s="44" t="s">
        <v>2288</v>
      </c>
      <c r="D718" s="44" t="str">
        <f t="shared" si="11"/>
        <v>神奈川県横浜市鶴見区</v>
      </c>
      <c r="E718" s="47" t="s">
        <v>2289</v>
      </c>
    </row>
    <row r="719" spans="1:5" x14ac:dyDescent="0.4">
      <c r="A719" s="46" t="str">
        <f>B719&amp;COUNTIF($B$2:B719,B719)</f>
        <v>神奈川県2</v>
      </c>
      <c r="B719" s="44" t="s">
        <v>1094</v>
      </c>
      <c r="C719" s="44" t="s">
        <v>2290</v>
      </c>
      <c r="D719" s="44" t="str">
        <f t="shared" si="11"/>
        <v>神奈川県横浜市神奈川区</v>
      </c>
      <c r="E719" s="47" t="s">
        <v>2289</v>
      </c>
    </row>
    <row r="720" spans="1:5" x14ac:dyDescent="0.4">
      <c r="A720" s="46" t="str">
        <f>B720&amp;COUNTIF($B$2:B720,B720)</f>
        <v>神奈川県3</v>
      </c>
      <c r="B720" s="44" t="s">
        <v>1094</v>
      </c>
      <c r="C720" s="44" t="s">
        <v>2291</v>
      </c>
      <c r="D720" s="44" t="str">
        <f t="shared" si="11"/>
        <v>神奈川県横浜市西区</v>
      </c>
      <c r="E720" s="47" t="s">
        <v>2289</v>
      </c>
    </row>
    <row r="721" spans="1:5" x14ac:dyDescent="0.4">
      <c r="A721" s="46" t="str">
        <f>B721&amp;COUNTIF($B$2:B721,B721)</f>
        <v>神奈川県4</v>
      </c>
      <c r="B721" s="44" t="s">
        <v>1094</v>
      </c>
      <c r="C721" s="44" t="s">
        <v>2292</v>
      </c>
      <c r="D721" s="44" t="str">
        <f t="shared" si="11"/>
        <v>神奈川県横浜市中区</v>
      </c>
      <c r="E721" s="47" t="s">
        <v>2289</v>
      </c>
    </row>
    <row r="722" spans="1:5" x14ac:dyDescent="0.4">
      <c r="A722" s="46" t="str">
        <f>B722&amp;COUNTIF($B$2:B722,B722)</f>
        <v>神奈川県5</v>
      </c>
      <c r="B722" s="44" t="s">
        <v>1094</v>
      </c>
      <c r="C722" s="44" t="s">
        <v>2293</v>
      </c>
      <c r="D722" s="44" t="str">
        <f t="shared" si="11"/>
        <v>神奈川県横浜市南区</v>
      </c>
      <c r="E722" s="47" t="s">
        <v>2289</v>
      </c>
    </row>
    <row r="723" spans="1:5" x14ac:dyDescent="0.4">
      <c r="A723" s="46" t="str">
        <f>B723&amp;COUNTIF($B$2:B723,B723)</f>
        <v>神奈川県6</v>
      </c>
      <c r="B723" s="44" t="s">
        <v>1094</v>
      </c>
      <c r="C723" s="44" t="s">
        <v>2294</v>
      </c>
      <c r="D723" s="44" t="str">
        <f t="shared" si="11"/>
        <v>神奈川県横浜市保土ケ谷区</v>
      </c>
      <c r="E723" s="47" t="s">
        <v>2289</v>
      </c>
    </row>
    <row r="724" spans="1:5" x14ac:dyDescent="0.4">
      <c r="A724" s="46" t="str">
        <f>B724&amp;COUNTIF($B$2:B724,B724)</f>
        <v>神奈川県7</v>
      </c>
      <c r="B724" s="44" t="s">
        <v>1094</v>
      </c>
      <c r="C724" s="44" t="s">
        <v>2295</v>
      </c>
      <c r="D724" s="44" t="str">
        <f t="shared" si="11"/>
        <v>神奈川県横浜市磯子区</v>
      </c>
      <c r="E724" s="47" t="s">
        <v>2289</v>
      </c>
    </row>
    <row r="725" spans="1:5" x14ac:dyDescent="0.4">
      <c r="A725" s="46" t="str">
        <f>B725&amp;COUNTIF($B$2:B725,B725)</f>
        <v>神奈川県8</v>
      </c>
      <c r="B725" s="44" t="s">
        <v>1094</v>
      </c>
      <c r="C725" s="44" t="s">
        <v>2296</v>
      </c>
      <c r="D725" s="44" t="str">
        <f t="shared" si="11"/>
        <v>神奈川県横浜市金沢区</v>
      </c>
      <c r="E725" s="47" t="s">
        <v>2289</v>
      </c>
    </row>
    <row r="726" spans="1:5" x14ac:dyDescent="0.4">
      <c r="A726" s="46" t="str">
        <f>B726&amp;COUNTIF($B$2:B726,B726)</f>
        <v>神奈川県9</v>
      </c>
      <c r="B726" s="44" t="s">
        <v>1094</v>
      </c>
      <c r="C726" s="44" t="s">
        <v>2297</v>
      </c>
      <c r="D726" s="44" t="str">
        <f t="shared" si="11"/>
        <v>神奈川県横浜市港北区</v>
      </c>
      <c r="E726" s="47" t="s">
        <v>2289</v>
      </c>
    </row>
    <row r="727" spans="1:5" x14ac:dyDescent="0.4">
      <c r="A727" s="46" t="str">
        <f>B727&amp;COUNTIF($B$2:B727,B727)</f>
        <v>神奈川県10</v>
      </c>
      <c r="B727" s="44" t="s">
        <v>1094</v>
      </c>
      <c r="C727" s="44" t="s">
        <v>2298</v>
      </c>
      <c r="D727" s="44" t="str">
        <f t="shared" si="11"/>
        <v>神奈川県横浜市戸塚区</v>
      </c>
      <c r="E727" s="47" t="s">
        <v>2289</v>
      </c>
    </row>
    <row r="728" spans="1:5" x14ac:dyDescent="0.4">
      <c r="A728" s="46" t="str">
        <f>B728&amp;COUNTIF($B$2:B728,B728)</f>
        <v>神奈川県11</v>
      </c>
      <c r="B728" s="44" t="s">
        <v>1094</v>
      </c>
      <c r="C728" s="44" t="s">
        <v>2299</v>
      </c>
      <c r="D728" s="44" t="str">
        <f t="shared" si="11"/>
        <v>神奈川県横浜市港南区</v>
      </c>
      <c r="E728" s="47" t="s">
        <v>2289</v>
      </c>
    </row>
    <row r="729" spans="1:5" x14ac:dyDescent="0.4">
      <c r="A729" s="46" t="str">
        <f>B729&amp;COUNTIF($B$2:B729,B729)</f>
        <v>神奈川県12</v>
      </c>
      <c r="B729" s="44" t="s">
        <v>1094</v>
      </c>
      <c r="C729" s="44" t="s">
        <v>2300</v>
      </c>
      <c r="D729" s="44" t="str">
        <f t="shared" si="11"/>
        <v>神奈川県横浜市旭区</v>
      </c>
      <c r="E729" s="47" t="s">
        <v>2289</v>
      </c>
    </row>
    <row r="730" spans="1:5" x14ac:dyDescent="0.4">
      <c r="A730" s="46" t="str">
        <f>B730&amp;COUNTIF($B$2:B730,B730)</f>
        <v>神奈川県13</v>
      </c>
      <c r="B730" s="44" t="s">
        <v>1094</v>
      </c>
      <c r="C730" s="44" t="s">
        <v>2301</v>
      </c>
      <c r="D730" s="44" t="str">
        <f t="shared" si="11"/>
        <v>神奈川県横浜市緑区</v>
      </c>
      <c r="E730" s="47" t="s">
        <v>2289</v>
      </c>
    </row>
    <row r="731" spans="1:5" x14ac:dyDescent="0.4">
      <c r="A731" s="46" t="str">
        <f>B731&amp;COUNTIF($B$2:B731,B731)</f>
        <v>神奈川県14</v>
      </c>
      <c r="B731" s="44" t="s">
        <v>1094</v>
      </c>
      <c r="C731" s="44" t="s">
        <v>2302</v>
      </c>
      <c r="D731" s="44" t="str">
        <f t="shared" si="11"/>
        <v>神奈川県横浜市瀬谷区</v>
      </c>
      <c r="E731" s="47" t="s">
        <v>2289</v>
      </c>
    </row>
    <row r="732" spans="1:5" x14ac:dyDescent="0.4">
      <c r="A732" s="46" t="str">
        <f>B732&amp;COUNTIF($B$2:B732,B732)</f>
        <v>神奈川県15</v>
      </c>
      <c r="B732" s="44" t="s">
        <v>1094</v>
      </c>
      <c r="C732" s="44" t="s">
        <v>2303</v>
      </c>
      <c r="D732" s="44" t="str">
        <f t="shared" si="11"/>
        <v>神奈川県横浜市栄区</v>
      </c>
      <c r="E732" s="47" t="s">
        <v>2289</v>
      </c>
    </row>
    <row r="733" spans="1:5" x14ac:dyDescent="0.4">
      <c r="A733" s="46" t="str">
        <f>B733&amp;COUNTIF($B$2:B733,B733)</f>
        <v>神奈川県16</v>
      </c>
      <c r="B733" s="44" t="s">
        <v>1094</v>
      </c>
      <c r="C733" s="44" t="s">
        <v>2304</v>
      </c>
      <c r="D733" s="44" t="str">
        <f t="shared" si="11"/>
        <v>神奈川県横浜市泉区</v>
      </c>
      <c r="E733" s="47" t="s">
        <v>2289</v>
      </c>
    </row>
    <row r="734" spans="1:5" x14ac:dyDescent="0.4">
      <c r="A734" s="46" t="str">
        <f>B734&amp;COUNTIF($B$2:B734,B734)</f>
        <v>神奈川県17</v>
      </c>
      <c r="B734" s="44" t="s">
        <v>1094</v>
      </c>
      <c r="C734" s="44" t="s">
        <v>2305</v>
      </c>
      <c r="D734" s="44" t="str">
        <f t="shared" si="11"/>
        <v>神奈川県横浜市青葉区</v>
      </c>
      <c r="E734" s="47" t="s">
        <v>2289</v>
      </c>
    </row>
    <row r="735" spans="1:5" x14ac:dyDescent="0.4">
      <c r="A735" s="46" t="str">
        <f>B735&amp;COUNTIF($B$2:B735,B735)</f>
        <v>神奈川県18</v>
      </c>
      <c r="B735" s="44" t="s">
        <v>1094</v>
      </c>
      <c r="C735" s="44" t="s">
        <v>2306</v>
      </c>
      <c r="D735" s="44" t="str">
        <f t="shared" si="11"/>
        <v>神奈川県横浜市都筑区</v>
      </c>
      <c r="E735" s="47" t="s">
        <v>2289</v>
      </c>
    </row>
    <row r="736" spans="1:5" x14ac:dyDescent="0.4">
      <c r="A736" s="46" t="str">
        <f>B736&amp;COUNTIF($B$2:B736,B736)</f>
        <v>神奈川県19</v>
      </c>
      <c r="B736" s="44" t="s">
        <v>1094</v>
      </c>
      <c r="C736" s="44" t="s">
        <v>2307</v>
      </c>
      <c r="D736" s="44" t="str">
        <f t="shared" si="11"/>
        <v>神奈川県川崎市川崎区</v>
      </c>
      <c r="E736" s="47" t="s">
        <v>2308</v>
      </c>
    </row>
    <row r="737" spans="1:5" x14ac:dyDescent="0.4">
      <c r="A737" s="46" t="str">
        <f>B737&amp;COUNTIF($B$2:B737,B737)</f>
        <v>神奈川県20</v>
      </c>
      <c r="B737" s="44" t="s">
        <v>1094</v>
      </c>
      <c r="C737" s="44" t="s">
        <v>2309</v>
      </c>
      <c r="D737" s="44" t="str">
        <f t="shared" si="11"/>
        <v>神奈川県川崎市幸区</v>
      </c>
      <c r="E737" s="47" t="s">
        <v>2308</v>
      </c>
    </row>
    <row r="738" spans="1:5" x14ac:dyDescent="0.4">
      <c r="A738" s="46" t="str">
        <f>B738&amp;COUNTIF($B$2:B738,B738)</f>
        <v>神奈川県21</v>
      </c>
      <c r="B738" s="44" t="s">
        <v>1094</v>
      </c>
      <c r="C738" s="44" t="s">
        <v>2310</v>
      </c>
      <c r="D738" s="44" t="str">
        <f t="shared" si="11"/>
        <v>神奈川県川崎市中原区</v>
      </c>
      <c r="E738" s="47" t="s">
        <v>2308</v>
      </c>
    </row>
    <row r="739" spans="1:5" x14ac:dyDescent="0.4">
      <c r="A739" s="46" t="str">
        <f>B739&amp;COUNTIF($B$2:B739,B739)</f>
        <v>神奈川県22</v>
      </c>
      <c r="B739" s="44" t="s">
        <v>1094</v>
      </c>
      <c r="C739" s="44" t="s">
        <v>2311</v>
      </c>
      <c r="D739" s="44" t="str">
        <f t="shared" si="11"/>
        <v>神奈川県川崎市高津区</v>
      </c>
      <c r="E739" s="47" t="s">
        <v>2312</v>
      </c>
    </row>
    <row r="740" spans="1:5" x14ac:dyDescent="0.4">
      <c r="A740" s="46" t="str">
        <f>B740&amp;COUNTIF($B$2:B740,B740)</f>
        <v>神奈川県23</v>
      </c>
      <c r="B740" s="44" t="s">
        <v>1094</v>
      </c>
      <c r="C740" s="44" t="s">
        <v>2313</v>
      </c>
      <c r="D740" s="44" t="str">
        <f t="shared" si="11"/>
        <v>神奈川県川崎市多摩区</v>
      </c>
      <c r="E740" s="47" t="s">
        <v>2312</v>
      </c>
    </row>
    <row r="741" spans="1:5" x14ac:dyDescent="0.4">
      <c r="A741" s="46" t="str">
        <f>B741&amp;COUNTIF($B$2:B741,B741)</f>
        <v>神奈川県24</v>
      </c>
      <c r="B741" s="44" t="s">
        <v>1094</v>
      </c>
      <c r="C741" s="44" t="s">
        <v>2314</v>
      </c>
      <c r="D741" s="44" t="str">
        <f t="shared" si="11"/>
        <v>神奈川県川崎市宮前区</v>
      </c>
      <c r="E741" s="47" t="s">
        <v>2312</v>
      </c>
    </row>
    <row r="742" spans="1:5" x14ac:dyDescent="0.4">
      <c r="A742" s="46" t="str">
        <f>B742&amp;COUNTIF($B$2:B742,B742)</f>
        <v>神奈川県25</v>
      </c>
      <c r="B742" s="44" t="s">
        <v>1094</v>
      </c>
      <c r="C742" s="44" t="s">
        <v>2315</v>
      </c>
      <c r="D742" s="44" t="str">
        <f t="shared" si="11"/>
        <v>神奈川県川崎市麻生区</v>
      </c>
      <c r="E742" s="47" t="s">
        <v>2312</v>
      </c>
    </row>
    <row r="743" spans="1:5" x14ac:dyDescent="0.4">
      <c r="A743" s="46" t="str">
        <f>B743&amp;COUNTIF($B$2:B743,B743)</f>
        <v>神奈川県26</v>
      </c>
      <c r="B743" s="44" t="s">
        <v>1094</v>
      </c>
      <c r="C743" s="44" t="s">
        <v>2316</v>
      </c>
      <c r="D743" s="44" t="str">
        <f t="shared" si="11"/>
        <v>神奈川県相模原市緑区</v>
      </c>
      <c r="E743" s="47" t="s">
        <v>2317</v>
      </c>
    </row>
    <row r="744" spans="1:5" x14ac:dyDescent="0.4">
      <c r="A744" s="46" t="str">
        <f>B744&amp;COUNTIF($B$2:B744,B744)</f>
        <v>神奈川県27</v>
      </c>
      <c r="B744" s="44" t="s">
        <v>1094</v>
      </c>
      <c r="C744" s="44" t="s">
        <v>2318</v>
      </c>
      <c r="D744" s="44" t="str">
        <f t="shared" si="11"/>
        <v>神奈川県相模原市中央区</v>
      </c>
      <c r="E744" s="47" t="s">
        <v>2317</v>
      </c>
    </row>
    <row r="745" spans="1:5" x14ac:dyDescent="0.4">
      <c r="A745" s="46" t="str">
        <f>B745&amp;COUNTIF($B$2:B745,B745)</f>
        <v>神奈川県28</v>
      </c>
      <c r="B745" s="44" t="s">
        <v>1094</v>
      </c>
      <c r="C745" s="44" t="s">
        <v>2319</v>
      </c>
      <c r="D745" s="44" t="str">
        <f t="shared" si="11"/>
        <v>神奈川県相模原市南区</v>
      </c>
      <c r="E745" s="47" t="s">
        <v>2317</v>
      </c>
    </row>
    <row r="746" spans="1:5" x14ac:dyDescent="0.4">
      <c r="A746" s="46" t="str">
        <f>B746&amp;COUNTIF($B$2:B746,B746)</f>
        <v>神奈川県29</v>
      </c>
      <c r="B746" s="44" t="s">
        <v>1094</v>
      </c>
      <c r="C746" s="44" t="s">
        <v>1095</v>
      </c>
      <c r="D746" s="44" t="str">
        <f t="shared" si="11"/>
        <v>神奈川県横須賀市</v>
      </c>
      <c r="E746" s="47" t="s">
        <v>2320</v>
      </c>
    </row>
    <row r="747" spans="1:5" x14ac:dyDescent="0.4">
      <c r="A747" s="46" t="str">
        <f>B747&amp;COUNTIF($B$2:B747,B747)</f>
        <v>神奈川県30</v>
      </c>
      <c r="B747" s="44" t="s">
        <v>1094</v>
      </c>
      <c r="C747" s="44" t="s">
        <v>1096</v>
      </c>
      <c r="D747" s="44" t="str">
        <f t="shared" si="11"/>
        <v>神奈川県平塚市</v>
      </c>
      <c r="E747" s="47" t="s">
        <v>2321</v>
      </c>
    </row>
    <row r="748" spans="1:5" x14ac:dyDescent="0.4">
      <c r="A748" s="46" t="str">
        <f>B748&amp;COUNTIF($B$2:B748,B748)</f>
        <v>神奈川県31</v>
      </c>
      <c r="B748" s="44" t="s">
        <v>1094</v>
      </c>
      <c r="C748" s="44" t="s">
        <v>1097</v>
      </c>
      <c r="D748" s="44" t="str">
        <f t="shared" si="11"/>
        <v>神奈川県鎌倉市</v>
      </c>
      <c r="E748" s="47" t="s">
        <v>2320</v>
      </c>
    </row>
    <row r="749" spans="1:5" x14ac:dyDescent="0.4">
      <c r="A749" s="46" t="str">
        <f>B749&amp;COUNTIF($B$2:B749,B749)</f>
        <v>神奈川県32</v>
      </c>
      <c r="B749" s="44" t="s">
        <v>1094</v>
      </c>
      <c r="C749" s="44" t="s">
        <v>1098</v>
      </c>
      <c r="D749" s="44" t="str">
        <f t="shared" si="11"/>
        <v>神奈川県藤沢市</v>
      </c>
      <c r="E749" s="47" t="s">
        <v>2322</v>
      </c>
    </row>
    <row r="750" spans="1:5" x14ac:dyDescent="0.4">
      <c r="A750" s="46" t="str">
        <f>B750&amp;COUNTIF($B$2:B750,B750)</f>
        <v>神奈川県33</v>
      </c>
      <c r="B750" s="44" t="s">
        <v>1094</v>
      </c>
      <c r="C750" s="44" t="s">
        <v>1099</v>
      </c>
      <c r="D750" s="44" t="str">
        <f t="shared" si="11"/>
        <v>神奈川県小田原市</v>
      </c>
      <c r="E750" s="47" t="s">
        <v>2226</v>
      </c>
    </row>
    <row r="751" spans="1:5" x14ac:dyDescent="0.4">
      <c r="A751" s="46" t="str">
        <f>B751&amp;COUNTIF($B$2:B751,B751)</f>
        <v>神奈川県34</v>
      </c>
      <c r="B751" s="44" t="s">
        <v>1094</v>
      </c>
      <c r="C751" s="44" t="s">
        <v>1100</v>
      </c>
      <c r="D751" s="44" t="str">
        <f t="shared" si="11"/>
        <v>神奈川県茅ヶ崎市</v>
      </c>
      <c r="E751" s="47" t="s">
        <v>2322</v>
      </c>
    </row>
    <row r="752" spans="1:5" x14ac:dyDescent="0.4">
      <c r="A752" s="46" t="str">
        <f>B752&amp;COUNTIF($B$2:B752,B752)</f>
        <v>神奈川県35</v>
      </c>
      <c r="B752" s="44" t="s">
        <v>1094</v>
      </c>
      <c r="C752" s="44" t="s">
        <v>1101</v>
      </c>
      <c r="D752" s="44" t="str">
        <f t="shared" si="11"/>
        <v>神奈川県逗子市</v>
      </c>
      <c r="E752" s="47" t="s">
        <v>2320</v>
      </c>
    </row>
    <row r="753" spans="1:5" x14ac:dyDescent="0.4">
      <c r="A753" s="46" t="str">
        <f>B753&amp;COUNTIF($B$2:B753,B753)</f>
        <v>神奈川県36</v>
      </c>
      <c r="B753" s="44" t="s">
        <v>1094</v>
      </c>
      <c r="C753" s="44" t="s">
        <v>1102</v>
      </c>
      <c r="D753" s="44" t="str">
        <f t="shared" si="11"/>
        <v>神奈川県三浦市</v>
      </c>
      <c r="E753" s="47" t="s">
        <v>2320</v>
      </c>
    </row>
    <row r="754" spans="1:5" x14ac:dyDescent="0.4">
      <c r="A754" s="46" t="str">
        <f>B754&amp;COUNTIF($B$2:B754,B754)</f>
        <v>神奈川県37</v>
      </c>
      <c r="B754" s="44" t="s">
        <v>1094</v>
      </c>
      <c r="C754" s="44" t="s">
        <v>1103</v>
      </c>
      <c r="D754" s="44" t="str">
        <f t="shared" si="11"/>
        <v>神奈川県秦野市</v>
      </c>
      <c r="E754" s="47" t="s">
        <v>2321</v>
      </c>
    </row>
    <row r="755" spans="1:5" x14ac:dyDescent="0.4">
      <c r="A755" s="46" t="str">
        <f>B755&amp;COUNTIF($B$2:B755,B755)</f>
        <v>神奈川県38</v>
      </c>
      <c r="B755" s="44" t="s">
        <v>1094</v>
      </c>
      <c r="C755" s="44" t="s">
        <v>1104</v>
      </c>
      <c r="D755" s="44" t="str">
        <f t="shared" si="11"/>
        <v>神奈川県厚木市</v>
      </c>
      <c r="E755" s="47" t="s">
        <v>2256</v>
      </c>
    </row>
    <row r="756" spans="1:5" x14ac:dyDescent="0.4">
      <c r="A756" s="46" t="str">
        <f>B756&amp;COUNTIF($B$2:B756,B756)</f>
        <v>神奈川県39</v>
      </c>
      <c r="B756" s="44" t="s">
        <v>1094</v>
      </c>
      <c r="C756" s="44" t="s">
        <v>1105</v>
      </c>
      <c r="D756" s="44" t="str">
        <f t="shared" si="11"/>
        <v>神奈川県大和市</v>
      </c>
      <c r="E756" s="47" t="s">
        <v>2256</v>
      </c>
    </row>
    <row r="757" spans="1:5" x14ac:dyDescent="0.4">
      <c r="A757" s="46" t="str">
        <f>B757&amp;COUNTIF($B$2:B757,B757)</f>
        <v>神奈川県40</v>
      </c>
      <c r="B757" s="44" t="s">
        <v>1094</v>
      </c>
      <c r="C757" s="44" t="s">
        <v>1106</v>
      </c>
      <c r="D757" s="44" t="str">
        <f t="shared" si="11"/>
        <v>神奈川県伊勢原市</v>
      </c>
      <c r="E757" s="47" t="s">
        <v>2321</v>
      </c>
    </row>
    <row r="758" spans="1:5" x14ac:dyDescent="0.4">
      <c r="A758" s="46" t="str">
        <f>B758&amp;COUNTIF($B$2:B758,B758)</f>
        <v>神奈川県41</v>
      </c>
      <c r="B758" s="44" t="s">
        <v>1094</v>
      </c>
      <c r="C758" s="44" t="s">
        <v>1107</v>
      </c>
      <c r="D758" s="44" t="str">
        <f t="shared" si="11"/>
        <v>神奈川県海老名市</v>
      </c>
      <c r="E758" s="47" t="s">
        <v>2256</v>
      </c>
    </row>
    <row r="759" spans="1:5" x14ac:dyDescent="0.4">
      <c r="A759" s="46" t="str">
        <f>B759&amp;COUNTIF($B$2:B759,B759)</f>
        <v>神奈川県42</v>
      </c>
      <c r="B759" s="44" t="s">
        <v>1094</v>
      </c>
      <c r="C759" s="44" t="s">
        <v>1108</v>
      </c>
      <c r="D759" s="44" t="str">
        <f t="shared" si="11"/>
        <v>神奈川県座間市</v>
      </c>
      <c r="E759" s="47" t="s">
        <v>2256</v>
      </c>
    </row>
    <row r="760" spans="1:5" x14ac:dyDescent="0.4">
      <c r="A760" s="46" t="str">
        <f>B760&amp;COUNTIF($B$2:B760,B760)</f>
        <v>神奈川県43</v>
      </c>
      <c r="B760" s="44" t="s">
        <v>1094</v>
      </c>
      <c r="C760" s="44" t="s">
        <v>1109</v>
      </c>
      <c r="D760" s="44" t="str">
        <f t="shared" si="11"/>
        <v>神奈川県南足柄市</v>
      </c>
      <c r="E760" s="47" t="s">
        <v>2226</v>
      </c>
    </row>
    <row r="761" spans="1:5" x14ac:dyDescent="0.4">
      <c r="A761" s="46" t="str">
        <f>B761&amp;COUNTIF($B$2:B761,B761)</f>
        <v>神奈川県44</v>
      </c>
      <c r="B761" s="44" t="s">
        <v>1094</v>
      </c>
      <c r="C761" s="44" t="s">
        <v>1110</v>
      </c>
      <c r="D761" s="44" t="str">
        <f t="shared" si="11"/>
        <v>神奈川県綾瀬市</v>
      </c>
      <c r="E761" s="47" t="s">
        <v>2256</v>
      </c>
    </row>
    <row r="762" spans="1:5" x14ac:dyDescent="0.4">
      <c r="A762" s="46" t="str">
        <f>B762&amp;COUNTIF($B$2:B762,B762)</f>
        <v>神奈川県45</v>
      </c>
      <c r="B762" s="44" t="s">
        <v>1094</v>
      </c>
      <c r="C762" s="44" t="s">
        <v>1111</v>
      </c>
      <c r="D762" s="44" t="str">
        <f t="shared" si="11"/>
        <v>神奈川県葉山町</v>
      </c>
      <c r="E762" s="47" t="s">
        <v>2320</v>
      </c>
    </row>
    <row r="763" spans="1:5" x14ac:dyDescent="0.4">
      <c r="A763" s="46" t="str">
        <f>B763&amp;COUNTIF($B$2:B763,B763)</f>
        <v>神奈川県46</v>
      </c>
      <c r="B763" s="44" t="s">
        <v>1094</v>
      </c>
      <c r="C763" s="44" t="s">
        <v>1112</v>
      </c>
      <c r="D763" s="44" t="str">
        <f t="shared" si="11"/>
        <v>神奈川県寒川町</v>
      </c>
      <c r="E763" s="47" t="s">
        <v>2322</v>
      </c>
    </row>
    <row r="764" spans="1:5" x14ac:dyDescent="0.4">
      <c r="A764" s="46" t="str">
        <f>B764&amp;COUNTIF($B$2:B764,B764)</f>
        <v>神奈川県47</v>
      </c>
      <c r="B764" s="44" t="s">
        <v>1094</v>
      </c>
      <c r="C764" s="44" t="s">
        <v>1113</v>
      </c>
      <c r="D764" s="44" t="str">
        <f t="shared" si="11"/>
        <v>神奈川県大磯町</v>
      </c>
      <c r="E764" s="47" t="s">
        <v>2321</v>
      </c>
    </row>
    <row r="765" spans="1:5" x14ac:dyDescent="0.4">
      <c r="A765" s="46" t="str">
        <f>B765&amp;COUNTIF($B$2:B765,B765)</f>
        <v>神奈川県48</v>
      </c>
      <c r="B765" s="44" t="s">
        <v>1094</v>
      </c>
      <c r="C765" s="44" t="s">
        <v>1114</v>
      </c>
      <c r="D765" s="44" t="str">
        <f t="shared" si="11"/>
        <v>神奈川県二宮町</v>
      </c>
      <c r="E765" s="47" t="s">
        <v>2321</v>
      </c>
    </row>
    <row r="766" spans="1:5" x14ac:dyDescent="0.4">
      <c r="A766" s="46" t="str">
        <f>B766&amp;COUNTIF($B$2:B766,B766)</f>
        <v>神奈川県49</v>
      </c>
      <c r="B766" s="44" t="s">
        <v>1094</v>
      </c>
      <c r="C766" s="44" t="s">
        <v>1115</v>
      </c>
      <c r="D766" s="44" t="str">
        <f t="shared" si="11"/>
        <v>神奈川県中井町</v>
      </c>
      <c r="E766" s="47" t="s">
        <v>2226</v>
      </c>
    </row>
    <row r="767" spans="1:5" x14ac:dyDescent="0.4">
      <c r="A767" s="46" t="str">
        <f>B767&amp;COUNTIF($B$2:B767,B767)</f>
        <v>神奈川県50</v>
      </c>
      <c r="B767" s="44" t="s">
        <v>1094</v>
      </c>
      <c r="C767" s="44" t="s">
        <v>1116</v>
      </c>
      <c r="D767" s="44" t="str">
        <f t="shared" si="11"/>
        <v>神奈川県大井町</v>
      </c>
      <c r="E767" s="47" t="s">
        <v>2226</v>
      </c>
    </row>
    <row r="768" spans="1:5" x14ac:dyDescent="0.4">
      <c r="A768" s="46" t="str">
        <f>B768&amp;COUNTIF($B$2:B768,B768)</f>
        <v>神奈川県51</v>
      </c>
      <c r="B768" s="44" t="s">
        <v>1094</v>
      </c>
      <c r="C768" s="44" t="s">
        <v>1117</v>
      </c>
      <c r="D768" s="44" t="str">
        <f t="shared" si="11"/>
        <v>神奈川県松田町</v>
      </c>
      <c r="E768" s="47" t="s">
        <v>2226</v>
      </c>
    </row>
    <row r="769" spans="1:5" x14ac:dyDescent="0.4">
      <c r="A769" s="46" t="str">
        <f>B769&amp;COUNTIF($B$2:B769,B769)</f>
        <v>神奈川県52</v>
      </c>
      <c r="B769" s="44" t="s">
        <v>1094</v>
      </c>
      <c r="C769" s="44" t="s">
        <v>1118</v>
      </c>
      <c r="D769" s="44" t="str">
        <f t="shared" si="11"/>
        <v>神奈川県山北町</v>
      </c>
      <c r="E769" s="47" t="s">
        <v>2226</v>
      </c>
    </row>
    <row r="770" spans="1:5" x14ac:dyDescent="0.4">
      <c r="A770" s="46" t="str">
        <f>B770&amp;COUNTIF($B$2:B770,B770)</f>
        <v>神奈川県53</v>
      </c>
      <c r="B770" s="44" t="s">
        <v>1094</v>
      </c>
      <c r="C770" s="44" t="s">
        <v>1119</v>
      </c>
      <c r="D770" s="44" t="str">
        <f t="shared" ref="D770:D833" si="12">B770&amp;C770</f>
        <v>神奈川県開成町</v>
      </c>
      <c r="E770" s="47" t="s">
        <v>2226</v>
      </c>
    </row>
    <row r="771" spans="1:5" x14ac:dyDescent="0.4">
      <c r="A771" s="46" t="str">
        <f>B771&amp;COUNTIF($B$2:B771,B771)</f>
        <v>神奈川県54</v>
      </c>
      <c r="B771" s="44" t="s">
        <v>1094</v>
      </c>
      <c r="C771" s="44" t="s">
        <v>1120</v>
      </c>
      <c r="D771" s="44" t="str">
        <f t="shared" si="12"/>
        <v>神奈川県箱根町</v>
      </c>
      <c r="E771" s="47" t="s">
        <v>2226</v>
      </c>
    </row>
    <row r="772" spans="1:5" x14ac:dyDescent="0.4">
      <c r="A772" s="46" t="str">
        <f>B772&amp;COUNTIF($B$2:B772,B772)</f>
        <v>神奈川県55</v>
      </c>
      <c r="B772" s="44" t="s">
        <v>1094</v>
      </c>
      <c r="C772" s="44" t="s">
        <v>1121</v>
      </c>
      <c r="D772" s="44" t="str">
        <f t="shared" si="12"/>
        <v>神奈川県真鶴町</v>
      </c>
      <c r="E772" s="47" t="s">
        <v>2226</v>
      </c>
    </row>
    <row r="773" spans="1:5" x14ac:dyDescent="0.4">
      <c r="A773" s="46" t="str">
        <f>B773&amp;COUNTIF($B$2:B773,B773)</f>
        <v>神奈川県56</v>
      </c>
      <c r="B773" s="44" t="s">
        <v>1094</v>
      </c>
      <c r="C773" s="44" t="s">
        <v>1122</v>
      </c>
      <c r="D773" s="44" t="str">
        <f t="shared" si="12"/>
        <v>神奈川県湯河原町</v>
      </c>
      <c r="E773" s="47" t="s">
        <v>2226</v>
      </c>
    </row>
    <row r="774" spans="1:5" x14ac:dyDescent="0.4">
      <c r="A774" s="46" t="str">
        <f>B774&amp;COUNTIF($B$2:B774,B774)</f>
        <v>神奈川県57</v>
      </c>
      <c r="B774" s="44" t="s">
        <v>1094</v>
      </c>
      <c r="C774" s="44" t="s">
        <v>1123</v>
      </c>
      <c r="D774" s="44" t="str">
        <f t="shared" si="12"/>
        <v>神奈川県愛川町</v>
      </c>
      <c r="E774" s="47" t="s">
        <v>2256</v>
      </c>
    </row>
    <row r="775" spans="1:5" x14ac:dyDescent="0.4">
      <c r="A775" s="46" t="str">
        <f>B775&amp;COUNTIF($B$2:B775,B775)</f>
        <v>神奈川県58</v>
      </c>
      <c r="B775" s="44" t="s">
        <v>1094</v>
      </c>
      <c r="C775" s="44" t="s">
        <v>1124</v>
      </c>
      <c r="D775" s="44" t="str">
        <f t="shared" si="12"/>
        <v>神奈川県清川村</v>
      </c>
      <c r="E775" s="47" t="s">
        <v>2256</v>
      </c>
    </row>
    <row r="776" spans="1:5" x14ac:dyDescent="0.4">
      <c r="A776" s="46" t="str">
        <f>B776&amp;COUNTIF($B$2:B776,B776)</f>
        <v>新潟県1</v>
      </c>
      <c r="B776" s="44" t="s">
        <v>1125</v>
      </c>
      <c r="C776" s="44" t="s">
        <v>2323</v>
      </c>
      <c r="D776" s="44" t="str">
        <f t="shared" si="12"/>
        <v>新潟県新潟市北区</v>
      </c>
      <c r="E776" s="47" t="s">
        <v>2324</v>
      </c>
    </row>
    <row r="777" spans="1:5" x14ac:dyDescent="0.4">
      <c r="A777" s="46" t="str">
        <f>B777&amp;COUNTIF($B$2:B777,B777)</f>
        <v>新潟県2</v>
      </c>
      <c r="B777" s="44" t="s">
        <v>1125</v>
      </c>
      <c r="C777" s="44" t="s">
        <v>2325</v>
      </c>
      <c r="D777" s="44" t="str">
        <f t="shared" si="12"/>
        <v>新潟県新潟市東区</v>
      </c>
      <c r="E777" s="47" t="s">
        <v>2324</v>
      </c>
    </row>
    <row r="778" spans="1:5" x14ac:dyDescent="0.4">
      <c r="A778" s="46" t="str">
        <f>B778&amp;COUNTIF($B$2:B778,B778)</f>
        <v>新潟県3</v>
      </c>
      <c r="B778" s="44" t="s">
        <v>1125</v>
      </c>
      <c r="C778" s="44" t="s">
        <v>2326</v>
      </c>
      <c r="D778" s="44" t="str">
        <f t="shared" si="12"/>
        <v>新潟県新潟市中央区</v>
      </c>
      <c r="E778" s="47" t="s">
        <v>2324</v>
      </c>
    </row>
    <row r="779" spans="1:5" x14ac:dyDescent="0.4">
      <c r="A779" s="46" t="str">
        <f>B779&amp;COUNTIF($B$2:B779,B779)</f>
        <v>新潟県4</v>
      </c>
      <c r="B779" s="44" t="s">
        <v>1125</v>
      </c>
      <c r="C779" s="44" t="s">
        <v>2327</v>
      </c>
      <c r="D779" s="44" t="str">
        <f t="shared" si="12"/>
        <v>新潟県新潟市江南区</v>
      </c>
      <c r="E779" s="47" t="s">
        <v>2324</v>
      </c>
    </row>
    <row r="780" spans="1:5" x14ac:dyDescent="0.4">
      <c r="A780" s="46" t="str">
        <f>B780&amp;COUNTIF($B$2:B780,B780)</f>
        <v>新潟県5</v>
      </c>
      <c r="B780" s="44" t="s">
        <v>1125</v>
      </c>
      <c r="C780" s="44" t="s">
        <v>2328</v>
      </c>
      <c r="D780" s="44" t="str">
        <f t="shared" si="12"/>
        <v>新潟県新潟市秋葉区</v>
      </c>
      <c r="E780" s="47" t="s">
        <v>2324</v>
      </c>
    </row>
    <row r="781" spans="1:5" x14ac:dyDescent="0.4">
      <c r="A781" s="46" t="str">
        <f>B781&amp;COUNTIF($B$2:B781,B781)</f>
        <v>新潟県6</v>
      </c>
      <c r="B781" s="44" t="s">
        <v>1125</v>
      </c>
      <c r="C781" s="44" t="s">
        <v>2329</v>
      </c>
      <c r="D781" s="44" t="str">
        <f t="shared" si="12"/>
        <v>新潟県新潟市南区</v>
      </c>
      <c r="E781" s="47" t="s">
        <v>2324</v>
      </c>
    </row>
    <row r="782" spans="1:5" x14ac:dyDescent="0.4">
      <c r="A782" s="46" t="str">
        <f>B782&amp;COUNTIF($B$2:B782,B782)</f>
        <v>新潟県7</v>
      </c>
      <c r="B782" s="44" t="s">
        <v>1125</v>
      </c>
      <c r="C782" s="44" t="s">
        <v>2330</v>
      </c>
      <c r="D782" s="44" t="str">
        <f t="shared" si="12"/>
        <v>新潟県新潟市西区</v>
      </c>
      <c r="E782" s="47" t="s">
        <v>2324</v>
      </c>
    </row>
    <row r="783" spans="1:5" x14ac:dyDescent="0.4">
      <c r="A783" s="46" t="str">
        <f>B783&amp;COUNTIF($B$2:B783,B783)</f>
        <v>新潟県8</v>
      </c>
      <c r="B783" s="44" t="s">
        <v>1125</v>
      </c>
      <c r="C783" s="44" t="s">
        <v>2331</v>
      </c>
      <c r="D783" s="44" t="str">
        <f t="shared" si="12"/>
        <v>新潟県新潟市西蒲区</v>
      </c>
      <c r="E783" s="47" t="s">
        <v>2324</v>
      </c>
    </row>
    <row r="784" spans="1:5" x14ac:dyDescent="0.4">
      <c r="A784" s="46" t="str">
        <f>B784&amp;COUNTIF($B$2:B784,B784)</f>
        <v>新潟県9</v>
      </c>
      <c r="B784" s="44" t="s">
        <v>1125</v>
      </c>
      <c r="C784" s="44" t="s">
        <v>1126</v>
      </c>
      <c r="D784" s="44" t="str">
        <f t="shared" si="12"/>
        <v>新潟県長岡市</v>
      </c>
      <c r="E784" s="47" t="s">
        <v>2332</v>
      </c>
    </row>
    <row r="785" spans="1:5" x14ac:dyDescent="0.4">
      <c r="A785" s="46" t="str">
        <f>B785&amp;COUNTIF($B$2:B785,B785)</f>
        <v>新潟県10</v>
      </c>
      <c r="B785" s="44" t="s">
        <v>1125</v>
      </c>
      <c r="C785" s="44" t="s">
        <v>1127</v>
      </c>
      <c r="D785" s="44" t="str">
        <f t="shared" si="12"/>
        <v>新潟県三条市</v>
      </c>
      <c r="E785" s="47" t="s">
        <v>2256</v>
      </c>
    </row>
    <row r="786" spans="1:5" x14ac:dyDescent="0.4">
      <c r="A786" s="46" t="str">
        <f>B786&amp;COUNTIF($B$2:B786,B786)</f>
        <v>新潟県11</v>
      </c>
      <c r="B786" s="44" t="s">
        <v>1125</v>
      </c>
      <c r="C786" s="44" t="s">
        <v>1128</v>
      </c>
      <c r="D786" s="44" t="str">
        <f t="shared" si="12"/>
        <v>新潟県柏崎市</v>
      </c>
      <c r="E786" s="47" t="s">
        <v>2332</v>
      </c>
    </row>
    <row r="787" spans="1:5" x14ac:dyDescent="0.4">
      <c r="A787" s="46" t="str">
        <f>B787&amp;COUNTIF($B$2:B787,B787)</f>
        <v>新潟県12</v>
      </c>
      <c r="B787" s="44" t="s">
        <v>1125</v>
      </c>
      <c r="C787" s="44" t="s">
        <v>1129</v>
      </c>
      <c r="D787" s="44" t="str">
        <f t="shared" si="12"/>
        <v>新潟県新発田市</v>
      </c>
      <c r="E787" s="47" t="s">
        <v>2333</v>
      </c>
    </row>
    <row r="788" spans="1:5" x14ac:dyDescent="0.4">
      <c r="A788" s="46" t="str">
        <f>B788&amp;COUNTIF($B$2:B788,B788)</f>
        <v>新潟県13</v>
      </c>
      <c r="B788" s="44" t="s">
        <v>1125</v>
      </c>
      <c r="C788" s="44" t="s">
        <v>1130</v>
      </c>
      <c r="D788" s="44" t="str">
        <f t="shared" si="12"/>
        <v>新潟県小千谷市</v>
      </c>
      <c r="E788" s="47" t="s">
        <v>2332</v>
      </c>
    </row>
    <row r="789" spans="1:5" x14ac:dyDescent="0.4">
      <c r="A789" s="46" t="str">
        <f>B789&amp;COUNTIF($B$2:B789,B789)</f>
        <v>新潟県14</v>
      </c>
      <c r="B789" s="44" t="s">
        <v>1125</v>
      </c>
      <c r="C789" s="44" t="s">
        <v>1131</v>
      </c>
      <c r="D789" s="44" t="str">
        <f t="shared" si="12"/>
        <v>新潟県加茂市</v>
      </c>
      <c r="E789" s="47" t="s">
        <v>2256</v>
      </c>
    </row>
    <row r="790" spans="1:5" x14ac:dyDescent="0.4">
      <c r="A790" s="46" t="str">
        <f>B790&amp;COUNTIF($B$2:B790,B790)</f>
        <v>新潟県15</v>
      </c>
      <c r="B790" s="44" t="s">
        <v>1125</v>
      </c>
      <c r="C790" s="44" t="s">
        <v>1132</v>
      </c>
      <c r="D790" s="44" t="str">
        <f t="shared" si="12"/>
        <v>新潟県十日町市</v>
      </c>
      <c r="E790" s="47" t="s">
        <v>2334</v>
      </c>
    </row>
    <row r="791" spans="1:5" x14ac:dyDescent="0.4">
      <c r="A791" s="46" t="str">
        <f>B791&amp;COUNTIF($B$2:B791,B791)</f>
        <v>新潟県16</v>
      </c>
      <c r="B791" s="44" t="s">
        <v>1125</v>
      </c>
      <c r="C791" s="44" t="s">
        <v>1133</v>
      </c>
      <c r="D791" s="44" t="str">
        <f t="shared" si="12"/>
        <v>新潟県見附市</v>
      </c>
      <c r="E791" s="47" t="s">
        <v>2332</v>
      </c>
    </row>
    <row r="792" spans="1:5" x14ac:dyDescent="0.4">
      <c r="A792" s="46" t="str">
        <f>B792&amp;COUNTIF($B$2:B792,B792)</f>
        <v>新潟県17</v>
      </c>
      <c r="B792" s="44" t="s">
        <v>1125</v>
      </c>
      <c r="C792" s="44" t="s">
        <v>1134</v>
      </c>
      <c r="D792" s="44" t="str">
        <f t="shared" si="12"/>
        <v>新潟県村上市</v>
      </c>
      <c r="E792" s="47" t="s">
        <v>2333</v>
      </c>
    </row>
    <row r="793" spans="1:5" x14ac:dyDescent="0.4">
      <c r="A793" s="46" t="str">
        <f>B793&amp;COUNTIF($B$2:B793,B793)</f>
        <v>新潟県18</v>
      </c>
      <c r="B793" s="44" t="s">
        <v>1125</v>
      </c>
      <c r="C793" s="44" t="s">
        <v>1135</v>
      </c>
      <c r="D793" s="44" t="str">
        <f t="shared" si="12"/>
        <v>新潟県燕市</v>
      </c>
      <c r="E793" s="47" t="s">
        <v>2256</v>
      </c>
    </row>
    <row r="794" spans="1:5" x14ac:dyDescent="0.4">
      <c r="A794" s="46" t="str">
        <f>B794&amp;COUNTIF($B$2:B794,B794)</f>
        <v>新潟県19</v>
      </c>
      <c r="B794" s="44" t="s">
        <v>1125</v>
      </c>
      <c r="C794" s="44" t="s">
        <v>1136</v>
      </c>
      <c r="D794" s="44" t="str">
        <f t="shared" si="12"/>
        <v>新潟県糸魚川市</v>
      </c>
      <c r="E794" s="47" t="s">
        <v>2335</v>
      </c>
    </row>
    <row r="795" spans="1:5" x14ac:dyDescent="0.4">
      <c r="A795" s="46" t="str">
        <f>B795&amp;COUNTIF($B$2:B795,B795)</f>
        <v>新潟県20</v>
      </c>
      <c r="B795" s="44" t="s">
        <v>1125</v>
      </c>
      <c r="C795" s="44" t="s">
        <v>1137</v>
      </c>
      <c r="D795" s="44" t="str">
        <f t="shared" si="12"/>
        <v>新潟県妙高市</v>
      </c>
      <c r="E795" s="47" t="s">
        <v>2335</v>
      </c>
    </row>
    <row r="796" spans="1:5" x14ac:dyDescent="0.4">
      <c r="A796" s="46" t="str">
        <f>B796&amp;COUNTIF($B$2:B796,B796)</f>
        <v>新潟県21</v>
      </c>
      <c r="B796" s="44" t="s">
        <v>1125</v>
      </c>
      <c r="C796" s="44" t="s">
        <v>1138</v>
      </c>
      <c r="D796" s="44" t="str">
        <f t="shared" si="12"/>
        <v>新潟県五泉市</v>
      </c>
      <c r="E796" s="47" t="s">
        <v>2324</v>
      </c>
    </row>
    <row r="797" spans="1:5" x14ac:dyDescent="0.4">
      <c r="A797" s="46" t="str">
        <f>B797&amp;COUNTIF($B$2:B797,B797)</f>
        <v>新潟県22</v>
      </c>
      <c r="B797" s="44" t="s">
        <v>1125</v>
      </c>
      <c r="C797" s="44" t="s">
        <v>1139</v>
      </c>
      <c r="D797" s="44" t="str">
        <f t="shared" si="12"/>
        <v>新潟県上越市</v>
      </c>
      <c r="E797" s="47" t="s">
        <v>2335</v>
      </c>
    </row>
    <row r="798" spans="1:5" x14ac:dyDescent="0.4">
      <c r="A798" s="46" t="str">
        <f>B798&amp;COUNTIF($B$2:B798,B798)</f>
        <v>新潟県23</v>
      </c>
      <c r="B798" s="44" t="s">
        <v>1125</v>
      </c>
      <c r="C798" s="44" t="s">
        <v>1140</v>
      </c>
      <c r="D798" s="44" t="str">
        <f t="shared" si="12"/>
        <v>新潟県阿賀野市</v>
      </c>
      <c r="E798" s="47" t="s">
        <v>2324</v>
      </c>
    </row>
    <row r="799" spans="1:5" x14ac:dyDescent="0.4">
      <c r="A799" s="46" t="str">
        <f>B799&amp;COUNTIF($B$2:B799,B799)</f>
        <v>新潟県24</v>
      </c>
      <c r="B799" s="44" t="s">
        <v>1125</v>
      </c>
      <c r="C799" s="44" t="s">
        <v>1141</v>
      </c>
      <c r="D799" s="44" t="str">
        <f t="shared" si="12"/>
        <v>新潟県佐渡市</v>
      </c>
      <c r="E799" s="47" t="s">
        <v>2336</v>
      </c>
    </row>
    <row r="800" spans="1:5" x14ac:dyDescent="0.4">
      <c r="A800" s="46" t="str">
        <f>B800&amp;COUNTIF($B$2:B800,B800)</f>
        <v>新潟県25</v>
      </c>
      <c r="B800" s="44" t="s">
        <v>1125</v>
      </c>
      <c r="C800" s="44" t="s">
        <v>1142</v>
      </c>
      <c r="D800" s="44" t="str">
        <f t="shared" si="12"/>
        <v>新潟県魚沼市</v>
      </c>
      <c r="E800" s="47" t="s">
        <v>2334</v>
      </c>
    </row>
    <row r="801" spans="1:5" x14ac:dyDescent="0.4">
      <c r="A801" s="46" t="str">
        <f>B801&amp;COUNTIF($B$2:B801,B801)</f>
        <v>新潟県26</v>
      </c>
      <c r="B801" s="44" t="s">
        <v>1125</v>
      </c>
      <c r="C801" s="44" t="s">
        <v>1143</v>
      </c>
      <c r="D801" s="44" t="str">
        <f t="shared" si="12"/>
        <v>新潟県南魚沼市</v>
      </c>
      <c r="E801" s="47" t="s">
        <v>2334</v>
      </c>
    </row>
    <row r="802" spans="1:5" x14ac:dyDescent="0.4">
      <c r="A802" s="46" t="str">
        <f>B802&amp;COUNTIF($B$2:B802,B802)</f>
        <v>新潟県27</v>
      </c>
      <c r="B802" s="44" t="s">
        <v>1125</v>
      </c>
      <c r="C802" s="44" t="s">
        <v>1144</v>
      </c>
      <c r="D802" s="44" t="str">
        <f t="shared" si="12"/>
        <v>新潟県胎内市</v>
      </c>
      <c r="E802" s="47" t="s">
        <v>2333</v>
      </c>
    </row>
    <row r="803" spans="1:5" x14ac:dyDescent="0.4">
      <c r="A803" s="46" t="str">
        <f>B803&amp;COUNTIF($B$2:B803,B803)</f>
        <v>新潟県28</v>
      </c>
      <c r="B803" s="44" t="s">
        <v>1125</v>
      </c>
      <c r="C803" s="44" t="s">
        <v>1145</v>
      </c>
      <c r="D803" s="44" t="str">
        <f t="shared" si="12"/>
        <v>新潟県聖籠町</v>
      </c>
      <c r="E803" s="47" t="s">
        <v>2333</v>
      </c>
    </row>
    <row r="804" spans="1:5" x14ac:dyDescent="0.4">
      <c r="A804" s="46" t="str">
        <f>B804&amp;COUNTIF($B$2:B804,B804)</f>
        <v>新潟県29</v>
      </c>
      <c r="B804" s="44" t="s">
        <v>1125</v>
      </c>
      <c r="C804" s="44" t="s">
        <v>1146</v>
      </c>
      <c r="D804" s="44" t="str">
        <f t="shared" si="12"/>
        <v>新潟県弥彦村</v>
      </c>
      <c r="E804" s="47" t="s">
        <v>2256</v>
      </c>
    </row>
    <row r="805" spans="1:5" x14ac:dyDescent="0.4">
      <c r="A805" s="46" t="str">
        <f>B805&amp;COUNTIF($B$2:B805,B805)</f>
        <v>新潟県30</v>
      </c>
      <c r="B805" s="44" t="s">
        <v>1125</v>
      </c>
      <c r="C805" s="44" t="s">
        <v>1147</v>
      </c>
      <c r="D805" s="44" t="str">
        <f t="shared" si="12"/>
        <v>新潟県田上町</v>
      </c>
      <c r="E805" s="47" t="s">
        <v>2256</v>
      </c>
    </row>
    <row r="806" spans="1:5" x14ac:dyDescent="0.4">
      <c r="A806" s="46" t="str">
        <f>B806&amp;COUNTIF($B$2:B806,B806)</f>
        <v>新潟県31</v>
      </c>
      <c r="B806" s="44" t="s">
        <v>1125</v>
      </c>
      <c r="C806" s="44" t="s">
        <v>1148</v>
      </c>
      <c r="D806" s="44" t="str">
        <f t="shared" si="12"/>
        <v>新潟県阿賀町</v>
      </c>
      <c r="E806" s="47" t="s">
        <v>2324</v>
      </c>
    </row>
    <row r="807" spans="1:5" x14ac:dyDescent="0.4">
      <c r="A807" s="46" t="str">
        <f>B807&amp;COUNTIF($B$2:B807,B807)</f>
        <v>新潟県32</v>
      </c>
      <c r="B807" s="44" t="s">
        <v>1125</v>
      </c>
      <c r="C807" s="44" t="s">
        <v>1149</v>
      </c>
      <c r="D807" s="44" t="str">
        <f t="shared" si="12"/>
        <v>新潟県出雲崎町</v>
      </c>
      <c r="E807" s="47" t="s">
        <v>2332</v>
      </c>
    </row>
    <row r="808" spans="1:5" x14ac:dyDescent="0.4">
      <c r="A808" s="46" t="str">
        <f>B808&amp;COUNTIF($B$2:B808,B808)</f>
        <v>新潟県33</v>
      </c>
      <c r="B808" s="44" t="s">
        <v>1125</v>
      </c>
      <c r="C808" s="44" t="s">
        <v>1150</v>
      </c>
      <c r="D808" s="44" t="str">
        <f t="shared" si="12"/>
        <v>新潟県湯沢町</v>
      </c>
      <c r="E808" s="47" t="s">
        <v>2334</v>
      </c>
    </row>
    <row r="809" spans="1:5" x14ac:dyDescent="0.4">
      <c r="A809" s="46" t="str">
        <f>B809&amp;COUNTIF($B$2:B809,B809)</f>
        <v>新潟県34</v>
      </c>
      <c r="B809" s="44" t="s">
        <v>1125</v>
      </c>
      <c r="C809" s="44" t="s">
        <v>1151</v>
      </c>
      <c r="D809" s="44" t="str">
        <f t="shared" si="12"/>
        <v>新潟県津南町</v>
      </c>
      <c r="E809" s="47" t="s">
        <v>2334</v>
      </c>
    </row>
    <row r="810" spans="1:5" x14ac:dyDescent="0.4">
      <c r="A810" s="46" t="str">
        <f>B810&amp;COUNTIF($B$2:B810,B810)</f>
        <v>新潟県35</v>
      </c>
      <c r="B810" s="44" t="s">
        <v>1125</v>
      </c>
      <c r="C810" s="44" t="s">
        <v>1152</v>
      </c>
      <c r="D810" s="44" t="str">
        <f t="shared" si="12"/>
        <v>新潟県刈羽村</v>
      </c>
      <c r="E810" s="47" t="s">
        <v>2332</v>
      </c>
    </row>
    <row r="811" spans="1:5" x14ac:dyDescent="0.4">
      <c r="A811" s="46" t="str">
        <f>B811&amp;COUNTIF($B$2:B811,B811)</f>
        <v>新潟県36</v>
      </c>
      <c r="B811" s="44" t="s">
        <v>1125</v>
      </c>
      <c r="C811" s="44" t="s">
        <v>1153</v>
      </c>
      <c r="D811" s="44" t="str">
        <f t="shared" si="12"/>
        <v>新潟県関川村</v>
      </c>
      <c r="E811" s="47" t="s">
        <v>2333</v>
      </c>
    </row>
    <row r="812" spans="1:5" x14ac:dyDescent="0.4">
      <c r="A812" s="46" t="str">
        <f>B812&amp;COUNTIF($B$2:B812,B812)</f>
        <v>新潟県37</v>
      </c>
      <c r="B812" s="44" t="s">
        <v>1125</v>
      </c>
      <c r="C812" s="44" t="s">
        <v>1154</v>
      </c>
      <c r="D812" s="44" t="str">
        <f t="shared" si="12"/>
        <v>新潟県粟島浦村</v>
      </c>
      <c r="E812" s="47" t="s">
        <v>2333</v>
      </c>
    </row>
    <row r="813" spans="1:5" x14ac:dyDescent="0.4">
      <c r="A813" s="46" t="str">
        <f>B813&amp;COUNTIF($B$2:B813,B813)</f>
        <v>富山県1</v>
      </c>
      <c r="B813" s="44" t="s">
        <v>1155</v>
      </c>
      <c r="C813" s="44" t="s">
        <v>1156</v>
      </c>
      <c r="D813" s="44" t="str">
        <f t="shared" si="12"/>
        <v>富山県富山市</v>
      </c>
      <c r="E813" s="47" t="s">
        <v>2337</v>
      </c>
    </row>
    <row r="814" spans="1:5" x14ac:dyDescent="0.4">
      <c r="A814" s="46" t="str">
        <f>B814&amp;COUNTIF($B$2:B814,B814)</f>
        <v>富山県2</v>
      </c>
      <c r="B814" s="44" t="s">
        <v>1155</v>
      </c>
      <c r="C814" s="44" t="s">
        <v>1157</v>
      </c>
      <c r="D814" s="44" t="str">
        <f t="shared" si="12"/>
        <v>富山県高岡市</v>
      </c>
      <c r="E814" s="47" t="s">
        <v>2338</v>
      </c>
    </row>
    <row r="815" spans="1:5" x14ac:dyDescent="0.4">
      <c r="A815" s="46" t="str">
        <f>B815&amp;COUNTIF($B$2:B815,B815)</f>
        <v>富山県3</v>
      </c>
      <c r="B815" s="44" t="s">
        <v>1155</v>
      </c>
      <c r="C815" s="44" t="s">
        <v>1158</v>
      </c>
      <c r="D815" s="44" t="str">
        <f t="shared" si="12"/>
        <v>富山県魚津市</v>
      </c>
      <c r="E815" s="47" t="s">
        <v>2339</v>
      </c>
    </row>
    <row r="816" spans="1:5" x14ac:dyDescent="0.4">
      <c r="A816" s="46" t="str">
        <f>B816&amp;COUNTIF($B$2:B816,B816)</f>
        <v>富山県4</v>
      </c>
      <c r="B816" s="44" t="s">
        <v>1155</v>
      </c>
      <c r="C816" s="44" t="s">
        <v>1159</v>
      </c>
      <c r="D816" s="44" t="str">
        <f t="shared" si="12"/>
        <v>富山県氷見市</v>
      </c>
      <c r="E816" s="47" t="s">
        <v>2338</v>
      </c>
    </row>
    <row r="817" spans="1:5" x14ac:dyDescent="0.4">
      <c r="A817" s="46" t="str">
        <f>B817&amp;COUNTIF($B$2:B817,B817)</f>
        <v>富山県5</v>
      </c>
      <c r="B817" s="44" t="s">
        <v>1155</v>
      </c>
      <c r="C817" s="44" t="s">
        <v>1160</v>
      </c>
      <c r="D817" s="44" t="str">
        <f t="shared" si="12"/>
        <v>富山県滑川市</v>
      </c>
      <c r="E817" s="47" t="s">
        <v>2337</v>
      </c>
    </row>
    <row r="818" spans="1:5" x14ac:dyDescent="0.4">
      <c r="A818" s="46" t="str">
        <f>B818&amp;COUNTIF($B$2:B818,B818)</f>
        <v>富山県6</v>
      </c>
      <c r="B818" s="44" t="s">
        <v>1155</v>
      </c>
      <c r="C818" s="44" t="s">
        <v>1161</v>
      </c>
      <c r="D818" s="44" t="str">
        <f t="shared" si="12"/>
        <v>富山県黒部市</v>
      </c>
      <c r="E818" s="47" t="s">
        <v>2339</v>
      </c>
    </row>
    <row r="819" spans="1:5" x14ac:dyDescent="0.4">
      <c r="A819" s="46" t="str">
        <f>B819&amp;COUNTIF($B$2:B819,B819)</f>
        <v>富山県7</v>
      </c>
      <c r="B819" s="44" t="s">
        <v>1155</v>
      </c>
      <c r="C819" s="44" t="s">
        <v>1162</v>
      </c>
      <c r="D819" s="44" t="str">
        <f t="shared" si="12"/>
        <v>富山県砺波市</v>
      </c>
      <c r="E819" s="47" t="s">
        <v>2340</v>
      </c>
    </row>
    <row r="820" spans="1:5" x14ac:dyDescent="0.4">
      <c r="A820" s="46" t="str">
        <f>B820&amp;COUNTIF($B$2:B820,B820)</f>
        <v>富山県8</v>
      </c>
      <c r="B820" s="44" t="s">
        <v>1155</v>
      </c>
      <c r="C820" s="44" t="s">
        <v>1163</v>
      </c>
      <c r="D820" s="44" t="str">
        <f t="shared" si="12"/>
        <v>富山県小矢部市</v>
      </c>
      <c r="E820" s="47" t="s">
        <v>2340</v>
      </c>
    </row>
    <row r="821" spans="1:5" x14ac:dyDescent="0.4">
      <c r="A821" s="46" t="str">
        <f>B821&amp;COUNTIF($B$2:B821,B821)</f>
        <v>富山県9</v>
      </c>
      <c r="B821" s="44" t="s">
        <v>1155</v>
      </c>
      <c r="C821" s="44" t="s">
        <v>1164</v>
      </c>
      <c r="D821" s="44" t="str">
        <f t="shared" si="12"/>
        <v>富山県南砺市</v>
      </c>
      <c r="E821" s="47" t="s">
        <v>2340</v>
      </c>
    </row>
    <row r="822" spans="1:5" x14ac:dyDescent="0.4">
      <c r="A822" s="46" t="str">
        <f>B822&amp;COUNTIF($B$2:B822,B822)</f>
        <v>富山県10</v>
      </c>
      <c r="B822" s="44" t="s">
        <v>1155</v>
      </c>
      <c r="C822" s="44" t="s">
        <v>1165</v>
      </c>
      <c r="D822" s="44" t="str">
        <f t="shared" si="12"/>
        <v>富山県射水市</v>
      </c>
      <c r="E822" s="47" t="s">
        <v>2338</v>
      </c>
    </row>
    <row r="823" spans="1:5" x14ac:dyDescent="0.4">
      <c r="A823" s="46" t="str">
        <f>B823&amp;COUNTIF($B$2:B823,B823)</f>
        <v>富山県11</v>
      </c>
      <c r="B823" s="44" t="s">
        <v>1155</v>
      </c>
      <c r="C823" s="44" t="s">
        <v>1166</v>
      </c>
      <c r="D823" s="44" t="str">
        <f t="shared" si="12"/>
        <v>富山県舟橋村</v>
      </c>
      <c r="E823" s="47" t="s">
        <v>2337</v>
      </c>
    </row>
    <row r="824" spans="1:5" x14ac:dyDescent="0.4">
      <c r="A824" s="46" t="str">
        <f>B824&amp;COUNTIF($B$2:B824,B824)</f>
        <v>富山県12</v>
      </c>
      <c r="B824" s="44" t="s">
        <v>1155</v>
      </c>
      <c r="C824" s="44" t="s">
        <v>1167</v>
      </c>
      <c r="D824" s="44" t="str">
        <f t="shared" si="12"/>
        <v>富山県上市町</v>
      </c>
      <c r="E824" s="47" t="s">
        <v>2337</v>
      </c>
    </row>
    <row r="825" spans="1:5" x14ac:dyDescent="0.4">
      <c r="A825" s="46" t="str">
        <f>B825&amp;COUNTIF($B$2:B825,B825)</f>
        <v>富山県13</v>
      </c>
      <c r="B825" s="44" t="s">
        <v>1155</v>
      </c>
      <c r="C825" s="44" t="s">
        <v>1168</v>
      </c>
      <c r="D825" s="44" t="str">
        <f t="shared" si="12"/>
        <v>富山県立山町</v>
      </c>
      <c r="E825" s="47" t="s">
        <v>2337</v>
      </c>
    </row>
    <row r="826" spans="1:5" x14ac:dyDescent="0.4">
      <c r="A826" s="46" t="str">
        <f>B826&amp;COUNTIF($B$2:B826,B826)</f>
        <v>富山県14</v>
      </c>
      <c r="B826" s="44" t="s">
        <v>1155</v>
      </c>
      <c r="C826" s="44" t="s">
        <v>1169</v>
      </c>
      <c r="D826" s="44" t="str">
        <f t="shared" si="12"/>
        <v>富山県入善町</v>
      </c>
      <c r="E826" s="47" t="s">
        <v>2339</v>
      </c>
    </row>
    <row r="827" spans="1:5" x14ac:dyDescent="0.4">
      <c r="A827" s="46" t="str">
        <f>B827&amp;COUNTIF($B$2:B827,B827)</f>
        <v>富山県15</v>
      </c>
      <c r="B827" s="44" t="s">
        <v>1155</v>
      </c>
      <c r="C827" s="44" t="s">
        <v>735</v>
      </c>
      <c r="D827" s="44" t="str">
        <f t="shared" si="12"/>
        <v>富山県朝日町</v>
      </c>
      <c r="E827" s="47" t="s">
        <v>2339</v>
      </c>
    </row>
    <row r="828" spans="1:5" x14ac:dyDescent="0.4">
      <c r="A828" s="46" t="str">
        <f>B828&amp;COUNTIF($B$2:B828,B828)</f>
        <v>石川県1</v>
      </c>
      <c r="B828" s="44" t="s">
        <v>1170</v>
      </c>
      <c r="C828" s="44" t="s">
        <v>1171</v>
      </c>
      <c r="D828" s="44" t="str">
        <f t="shared" si="12"/>
        <v>石川県金沢市</v>
      </c>
      <c r="E828" s="47" t="s">
        <v>2341</v>
      </c>
    </row>
    <row r="829" spans="1:5" x14ac:dyDescent="0.4">
      <c r="A829" s="46" t="str">
        <f>B829&amp;COUNTIF($B$2:B829,B829)</f>
        <v>石川県2</v>
      </c>
      <c r="B829" s="44" t="s">
        <v>1170</v>
      </c>
      <c r="C829" s="44" t="s">
        <v>1172</v>
      </c>
      <c r="D829" s="44" t="str">
        <f t="shared" si="12"/>
        <v>石川県七尾市</v>
      </c>
      <c r="E829" s="47" t="s">
        <v>2342</v>
      </c>
    </row>
    <row r="830" spans="1:5" x14ac:dyDescent="0.4">
      <c r="A830" s="46" t="str">
        <f>B830&amp;COUNTIF($B$2:B830,B830)</f>
        <v>石川県3</v>
      </c>
      <c r="B830" s="44" t="s">
        <v>1170</v>
      </c>
      <c r="C830" s="44" t="s">
        <v>1173</v>
      </c>
      <c r="D830" s="44" t="str">
        <f t="shared" si="12"/>
        <v>石川県小松市</v>
      </c>
      <c r="E830" s="47" t="s">
        <v>2343</v>
      </c>
    </row>
    <row r="831" spans="1:5" x14ac:dyDescent="0.4">
      <c r="A831" s="46" t="str">
        <f>B831&amp;COUNTIF($B$2:B831,B831)</f>
        <v>石川県4</v>
      </c>
      <c r="B831" s="44" t="s">
        <v>1170</v>
      </c>
      <c r="C831" s="44" t="s">
        <v>1174</v>
      </c>
      <c r="D831" s="44" t="str">
        <f t="shared" si="12"/>
        <v>石川県輪島市</v>
      </c>
      <c r="E831" s="47" t="s">
        <v>2344</v>
      </c>
    </row>
    <row r="832" spans="1:5" x14ac:dyDescent="0.4">
      <c r="A832" s="46" t="str">
        <f>B832&amp;COUNTIF($B$2:B832,B832)</f>
        <v>石川県5</v>
      </c>
      <c r="B832" s="44" t="s">
        <v>1170</v>
      </c>
      <c r="C832" s="44" t="s">
        <v>1175</v>
      </c>
      <c r="D832" s="44" t="str">
        <f t="shared" si="12"/>
        <v>石川県珠洲市</v>
      </c>
      <c r="E832" s="47" t="s">
        <v>2344</v>
      </c>
    </row>
    <row r="833" spans="1:5" x14ac:dyDescent="0.4">
      <c r="A833" s="46" t="str">
        <f>B833&amp;COUNTIF($B$2:B833,B833)</f>
        <v>石川県6</v>
      </c>
      <c r="B833" s="44" t="s">
        <v>1170</v>
      </c>
      <c r="C833" s="44" t="s">
        <v>1176</v>
      </c>
      <c r="D833" s="44" t="str">
        <f t="shared" si="12"/>
        <v>石川県加賀市</v>
      </c>
      <c r="E833" s="47" t="s">
        <v>2343</v>
      </c>
    </row>
    <row r="834" spans="1:5" x14ac:dyDescent="0.4">
      <c r="A834" s="46" t="str">
        <f>B834&amp;COUNTIF($B$2:B834,B834)</f>
        <v>石川県7</v>
      </c>
      <c r="B834" s="44" t="s">
        <v>1170</v>
      </c>
      <c r="C834" s="44" t="s">
        <v>1177</v>
      </c>
      <c r="D834" s="44" t="str">
        <f t="shared" ref="D834:D897" si="13">B834&amp;C834</f>
        <v>石川県羽咋市</v>
      </c>
      <c r="E834" s="47" t="s">
        <v>2342</v>
      </c>
    </row>
    <row r="835" spans="1:5" x14ac:dyDescent="0.4">
      <c r="A835" s="46" t="str">
        <f>B835&amp;COUNTIF($B$2:B835,B835)</f>
        <v>石川県8</v>
      </c>
      <c r="B835" s="44" t="s">
        <v>1170</v>
      </c>
      <c r="C835" s="44" t="s">
        <v>1178</v>
      </c>
      <c r="D835" s="44" t="str">
        <f t="shared" si="13"/>
        <v>石川県かほく市</v>
      </c>
      <c r="E835" s="47" t="s">
        <v>2341</v>
      </c>
    </row>
    <row r="836" spans="1:5" x14ac:dyDescent="0.4">
      <c r="A836" s="46" t="str">
        <f>B836&amp;COUNTIF($B$2:B836,B836)</f>
        <v>石川県9</v>
      </c>
      <c r="B836" s="44" t="s">
        <v>1170</v>
      </c>
      <c r="C836" s="44" t="s">
        <v>1179</v>
      </c>
      <c r="D836" s="44" t="str">
        <f t="shared" si="13"/>
        <v>石川県白山市</v>
      </c>
      <c r="E836" s="47" t="s">
        <v>2341</v>
      </c>
    </row>
    <row r="837" spans="1:5" x14ac:dyDescent="0.4">
      <c r="A837" s="46" t="str">
        <f>B837&amp;COUNTIF($B$2:B837,B837)</f>
        <v>石川県10</v>
      </c>
      <c r="B837" s="44" t="s">
        <v>1170</v>
      </c>
      <c r="C837" s="44" t="s">
        <v>1180</v>
      </c>
      <c r="D837" s="44" t="str">
        <f t="shared" si="13"/>
        <v>石川県能美市</v>
      </c>
      <c r="E837" s="47" t="s">
        <v>2343</v>
      </c>
    </row>
    <row r="838" spans="1:5" x14ac:dyDescent="0.4">
      <c r="A838" s="46" t="str">
        <f>B838&amp;COUNTIF($B$2:B838,B838)</f>
        <v>石川県11</v>
      </c>
      <c r="B838" s="44" t="s">
        <v>1170</v>
      </c>
      <c r="C838" s="44" t="s">
        <v>1181</v>
      </c>
      <c r="D838" s="44" t="str">
        <f t="shared" si="13"/>
        <v>石川県野々市市</v>
      </c>
      <c r="E838" s="47" t="s">
        <v>2341</v>
      </c>
    </row>
    <row r="839" spans="1:5" x14ac:dyDescent="0.4">
      <c r="A839" s="46" t="str">
        <f>B839&amp;COUNTIF($B$2:B839,B839)</f>
        <v>石川県12</v>
      </c>
      <c r="B839" s="44" t="s">
        <v>1170</v>
      </c>
      <c r="C839" s="44" t="s">
        <v>1182</v>
      </c>
      <c r="D839" s="44" t="str">
        <f t="shared" si="13"/>
        <v>石川県川北町</v>
      </c>
      <c r="E839" s="47" t="s">
        <v>2343</v>
      </c>
    </row>
    <row r="840" spans="1:5" x14ac:dyDescent="0.4">
      <c r="A840" s="46" t="str">
        <f>B840&amp;COUNTIF($B$2:B840,B840)</f>
        <v>石川県13</v>
      </c>
      <c r="B840" s="44" t="s">
        <v>1170</v>
      </c>
      <c r="C840" s="44" t="s">
        <v>1183</v>
      </c>
      <c r="D840" s="44" t="str">
        <f t="shared" si="13"/>
        <v>石川県津幡町</v>
      </c>
      <c r="E840" s="47" t="s">
        <v>2341</v>
      </c>
    </row>
    <row r="841" spans="1:5" x14ac:dyDescent="0.4">
      <c r="A841" s="46" t="str">
        <f>B841&amp;COUNTIF($B$2:B841,B841)</f>
        <v>石川県14</v>
      </c>
      <c r="B841" s="44" t="s">
        <v>1170</v>
      </c>
      <c r="C841" s="44" t="s">
        <v>1184</v>
      </c>
      <c r="D841" s="44" t="str">
        <f t="shared" si="13"/>
        <v>石川県内灘町</v>
      </c>
      <c r="E841" s="47" t="s">
        <v>2341</v>
      </c>
    </row>
    <row r="842" spans="1:5" x14ac:dyDescent="0.4">
      <c r="A842" s="46" t="str">
        <f>B842&amp;COUNTIF($B$2:B842,B842)</f>
        <v>石川県15</v>
      </c>
      <c r="B842" s="44" t="s">
        <v>1170</v>
      </c>
      <c r="C842" s="44" t="s">
        <v>1185</v>
      </c>
      <c r="D842" s="44" t="str">
        <f t="shared" si="13"/>
        <v>石川県志賀町</v>
      </c>
      <c r="E842" s="47" t="s">
        <v>2342</v>
      </c>
    </row>
    <row r="843" spans="1:5" x14ac:dyDescent="0.4">
      <c r="A843" s="46" t="str">
        <f>B843&amp;COUNTIF($B$2:B843,B843)</f>
        <v>石川県16</v>
      </c>
      <c r="B843" s="44" t="s">
        <v>1170</v>
      </c>
      <c r="C843" s="44" t="s">
        <v>1186</v>
      </c>
      <c r="D843" s="44" t="str">
        <f t="shared" si="13"/>
        <v>石川県宝達志水町</v>
      </c>
      <c r="E843" s="47" t="s">
        <v>2342</v>
      </c>
    </row>
    <row r="844" spans="1:5" x14ac:dyDescent="0.4">
      <c r="A844" s="46" t="str">
        <f>B844&amp;COUNTIF($B$2:B844,B844)</f>
        <v>石川県17</v>
      </c>
      <c r="B844" s="44" t="s">
        <v>1170</v>
      </c>
      <c r="C844" s="44" t="s">
        <v>1187</v>
      </c>
      <c r="D844" s="44" t="str">
        <f t="shared" si="13"/>
        <v>石川県中能登町</v>
      </c>
      <c r="E844" s="47" t="s">
        <v>2342</v>
      </c>
    </row>
    <row r="845" spans="1:5" x14ac:dyDescent="0.4">
      <c r="A845" s="46" t="str">
        <f>B845&amp;COUNTIF($B$2:B845,B845)</f>
        <v>石川県18</v>
      </c>
      <c r="B845" s="44" t="s">
        <v>1170</v>
      </c>
      <c r="C845" s="44" t="s">
        <v>1188</v>
      </c>
      <c r="D845" s="44" t="str">
        <f t="shared" si="13"/>
        <v>石川県穴水町</v>
      </c>
      <c r="E845" s="47" t="s">
        <v>2344</v>
      </c>
    </row>
    <row r="846" spans="1:5" x14ac:dyDescent="0.4">
      <c r="A846" s="46" t="str">
        <f>B846&amp;COUNTIF($B$2:B846,B846)</f>
        <v>石川県19</v>
      </c>
      <c r="B846" s="44" t="s">
        <v>1170</v>
      </c>
      <c r="C846" s="44" t="s">
        <v>1189</v>
      </c>
      <c r="D846" s="44" t="str">
        <f t="shared" si="13"/>
        <v>石川県能登町</v>
      </c>
      <c r="E846" s="47" t="s">
        <v>2344</v>
      </c>
    </row>
    <row r="847" spans="1:5" x14ac:dyDescent="0.4">
      <c r="A847" s="46" t="str">
        <f>B847&amp;COUNTIF($B$2:B847,B847)</f>
        <v>福井県1</v>
      </c>
      <c r="B847" s="44" t="s">
        <v>1190</v>
      </c>
      <c r="C847" s="44" t="s">
        <v>1191</v>
      </c>
      <c r="D847" s="44" t="str">
        <f t="shared" si="13"/>
        <v>福井県福井市</v>
      </c>
      <c r="E847" s="47" t="s">
        <v>2345</v>
      </c>
    </row>
    <row r="848" spans="1:5" x14ac:dyDescent="0.4">
      <c r="A848" s="46" t="str">
        <f>B848&amp;COUNTIF($B$2:B848,B848)</f>
        <v>福井県2</v>
      </c>
      <c r="B848" s="44" t="s">
        <v>1190</v>
      </c>
      <c r="C848" s="44" t="s">
        <v>1192</v>
      </c>
      <c r="D848" s="44" t="str">
        <f t="shared" si="13"/>
        <v>福井県敦賀市</v>
      </c>
      <c r="E848" s="47" t="s">
        <v>2346</v>
      </c>
    </row>
    <row r="849" spans="1:5" x14ac:dyDescent="0.4">
      <c r="A849" s="46" t="str">
        <f>B849&amp;COUNTIF($B$2:B849,B849)</f>
        <v>福井県3</v>
      </c>
      <c r="B849" s="44" t="s">
        <v>1190</v>
      </c>
      <c r="C849" s="44" t="s">
        <v>1193</v>
      </c>
      <c r="D849" s="44" t="str">
        <f t="shared" si="13"/>
        <v>福井県小浜市</v>
      </c>
      <c r="E849" s="47" t="s">
        <v>2346</v>
      </c>
    </row>
    <row r="850" spans="1:5" x14ac:dyDescent="0.4">
      <c r="A850" s="46" t="str">
        <f>B850&amp;COUNTIF($B$2:B850,B850)</f>
        <v>福井県4</v>
      </c>
      <c r="B850" s="44" t="s">
        <v>1190</v>
      </c>
      <c r="C850" s="44" t="s">
        <v>1194</v>
      </c>
      <c r="D850" s="44" t="str">
        <f t="shared" si="13"/>
        <v>福井県大野市</v>
      </c>
      <c r="E850" s="47" t="s">
        <v>2347</v>
      </c>
    </row>
    <row r="851" spans="1:5" x14ac:dyDescent="0.4">
      <c r="A851" s="46" t="str">
        <f>B851&amp;COUNTIF($B$2:B851,B851)</f>
        <v>福井県5</v>
      </c>
      <c r="B851" s="44" t="s">
        <v>1190</v>
      </c>
      <c r="C851" s="44" t="s">
        <v>1195</v>
      </c>
      <c r="D851" s="44" t="str">
        <f t="shared" si="13"/>
        <v>福井県勝山市</v>
      </c>
      <c r="E851" s="47" t="s">
        <v>2347</v>
      </c>
    </row>
    <row r="852" spans="1:5" x14ac:dyDescent="0.4">
      <c r="A852" s="46" t="str">
        <f>B852&amp;COUNTIF($B$2:B852,B852)</f>
        <v>福井県6</v>
      </c>
      <c r="B852" s="44" t="s">
        <v>1190</v>
      </c>
      <c r="C852" s="44" t="s">
        <v>1196</v>
      </c>
      <c r="D852" s="44" t="str">
        <f t="shared" si="13"/>
        <v>福井県鯖江市</v>
      </c>
      <c r="E852" s="47" t="s">
        <v>2348</v>
      </c>
    </row>
    <row r="853" spans="1:5" x14ac:dyDescent="0.4">
      <c r="A853" s="46" t="str">
        <f>B853&amp;COUNTIF($B$2:B853,B853)</f>
        <v>福井県7</v>
      </c>
      <c r="B853" s="44" t="s">
        <v>1190</v>
      </c>
      <c r="C853" s="44" t="s">
        <v>1197</v>
      </c>
      <c r="D853" s="44" t="str">
        <f t="shared" si="13"/>
        <v>福井県あわら市</v>
      </c>
      <c r="E853" s="47" t="s">
        <v>2345</v>
      </c>
    </row>
    <row r="854" spans="1:5" x14ac:dyDescent="0.4">
      <c r="A854" s="46" t="str">
        <f>B854&amp;COUNTIF($B$2:B854,B854)</f>
        <v>福井県8</v>
      </c>
      <c r="B854" s="44" t="s">
        <v>1190</v>
      </c>
      <c r="C854" s="44" t="s">
        <v>1198</v>
      </c>
      <c r="D854" s="44" t="str">
        <f t="shared" si="13"/>
        <v>福井県越前市</v>
      </c>
      <c r="E854" s="47" t="s">
        <v>2348</v>
      </c>
    </row>
    <row r="855" spans="1:5" x14ac:dyDescent="0.4">
      <c r="A855" s="46" t="str">
        <f>B855&amp;COUNTIF($B$2:B855,B855)</f>
        <v>福井県9</v>
      </c>
      <c r="B855" s="44" t="s">
        <v>1190</v>
      </c>
      <c r="C855" s="44" t="s">
        <v>1199</v>
      </c>
      <c r="D855" s="44" t="str">
        <f t="shared" si="13"/>
        <v>福井県坂井市</v>
      </c>
      <c r="E855" s="47" t="s">
        <v>2345</v>
      </c>
    </row>
    <row r="856" spans="1:5" x14ac:dyDescent="0.4">
      <c r="A856" s="46" t="str">
        <f>B856&amp;COUNTIF($B$2:B856,B856)</f>
        <v>福井県10</v>
      </c>
      <c r="B856" s="44" t="s">
        <v>1190</v>
      </c>
      <c r="C856" s="44" t="s">
        <v>1200</v>
      </c>
      <c r="D856" s="44" t="str">
        <f t="shared" si="13"/>
        <v>福井県永平寺町</v>
      </c>
      <c r="E856" s="47" t="s">
        <v>2345</v>
      </c>
    </row>
    <row r="857" spans="1:5" x14ac:dyDescent="0.4">
      <c r="A857" s="46" t="str">
        <f>B857&amp;COUNTIF($B$2:B857,B857)</f>
        <v>福井県11</v>
      </c>
      <c r="B857" s="44" t="s">
        <v>1190</v>
      </c>
      <c r="C857" s="44" t="s">
        <v>567</v>
      </c>
      <c r="D857" s="44" t="str">
        <f t="shared" si="13"/>
        <v>福井県池田町</v>
      </c>
      <c r="E857" s="47" t="s">
        <v>2348</v>
      </c>
    </row>
    <row r="858" spans="1:5" x14ac:dyDescent="0.4">
      <c r="A858" s="46" t="str">
        <f>B858&amp;COUNTIF($B$2:B858,B858)</f>
        <v>福井県12</v>
      </c>
      <c r="B858" s="44" t="s">
        <v>1190</v>
      </c>
      <c r="C858" s="44" t="s">
        <v>1201</v>
      </c>
      <c r="D858" s="44" t="str">
        <f t="shared" si="13"/>
        <v>福井県南越前町</v>
      </c>
      <c r="E858" s="47" t="s">
        <v>2348</v>
      </c>
    </row>
    <row r="859" spans="1:5" x14ac:dyDescent="0.4">
      <c r="A859" s="46" t="str">
        <f>B859&amp;COUNTIF($B$2:B859,B859)</f>
        <v>福井県13</v>
      </c>
      <c r="B859" s="44" t="s">
        <v>1190</v>
      </c>
      <c r="C859" s="44" t="s">
        <v>1202</v>
      </c>
      <c r="D859" s="44" t="str">
        <f t="shared" si="13"/>
        <v>福井県越前町</v>
      </c>
      <c r="E859" s="47" t="s">
        <v>2348</v>
      </c>
    </row>
    <row r="860" spans="1:5" x14ac:dyDescent="0.4">
      <c r="A860" s="46" t="str">
        <f>B860&amp;COUNTIF($B$2:B860,B860)</f>
        <v>福井県14</v>
      </c>
      <c r="B860" s="44" t="s">
        <v>1190</v>
      </c>
      <c r="C860" s="44" t="s">
        <v>1203</v>
      </c>
      <c r="D860" s="44" t="str">
        <f t="shared" si="13"/>
        <v>福井県美浜町</v>
      </c>
      <c r="E860" s="47" t="s">
        <v>2346</v>
      </c>
    </row>
    <row r="861" spans="1:5" x14ac:dyDescent="0.4">
      <c r="A861" s="46" t="str">
        <f>B861&amp;COUNTIF($B$2:B861,B861)</f>
        <v>福井県15</v>
      </c>
      <c r="B861" s="44" t="s">
        <v>1190</v>
      </c>
      <c r="C861" s="44" t="s">
        <v>1204</v>
      </c>
      <c r="D861" s="44" t="str">
        <f t="shared" si="13"/>
        <v>福井県高浜町</v>
      </c>
      <c r="E861" s="47" t="s">
        <v>2346</v>
      </c>
    </row>
    <row r="862" spans="1:5" x14ac:dyDescent="0.4">
      <c r="A862" s="46" t="str">
        <f>B862&amp;COUNTIF($B$2:B862,B862)</f>
        <v>福井県16</v>
      </c>
      <c r="B862" s="44" t="s">
        <v>1190</v>
      </c>
      <c r="C862" s="44" t="s">
        <v>1205</v>
      </c>
      <c r="D862" s="44" t="str">
        <f t="shared" si="13"/>
        <v>福井県おおい町</v>
      </c>
      <c r="E862" s="47" t="s">
        <v>2346</v>
      </c>
    </row>
    <row r="863" spans="1:5" x14ac:dyDescent="0.4">
      <c r="A863" s="46" t="str">
        <f>B863&amp;COUNTIF($B$2:B863,B863)</f>
        <v>福井県17</v>
      </c>
      <c r="B863" s="44" t="s">
        <v>1190</v>
      </c>
      <c r="C863" s="44" t="s">
        <v>1206</v>
      </c>
      <c r="D863" s="44" t="str">
        <f t="shared" si="13"/>
        <v>福井県若狭町</v>
      </c>
      <c r="E863" s="47" t="s">
        <v>2346</v>
      </c>
    </row>
    <row r="864" spans="1:5" x14ac:dyDescent="0.4">
      <c r="A864" s="46" t="str">
        <f>B864&amp;COUNTIF($B$2:B864,B864)</f>
        <v>山梨県1</v>
      </c>
      <c r="B864" s="44" t="s">
        <v>1207</v>
      </c>
      <c r="C864" s="44" t="s">
        <v>1208</v>
      </c>
      <c r="D864" s="44" t="str">
        <f t="shared" si="13"/>
        <v>山梨県甲府市</v>
      </c>
      <c r="E864" s="47" t="s">
        <v>2349</v>
      </c>
    </row>
    <row r="865" spans="1:5" x14ac:dyDescent="0.4">
      <c r="A865" s="46" t="str">
        <f>B865&amp;COUNTIF($B$2:B865,B865)</f>
        <v>山梨県2</v>
      </c>
      <c r="B865" s="44" t="s">
        <v>1207</v>
      </c>
      <c r="C865" s="44" t="s">
        <v>1209</v>
      </c>
      <c r="D865" s="44" t="str">
        <f t="shared" si="13"/>
        <v>山梨県富士吉田市</v>
      </c>
      <c r="E865" s="47" t="s">
        <v>2350</v>
      </c>
    </row>
    <row r="866" spans="1:5" x14ac:dyDescent="0.4">
      <c r="A866" s="46" t="str">
        <f>B866&amp;COUNTIF($B$2:B866,B866)</f>
        <v>山梨県3</v>
      </c>
      <c r="B866" s="44" t="s">
        <v>1207</v>
      </c>
      <c r="C866" s="44" t="s">
        <v>1210</v>
      </c>
      <c r="D866" s="44" t="str">
        <f t="shared" si="13"/>
        <v>山梨県都留市</v>
      </c>
      <c r="E866" s="47" t="s">
        <v>2350</v>
      </c>
    </row>
    <row r="867" spans="1:5" x14ac:dyDescent="0.4">
      <c r="A867" s="46" t="str">
        <f>B867&amp;COUNTIF($B$2:B867,B867)</f>
        <v>山梨県4</v>
      </c>
      <c r="B867" s="44" t="s">
        <v>1207</v>
      </c>
      <c r="C867" s="44" t="s">
        <v>1211</v>
      </c>
      <c r="D867" s="44" t="str">
        <f t="shared" si="13"/>
        <v>山梨県山梨市</v>
      </c>
      <c r="E867" s="47" t="s">
        <v>2351</v>
      </c>
    </row>
    <row r="868" spans="1:5" x14ac:dyDescent="0.4">
      <c r="A868" s="46" t="str">
        <f>B868&amp;COUNTIF($B$2:B868,B868)</f>
        <v>山梨県5</v>
      </c>
      <c r="B868" s="44" t="s">
        <v>1207</v>
      </c>
      <c r="C868" s="44" t="s">
        <v>1212</v>
      </c>
      <c r="D868" s="44" t="str">
        <f t="shared" si="13"/>
        <v>山梨県大月市</v>
      </c>
      <c r="E868" s="47" t="s">
        <v>2350</v>
      </c>
    </row>
    <row r="869" spans="1:5" x14ac:dyDescent="0.4">
      <c r="A869" s="46" t="str">
        <f>B869&amp;COUNTIF($B$2:B869,B869)</f>
        <v>山梨県6</v>
      </c>
      <c r="B869" s="44" t="s">
        <v>1207</v>
      </c>
      <c r="C869" s="44" t="s">
        <v>1213</v>
      </c>
      <c r="D869" s="44" t="str">
        <f t="shared" si="13"/>
        <v>山梨県韮崎市</v>
      </c>
      <c r="E869" s="47" t="s">
        <v>2349</v>
      </c>
    </row>
    <row r="870" spans="1:5" x14ac:dyDescent="0.4">
      <c r="A870" s="46" t="str">
        <f>B870&amp;COUNTIF($B$2:B870,B870)</f>
        <v>山梨県7</v>
      </c>
      <c r="B870" s="44" t="s">
        <v>1207</v>
      </c>
      <c r="C870" s="44" t="s">
        <v>1214</v>
      </c>
      <c r="D870" s="44" t="str">
        <f t="shared" si="13"/>
        <v>山梨県南アルプス市</v>
      </c>
      <c r="E870" s="47" t="s">
        <v>2349</v>
      </c>
    </row>
    <row r="871" spans="1:5" x14ac:dyDescent="0.4">
      <c r="A871" s="46" t="str">
        <f>B871&amp;COUNTIF($B$2:B871,B871)</f>
        <v>山梨県8</v>
      </c>
      <c r="B871" s="44" t="s">
        <v>1207</v>
      </c>
      <c r="C871" s="44" t="s">
        <v>1215</v>
      </c>
      <c r="D871" s="44" t="str">
        <f t="shared" si="13"/>
        <v>山梨県北杜市</v>
      </c>
      <c r="E871" s="47" t="s">
        <v>2349</v>
      </c>
    </row>
    <row r="872" spans="1:5" x14ac:dyDescent="0.4">
      <c r="A872" s="46" t="str">
        <f>B872&amp;COUNTIF($B$2:B872,B872)</f>
        <v>山梨県9</v>
      </c>
      <c r="B872" s="44" t="s">
        <v>1207</v>
      </c>
      <c r="C872" s="44" t="s">
        <v>1216</v>
      </c>
      <c r="D872" s="44" t="str">
        <f t="shared" si="13"/>
        <v>山梨県甲斐市</v>
      </c>
      <c r="E872" s="47" t="s">
        <v>2349</v>
      </c>
    </row>
    <row r="873" spans="1:5" x14ac:dyDescent="0.4">
      <c r="A873" s="46" t="str">
        <f>B873&amp;COUNTIF($B$2:B873,B873)</f>
        <v>山梨県10</v>
      </c>
      <c r="B873" s="44" t="s">
        <v>1207</v>
      </c>
      <c r="C873" s="44" t="s">
        <v>1217</v>
      </c>
      <c r="D873" s="44" t="str">
        <f t="shared" si="13"/>
        <v>山梨県笛吹市</v>
      </c>
      <c r="E873" s="47" t="s">
        <v>2351</v>
      </c>
    </row>
    <row r="874" spans="1:5" x14ac:dyDescent="0.4">
      <c r="A874" s="46" t="str">
        <f>B874&amp;COUNTIF($B$2:B874,B874)</f>
        <v>山梨県11</v>
      </c>
      <c r="B874" s="44" t="s">
        <v>1207</v>
      </c>
      <c r="C874" s="44" t="s">
        <v>1218</v>
      </c>
      <c r="D874" s="44" t="str">
        <f t="shared" si="13"/>
        <v>山梨県上野原市</v>
      </c>
      <c r="E874" s="47" t="s">
        <v>2350</v>
      </c>
    </row>
    <row r="875" spans="1:5" x14ac:dyDescent="0.4">
      <c r="A875" s="46" t="str">
        <f>B875&amp;COUNTIF($B$2:B875,B875)</f>
        <v>山梨県12</v>
      </c>
      <c r="B875" s="44" t="s">
        <v>1207</v>
      </c>
      <c r="C875" s="44" t="s">
        <v>1219</v>
      </c>
      <c r="D875" s="44" t="str">
        <f t="shared" si="13"/>
        <v>山梨県甲州市</v>
      </c>
      <c r="E875" s="47" t="s">
        <v>2351</v>
      </c>
    </row>
    <row r="876" spans="1:5" x14ac:dyDescent="0.4">
      <c r="A876" s="46" t="str">
        <f>B876&amp;COUNTIF($B$2:B876,B876)</f>
        <v>山梨県13</v>
      </c>
      <c r="B876" s="44" t="s">
        <v>1207</v>
      </c>
      <c r="C876" s="44" t="s">
        <v>1220</v>
      </c>
      <c r="D876" s="44" t="str">
        <f t="shared" si="13"/>
        <v>山梨県中央市</v>
      </c>
      <c r="E876" s="47" t="s">
        <v>2349</v>
      </c>
    </row>
    <row r="877" spans="1:5" x14ac:dyDescent="0.4">
      <c r="A877" s="46" t="str">
        <f>B877&amp;COUNTIF($B$2:B877,B877)</f>
        <v>山梨県14</v>
      </c>
      <c r="B877" s="44" t="s">
        <v>1207</v>
      </c>
      <c r="C877" s="44" t="s">
        <v>1221</v>
      </c>
      <c r="D877" s="44" t="str">
        <f t="shared" si="13"/>
        <v>山梨県市川三郷町</v>
      </c>
      <c r="E877" s="47" t="s">
        <v>2352</v>
      </c>
    </row>
    <row r="878" spans="1:5" x14ac:dyDescent="0.4">
      <c r="A878" s="46" t="str">
        <f>B878&amp;COUNTIF($B$2:B878,B878)</f>
        <v>山梨県15</v>
      </c>
      <c r="B878" s="44" t="s">
        <v>1207</v>
      </c>
      <c r="C878" s="44" t="s">
        <v>1222</v>
      </c>
      <c r="D878" s="44" t="str">
        <f t="shared" si="13"/>
        <v>山梨県早川町</v>
      </c>
      <c r="E878" s="47" t="s">
        <v>2352</v>
      </c>
    </row>
    <row r="879" spans="1:5" x14ac:dyDescent="0.4">
      <c r="A879" s="46" t="str">
        <f>B879&amp;COUNTIF($B$2:B879,B879)</f>
        <v>山梨県16</v>
      </c>
      <c r="B879" s="44" t="s">
        <v>1207</v>
      </c>
      <c r="C879" s="44" t="s">
        <v>1223</v>
      </c>
      <c r="D879" s="44" t="str">
        <f t="shared" si="13"/>
        <v>山梨県身延町</v>
      </c>
      <c r="E879" s="47" t="s">
        <v>2352</v>
      </c>
    </row>
    <row r="880" spans="1:5" x14ac:dyDescent="0.4">
      <c r="A880" s="46" t="str">
        <f>B880&amp;COUNTIF($B$2:B880,B880)</f>
        <v>山梨県17</v>
      </c>
      <c r="B880" s="44" t="s">
        <v>1207</v>
      </c>
      <c r="C880" s="44" t="s">
        <v>621</v>
      </c>
      <c r="D880" s="44" t="str">
        <f t="shared" si="13"/>
        <v>山梨県南部町</v>
      </c>
      <c r="E880" s="47" t="s">
        <v>2352</v>
      </c>
    </row>
    <row r="881" spans="1:5" x14ac:dyDescent="0.4">
      <c r="A881" s="46" t="str">
        <f>B881&amp;COUNTIF($B$2:B881,B881)</f>
        <v>山梨県18</v>
      </c>
      <c r="B881" s="44" t="s">
        <v>1207</v>
      </c>
      <c r="C881" s="44" t="s">
        <v>1224</v>
      </c>
      <c r="D881" s="44" t="str">
        <f t="shared" si="13"/>
        <v>山梨県富士川町</v>
      </c>
      <c r="E881" s="47" t="s">
        <v>2352</v>
      </c>
    </row>
    <row r="882" spans="1:5" x14ac:dyDescent="0.4">
      <c r="A882" s="46" t="str">
        <f>B882&amp;COUNTIF($B$2:B882,B882)</f>
        <v>山梨県19</v>
      </c>
      <c r="B882" s="44" t="s">
        <v>1207</v>
      </c>
      <c r="C882" s="44" t="s">
        <v>1225</v>
      </c>
      <c r="D882" s="44" t="str">
        <f t="shared" si="13"/>
        <v>山梨県昭和町</v>
      </c>
      <c r="E882" s="47" t="s">
        <v>2349</v>
      </c>
    </row>
    <row r="883" spans="1:5" x14ac:dyDescent="0.4">
      <c r="A883" s="46" t="str">
        <f>B883&amp;COUNTIF($B$2:B883,B883)</f>
        <v>山梨県20</v>
      </c>
      <c r="B883" s="44" t="s">
        <v>1207</v>
      </c>
      <c r="C883" s="44" t="s">
        <v>1226</v>
      </c>
      <c r="D883" s="44" t="str">
        <f t="shared" si="13"/>
        <v>山梨県道志村</v>
      </c>
      <c r="E883" s="47" t="s">
        <v>2350</v>
      </c>
    </row>
    <row r="884" spans="1:5" x14ac:dyDescent="0.4">
      <c r="A884" s="46" t="str">
        <f>B884&amp;COUNTIF($B$2:B884,B884)</f>
        <v>山梨県21</v>
      </c>
      <c r="B884" s="44" t="s">
        <v>1207</v>
      </c>
      <c r="C884" s="44" t="s">
        <v>1227</v>
      </c>
      <c r="D884" s="44" t="str">
        <f t="shared" si="13"/>
        <v>山梨県西桂町</v>
      </c>
      <c r="E884" s="47" t="s">
        <v>2350</v>
      </c>
    </row>
    <row r="885" spans="1:5" x14ac:dyDescent="0.4">
      <c r="A885" s="46" t="str">
        <f>B885&amp;COUNTIF($B$2:B885,B885)</f>
        <v>山梨県22</v>
      </c>
      <c r="B885" s="44" t="s">
        <v>1207</v>
      </c>
      <c r="C885" s="44" t="s">
        <v>1228</v>
      </c>
      <c r="D885" s="44" t="str">
        <f t="shared" si="13"/>
        <v>山梨県忍野村</v>
      </c>
      <c r="E885" s="47" t="s">
        <v>2350</v>
      </c>
    </row>
    <row r="886" spans="1:5" x14ac:dyDescent="0.4">
      <c r="A886" s="46" t="str">
        <f>B886&amp;COUNTIF($B$2:B886,B886)</f>
        <v>山梨県23</v>
      </c>
      <c r="B886" s="44" t="s">
        <v>1207</v>
      </c>
      <c r="C886" s="44" t="s">
        <v>1229</v>
      </c>
      <c r="D886" s="44" t="str">
        <f t="shared" si="13"/>
        <v>山梨県山中湖村</v>
      </c>
      <c r="E886" s="47" t="s">
        <v>2350</v>
      </c>
    </row>
    <row r="887" spans="1:5" x14ac:dyDescent="0.4">
      <c r="A887" s="46" t="str">
        <f>B887&amp;COUNTIF($B$2:B887,B887)</f>
        <v>山梨県24</v>
      </c>
      <c r="B887" s="44" t="s">
        <v>1207</v>
      </c>
      <c r="C887" s="44" t="s">
        <v>1230</v>
      </c>
      <c r="D887" s="44" t="str">
        <f t="shared" si="13"/>
        <v>山梨県鳴沢村</v>
      </c>
      <c r="E887" s="47" t="s">
        <v>2350</v>
      </c>
    </row>
    <row r="888" spans="1:5" x14ac:dyDescent="0.4">
      <c r="A888" s="46" t="str">
        <f>B888&amp;COUNTIF($B$2:B888,B888)</f>
        <v>山梨県25</v>
      </c>
      <c r="B888" s="44" t="s">
        <v>1207</v>
      </c>
      <c r="C888" s="44" t="s">
        <v>1231</v>
      </c>
      <c r="D888" s="44" t="str">
        <f t="shared" si="13"/>
        <v>山梨県富士河口湖町</v>
      </c>
      <c r="E888" s="47" t="s">
        <v>2350</v>
      </c>
    </row>
    <row r="889" spans="1:5" x14ac:dyDescent="0.4">
      <c r="A889" s="46" t="str">
        <f>B889&amp;COUNTIF($B$2:B889,B889)</f>
        <v>山梨県26</v>
      </c>
      <c r="B889" s="44" t="s">
        <v>1207</v>
      </c>
      <c r="C889" s="44" t="s">
        <v>1232</v>
      </c>
      <c r="D889" s="44" t="str">
        <f t="shared" si="13"/>
        <v>山梨県小菅村</v>
      </c>
      <c r="E889" s="47" t="s">
        <v>2350</v>
      </c>
    </row>
    <row r="890" spans="1:5" x14ac:dyDescent="0.4">
      <c r="A890" s="46" t="str">
        <f>B890&amp;COUNTIF($B$2:B890,B890)</f>
        <v>山梨県27</v>
      </c>
      <c r="B890" s="44" t="s">
        <v>1207</v>
      </c>
      <c r="C890" s="44" t="s">
        <v>1233</v>
      </c>
      <c r="D890" s="44" t="str">
        <f t="shared" si="13"/>
        <v>山梨県丹波山村</v>
      </c>
      <c r="E890" s="47" t="s">
        <v>2350</v>
      </c>
    </row>
    <row r="891" spans="1:5" x14ac:dyDescent="0.4">
      <c r="A891" s="46" t="str">
        <f>B891&amp;COUNTIF($B$2:B891,B891)</f>
        <v>長野県1</v>
      </c>
      <c r="B891" s="44" t="s">
        <v>1234</v>
      </c>
      <c r="C891" s="44" t="s">
        <v>1235</v>
      </c>
      <c r="D891" s="44" t="str">
        <f t="shared" si="13"/>
        <v>長野県長野市</v>
      </c>
      <c r="E891" s="47" t="s">
        <v>2353</v>
      </c>
    </row>
    <row r="892" spans="1:5" x14ac:dyDescent="0.4">
      <c r="A892" s="46" t="str">
        <f>B892&amp;COUNTIF($B$2:B892,B892)</f>
        <v>長野県2</v>
      </c>
      <c r="B892" s="44" t="s">
        <v>1234</v>
      </c>
      <c r="C892" s="44" t="s">
        <v>1236</v>
      </c>
      <c r="D892" s="44" t="str">
        <f t="shared" si="13"/>
        <v>長野県松本市</v>
      </c>
      <c r="E892" s="47" t="s">
        <v>2354</v>
      </c>
    </row>
    <row r="893" spans="1:5" x14ac:dyDescent="0.4">
      <c r="A893" s="46" t="str">
        <f>B893&amp;COUNTIF($B$2:B893,B893)</f>
        <v>長野県3</v>
      </c>
      <c r="B893" s="44" t="s">
        <v>1234</v>
      </c>
      <c r="C893" s="44" t="s">
        <v>1237</v>
      </c>
      <c r="D893" s="44" t="str">
        <f t="shared" si="13"/>
        <v>長野県上田市</v>
      </c>
      <c r="E893" s="47" t="s">
        <v>2355</v>
      </c>
    </row>
    <row r="894" spans="1:5" x14ac:dyDescent="0.4">
      <c r="A894" s="46" t="str">
        <f>B894&amp;COUNTIF($B$2:B894,B894)</f>
        <v>長野県4</v>
      </c>
      <c r="B894" s="44" t="s">
        <v>1234</v>
      </c>
      <c r="C894" s="44" t="s">
        <v>1238</v>
      </c>
      <c r="D894" s="44" t="str">
        <f t="shared" si="13"/>
        <v>長野県岡谷市</v>
      </c>
      <c r="E894" s="47" t="s">
        <v>2356</v>
      </c>
    </row>
    <row r="895" spans="1:5" x14ac:dyDescent="0.4">
      <c r="A895" s="46" t="str">
        <f>B895&amp;COUNTIF($B$2:B895,B895)</f>
        <v>長野県5</v>
      </c>
      <c r="B895" s="44" t="s">
        <v>1234</v>
      </c>
      <c r="C895" s="44" t="s">
        <v>1239</v>
      </c>
      <c r="D895" s="44" t="str">
        <f t="shared" si="13"/>
        <v>長野県飯田市</v>
      </c>
      <c r="E895" s="47" t="s">
        <v>2357</v>
      </c>
    </row>
    <row r="896" spans="1:5" x14ac:dyDescent="0.4">
      <c r="A896" s="46" t="str">
        <f>B896&amp;COUNTIF($B$2:B896,B896)</f>
        <v>長野県6</v>
      </c>
      <c r="B896" s="44" t="s">
        <v>1234</v>
      </c>
      <c r="C896" s="44" t="s">
        <v>1240</v>
      </c>
      <c r="D896" s="44" t="str">
        <f t="shared" si="13"/>
        <v>長野県諏訪市</v>
      </c>
      <c r="E896" s="47" t="s">
        <v>2356</v>
      </c>
    </row>
    <row r="897" spans="1:5" x14ac:dyDescent="0.4">
      <c r="A897" s="46" t="str">
        <f>B897&amp;COUNTIF($B$2:B897,B897)</f>
        <v>長野県7</v>
      </c>
      <c r="B897" s="44" t="s">
        <v>1234</v>
      </c>
      <c r="C897" s="44" t="s">
        <v>1241</v>
      </c>
      <c r="D897" s="44" t="str">
        <f t="shared" si="13"/>
        <v>長野県須坂市</v>
      </c>
      <c r="E897" s="47" t="s">
        <v>2353</v>
      </c>
    </row>
    <row r="898" spans="1:5" x14ac:dyDescent="0.4">
      <c r="A898" s="46" t="str">
        <f>B898&amp;COUNTIF($B$2:B898,B898)</f>
        <v>長野県8</v>
      </c>
      <c r="B898" s="44" t="s">
        <v>1234</v>
      </c>
      <c r="C898" s="44" t="s">
        <v>1242</v>
      </c>
      <c r="D898" s="44" t="str">
        <f t="shared" ref="D898:D961" si="14">B898&amp;C898</f>
        <v>長野県小諸市</v>
      </c>
      <c r="E898" s="47" t="s">
        <v>2358</v>
      </c>
    </row>
    <row r="899" spans="1:5" x14ac:dyDescent="0.4">
      <c r="A899" s="46" t="str">
        <f>B899&amp;COUNTIF($B$2:B899,B899)</f>
        <v>長野県9</v>
      </c>
      <c r="B899" s="44" t="s">
        <v>1234</v>
      </c>
      <c r="C899" s="44" t="s">
        <v>1243</v>
      </c>
      <c r="D899" s="44" t="str">
        <f t="shared" si="14"/>
        <v>長野県伊那市</v>
      </c>
      <c r="E899" s="47" t="s">
        <v>2359</v>
      </c>
    </row>
    <row r="900" spans="1:5" x14ac:dyDescent="0.4">
      <c r="A900" s="46" t="str">
        <f>B900&amp;COUNTIF($B$2:B900,B900)</f>
        <v>長野県10</v>
      </c>
      <c r="B900" s="44" t="s">
        <v>1234</v>
      </c>
      <c r="C900" s="44" t="s">
        <v>1244</v>
      </c>
      <c r="D900" s="44" t="str">
        <f t="shared" si="14"/>
        <v>長野県駒ヶ根市</v>
      </c>
      <c r="E900" s="47" t="s">
        <v>2359</v>
      </c>
    </row>
    <row r="901" spans="1:5" x14ac:dyDescent="0.4">
      <c r="A901" s="46" t="str">
        <f>B901&amp;COUNTIF($B$2:B901,B901)</f>
        <v>長野県11</v>
      </c>
      <c r="B901" s="44" t="s">
        <v>1234</v>
      </c>
      <c r="C901" s="44" t="s">
        <v>1245</v>
      </c>
      <c r="D901" s="44" t="str">
        <f t="shared" si="14"/>
        <v>長野県中野市</v>
      </c>
      <c r="E901" s="47" t="s">
        <v>2360</v>
      </c>
    </row>
    <row r="902" spans="1:5" x14ac:dyDescent="0.4">
      <c r="A902" s="46" t="str">
        <f>B902&amp;COUNTIF($B$2:B902,B902)</f>
        <v>長野県12</v>
      </c>
      <c r="B902" s="44" t="s">
        <v>1234</v>
      </c>
      <c r="C902" s="44" t="s">
        <v>1246</v>
      </c>
      <c r="D902" s="44" t="str">
        <f t="shared" si="14"/>
        <v>長野県大町市</v>
      </c>
      <c r="E902" s="47" t="s">
        <v>2361</v>
      </c>
    </row>
    <row r="903" spans="1:5" x14ac:dyDescent="0.4">
      <c r="A903" s="46" t="str">
        <f>B903&amp;COUNTIF($B$2:B903,B903)</f>
        <v>長野県13</v>
      </c>
      <c r="B903" s="44" t="s">
        <v>1234</v>
      </c>
      <c r="C903" s="44" t="s">
        <v>1247</v>
      </c>
      <c r="D903" s="44" t="str">
        <f t="shared" si="14"/>
        <v>長野県飯山市</v>
      </c>
      <c r="E903" s="47" t="s">
        <v>2360</v>
      </c>
    </row>
    <row r="904" spans="1:5" x14ac:dyDescent="0.4">
      <c r="A904" s="46" t="str">
        <f>B904&amp;COUNTIF($B$2:B904,B904)</f>
        <v>長野県14</v>
      </c>
      <c r="B904" s="44" t="s">
        <v>1234</v>
      </c>
      <c r="C904" s="44" t="s">
        <v>1248</v>
      </c>
      <c r="D904" s="44" t="str">
        <f t="shared" si="14"/>
        <v>長野県茅野市</v>
      </c>
      <c r="E904" s="47" t="s">
        <v>2356</v>
      </c>
    </row>
    <row r="905" spans="1:5" x14ac:dyDescent="0.4">
      <c r="A905" s="46" t="str">
        <f>B905&amp;COUNTIF($B$2:B905,B905)</f>
        <v>長野県15</v>
      </c>
      <c r="B905" s="44" t="s">
        <v>1234</v>
      </c>
      <c r="C905" s="44" t="s">
        <v>1249</v>
      </c>
      <c r="D905" s="44" t="str">
        <f t="shared" si="14"/>
        <v>長野県塩尻市</v>
      </c>
      <c r="E905" s="47" t="s">
        <v>2354</v>
      </c>
    </row>
    <row r="906" spans="1:5" x14ac:dyDescent="0.4">
      <c r="A906" s="46" t="str">
        <f>B906&amp;COUNTIF($B$2:B906,B906)</f>
        <v>長野県16</v>
      </c>
      <c r="B906" s="44" t="s">
        <v>1234</v>
      </c>
      <c r="C906" s="44" t="s">
        <v>1250</v>
      </c>
      <c r="D906" s="44" t="str">
        <f t="shared" si="14"/>
        <v>長野県佐久市</v>
      </c>
      <c r="E906" s="47" t="s">
        <v>2358</v>
      </c>
    </row>
    <row r="907" spans="1:5" x14ac:dyDescent="0.4">
      <c r="A907" s="46" t="str">
        <f>B907&amp;COUNTIF($B$2:B907,B907)</f>
        <v>長野県17</v>
      </c>
      <c r="B907" s="44" t="s">
        <v>1234</v>
      </c>
      <c r="C907" s="44" t="s">
        <v>1251</v>
      </c>
      <c r="D907" s="44" t="str">
        <f t="shared" si="14"/>
        <v>長野県千曲市</v>
      </c>
      <c r="E907" s="47" t="s">
        <v>2353</v>
      </c>
    </row>
    <row r="908" spans="1:5" x14ac:dyDescent="0.4">
      <c r="A908" s="46" t="str">
        <f>B908&amp;COUNTIF($B$2:B908,B908)</f>
        <v>長野県18</v>
      </c>
      <c r="B908" s="44" t="s">
        <v>1234</v>
      </c>
      <c r="C908" s="44" t="s">
        <v>1252</v>
      </c>
      <c r="D908" s="44" t="str">
        <f t="shared" si="14"/>
        <v>長野県東御市</v>
      </c>
      <c r="E908" s="47" t="s">
        <v>2355</v>
      </c>
    </row>
    <row r="909" spans="1:5" x14ac:dyDescent="0.4">
      <c r="A909" s="46" t="str">
        <f>B909&amp;COUNTIF($B$2:B909,B909)</f>
        <v>長野県19</v>
      </c>
      <c r="B909" s="44" t="s">
        <v>1234</v>
      </c>
      <c r="C909" s="44" t="s">
        <v>1253</v>
      </c>
      <c r="D909" s="44" t="str">
        <f t="shared" si="14"/>
        <v>長野県安曇野市</v>
      </c>
      <c r="E909" s="47" t="s">
        <v>2354</v>
      </c>
    </row>
    <row r="910" spans="1:5" x14ac:dyDescent="0.4">
      <c r="A910" s="46" t="str">
        <f>B910&amp;COUNTIF($B$2:B910,B910)</f>
        <v>長野県20</v>
      </c>
      <c r="B910" s="44" t="s">
        <v>1234</v>
      </c>
      <c r="C910" s="44" t="s">
        <v>1254</v>
      </c>
      <c r="D910" s="44" t="str">
        <f t="shared" si="14"/>
        <v>長野県小海町</v>
      </c>
      <c r="E910" s="47" t="s">
        <v>2358</v>
      </c>
    </row>
    <row r="911" spans="1:5" x14ac:dyDescent="0.4">
      <c r="A911" s="46" t="str">
        <f>B911&amp;COUNTIF($B$2:B911,B911)</f>
        <v>長野県21</v>
      </c>
      <c r="B911" s="44" t="s">
        <v>1234</v>
      </c>
      <c r="C911" s="44" t="s">
        <v>1255</v>
      </c>
      <c r="D911" s="44" t="str">
        <f t="shared" si="14"/>
        <v>長野県川上村</v>
      </c>
      <c r="E911" s="47" t="s">
        <v>2358</v>
      </c>
    </row>
    <row r="912" spans="1:5" x14ac:dyDescent="0.4">
      <c r="A912" s="46" t="str">
        <f>B912&amp;COUNTIF($B$2:B912,B912)</f>
        <v>長野県22</v>
      </c>
      <c r="B912" s="44" t="s">
        <v>1234</v>
      </c>
      <c r="C912" s="44" t="s">
        <v>900</v>
      </c>
      <c r="D912" s="44" t="str">
        <f t="shared" si="14"/>
        <v>長野県南牧村</v>
      </c>
      <c r="E912" s="47" t="s">
        <v>2358</v>
      </c>
    </row>
    <row r="913" spans="1:5" x14ac:dyDescent="0.4">
      <c r="A913" s="46" t="str">
        <f>B913&amp;COUNTIF($B$2:B913,B913)</f>
        <v>長野県23</v>
      </c>
      <c r="B913" s="44" t="s">
        <v>1234</v>
      </c>
      <c r="C913" s="44" t="s">
        <v>1256</v>
      </c>
      <c r="D913" s="44" t="str">
        <f t="shared" si="14"/>
        <v>長野県南相木村</v>
      </c>
      <c r="E913" s="47" t="s">
        <v>2358</v>
      </c>
    </row>
    <row r="914" spans="1:5" x14ac:dyDescent="0.4">
      <c r="A914" s="46" t="str">
        <f>B914&amp;COUNTIF($B$2:B914,B914)</f>
        <v>長野県24</v>
      </c>
      <c r="B914" s="44" t="s">
        <v>1234</v>
      </c>
      <c r="C914" s="44" t="s">
        <v>1257</v>
      </c>
      <c r="D914" s="44" t="str">
        <f t="shared" si="14"/>
        <v>長野県北相木村</v>
      </c>
      <c r="E914" s="47" t="s">
        <v>2358</v>
      </c>
    </row>
    <row r="915" spans="1:5" x14ac:dyDescent="0.4">
      <c r="A915" s="46" t="str">
        <f>B915&amp;COUNTIF($B$2:B915,B915)</f>
        <v>長野県25</v>
      </c>
      <c r="B915" s="44" t="s">
        <v>1234</v>
      </c>
      <c r="C915" s="44" t="s">
        <v>1258</v>
      </c>
      <c r="D915" s="44" t="str">
        <f t="shared" si="14"/>
        <v>長野県佐久穂町</v>
      </c>
      <c r="E915" s="47" t="s">
        <v>2358</v>
      </c>
    </row>
    <row r="916" spans="1:5" x14ac:dyDescent="0.4">
      <c r="A916" s="46" t="str">
        <f>B916&amp;COUNTIF($B$2:B916,B916)</f>
        <v>長野県26</v>
      </c>
      <c r="B916" s="44" t="s">
        <v>1234</v>
      </c>
      <c r="C916" s="44" t="s">
        <v>1259</v>
      </c>
      <c r="D916" s="44" t="str">
        <f t="shared" si="14"/>
        <v>長野県軽井沢町</v>
      </c>
      <c r="E916" s="47" t="s">
        <v>2358</v>
      </c>
    </row>
    <row r="917" spans="1:5" x14ac:dyDescent="0.4">
      <c r="A917" s="46" t="str">
        <f>B917&amp;COUNTIF($B$2:B917,B917)</f>
        <v>長野県27</v>
      </c>
      <c r="B917" s="44" t="s">
        <v>1234</v>
      </c>
      <c r="C917" s="44" t="s">
        <v>1260</v>
      </c>
      <c r="D917" s="44" t="str">
        <f t="shared" si="14"/>
        <v>長野県御代田町</v>
      </c>
      <c r="E917" s="47" t="s">
        <v>2358</v>
      </c>
    </row>
    <row r="918" spans="1:5" x14ac:dyDescent="0.4">
      <c r="A918" s="46" t="str">
        <f>B918&amp;COUNTIF($B$2:B918,B918)</f>
        <v>長野県28</v>
      </c>
      <c r="B918" s="44" t="s">
        <v>1234</v>
      </c>
      <c r="C918" s="44" t="s">
        <v>1261</v>
      </c>
      <c r="D918" s="44" t="str">
        <f t="shared" si="14"/>
        <v>長野県立科町</v>
      </c>
      <c r="E918" s="47" t="s">
        <v>2358</v>
      </c>
    </row>
    <row r="919" spans="1:5" x14ac:dyDescent="0.4">
      <c r="A919" s="46" t="str">
        <f>B919&amp;COUNTIF($B$2:B919,B919)</f>
        <v>長野県29</v>
      </c>
      <c r="B919" s="44" t="s">
        <v>1234</v>
      </c>
      <c r="C919" s="44" t="s">
        <v>1262</v>
      </c>
      <c r="D919" s="44" t="str">
        <f t="shared" si="14"/>
        <v>長野県青木村</v>
      </c>
      <c r="E919" s="47" t="s">
        <v>2355</v>
      </c>
    </row>
    <row r="920" spans="1:5" x14ac:dyDescent="0.4">
      <c r="A920" s="46" t="str">
        <f>B920&amp;COUNTIF($B$2:B920,B920)</f>
        <v>長野県30</v>
      </c>
      <c r="B920" s="44" t="s">
        <v>1234</v>
      </c>
      <c r="C920" s="44" t="s">
        <v>1263</v>
      </c>
      <c r="D920" s="44" t="str">
        <f t="shared" si="14"/>
        <v>長野県長和町</v>
      </c>
      <c r="E920" s="47" t="s">
        <v>2355</v>
      </c>
    </row>
    <row r="921" spans="1:5" x14ac:dyDescent="0.4">
      <c r="A921" s="46" t="str">
        <f>B921&amp;COUNTIF($B$2:B921,B921)</f>
        <v>長野県31</v>
      </c>
      <c r="B921" s="44" t="s">
        <v>1234</v>
      </c>
      <c r="C921" s="44" t="s">
        <v>1264</v>
      </c>
      <c r="D921" s="44" t="str">
        <f t="shared" si="14"/>
        <v>長野県下諏訪町</v>
      </c>
      <c r="E921" s="47" t="s">
        <v>2356</v>
      </c>
    </row>
    <row r="922" spans="1:5" x14ac:dyDescent="0.4">
      <c r="A922" s="46" t="str">
        <f>B922&amp;COUNTIF($B$2:B922,B922)</f>
        <v>長野県32</v>
      </c>
      <c r="B922" s="44" t="s">
        <v>1234</v>
      </c>
      <c r="C922" s="44" t="s">
        <v>1265</v>
      </c>
      <c r="D922" s="44" t="str">
        <f t="shared" si="14"/>
        <v>長野県富士見町</v>
      </c>
      <c r="E922" s="47" t="s">
        <v>2356</v>
      </c>
    </row>
    <row r="923" spans="1:5" x14ac:dyDescent="0.4">
      <c r="A923" s="46" t="str">
        <f>B923&amp;COUNTIF($B$2:B923,B923)</f>
        <v>長野県33</v>
      </c>
      <c r="B923" s="44" t="s">
        <v>1234</v>
      </c>
      <c r="C923" s="44" t="s">
        <v>1266</v>
      </c>
      <c r="D923" s="44" t="str">
        <f t="shared" si="14"/>
        <v>長野県原村</v>
      </c>
      <c r="E923" s="47" t="s">
        <v>2356</v>
      </c>
    </row>
    <row r="924" spans="1:5" x14ac:dyDescent="0.4">
      <c r="A924" s="46" t="str">
        <f>B924&amp;COUNTIF($B$2:B924,B924)</f>
        <v>長野県34</v>
      </c>
      <c r="B924" s="44" t="s">
        <v>1234</v>
      </c>
      <c r="C924" s="44" t="s">
        <v>1267</v>
      </c>
      <c r="D924" s="44" t="str">
        <f t="shared" si="14"/>
        <v>長野県辰野町</v>
      </c>
      <c r="E924" s="47" t="s">
        <v>2359</v>
      </c>
    </row>
    <row r="925" spans="1:5" x14ac:dyDescent="0.4">
      <c r="A925" s="46" t="str">
        <f>B925&amp;COUNTIF($B$2:B925,B925)</f>
        <v>長野県35</v>
      </c>
      <c r="B925" s="44" t="s">
        <v>1234</v>
      </c>
      <c r="C925" s="44" t="s">
        <v>1268</v>
      </c>
      <c r="D925" s="44" t="str">
        <f t="shared" si="14"/>
        <v>長野県箕輪町</v>
      </c>
      <c r="E925" s="47" t="s">
        <v>2359</v>
      </c>
    </row>
    <row r="926" spans="1:5" x14ac:dyDescent="0.4">
      <c r="A926" s="46" t="str">
        <f>B926&amp;COUNTIF($B$2:B926,B926)</f>
        <v>長野県36</v>
      </c>
      <c r="B926" s="44" t="s">
        <v>1234</v>
      </c>
      <c r="C926" s="44" t="s">
        <v>1269</v>
      </c>
      <c r="D926" s="44" t="str">
        <f t="shared" si="14"/>
        <v>長野県飯島町</v>
      </c>
      <c r="E926" s="47" t="s">
        <v>2359</v>
      </c>
    </row>
    <row r="927" spans="1:5" x14ac:dyDescent="0.4">
      <c r="A927" s="46" t="str">
        <f>B927&amp;COUNTIF($B$2:B927,B927)</f>
        <v>長野県37</v>
      </c>
      <c r="B927" s="44" t="s">
        <v>1234</v>
      </c>
      <c r="C927" s="44" t="s">
        <v>1270</v>
      </c>
      <c r="D927" s="44" t="str">
        <f t="shared" si="14"/>
        <v>長野県南箕輪村</v>
      </c>
      <c r="E927" s="47" t="s">
        <v>2359</v>
      </c>
    </row>
    <row r="928" spans="1:5" x14ac:dyDescent="0.4">
      <c r="A928" s="46" t="str">
        <f>B928&amp;COUNTIF($B$2:B928,B928)</f>
        <v>長野県38</v>
      </c>
      <c r="B928" s="44" t="s">
        <v>1234</v>
      </c>
      <c r="C928" s="44" t="s">
        <v>1271</v>
      </c>
      <c r="D928" s="44" t="str">
        <f t="shared" si="14"/>
        <v>長野県中川村</v>
      </c>
      <c r="E928" s="47" t="s">
        <v>2359</v>
      </c>
    </row>
    <row r="929" spans="1:5" x14ac:dyDescent="0.4">
      <c r="A929" s="46" t="str">
        <f>B929&amp;COUNTIF($B$2:B929,B929)</f>
        <v>長野県39</v>
      </c>
      <c r="B929" s="44" t="s">
        <v>1234</v>
      </c>
      <c r="C929" s="44" t="s">
        <v>1272</v>
      </c>
      <c r="D929" s="44" t="str">
        <f t="shared" si="14"/>
        <v>長野県宮田村</v>
      </c>
      <c r="E929" s="47" t="s">
        <v>2359</v>
      </c>
    </row>
    <row r="930" spans="1:5" x14ac:dyDescent="0.4">
      <c r="A930" s="46" t="str">
        <f>B930&amp;COUNTIF($B$2:B930,B930)</f>
        <v>長野県40</v>
      </c>
      <c r="B930" s="44" t="s">
        <v>1234</v>
      </c>
      <c r="C930" s="44" t="s">
        <v>1273</v>
      </c>
      <c r="D930" s="44" t="str">
        <f t="shared" si="14"/>
        <v>長野県松川町</v>
      </c>
      <c r="E930" s="47" t="s">
        <v>2357</v>
      </c>
    </row>
    <row r="931" spans="1:5" x14ac:dyDescent="0.4">
      <c r="A931" s="46" t="str">
        <f>B931&amp;COUNTIF($B$2:B931,B931)</f>
        <v>長野県41</v>
      </c>
      <c r="B931" s="44" t="s">
        <v>1234</v>
      </c>
      <c r="C931" s="44" t="s">
        <v>1274</v>
      </c>
      <c r="D931" s="44" t="str">
        <f t="shared" si="14"/>
        <v>長野県高森町</v>
      </c>
      <c r="E931" s="47" t="s">
        <v>2357</v>
      </c>
    </row>
    <row r="932" spans="1:5" x14ac:dyDescent="0.4">
      <c r="A932" s="46" t="str">
        <f>B932&amp;COUNTIF($B$2:B932,B932)</f>
        <v>長野県42</v>
      </c>
      <c r="B932" s="44" t="s">
        <v>1234</v>
      </c>
      <c r="C932" s="44" t="s">
        <v>1275</v>
      </c>
      <c r="D932" s="44" t="str">
        <f t="shared" si="14"/>
        <v>長野県阿南町</v>
      </c>
      <c r="E932" s="47" t="s">
        <v>2357</v>
      </c>
    </row>
    <row r="933" spans="1:5" x14ac:dyDescent="0.4">
      <c r="A933" s="46" t="str">
        <f>B933&amp;COUNTIF($B$2:B933,B933)</f>
        <v>長野県43</v>
      </c>
      <c r="B933" s="44" t="s">
        <v>1234</v>
      </c>
      <c r="C933" s="44" t="s">
        <v>1276</v>
      </c>
      <c r="D933" s="44" t="str">
        <f t="shared" si="14"/>
        <v>長野県阿智村</v>
      </c>
      <c r="E933" s="47" t="s">
        <v>2357</v>
      </c>
    </row>
    <row r="934" spans="1:5" x14ac:dyDescent="0.4">
      <c r="A934" s="46" t="str">
        <f>B934&amp;COUNTIF($B$2:B934,B934)</f>
        <v>長野県44</v>
      </c>
      <c r="B934" s="44" t="s">
        <v>1234</v>
      </c>
      <c r="C934" s="44" t="s">
        <v>1277</v>
      </c>
      <c r="D934" s="44" t="str">
        <f t="shared" si="14"/>
        <v>長野県平谷村</v>
      </c>
      <c r="E934" s="47" t="s">
        <v>2357</v>
      </c>
    </row>
    <row r="935" spans="1:5" x14ac:dyDescent="0.4">
      <c r="A935" s="46" t="str">
        <f>B935&amp;COUNTIF($B$2:B935,B935)</f>
        <v>長野県45</v>
      </c>
      <c r="B935" s="44" t="s">
        <v>1234</v>
      </c>
      <c r="C935" s="44" t="s">
        <v>1278</v>
      </c>
      <c r="D935" s="44" t="str">
        <f t="shared" si="14"/>
        <v>長野県根羽村</v>
      </c>
      <c r="E935" s="47" t="s">
        <v>2357</v>
      </c>
    </row>
    <row r="936" spans="1:5" x14ac:dyDescent="0.4">
      <c r="A936" s="46" t="str">
        <f>B936&amp;COUNTIF($B$2:B936,B936)</f>
        <v>長野県46</v>
      </c>
      <c r="B936" s="44" t="s">
        <v>1234</v>
      </c>
      <c r="C936" s="44" t="s">
        <v>1279</v>
      </c>
      <c r="D936" s="44" t="str">
        <f t="shared" si="14"/>
        <v>長野県下條村</v>
      </c>
      <c r="E936" s="47" t="s">
        <v>2357</v>
      </c>
    </row>
    <row r="937" spans="1:5" x14ac:dyDescent="0.4">
      <c r="A937" s="46" t="str">
        <f>B937&amp;COUNTIF($B$2:B937,B937)</f>
        <v>長野県47</v>
      </c>
      <c r="B937" s="44" t="s">
        <v>1234</v>
      </c>
      <c r="C937" s="44" t="s">
        <v>1280</v>
      </c>
      <c r="D937" s="44" t="str">
        <f t="shared" si="14"/>
        <v>長野県売木村</v>
      </c>
      <c r="E937" s="47" t="s">
        <v>2357</v>
      </c>
    </row>
    <row r="938" spans="1:5" x14ac:dyDescent="0.4">
      <c r="A938" s="46" t="str">
        <f>B938&amp;COUNTIF($B$2:B938,B938)</f>
        <v>長野県48</v>
      </c>
      <c r="B938" s="44" t="s">
        <v>1234</v>
      </c>
      <c r="C938" s="44" t="s">
        <v>1281</v>
      </c>
      <c r="D938" s="44" t="str">
        <f t="shared" si="14"/>
        <v>長野県天龍村</v>
      </c>
      <c r="E938" s="47" t="s">
        <v>2357</v>
      </c>
    </row>
    <row r="939" spans="1:5" x14ac:dyDescent="0.4">
      <c r="A939" s="46" t="str">
        <f>B939&amp;COUNTIF($B$2:B939,B939)</f>
        <v>長野県49</v>
      </c>
      <c r="B939" s="44" t="s">
        <v>1234</v>
      </c>
      <c r="C939" s="44" t="s">
        <v>1282</v>
      </c>
      <c r="D939" s="44" t="str">
        <f t="shared" si="14"/>
        <v>長野県泰阜村</v>
      </c>
      <c r="E939" s="47" t="s">
        <v>2357</v>
      </c>
    </row>
    <row r="940" spans="1:5" x14ac:dyDescent="0.4">
      <c r="A940" s="46" t="str">
        <f>B940&amp;COUNTIF($B$2:B940,B940)</f>
        <v>長野県50</v>
      </c>
      <c r="B940" s="44" t="s">
        <v>1234</v>
      </c>
      <c r="C940" s="44" t="s">
        <v>1283</v>
      </c>
      <c r="D940" s="44" t="str">
        <f t="shared" si="14"/>
        <v>長野県喬木村</v>
      </c>
      <c r="E940" s="47" t="s">
        <v>2357</v>
      </c>
    </row>
    <row r="941" spans="1:5" x14ac:dyDescent="0.4">
      <c r="A941" s="46" t="str">
        <f>B941&amp;COUNTIF($B$2:B941,B941)</f>
        <v>長野県51</v>
      </c>
      <c r="B941" s="44" t="s">
        <v>1234</v>
      </c>
      <c r="C941" s="44" t="s">
        <v>1284</v>
      </c>
      <c r="D941" s="44" t="str">
        <f t="shared" si="14"/>
        <v>長野県豊丘村</v>
      </c>
      <c r="E941" s="47" t="s">
        <v>2357</v>
      </c>
    </row>
    <row r="942" spans="1:5" x14ac:dyDescent="0.4">
      <c r="A942" s="46" t="str">
        <f>B942&amp;COUNTIF($B$2:B942,B942)</f>
        <v>長野県52</v>
      </c>
      <c r="B942" s="44" t="s">
        <v>1234</v>
      </c>
      <c r="C942" s="44" t="s">
        <v>1285</v>
      </c>
      <c r="D942" s="44" t="str">
        <f t="shared" si="14"/>
        <v>長野県大鹿村</v>
      </c>
      <c r="E942" s="47" t="s">
        <v>2357</v>
      </c>
    </row>
    <row r="943" spans="1:5" x14ac:dyDescent="0.4">
      <c r="A943" s="46" t="str">
        <f>B943&amp;COUNTIF($B$2:B943,B943)</f>
        <v>長野県53</v>
      </c>
      <c r="B943" s="44" t="s">
        <v>1234</v>
      </c>
      <c r="C943" s="44" t="s">
        <v>1286</v>
      </c>
      <c r="D943" s="44" t="str">
        <f t="shared" si="14"/>
        <v>長野県上松町</v>
      </c>
      <c r="E943" s="47" t="s">
        <v>2362</v>
      </c>
    </row>
    <row r="944" spans="1:5" x14ac:dyDescent="0.4">
      <c r="A944" s="46" t="str">
        <f>B944&amp;COUNTIF($B$2:B944,B944)</f>
        <v>長野県54</v>
      </c>
      <c r="B944" s="44" t="s">
        <v>1234</v>
      </c>
      <c r="C944" s="44" t="s">
        <v>1287</v>
      </c>
      <c r="D944" s="44" t="str">
        <f t="shared" si="14"/>
        <v>長野県南木曽町</v>
      </c>
      <c r="E944" s="47" t="s">
        <v>2362</v>
      </c>
    </row>
    <row r="945" spans="1:5" x14ac:dyDescent="0.4">
      <c r="A945" s="46" t="str">
        <f>B945&amp;COUNTIF($B$2:B945,B945)</f>
        <v>長野県55</v>
      </c>
      <c r="B945" s="44" t="s">
        <v>1234</v>
      </c>
      <c r="C945" s="44" t="s">
        <v>1288</v>
      </c>
      <c r="D945" s="44" t="str">
        <f t="shared" si="14"/>
        <v>長野県木祖村</v>
      </c>
      <c r="E945" s="47" t="s">
        <v>2362</v>
      </c>
    </row>
    <row r="946" spans="1:5" x14ac:dyDescent="0.4">
      <c r="A946" s="46" t="str">
        <f>B946&amp;COUNTIF($B$2:B946,B946)</f>
        <v>長野県56</v>
      </c>
      <c r="B946" s="44" t="s">
        <v>1234</v>
      </c>
      <c r="C946" s="44" t="s">
        <v>1289</v>
      </c>
      <c r="D946" s="44" t="str">
        <f t="shared" si="14"/>
        <v>長野県王滝村</v>
      </c>
      <c r="E946" s="47" t="s">
        <v>2362</v>
      </c>
    </row>
    <row r="947" spans="1:5" x14ac:dyDescent="0.4">
      <c r="A947" s="46" t="str">
        <f>B947&amp;COUNTIF($B$2:B947,B947)</f>
        <v>長野県57</v>
      </c>
      <c r="B947" s="44" t="s">
        <v>1234</v>
      </c>
      <c r="C947" s="44" t="s">
        <v>1290</v>
      </c>
      <c r="D947" s="44" t="str">
        <f t="shared" si="14"/>
        <v>長野県大桑村</v>
      </c>
      <c r="E947" s="47" t="s">
        <v>2362</v>
      </c>
    </row>
    <row r="948" spans="1:5" x14ac:dyDescent="0.4">
      <c r="A948" s="46" t="str">
        <f>B948&amp;COUNTIF($B$2:B948,B948)</f>
        <v>長野県58</v>
      </c>
      <c r="B948" s="44" t="s">
        <v>1234</v>
      </c>
      <c r="C948" s="44" t="s">
        <v>1291</v>
      </c>
      <c r="D948" s="44" t="str">
        <f t="shared" si="14"/>
        <v>長野県木曽町</v>
      </c>
      <c r="E948" s="47" t="s">
        <v>2362</v>
      </c>
    </row>
    <row r="949" spans="1:5" x14ac:dyDescent="0.4">
      <c r="A949" s="46" t="str">
        <f>B949&amp;COUNTIF($B$2:B949,B949)</f>
        <v>長野県59</v>
      </c>
      <c r="B949" s="44" t="s">
        <v>1234</v>
      </c>
      <c r="C949" s="44" t="s">
        <v>1292</v>
      </c>
      <c r="D949" s="44" t="str">
        <f t="shared" si="14"/>
        <v>長野県麻績村</v>
      </c>
      <c r="E949" s="47" t="s">
        <v>2354</v>
      </c>
    </row>
    <row r="950" spans="1:5" x14ac:dyDescent="0.4">
      <c r="A950" s="46" t="str">
        <f>B950&amp;COUNTIF($B$2:B950,B950)</f>
        <v>長野県60</v>
      </c>
      <c r="B950" s="44" t="s">
        <v>1234</v>
      </c>
      <c r="C950" s="44" t="s">
        <v>1293</v>
      </c>
      <c r="D950" s="44" t="str">
        <f t="shared" si="14"/>
        <v>長野県生坂村</v>
      </c>
      <c r="E950" s="47" t="s">
        <v>2354</v>
      </c>
    </row>
    <row r="951" spans="1:5" x14ac:dyDescent="0.4">
      <c r="A951" s="46" t="str">
        <f>B951&amp;COUNTIF($B$2:B951,B951)</f>
        <v>長野県61</v>
      </c>
      <c r="B951" s="44" t="s">
        <v>1234</v>
      </c>
      <c r="C951" s="44" t="s">
        <v>1294</v>
      </c>
      <c r="D951" s="44" t="str">
        <f t="shared" si="14"/>
        <v>長野県山形村</v>
      </c>
      <c r="E951" s="47" t="s">
        <v>2354</v>
      </c>
    </row>
    <row r="952" spans="1:5" x14ac:dyDescent="0.4">
      <c r="A952" s="46" t="str">
        <f>B952&amp;COUNTIF($B$2:B952,B952)</f>
        <v>長野県62</v>
      </c>
      <c r="B952" s="44" t="s">
        <v>1234</v>
      </c>
      <c r="C952" s="44" t="s">
        <v>1295</v>
      </c>
      <c r="D952" s="44" t="str">
        <f t="shared" si="14"/>
        <v>長野県朝日村</v>
      </c>
      <c r="E952" s="47" t="s">
        <v>2354</v>
      </c>
    </row>
    <row r="953" spans="1:5" x14ac:dyDescent="0.4">
      <c r="A953" s="46" t="str">
        <f>B953&amp;COUNTIF($B$2:B953,B953)</f>
        <v>長野県63</v>
      </c>
      <c r="B953" s="44" t="s">
        <v>1234</v>
      </c>
      <c r="C953" s="44" t="s">
        <v>1296</v>
      </c>
      <c r="D953" s="44" t="str">
        <f t="shared" si="14"/>
        <v>長野県筑北村</v>
      </c>
      <c r="E953" s="47" t="s">
        <v>2354</v>
      </c>
    </row>
    <row r="954" spans="1:5" x14ac:dyDescent="0.4">
      <c r="A954" s="46" t="str">
        <f>B954&amp;COUNTIF($B$2:B954,B954)</f>
        <v>長野県64</v>
      </c>
      <c r="B954" s="44" t="s">
        <v>1234</v>
      </c>
      <c r="C954" s="44" t="s">
        <v>567</v>
      </c>
      <c r="D954" s="44" t="str">
        <f t="shared" si="14"/>
        <v>長野県池田町</v>
      </c>
      <c r="E954" s="47" t="s">
        <v>2361</v>
      </c>
    </row>
    <row r="955" spans="1:5" x14ac:dyDescent="0.4">
      <c r="A955" s="46" t="str">
        <f>B955&amp;COUNTIF($B$2:B955,B955)</f>
        <v>長野県65</v>
      </c>
      <c r="B955" s="44" t="s">
        <v>1234</v>
      </c>
      <c r="C955" s="44" t="s">
        <v>1297</v>
      </c>
      <c r="D955" s="44" t="str">
        <f t="shared" si="14"/>
        <v>長野県松川村</v>
      </c>
      <c r="E955" s="47" t="s">
        <v>2361</v>
      </c>
    </row>
    <row r="956" spans="1:5" x14ac:dyDescent="0.4">
      <c r="A956" s="46" t="str">
        <f>B956&amp;COUNTIF($B$2:B956,B956)</f>
        <v>長野県66</v>
      </c>
      <c r="B956" s="44" t="s">
        <v>1234</v>
      </c>
      <c r="C956" s="44" t="s">
        <v>1298</v>
      </c>
      <c r="D956" s="44" t="str">
        <f t="shared" si="14"/>
        <v>長野県白馬村</v>
      </c>
      <c r="E956" s="47" t="s">
        <v>2361</v>
      </c>
    </row>
    <row r="957" spans="1:5" x14ac:dyDescent="0.4">
      <c r="A957" s="46" t="str">
        <f>B957&amp;COUNTIF($B$2:B957,B957)</f>
        <v>長野県67</v>
      </c>
      <c r="B957" s="44" t="s">
        <v>1234</v>
      </c>
      <c r="C957" s="44" t="s">
        <v>1299</v>
      </c>
      <c r="D957" s="44" t="str">
        <f t="shared" si="14"/>
        <v>長野県小谷村</v>
      </c>
      <c r="E957" s="47" t="s">
        <v>2361</v>
      </c>
    </row>
    <row r="958" spans="1:5" x14ac:dyDescent="0.4">
      <c r="A958" s="46" t="str">
        <f>B958&amp;COUNTIF($B$2:B958,B958)</f>
        <v>長野県68</v>
      </c>
      <c r="B958" s="44" t="s">
        <v>1234</v>
      </c>
      <c r="C958" s="44" t="s">
        <v>1300</v>
      </c>
      <c r="D958" s="44" t="str">
        <f t="shared" si="14"/>
        <v>長野県坂城町</v>
      </c>
      <c r="E958" s="47" t="s">
        <v>2353</v>
      </c>
    </row>
    <row r="959" spans="1:5" x14ac:dyDescent="0.4">
      <c r="A959" s="46" t="str">
        <f>B959&amp;COUNTIF($B$2:B959,B959)</f>
        <v>長野県69</v>
      </c>
      <c r="B959" s="44" t="s">
        <v>1234</v>
      </c>
      <c r="C959" s="44" t="s">
        <v>1301</v>
      </c>
      <c r="D959" s="44" t="str">
        <f t="shared" si="14"/>
        <v>長野県小布施町</v>
      </c>
      <c r="E959" s="47" t="s">
        <v>2353</v>
      </c>
    </row>
    <row r="960" spans="1:5" x14ac:dyDescent="0.4">
      <c r="A960" s="46" t="str">
        <f>B960&amp;COUNTIF($B$2:B960,B960)</f>
        <v>長野県70</v>
      </c>
      <c r="B960" s="44" t="s">
        <v>1234</v>
      </c>
      <c r="C960" s="44" t="s">
        <v>906</v>
      </c>
      <c r="D960" s="44" t="str">
        <f t="shared" si="14"/>
        <v>長野県高山村</v>
      </c>
      <c r="E960" s="47" t="s">
        <v>2353</v>
      </c>
    </row>
    <row r="961" spans="1:5" x14ac:dyDescent="0.4">
      <c r="A961" s="46" t="str">
        <f>B961&amp;COUNTIF($B$2:B961,B961)</f>
        <v>長野県71</v>
      </c>
      <c r="B961" s="44" t="s">
        <v>1234</v>
      </c>
      <c r="C961" s="44" t="s">
        <v>1302</v>
      </c>
      <c r="D961" s="44" t="str">
        <f t="shared" si="14"/>
        <v>長野県山ノ内町</v>
      </c>
      <c r="E961" s="47" t="s">
        <v>2360</v>
      </c>
    </row>
    <row r="962" spans="1:5" x14ac:dyDescent="0.4">
      <c r="A962" s="46" t="str">
        <f>B962&amp;COUNTIF($B$2:B962,B962)</f>
        <v>長野県72</v>
      </c>
      <c r="B962" s="44" t="s">
        <v>1234</v>
      </c>
      <c r="C962" s="44" t="s">
        <v>1303</v>
      </c>
      <c r="D962" s="44" t="str">
        <f t="shared" ref="D962:D1025" si="15">B962&amp;C962</f>
        <v>長野県木島平村</v>
      </c>
      <c r="E962" s="47" t="s">
        <v>2360</v>
      </c>
    </row>
    <row r="963" spans="1:5" x14ac:dyDescent="0.4">
      <c r="A963" s="46" t="str">
        <f>B963&amp;COUNTIF($B$2:B963,B963)</f>
        <v>長野県73</v>
      </c>
      <c r="B963" s="44" t="s">
        <v>1234</v>
      </c>
      <c r="C963" s="44" t="s">
        <v>1304</v>
      </c>
      <c r="D963" s="44" t="str">
        <f t="shared" si="15"/>
        <v>長野県野沢温泉村</v>
      </c>
      <c r="E963" s="47" t="s">
        <v>2360</v>
      </c>
    </row>
    <row r="964" spans="1:5" x14ac:dyDescent="0.4">
      <c r="A964" s="46" t="str">
        <f>B964&amp;COUNTIF($B$2:B964,B964)</f>
        <v>長野県74</v>
      </c>
      <c r="B964" s="44" t="s">
        <v>1234</v>
      </c>
      <c r="C964" s="44" t="s">
        <v>1305</v>
      </c>
      <c r="D964" s="44" t="str">
        <f t="shared" si="15"/>
        <v>長野県信濃町</v>
      </c>
      <c r="E964" s="47" t="s">
        <v>2353</v>
      </c>
    </row>
    <row r="965" spans="1:5" x14ac:dyDescent="0.4">
      <c r="A965" s="46" t="str">
        <f>B965&amp;COUNTIF($B$2:B965,B965)</f>
        <v>長野県75</v>
      </c>
      <c r="B965" s="44" t="s">
        <v>1234</v>
      </c>
      <c r="C965" s="44" t="s">
        <v>1306</v>
      </c>
      <c r="D965" s="44" t="str">
        <f t="shared" si="15"/>
        <v>長野県小川村</v>
      </c>
      <c r="E965" s="47" t="s">
        <v>2353</v>
      </c>
    </row>
    <row r="966" spans="1:5" x14ac:dyDescent="0.4">
      <c r="A966" s="46" t="str">
        <f>B966&amp;COUNTIF($B$2:B966,B966)</f>
        <v>長野県76</v>
      </c>
      <c r="B966" s="44" t="s">
        <v>1234</v>
      </c>
      <c r="C966" s="44" t="s">
        <v>1307</v>
      </c>
      <c r="D966" s="44" t="str">
        <f t="shared" si="15"/>
        <v>長野県飯綱町</v>
      </c>
      <c r="E966" s="47" t="s">
        <v>2353</v>
      </c>
    </row>
    <row r="967" spans="1:5" x14ac:dyDescent="0.4">
      <c r="A967" s="46" t="str">
        <f>B967&amp;COUNTIF($B$2:B967,B967)</f>
        <v>長野県77</v>
      </c>
      <c r="B967" s="44" t="s">
        <v>1234</v>
      </c>
      <c r="C967" s="44" t="s">
        <v>1308</v>
      </c>
      <c r="D967" s="44" t="str">
        <f t="shared" si="15"/>
        <v>長野県栄村</v>
      </c>
      <c r="E967" s="47" t="s">
        <v>2360</v>
      </c>
    </row>
    <row r="968" spans="1:5" x14ac:dyDescent="0.4">
      <c r="A968" s="46" t="str">
        <f>B968&amp;COUNTIF($B$2:B968,B968)</f>
        <v>岐阜県1</v>
      </c>
      <c r="B968" s="44" t="s">
        <v>1309</v>
      </c>
      <c r="C968" s="44" t="s">
        <v>1310</v>
      </c>
      <c r="D968" s="44" t="str">
        <f t="shared" si="15"/>
        <v>岐阜県岐阜市</v>
      </c>
      <c r="E968" s="47" t="s">
        <v>2363</v>
      </c>
    </row>
    <row r="969" spans="1:5" x14ac:dyDescent="0.4">
      <c r="A969" s="46" t="str">
        <f>B969&amp;COUNTIF($B$2:B969,B969)</f>
        <v>岐阜県2</v>
      </c>
      <c r="B969" s="44" t="s">
        <v>1309</v>
      </c>
      <c r="C969" s="44" t="s">
        <v>1311</v>
      </c>
      <c r="D969" s="44" t="str">
        <f t="shared" si="15"/>
        <v>岐阜県大垣市</v>
      </c>
      <c r="E969" s="47" t="s">
        <v>2364</v>
      </c>
    </row>
    <row r="970" spans="1:5" x14ac:dyDescent="0.4">
      <c r="A970" s="46" t="str">
        <f>B970&amp;COUNTIF($B$2:B970,B970)</f>
        <v>岐阜県3</v>
      </c>
      <c r="B970" s="44" t="s">
        <v>1309</v>
      </c>
      <c r="C970" s="44" t="s">
        <v>1312</v>
      </c>
      <c r="D970" s="44" t="str">
        <f t="shared" si="15"/>
        <v>岐阜県高山市</v>
      </c>
      <c r="E970" s="47" t="s">
        <v>2365</v>
      </c>
    </row>
    <row r="971" spans="1:5" x14ac:dyDescent="0.4">
      <c r="A971" s="46" t="str">
        <f>B971&amp;COUNTIF($B$2:B971,B971)</f>
        <v>岐阜県4</v>
      </c>
      <c r="B971" s="44" t="s">
        <v>1309</v>
      </c>
      <c r="C971" s="44" t="s">
        <v>1313</v>
      </c>
      <c r="D971" s="44" t="str">
        <f t="shared" si="15"/>
        <v>岐阜県多治見市</v>
      </c>
      <c r="E971" s="47" t="s">
        <v>2366</v>
      </c>
    </row>
    <row r="972" spans="1:5" x14ac:dyDescent="0.4">
      <c r="A972" s="46" t="str">
        <f>B972&amp;COUNTIF($B$2:B972,B972)</f>
        <v>岐阜県5</v>
      </c>
      <c r="B972" s="44" t="s">
        <v>1309</v>
      </c>
      <c r="C972" s="44" t="s">
        <v>1314</v>
      </c>
      <c r="D972" s="44" t="str">
        <f t="shared" si="15"/>
        <v>岐阜県関市</v>
      </c>
      <c r="E972" s="47" t="s">
        <v>2367</v>
      </c>
    </row>
    <row r="973" spans="1:5" x14ac:dyDescent="0.4">
      <c r="A973" s="46" t="str">
        <f>B973&amp;COUNTIF($B$2:B973,B973)</f>
        <v>岐阜県6</v>
      </c>
      <c r="B973" s="44" t="s">
        <v>1309</v>
      </c>
      <c r="C973" s="44" t="s">
        <v>1315</v>
      </c>
      <c r="D973" s="44" t="str">
        <f t="shared" si="15"/>
        <v>岐阜県中津川市</v>
      </c>
      <c r="E973" s="47" t="s">
        <v>2366</v>
      </c>
    </row>
    <row r="974" spans="1:5" x14ac:dyDescent="0.4">
      <c r="A974" s="46" t="str">
        <f>B974&amp;COUNTIF($B$2:B974,B974)</f>
        <v>岐阜県7</v>
      </c>
      <c r="B974" s="44" t="s">
        <v>1309</v>
      </c>
      <c r="C974" s="44" t="s">
        <v>1316</v>
      </c>
      <c r="D974" s="44" t="str">
        <f t="shared" si="15"/>
        <v>岐阜県美濃市</v>
      </c>
      <c r="E974" s="47" t="s">
        <v>2367</v>
      </c>
    </row>
    <row r="975" spans="1:5" x14ac:dyDescent="0.4">
      <c r="A975" s="46" t="str">
        <f>B975&amp;COUNTIF($B$2:B975,B975)</f>
        <v>岐阜県8</v>
      </c>
      <c r="B975" s="44" t="s">
        <v>1309</v>
      </c>
      <c r="C975" s="44" t="s">
        <v>1317</v>
      </c>
      <c r="D975" s="44" t="str">
        <f t="shared" si="15"/>
        <v>岐阜県瑞浪市</v>
      </c>
      <c r="E975" s="47" t="s">
        <v>2366</v>
      </c>
    </row>
    <row r="976" spans="1:5" x14ac:dyDescent="0.4">
      <c r="A976" s="46" t="str">
        <f>B976&amp;COUNTIF($B$2:B976,B976)</f>
        <v>岐阜県9</v>
      </c>
      <c r="B976" s="44" t="s">
        <v>1309</v>
      </c>
      <c r="C976" s="44" t="s">
        <v>1318</v>
      </c>
      <c r="D976" s="44" t="str">
        <f t="shared" si="15"/>
        <v>岐阜県羽島市</v>
      </c>
      <c r="E976" s="47" t="s">
        <v>2363</v>
      </c>
    </row>
    <row r="977" spans="1:5" x14ac:dyDescent="0.4">
      <c r="A977" s="46" t="str">
        <f>B977&amp;COUNTIF($B$2:B977,B977)</f>
        <v>岐阜県10</v>
      </c>
      <c r="B977" s="44" t="s">
        <v>1309</v>
      </c>
      <c r="C977" s="44" t="s">
        <v>1319</v>
      </c>
      <c r="D977" s="44" t="str">
        <f t="shared" si="15"/>
        <v>岐阜県恵那市</v>
      </c>
      <c r="E977" s="47" t="s">
        <v>2366</v>
      </c>
    </row>
    <row r="978" spans="1:5" x14ac:dyDescent="0.4">
      <c r="A978" s="46" t="str">
        <f>B978&amp;COUNTIF($B$2:B978,B978)</f>
        <v>岐阜県11</v>
      </c>
      <c r="B978" s="44" t="s">
        <v>1309</v>
      </c>
      <c r="C978" s="44" t="s">
        <v>1320</v>
      </c>
      <c r="D978" s="44" t="str">
        <f t="shared" si="15"/>
        <v>岐阜県美濃加茂市</v>
      </c>
      <c r="E978" s="47" t="s">
        <v>2367</v>
      </c>
    </row>
    <row r="979" spans="1:5" x14ac:dyDescent="0.4">
      <c r="A979" s="46" t="str">
        <f>B979&amp;COUNTIF($B$2:B979,B979)</f>
        <v>岐阜県12</v>
      </c>
      <c r="B979" s="44" t="s">
        <v>1309</v>
      </c>
      <c r="C979" s="44" t="s">
        <v>1321</v>
      </c>
      <c r="D979" s="44" t="str">
        <f t="shared" si="15"/>
        <v>岐阜県土岐市</v>
      </c>
      <c r="E979" s="47" t="s">
        <v>2366</v>
      </c>
    </row>
    <row r="980" spans="1:5" x14ac:dyDescent="0.4">
      <c r="A980" s="46" t="str">
        <f>B980&amp;COUNTIF($B$2:B980,B980)</f>
        <v>岐阜県13</v>
      </c>
      <c r="B980" s="44" t="s">
        <v>1309</v>
      </c>
      <c r="C980" s="44" t="s">
        <v>1322</v>
      </c>
      <c r="D980" s="44" t="str">
        <f t="shared" si="15"/>
        <v>岐阜県各務原市</v>
      </c>
      <c r="E980" s="47" t="s">
        <v>2363</v>
      </c>
    </row>
    <row r="981" spans="1:5" x14ac:dyDescent="0.4">
      <c r="A981" s="46" t="str">
        <f>B981&amp;COUNTIF($B$2:B981,B981)</f>
        <v>岐阜県14</v>
      </c>
      <c r="B981" s="44" t="s">
        <v>1309</v>
      </c>
      <c r="C981" s="44" t="s">
        <v>1323</v>
      </c>
      <c r="D981" s="44" t="str">
        <f t="shared" si="15"/>
        <v>岐阜県可児市</v>
      </c>
      <c r="E981" s="47" t="s">
        <v>2367</v>
      </c>
    </row>
    <row r="982" spans="1:5" x14ac:dyDescent="0.4">
      <c r="A982" s="46" t="str">
        <f>B982&amp;COUNTIF($B$2:B982,B982)</f>
        <v>岐阜県15</v>
      </c>
      <c r="B982" s="44" t="s">
        <v>1309</v>
      </c>
      <c r="C982" s="44" t="s">
        <v>1324</v>
      </c>
      <c r="D982" s="44" t="str">
        <f t="shared" si="15"/>
        <v>岐阜県山県市</v>
      </c>
      <c r="E982" s="47" t="s">
        <v>2363</v>
      </c>
    </row>
    <row r="983" spans="1:5" x14ac:dyDescent="0.4">
      <c r="A983" s="46" t="str">
        <f>B983&amp;COUNTIF($B$2:B983,B983)</f>
        <v>岐阜県16</v>
      </c>
      <c r="B983" s="44" t="s">
        <v>1309</v>
      </c>
      <c r="C983" s="44" t="s">
        <v>1325</v>
      </c>
      <c r="D983" s="44" t="str">
        <f t="shared" si="15"/>
        <v>岐阜県瑞穂市</v>
      </c>
      <c r="E983" s="47" t="s">
        <v>2363</v>
      </c>
    </row>
    <row r="984" spans="1:5" x14ac:dyDescent="0.4">
      <c r="A984" s="46" t="str">
        <f>B984&amp;COUNTIF($B$2:B984,B984)</f>
        <v>岐阜県17</v>
      </c>
      <c r="B984" s="44" t="s">
        <v>1309</v>
      </c>
      <c r="C984" s="44" t="s">
        <v>1326</v>
      </c>
      <c r="D984" s="44" t="str">
        <f t="shared" si="15"/>
        <v>岐阜県飛騨市</v>
      </c>
      <c r="E984" s="47" t="s">
        <v>2365</v>
      </c>
    </row>
    <row r="985" spans="1:5" x14ac:dyDescent="0.4">
      <c r="A985" s="46" t="str">
        <f>B985&amp;COUNTIF($B$2:B985,B985)</f>
        <v>岐阜県18</v>
      </c>
      <c r="B985" s="44" t="s">
        <v>1309</v>
      </c>
      <c r="C985" s="44" t="s">
        <v>1327</v>
      </c>
      <c r="D985" s="44" t="str">
        <f t="shared" si="15"/>
        <v>岐阜県本巣市</v>
      </c>
      <c r="E985" s="47" t="s">
        <v>2363</v>
      </c>
    </row>
    <row r="986" spans="1:5" x14ac:dyDescent="0.4">
      <c r="A986" s="46" t="str">
        <f>B986&amp;COUNTIF($B$2:B986,B986)</f>
        <v>岐阜県19</v>
      </c>
      <c r="B986" s="44" t="s">
        <v>1309</v>
      </c>
      <c r="C986" s="44" t="s">
        <v>1328</v>
      </c>
      <c r="D986" s="44" t="str">
        <f t="shared" si="15"/>
        <v>岐阜県郡上市</v>
      </c>
      <c r="E986" s="47" t="s">
        <v>2367</v>
      </c>
    </row>
    <row r="987" spans="1:5" x14ac:dyDescent="0.4">
      <c r="A987" s="46" t="str">
        <f>B987&amp;COUNTIF($B$2:B987,B987)</f>
        <v>岐阜県20</v>
      </c>
      <c r="B987" s="44" t="s">
        <v>1309</v>
      </c>
      <c r="C987" s="44" t="s">
        <v>1329</v>
      </c>
      <c r="D987" s="44" t="str">
        <f t="shared" si="15"/>
        <v>岐阜県下呂市</v>
      </c>
      <c r="E987" s="47" t="s">
        <v>2365</v>
      </c>
    </row>
    <row r="988" spans="1:5" x14ac:dyDescent="0.4">
      <c r="A988" s="46" t="str">
        <f>B988&amp;COUNTIF($B$2:B988,B988)</f>
        <v>岐阜県21</v>
      </c>
      <c r="B988" s="44" t="s">
        <v>1309</v>
      </c>
      <c r="C988" s="44" t="s">
        <v>1330</v>
      </c>
      <c r="D988" s="44" t="str">
        <f t="shared" si="15"/>
        <v>岐阜県海津市</v>
      </c>
      <c r="E988" s="47" t="s">
        <v>2364</v>
      </c>
    </row>
    <row r="989" spans="1:5" x14ac:dyDescent="0.4">
      <c r="A989" s="46" t="str">
        <f>B989&amp;COUNTIF($B$2:B989,B989)</f>
        <v>岐阜県22</v>
      </c>
      <c r="B989" s="44" t="s">
        <v>1309</v>
      </c>
      <c r="C989" s="44" t="s">
        <v>1331</v>
      </c>
      <c r="D989" s="44" t="str">
        <f t="shared" si="15"/>
        <v>岐阜県岐南町</v>
      </c>
      <c r="E989" s="47" t="s">
        <v>2363</v>
      </c>
    </row>
    <row r="990" spans="1:5" x14ac:dyDescent="0.4">
      <c r="A990" s="46" t="str">
        <f>B990&amp;COUNTIF($B$2:B990,B990)</f>
        <v>岐阜県23</v>
      </c>
      <c r="B990" s="44" t="s">
        <v>1309</v>
      </c>
      <c r="C990" s="44" t="s">
        <v>1332</v>
      </c>
      <c r="D990" s="44" t="str">
        <f t="shared" si="15"/>
        <v>岐阜県笠松町</v>
      </c>
      <c r="E990" s="47" t="s">
        <v>2363</v>
      </c>
    </row>
    <row r="991" spans="1:5" x14ac:dyDescent="0.4">
      <c r="A991" s="46" t="str">
        <f>B991&amp;COUNTIF($B$2:B991,B991)</f>
        <v>岐阜県24</v>
      </c>
      <c r="B991" s="44" t="s">
        <v>1309</v>
      </c>
      <c r="C991" s="44" t="s">
        <v>1333</v>
      </c>
      <c r="D991" s="44" t="str">
        <f t="shared" si="15"/>
        <v>岐阜県養老町</v>
      </c>
      <c r="E991" s="47" t="s">
        <v>2364</v>
      </c>
    </row>
    <row r="992" spans="1:5" x14ac:dyDescent="0.4">
      <c r="A992" s="46" t="str">
        <f>B992&amp;COUNTIF($B$2:B992,B992)</f>
        <v>岐阜県25</v>
      </c>
      <c r="B992" s="44" t="s">
        <v>1309</v>
      </c>
      <c r="C992" s="44" t="s">
        <v>1334</v>
      </c>
      <c r="D992" s="44" t="str">
        <f t="shared" si="15"/>
        <v>岐阜県垂井町</v>
      </c>
      <c r="E992" s="47" t="s">
        <v>2364</v>
      </c>
    </row>
    <row r="993" spans="1:5" x14ac:dyDescent="0.4">
      <c r="A993" s="46" t="str">
        <f>B993&amp;COUNTIF($B$2:B993,B993)</f>
        <v>岐阜県26</v>
      </c>
      <c r="B993" s="44" t="s">
        <v>1309</v>
      </c>
      <c r="C993" s="44" t="s">
        <v>1335</v>
      </c>
      <c r="D993" s="44" t="str">
        <f t="shared" si="15"/>
        <v>岐阜県関ケ原町</v>
      </c>
      <c r="E993" s="47" t="s">
        <v>2364</v>
      </c>
    </row>
    <row r="994" spans="1:5" x14ac:dyDescent="0.4">
      <c r="A994" s="46" t="str">
        <f>B994&amp;COUNTIF($B$2:B994,B994)</f>
        <v>岐阜県27</v>
      </c>
      <c r="B994" s="44" t="s">
        <v>1309</v>
      </c>
      <c r="C994" s="44" t="s">
        <v>1336</v>
      </c>
      <c r="D994" s="44" t="str">
        <f t="shared" si="15"/>
        <v>岐阜県神戸町</v>
      </c>
      <c r="E994" s="47" t="s">
        <v>2364</v>
      </c>
    </row>
    <row r="995" spans="1:5" x14ac:dyDescent="0.4">
      <c r="A995" s="46" t="str">
        <f>B995&amp;COUNTIF($B$2:B995,B995)</f>
        <v>岐阜県28</v>
      </c>
      <c r="B995" s="44" t="s">
        <v>1309</v>
      </c>
      <c r="C995" s="44" t="s">
        <v>1337</v>
      </c>
      <c r="D995" s="44" t="str">
        <f t="shared" si="15"/>
        <v>岐阜県輪之内町</v>
      </c>
      <c r="E995" s="47" t="s">
        <v>2364</v>
      </c>
    </row>
    <row r="996" spans="1:5" x14ac:dyDescent="0.4">
      <c r="A996" s="46" t="str">
        <f>B996&amp;COUNTIF($B$2:B996,B996)</f>
        <v>岐阜県29</v>
      </c>
      <c r="B996" s="44" t="s">
        <v>1309</v>
      </c>
      <c r="C996" s="44" t="s">
        <v>1338</v>
      </c>
      <c r="D996" s="44" t="str">
        <f t="shared" si="15"/>
        <v>岐阜県安八町</v>
      </c>
      <c r="E996" s="47" t="s">
        <v>2364</v>
      </c>
    </row>
    <row r="997" spans="1:5" x14ac:dyDescent="0.4">
      <c r="A997" s="46" t="str">
        <f>B997&amp;COUNTIF($B$2:B997,B997)</f>
        <v>岐阜県30</v>
      </c>
      <c r="B997" s="44" t="s">
        <v>1309</v>
      </c>
      <c r="C997" s="44" t="s">
        <v>1339</v>
      </c>
      <c r="D997" s="44" t="str">
        <f t="shared" si="15"/>
        <v>岐阜県揖斐川町</v>
      </c>
      <c r="E997" s="47" t="s">
        <v>2364</v>
      </c>
    </row>
    <row r="998" spans="1:5" x14ac:dyDescent="0.4">
      <c r="A998" s="46" t="str">
        <f>B998&amp;COUNTIF($B$2:B998,B998)</f>
        <v>岐阜県31</v>
      </c>
      <c r="B998" s="44" t="s">
        <v>1309</v>
      </c>
      <c r="C998" s="44" t="s">
        <v>1340</v>
      </c>
      <c r="D998" s="44" t="str">
        <f t="shared" si="15"/>
        <v>岐阜県大野町</v>
      </c>
      <c r="E998" s="47" t="s">
        <v>2364</v>
      </c>
    </row>
    <row r="999" spans="1:5" x14ac:dyDescent="0.4">
      <c r="A999" s="46" t="str">
        <f>B999&amp;COUNTIF($B$2:B999,B999)</f>
        <v>岐阜県32</v>
      </c>
      <c r="B999" s="44" t="s">
        <v>1309</v>
      </c>
      <c r="C999" s="44" t="s">
        <v>567</v>
      </c>
      <c r="D999" s="44" t="str">
        <f t="shared" si="15"/>
        <v>岐阜県池田町</v>
      </c>
      <c r="E999" s="47" t="s">
        <v>2364</v>
      </c>
    </row>
    <row r="1000" spans="1:5" x14ac:dyDescent="0.4">
      <c r="A1000" s="46" t="str">
        <f>B1000&amp;COUNTIF($B$2:B1000,B1000)</f>
        <v>岐阜県33</v>
      </c>
      <c r="B1000" s="44" t="s">
        <v>1309</v>
      </c>
      <c r="C1000" s="44" t="s">
        <v>1341</v>
      </c>
      <c r="D1000" s="44" t="str">
        <f t="shared" si="15"/>
        <v>岐阜県北方町</v>
      </c>
      <c r="E1000" s="47" t="s">
        <v>2363</v>
      </c>
    </row>
    <row r="1001" spans="1:5" x14ac:dyDescent="0.4">
      <c r="A1001" s="46" t="str">
        <f>B1001&amp;COUNTIF($B$2:B1001,B1001)</f>
        <v>岐阜県34</v>
      </c>
      <c r="B1001" s="44" t="s">
        <v>1309</v>
      </c>
      <c r="C1001" s="44" t="s">
        <v>1342</v>
      </c>
      <c r="D1001" s="44" t="str">
        <f t="shared" si="15"/>
        <v>岐阜県坂祝町</v>
      </c>
      <c r="E1001" s="47" t="s">
        <v>2367</v>
      </c>
    </row>
    <row r="1002" spans="1:5" x14ac:dyDescent="0.4">
      <c r="A1002" s="46" t="str">
        <f>B1002&amp;COUNTIF($B$2:B1002,B1002)</f>
        <v>岐阜県35</v>
      </c>
      <c r="B1002" s="44" t="s">
        <v>1309</v>
      </c>
      <c r="C1002" s="44" t="s">
        <v>1343</v>
      </c>
      <c r="D1002" s="44" t="str">
        <f t="shared" si="15"/>
        <v>岐阜県富加町</v>
      </c>
      <c r="E1002" s="47" t="s">
        <v>2367</v>
      </c>
    </row>
    <row r="1003" spans="1:5" x14ac:dyDescent="0.4">
      <c r="A1003" s="46" t="str">
        <f>B1003&amp;COUNTIF($B$2:B1003,B1003)</f>
        <v>岐阜県36</v>
      </c>
      <c r="B1003" s="44" t="s">
        <v>1309</v>
      </c>
      <c r="C1003" s="44" t="s">
        <v>1344</v>
      </c>
      <c r="D1003" s="44" t="str">
        <f t="shared" si="15"/>
        <v>岐阜県川辺町</v>
      </c>
      <c r="E1003" s="47" t="s">
        <v>2367</v>
      </c>
    </row>
    <row r="1004" spans="1:5" x14ac:dyDescent="0.4">
      <c r="A1004" s="46" t="str">
        <f>B1004&amp;COUNTIF($B$2:B1004,B1004)</f>
        <v>岐阜県37</v>
      </c>
      <c r="B1004" s="44" t="s">
        <v>1309</v>
      </c>
      <c r="C1004" s="44" t="s">
        <v>1345</v>
      </c>
      <c r="D1004" s="44" t="str">
        <f t="shared" si="15"/>
        <v>岐阜県七宗町</v>
      </c>
      <c r="E1004" s="47" t="s">
        <v>2367</v>
      </c>
    </row>
    <row r="1005" spans="1:5" x14ac:dyDescent="0.4">
      <c r="A1005" s="46" t="str">
        <f>B1005&amp;COUNTIF($B$2:B1005,B1005)</f>
        <v>岐阜県38</v>
      </c>
      <c r="B1005" s="44" t="s">
        <v>1309</v>
      </c>
      <c r="C1005" s="44" t="s">
        <v>1346</v>
      </c>
      <c r="D1005" s="44" t="str">
        <f t="shared" si="15"/>
        <v>岐阜県八百津町</v>
      </c>
      <c r="E1005" s="47" t="s">
        <v>2367</v>
      </c>
    </row>
    <row r="1006" spans="1:5" x14ac:dyDescent="0.4">
      <c r="A1006" s="46" t="str">
        <f>B1006&amp;COUNTIF($B$2:B1006,B1006)</f>
        <v>岐阜県39</v>
      </c>
      <c r="B1006" s="44" t="s">
        <v>1309</v>
      </c>
      <c r="C1006" s="44" t="s">
        <v>1347</v>
      </c>
      <c r="D1006" s="44" t="str">
        <f t="shared" si="15"/>
        <v>岐阜県白川町</v>
      </c>
      <c r="E1006" s="47" t="s">
        <v>2367</v>
      </c>
    </row>
    <row r="1007" spans="1:5" x14ac:dyDescent="0.4">
      <c r="A1007" s="46" t="str">
        <f>B1007&amp;COUNTIF($B$2:B1007,B1007)</f>
        <v>岐阜県40</v>
      </c>
      <c r="B1007" s="44" t="s">
        <v>1309</v>
      </c>
      <c r="C1007" s="44" t="s">
        <v>1348</v>
      </c>
      <c r="D1007" s="44" t="str">
        <f t="shared" si="15"/>
        <v>岐阜県東白川村</v>
      </c>
      <c r="E1007" s="47" t="s">
        <v>2367</v>
      </c>
    </row>
    <row r="1008" spans="1:5" x14ac:dyDescent="0.4">
      <c r="A1008" s="46" t="str">
        <f>B1008&amp;COUNTIF($B$2:B1008,B1008)</f>
        <v>岐阜県41</v>
      </c>
      <c r="B1008" s="44" t="s">
        <v>1309</v>
      </c>
      <c r="C1008" s="44" t="s">
        <v>1349</v>
      </c>
      <c r="D1008" s="44" t="str">
        <f t="shared" si="15"/>
        <v>岐阜県御嵩町</v>
      </c>
      <c r="E1008" s="47" t="s">
        <v>2367</v>
      </c>
    </row>
    <row r="1009" spans="1:5" x14ac:dyDescent="0.4">
      <c r="A1009" s="46" t="str">
        <f>B1009&amp;COUNTIF($B$2:B1009,B1009)</f>
        <v>岐阜県42</v>
      </c>
      <c r="B1009" s="44" t="s">
        <v>1309</v>
      </c>
      <c r="C1009" s="44" t="s">
        <v>1350</v>
      </c>
      <c r="D1009" s="44" t="str">
        <f t="shared" si="15"/>
        <v>岐阜県白川村</v>
      </c>
      <c r="E1009" s="47" t="s">
        <v>2365</v>
      </c>
    </row>
    <row r="1010" spans="1:5" x14ac:dyDescent="0.4">
      <c r="A1010" s="46" t="str">
        <f>B1010&amp;COUNTIF($B$2:B1010,B1010)</f>
        <v>静岡県1</v>
      </c>
      <c r="B1010" s="44" t="s">
        <v>1351</v>
      </c>
      <c r="C1010" s="44" t="s">
        <v>2368</v>
      </c>
      <c r="D1010" s="44" t="str">
        <f t="shared" si="15"/>
        <v>静岡県静岡市葵区</v>
      </c>
      <c r="E1010" s="47" t="s">
        <v>2369</v>
      </c>
    </row>
    <row r="1011" spans="1:5" x14ac:dyDescent="0.4">
      <c r="A1011" s="46" t="str">
        <f>B1011&amp;COUNTIF($B$2:B1011,B1011)</f>
        <v>静岡県2</v>
      </c>
      <c r="B1011" s="44" t="s">
        <v>1351</v>
      </c>
      <c r="C1011" s="44" t="s">
        <v>2370</v>
      </c>
      <c r="D1011" s="44" t="str">
        <f t="shared" si="15"/>
        <v>静岡県静岡市駿河区</v>
      </c>
      <c r="E1011" s="47" t="s">
        <v>2369</v>
      </c>
    </row>
    <row r="1012" spans="1:5" x14ac:dyDescent="0.4">
      <c r="A1012" s="46" t="str">
        <f>B1012&amp;COUNTIF($B$2:B1012,B1012)</f>
        <v>静岡県3</v>
      </c>
      <c r="B1012" s="44" t="s">
        <v>1351</v>
      </c>
      <c r="C1012" s="44" t="s">
        <v>2371</v>
      </c>
      <c r="D1012" s="44" t="str">
        <f t="shared" si="15"/>
        <v>静岡県静岡市清水区</v>
      </c>
      <c r="E1012" s="47" t="s">
        <v>2369</v>
      </c>
    </row>
    <row r="1013" spans="1:5" x14ac:dyDescent="0.4">
      <c r="A1013" s="46" t="str">
        <f>B1013&amp;COUNTIF($B$2:B1013,B1013)</f>
        <v>静岡県4</v>
      </c>
      <c r="B1013" s="44" t="s">
        <v>1351</v>
      </c>
      <c r="C1013" s="44" t="s">
        <v>2372</v>
      </c>
      <c r="D1013" s="44" t="str">
        <f t="shared" si="15"/>
        <v>静岡県浜松市中区</v>
      </c>
      <c r="E1013" s="47" t="s">
        <v>2254</v>
      </c>
    </row>
    <row r="1014" spans="1:5" x14ac:dyDescent="0.4">
      <c r="A1014" s="46" t="str">
        <f>B1014&amp;COUNTIF($B$2:B1014,B1014)</f>
        <v>静岡県5</v>
      </c>
      <c r="B1014" s="44" t="s">
        <v>1351</v>
      </c>
      <c r="C1014" s="44" t="s">
        <v>2373</v>
      </c>
      <c r="D1014" s="44" t="str">
        <f t="shared" si="15"/>
        <v>静岡県浜松市東区</v>
      </c>
      <c r="E1014" s="47" t="s">
        <v>2254</v>
      </c>
    </row>
    <row r="1015" spans="1:5" x14ac:dyDescent="0.4">
      <c r="A1015" s="46" t="str">
        <f>B1015&amp;COUNTIF($B$2:B1015,B1015)</f>
        <v>静岡県6</v>
      </c>
      <c r="B1015" s="44" t="s">
        <v>1351</v>
      </c>
      <c r="C1015" s="44" t="s">
        <v>2374</v>
      </c>
      <c r="D1015" s="44" t="str">
        <f t="shared" si="15"/>
        <v>静岡県浜松市西区</v>
      </c>
      <c r="E1015" s="47" t="s">
        <v>2254</v>
      </c>
    </row>
    <row r="1016" spans="1:5" x14ac:dyDescent="0.4">
      <c r="A1016" s="46" t="str">
        <f>B1016&amp;COUNTIF($B$2:B1016,B1016)</f>
        <v>静岡県7</v>
      </c>
      <c r="B1016" s="44" t="s">
        <v>1351</v>
      </c>
      <c r="C1016" s="44" t="s">
        <v>2375</v>
      </c>
      <c r="D1016" s="44" t="str">
        <f t="shared" si="15"/>
        <v>静岡県浜松市南区</v>
      </c>
      <c r="E1016" s="47" t="s">
        <v>2254</v>
      </c>
    </row>
    <row r="1017" spans="1:5" x14ac:dyDescent="0.4">
      <c r="A1017" s="46" t="str">
        <f>B1017&amp;COUNTIF($B$2:B1017,B1017)</f>
        <v>静岡県8</v>
      </c>
      <c r="B1017" s="44" t="s">
        <v>1351</v>
      </c>
      <c r="C1017" s="44" t="s">
        <v>2376</v>
      </c>
      <c r="D1017" s="44" t="str">
        <f t="shared" si="15"/>
        <v>静岡県浜松市北区</v>
      </c>
      <c r="E1017" s="47" t="s">
        <v>2254</v>
      </c>
    </row>
    <row r="1018" spans="1:5" x14ac:dyDescent="0.4">
      <c r="A1018" s="46" t="str">
        <f>B1018&amp;COUNTIF($B$2:B1018,B1018)</f>
        <v>静岡県9</v>
      </c>
      <c r="B1018" s="44" t="s">
        <v>1351</v>
      </c>
      <c r="C1018" s="44" t="s">
        <v>2377</v>
      </c>
      <c r="D1018" s="44" t="str">
        <f t="shared" si="15"/>
        <v>静岡県浜松市浜北区</v>
      </c>
      <c r="E1018" s="47" t="s">
        <v>2254</v>
      </c>
    </row>
    <row r="1019" spans="1:5" x14ac:dyDescent="0.4">
      <c r="A1019" s="46" t="str">
        <f>B1019&amp;COUNTIF($B$2:B1019,B1019)</f>
        <v>静岡県10</v>
      </c>
      <c r="B1019" s="44" t="s">
        <v>1351</v>
      </c>
      <c r="C1019" s="44" t="s">
        <v>2378</v>
      </c>
      <c r="D1019" s="44" t="str">
        <f t="shared" si="15"/>
        <v>静岡県浜松市天竜区</v>
      </c>
      <c r="E1019" s="47" t="s">
        <v>2254</v>
      </c>
    </row>
    <row r="1020" spans="1:5" x14ac:dyDescent="0.4">
      <c r="A1020" s="46" t="str">
        <f>B1020&amp;COUNTIF($B$2:B1020,B1020)</f>
        <v>静岡県11</v>
      </c>
      <c r="B1020" s="44" t="s">
        <v>1351</v>
      </c>
      <c r="C1020" s="44" t="s">
        <v>1352</v>
      </c>
      <c r="D1020" s="44" t="str">
        <f t="shared" si="15"/>
        <v>静岡県沼津市</v>
      </c>
      <c r="E1020" s="47" t="s">
        <v>2379</v>
      </c>
    </row>
    <row r="1021" spans="1:5" x14ac:dyDescent="0.4">
      <c r="A1021" s="46" t="str">
        <f>B1021&amp;COUNTIF($B$2:B1021,B1021)</f>
        <v>静岡県12</v>
      </c>
      <c r="B1021" s="44" t="s">
        <v>1351</v>
      </c>
      <c r="C1021" s="44" t="s">
        <v>1353</v>
      </c>
      <c r="D1021" s="44" t="str">
        <f t="shared" si="15"/>
        <v>静岡県熱海市</v>
      </c>
      <c r="E1021" s="47" t="s">
        <v>2380</v>
      </c>
    </row>
    <row r="1022" spans="1:5" x14ac:dyDescent="0.4">
      <c r="A1022" s="46" t="str">
        <f>B1022&amp;COUNTIF($B$2:B1022,B1022)</f>
        <v>静岡県13</v>
      </c>
      <c r="B1022" s="44" t="s">
        <v>1351</v>
      </c>
      <c r="C1022" s="44" t="s">
        <v>1354</v>
      </c>
      <c r="D1022" s="44" t="str">
        <f t="shared" si="15"/>
        <v>静岡県三島市</v>
      </c>
      <c r="E1022" s="47" t="s">
        <v>2379</v>
      </c>
    </row>
    <row r="1023" spans="1:5" x14ac:dyDescent="0.4">
      <c r="A1023" s="46" t="str">
        <f>B1023&amp;COUNTIF($B$2:B1023,B1023)</f>
        <v>静岡県14</v>
      </c>
      <c r="B1023" s="44" t="s">
        <v>1351</v>
      </c>
      <c r="C1023" s="44" t="s">
        <v>1355</v>
      </c>
      <c r="D1023" s="44" t="str">
        <f t="shared" si="15"/>
        <v>静岡県富士宮市</v>
      </c>
      <c r="E1023" s="47" t="s">
        <v>2381</v>
      </c>
    </row>
    <row r="1024" spans="1:5" x14ac:dyDescent="0.4">
      <c r="A1024" s="46" t="str">
        <f>B1024&amp;COUNTIF($B$2:B1024,B1024)</f>
        <v>静岡県15</v>
      </c>
      <c r="B1024" s="44" t="s">
        <v>1351</v>
      </c>
      <c r="C1024" s="44" t="s">
        <v>1356</v>
      </c>
      <c r="D1024" s="44" t="str">
        <f t="shared" si="15"/>
        <v>静岡県伊東市</v>
      </c>
      <c r="E1024" s="47" t="s">
        <v>2380</v>
      </c>
    </row>
    <row r="1025" spans="1:5" x14ac:dyDescent="0.4">
      <c r="A1025" s="46" t="str">
        <f>B1025&amp;COUNTIF($B$2:B1025,B1025)</f>
        <v>静岡県16</v>
      </c>
      <c r="B1025" s="44" t="s">
        <v>1351</v>
      </c>
      <c r="C1025" s="44" t="s">
        <v>1357</v>
      </c>
      <c r="D1025" s="44" t="str">
        <f t="shared" si="15"/>
        <v>静岡県島田市</v>
      </c>
      <c r="E1025" s="47" t="s">
        <v>2382</v>
      </c>
    </row>
    <row r="1026" spans="1:5" x14ac:dyDescent="0.4">
      <c r="A1026" s="46" t="str">
        <f>B1026&amp;COUNTIF($B$2:B1026,B1026)</f>
        <v>静岡県17</v>
      </c>
      <c r="B1026" s="44" t="s">
        <v>1351</v>
      </c>
      <c r="C1026" s="44" t="s">
        <v>1358</v>
      </c>
      <c r="D1026" s="44" t="str">
        <f t="shared" ref="D1026:D1089" si="16">B1026&amp;C1026</f>
        <v>静岡県富士市</v>
      </c>
      <c r="E1026" s="47" t="s">
        <v>2381</v>
      </c>
    </row>
    <row r="1027" spans="1:5" x14ac:dyDescent="0.4">
      <c r="A1027" s="46" t="str">
        <f>B1027&amp;COUNTIF($B$2:B1027,B1027)</f>
        <v>静岡県18</v>
      </c>
      <c r="B1027" s="44" t="s">
        <v>1351</v>
      </c>
      <c r="C1027" s="44" t="s">
        <v>1359</v>
      </c>
      <c r="D1027" s="44" t="str">
        <f t="shared" si="16"/>
        <v>静岡県磐田市</v>
      </c>
      <c r="E1027" s="47" t="s">
        <v>2383</v>
      </c>
    </row>
    <row r="1028" spans="1:5" x14ac:dyDescent="0.4">
      <c r="A1028" s="46" t="str">
        <f>B1028&amp;COUNTIF($B$2:B1028,B1028)</f>
        <v>静岡県19</v>
      </c>
      <c r="B1028" s="44" t="s">
        <v>1351</v>
      </c>
      <c r="C1028" s="44" t="s">
        <v>1360</v>
      </c>
      <c r="D1028" s="44" t="str">
        <f t="shared" si="16"/>
        <v>静岡県焼津市</v>
      </c>
      <c r="E1028" s="47" t="s">
        <v>2382</v>
      </c>
    </row>
    <row r="1029" spans="1:5" x14ac:dyDescent="0.4">
      <c r="A1029" s="46" t="str">
        <f>B1029&amp;COUNTIF($B$2:B1029,B1029)</f>
        <v>静岡県20</v>
      </c>
      <c r="B1029" s="44" t="s">
        <v>1351</v>
      </c>
      <c r="C1029" s="44" t="s">
        <v>1361</v>
      </c>
      <c r="D1029" s="44" t="str">
        <f t="shared" si="16"/>
        <v>静岡県掛川市</v>
      </c>
      <c r="E1029" s="47" t="s">
        <v>2383</v>
      </c>
    </row>
    <row r="1030" spans="1:5" x14ac:dyDescent="0.4">
      <c r="A1030" s="46" t="str">
        <f>B1030&amp;COUNTIF($B$2:B1030,B1030)</f>
        <v>静岡県21</v>
      </c>
      <c r="B1030" s="44" t="s">
        <v>1351</v>
      </c>
      <c r="C1030" s="44" t="s">
        <v>1362</v>
      </c>
      <c r="D1030" s="44" t="str">
        <f t="shared" si="16"/>
        <v>静岡県藤枝市</v>
      </c>
      <c r="E1030" s="47" t="s">
        <v>2382</v>
      </c>
    </row>
    <row r="1031" spans="1:5" x14ac:dyDescent="0.4">
      <c r="A1031" s="46" t="str">
        <f>B1031&amp;COUNTIF($B$2:B1031,B1031)</f>
        <v>静岡県22</v>
      </c>
      <c r="B1031" s="44" t="s">
        <v>1351</v>
      </c>
      <c r="C1031" s="44" t="s">
        <v>1363</v>
      </c>
      <c r="D1031" s="44" t="str">
        <f t="shared" si="16"/>
        <v>静岡県御殿場市</v>
      </c>
      <c r="E1031" s="47" t="s">
        <v>2379</v>
      </c>
    </row>
    <row r="1032" spans="1:5" x14ac:dyDescent="0.4">
      <c r="A1032" s="46" t="str">
        <f>B1032&amp;COUNTIF($B$2:B1032,B1032)</f>
        <v>静岡県23</v>
      </c>
      <c r="B1032" s="44" t="s">
        <v>1351</v>
      </c>
      <c r="C1032" s="44" t="s">
        <v>1364</v>
      </c>
      <c r="D1032" s="44" t="str">
        <f t="shared" si="16"/>
        <v>静岡県袋井市</v>
      </c>
      <c r="E1032" s="47" t="s">
        <v>2383</v>
      </c>
    </row>
    <row r="1033" spans="1:5" x14ac:dyDescent="0.4">
      <c r="A1033" s="46" t="str">
        <f>B1033&amp;COUNTIF($B$2:B1033,B1033)</f>
        <v>静岡県24</v>
      </c>
      <c r="B1033" s="44" t="s">
        <v>1351</v>
      </c>
      <c r="C1033" s="44" t="s">
        <v>1365</v>
      </c>
      <c r="D1033" s="44" t="str">
        <f t="shared" si="16"/>
        <v>静岡県下田市</v>
      </c>
      <c r="E1033" s="47" t="s">
        <v>2384</v>
      </c>
    </row>
    <row r="1034" spans="1:5" x14ac:dyDescent="0.4">
      <c r="A1034" s="46" t="str">
        <f>B1034&amp;COUNTIF($B$2:B1034,B1034)</f>
        <v>静岡県25</v>
      </c>
      <c r="B1034" s="44" t="s">
        <v>1351</v>
      </c>
      <c r="C1034" s="44" t="s">
        <v>1366</v>
      </c>
      <c r="D1034" s="44" t="str">
        <f t="shared" si="16"/>
        <v>静岡県裾野市</v>
      </c>
      <c r="E1034" s="47" t="s">
        <v>2379</v>
      </c>
    </row>
    <row r="1035" spans="1:5" x14ac:dyDescent="0.4">
      <c r="A1035" s="46" t="str">
        <f>B1035&amp;COUNTIF($B$2:B1035,B1035)</f>
        <v>静岡県26</v>
      </c>
      <c r="B1035" s="44" t="s">
        <v>1351</v>
      </c>
      <c r="C1035" s="44" t="s">
        <v>1367</v>
      </c>
      <c r="D1035" s="44" t="str">
        <f t="shared" si="16"/>
        <v>静岡県湖西市</v>
      </c>
      <c r="E1035" s="47" t="s">
        <v>2254</v>
      </c>
    </row>
    <row r="1036" spans="1:5" x14ac:dyDescent="0.4">
      <c r="A1036" s="46" t="str">
        <f>B1036&amp;COUNTIF($B$2:B1036,B1036)</f>
        <v>静岡県27</v>
      </c>
      <c r="B1036" s="44" t="s">
        <v>1351</v>
      </c>
      <c r="C1036" s="44" t="s">
        <v>1368</v>
      </c>
      <c r="D1036" s="44" t="str">
        <f t="shared" si="16"/>
        <v>静岡県伊豆市</v>
      </c>
      <c r="E1036" s="47" t="s">
        <v>2379</v>
      </c>
    </row>
    <row r="1037" spans="1:5" x14ac:dyDescent="0.4">
      <c r="A1037" s="46" t="str">
        <f>B1037&amp;COUNTIF($B$2:B1037,B1037)</f>
        <v>静岡県28</v>
      </c>
      <c r="B1037" s="44" t="s">
        <v>1351</v>
      </c>
      <c r="C1037" s="44" t="s">
        <v>1369</v>
      </c>
      <c r="D1037" s="44" t="str">
        <f t="shared" si="16"/>
        <v>静岡県御前崎市</v>
      </c>
      <c r="E1037" s="47" t="s">
        <v>2383</v>
      </c>
    </row>
    <row r="1038" spans="1:5" x14ac:dyDescent="0.4">
      <c r="A1038" s="46" t="str">
        <f>B1038&amp;COUNTIF($B$2:B1038,B1038)</f>
        <v>静岡県29</v>
      </c>
      <c r="B1038" s="44" t="s">
        <v>1351</v>
      </c>
      <c r="C1038" s="44" t="s">
        <v>1370</v>
      </c>
      <c r="D1038" s="44" t="str">
        <f t="shared" si="16"/>
        <v>静岡県菊川市</v>
      </c>
      <c r="E1038" s="47" t="s">
        <v>2383</v>
      </c>
    </row>
    <row r="1039" spans="1:5" x14ac:dyDescent="0.4">
      <c r="A1039" s="46" t="str">
        <f>B1039&amp;COUNTIF($B$2:B1039,B1039)</f>
        <v>静岡県30</v>
      </c>
      <c r="B1039" s="44" t="s">
        <v>1351</v>
      </c>
      <c r="C1039" s="44" t="s">
        <v>1371</v>
      </c>
      <c r="D1039" s="44" t="str">
        <f t="shared" si="16"/>
        <v>静岡県伊豆の国市</v>
      </c>
      <c r="E1039" s="47" t="s">
        <v>2379</v>
      </c>
    </row>
    <row r="1040" spans="1:5" x14ac:dyDescent="0.4">
      <c r="A1040" s="46" t="str">
        <f>B1040&amp;COUNTIF($B$2:B1040,B1040)</f>
        <v>静岡県31</v>
      </c>
      <c r="B1040" s="44" t="s">
        <v>1351</v>
      </c>
      <c r="C1040" s="44" t="s">
        <v>1372</v>
      </c>
      <c r="D1040" s="44" t="str">
        <f t="shared" si="16"/>
        <v>静岡県牧之原市</v>
      </c>
      <c r="E1040" s="47" t="s">
        <v>2382</v>
      </c>
    </row>
    <row r="1041" spans="1:5" x14ac:dyDescent="0.4">
      <c r="A1041" s="46" t="str">
        <f>B1041&amp;COUNTIF($B$2:B1041,B1041)</f>
        <v>静岡県32</v>
      </c>
      <c r="B1041" s="44" t="s">
        <v>1351</v>
      </c>
      <c r="C1041" s="44" t="s">
        <v>1373</v>
      </c>
      <c r="D1041" s="44" t="str">
        <f t="shared" si="16"/>
        <v>静岡県東伊豆町</v>
      </c>
      <c r="E1041" s="47" t="s">
        <v>2384</v>
      </c>
    </row>
    <row r="1042" spans="1:5" x14ac:dyDescent="0.4">
      <c r="A1042" s="46" t="str">
        <f>B1042&amp;COUNTIF($B$2:B1042,B1042)</f>
        <v>静岡県33</v>
      </c>
      <c r="B1042" s="44" t="s">
        <v>1351</v>
      </c>
      <c r="C1042" s="44" t="s">
        <v>1374</v>
      </c>
      <c r="D1042" s="44" t="str">
        <f t="shared" si="16"/>
        <v>静岡県河津町</v>
      </c>
      <c r="E1042" s="47" t="s">
        <v>2384</v>
      </c>
    </row>
    <row r="1043" spans="1:5" x14ac:dyDescent="0.4">
      <c r="A1043" s="46" t="str">
        <f>B1043&amp;COUNTIF($B$2:B1043,B1043)</f>
        <v>静岡県34</v>
      </c>
      <c r="B1043" s="44" t="s">
        <v>1351</v>
      </c>
      <c r="C1043" s="44" t="s">
        <v>1375</v>
      </c>
      <c r="D1043" s="44" t="str">
        <f t="shared" si="16"/>
        <v>静岡県南伊豆町</v>
      </c>
      <c r="E1043" s="47" t="s">
        <v>2384</v>
      </c>
    </row>
    <row r="1044" spans="1:5" x14ac:dyDescent="0.4">
      <c r="A1044" s="46" t="str">
        <f>B1044&amp;COUNTIF($B$2:B1044,B1044)</f>
        <v>静岡県35</v>
      </c>
      <c r="B1044" s="44" t="s">
        <v>1351</v>
      </c>
      <c r="C1044" s="44" t="s">
        <v>1376</v>
      </c>
      <c r="D1044" s="44" t="str">
        <f t="shared" si="16"/>
        <v>静岡県松崎町</v>
      </c>
      <c r="E1044" s="47" t="s">
        <v>2384</v>
      </c>
    </row>
    <row r="1045" spans="1:5" x14ac:dyDescent="0.4">
      <c r="A1045" s="46" t="str">
        <f>B1045&amp;COUNTIF($B$2:B1045,B1045)</f>
        <v>静岡県36</v>
      </c>
      <c r="B1045" s="44" t="s">
        <v>1351</v>
      </c>
      <c r="C1045" s="44" t="s">
        <v>1377</v>
      </c>
      <c r="D1045" s="44" t="str">
        <f t="shared" si="16"/>
        <v>静岡県西伊豆町</v>
      </c>
      <c r="E1045" s="47" t="s">
        <v>2384</v>
      </c>
    </row>
    <row r="1046" spans="1:5" x14ac:dyDescent="0.4">
      <c r="A1046" s="46" t="str">
        <f>B1046&amp;COUNTIF($B$2:B1046,B1046)</f>
        <v>静岡県37</v>
      </c>
      <c r="B1046" s="44" t="s">
        <v>1351</v>
      </c>
      <c r="C1046" s="44" t="s">
        <v>1378</v>
      </c>
      <c r="D1046" s="44" t="str">
        <f t="shared" si="16"/>
        <v>静岡県函南町</v>
      </c>
      <c r="E1046" s="47" t="s">
        <v>2379</v>
      </c>
    </row>
    <row r="1047" spans="1:5" x14ac:dyDescent="0.4">
      <c r="A1047" s="46" t="str">
        <f>B1047&amp;COUNTIF($B$2:B1047,B1047)</f>
        <v>静岡県38</v>
      </c>
      <c r="B1047" s="44" t="s">
        <v>1351</v>
      </c>
      <c r="C1047" s="44" t="s">
        <v>560</v>
      </c>
      <c r="D1047" s="44" t="str">
        <f t="shared" si="16"/>
        <v>静岡県清水町</v>
      </c>
      <c r="E1047" s="47" t="s">
        <v>2379</v>
      </c>
    </row>
    <row r="1048" spans="1:5" x14ac:dyDescent="0.4">
      <c r="A1048" s="46" t="str">
        <f>B1048&amp;COUNTIF($B$2:B1048,B1048)</f>
        <v>静岡県39</v>
      </c>
      <c r="B1048" s="44" t="s">
        <v>1351</v>
      </c>
      <c r="C1048" s="44" t="s">
        <v>1379</v>
      </c>
      <c r="D1048" s="44" t="str">
        <f t="shared" si="16"/>
        <v>静岡県長泉町</v>
      </c>
      <c r="E1048" s="47" t="s">
        <v>2379</v>
      </c>
    </row>
    <row r="1049" spans="1:5" x14ac:dyDescent="0.4">
      <c r="A1049" s="46" t="str">
        <f>B1049&amp;COUNTIF($B$2:B1049,B1049)</f>
        <v>静岡県40</v>
      </c>
      <c r="B1049" s="44" t="s">
        <v>1351</v>
      </c>
      <c r="C1049" s="44" t="s">
        <v>1380</v>
      </c>
      <c r="D1049" s="44" t="str">
        <f t="shared" si="16"/>
        <v>静岡県小山町</v>
      </c>
      <c r="E1049" s="47" t="s">
        <v>2379</v>
      </c>
    </row>
    <row r="1050" spans="1:5" x14ac:dyDescent="0.4">
      <c r="A1050" s="46" t="str">
        <f>B1050&amp;COUNTIF($B$2:B1050,B1050)</f>
        <v>静岡県41</v>
      </c>
      <c r="B1050" s="44" t="s">
        <v>1351</v>
      </c>
      <c r="C1050" s="44" t="s">
        <v>1381</v>
      </c>
      <c r="D1050" s="44" t="str">
        <f t="shared" si="16"/>
        <v>静岡県吉田町</v>
      </c>
      <c r="E1050" s="47" t="s">
        <v>2382</v>
      </c>
    </row>
    <row r="1051" spans="1:5" x14ac:dyDescent="0.4">
      <c r="A1051" s="46" t="str">
        <f>B1051&amp;COUNTIF($B$2:B1051,B1051)</f>
        <v>静岡県42</v>
      </c>
      <c r="B1051" s="44" t="s">
        <v>1351</v>
      </c>
      <c r="C1051" s="44" t="s">
        <v>1382</v>
      </c>
      <c r="D1051" s="44" t="str">
        <f t="shared" si="16"/>
        <v>静岡県川根本町</v>
      </c>
      <c r="E1051" s="47" t="s">
        <v>2382</v>
      </c>
    </row>
    <row r="1052" spans="1:5" x14ac:dyDescent="0.4">
      <c r="A1052" s="46" t="str">
        <f>B1052&amp;COUNTIF($B$2:B1052,B1052)</f>
        <v>静岡県43</v>
      </c>
      <c r="B1052" s="44" t="s">
        <v>1351</v>
      </c>
      <c r="C1052" s="44" t="s">
        <v>448</v>
      </c>
      <c r="D1052" s="44" t="str">
        <f t="shared" si="16"/>
        <v>静岡県森町</v>
      </c>
      <c r="E1052" s="47" t="s">
        <v>2383</v>
      </c>
    </row>
    <row r="1053" spans="1:5" x14ac:dyDescent="0.4">
      <c r="A1053" s="46" t="str">
        <f>B1053&amp;COUNTIF($B$2:B1053,B1053)</f>
        <v>愛知県1</v>
      </c>
      <c r="B1053" s="44" t="s">
        <v>1383</v>
      </c>
      <c r="C1053" s="44" t="s">
        <v>2385</v>
      </c>
      <c r="D1053" s="44" t="str">
        <f t="shared" si="16"/>
        <v>愛知県名古屋市千種区</v>
      </c>
      <c r="E1053" s="47" t="s">
        <v>2386</v>
      </c>
    </row>
    <row r="1054" spans="1:5" x14ac:dyDescent="0.4">
      <c r="A1054" s="46" t="str">
        <f>B1054&amp;COUNTIF($B$2:B1054,B1054)</f>
        <v>愛知県2</v>
      </c>
      <c r="B1054" s="44" t="s">
        <v>1383</v>
      </c>
      <c r="C1054" s="44" t="s">
        <v>2387</v>
      </c>
      <c r="D1054" s="44" t="str">
        <f t="shared" si="16"/>
        <v>愛知県名古屋市東区</v>
      </c>
      <c r="E1054" s="47" t="s">
        <v>2386</v>
      </c>
    </row>
    <row r="1055" spans="1:5" x14ac:dyDescent="0.4">
      <c r="A1055" s="46" t="str">
        <f>B1055&amp;COUNTIF($B$2:B1055,B1055)</f>
        <v>愛知県3</v>
      </c>
      <c r="B1055" s="44" t="s">
        <v>1383</v>
      </c>
      <c r="C1055" s="44" t="s">
        <v>2388</v>
      </c>
      <c r="D1055" s="44" t="str">
        <f t="shared" si="16"/>
        <v>愛知県名古屋市北区</v>
      </c>
      <c r="E1055" s="47" t="s">
        <v>2386</v>
      </c>
    </row>
    <row r="1056" spans="1:5" x14ac:dyDescent="0.4">
      <c r="A1056" s="46" t="str">
        <f>B1056&amp;COUNTIF($B$2:B1056,B1056)</f>
        <v>愛知県4</v>
      </c>
      <c r="B1056" s="44" t="s">
        <v>1383</v>
      </c>
      <c r="C1056" s="44" t="s">
        <v>2389</v>
      </c>
      <c r="D1056" s="44" t="str">
        <f t="shared" si="16"/>
        <v>愛知県名古屋市西区</v>
      </c>
      <c r="E1056" s="47" t="s">
        <v>2386</v>
      </c>
    </row>
    <row r="1057" spans="1:5" x14ac:dyDescent="0.4">
      <c r="A1057" s="46" t="str">
        <f>B1057&amp;COUNTIF($B$2:B1057,B1057)</f>
        <v>愛知県5</v>
      </c>
      <c r="B1057" s="44" t="s">
        <v>1383</v>
      </c>
      <c r="C1057" s="44" t="s">
        <v>2390</v>
      </c>
      <c r="D1057" s="44" t="str">
        <f t="shared" si="16"/>
        <v>愛知県名古屋市中村区</v>
      </c>
      <c r="E1057" s="47" t="s">
        <v>2386</v>
      </c>
    </row>
    <row r="1058" spans="1:5" x14ac:dyDescent="0.4">
      <c r="A1058" s="46" t="str">
        <f>B1058&amp;COUNTIF($B$2:B1058,B1058)</f>
        <v>愛知県6</v>
      </c>
      <c r="B1058" s="44" t="s">
        <v>1383</v>
      </c>
      <c r="C1058" s="44" t="s">
        <v>2391</v>
      </c>
      <c r="D1058" s="44" t="str">
        <f t="shared" si="16"/>
        <v>愛知県名古屋市中区</v>
      </c>
      <c r="E1058" s="47" t="s">
        <v>2386</v>
      </c>
    </row>
    <row r="1059" spans="1:5" x14ac:dyDescent="0.4">
      <c r="A1059" s="46" t="str">
        <f>B1059&amp;COUNTIF($B$2:B1059,B1059)</f>
        <v>愛知県7</v>
      </c>
      <c r="B1059" s="44" t="s">
        <v>1383</v>
      </c>
      <c r="C1059" s="44" t="s">
        <v>2392</v>
      </c>
      <c r="D1059" s="44" t="str">
        <f t="shared" si="16"/>
        <v>愛知県名古屋市昭和区</v>
      </c>
      <c r="E1059" s="47" t="s">
        <v>2386</v>
      </c>
    </row>
    <row r="1060" spans="1:5" x14ac:dyDescent="0.4">
      <c r="A1060" s="46" t="str">
        <f>B1060&amp;COUNTIF($B$2:B1060,B1060)</f>
        <v>愛知県8</v>
      </c>
      <c r="B1060" s="44" t="s">
        <v>1383</v>
      </c>
      <c r="C1060" s="44" t="s">
        <v>2393</v>
      </c>
      <c r="D1060" s="44" t="str">
        <f t="shared" si="16"/>
        <v>愛知県名古屋市瑞穂区</v>
      </c>
      <c r="E1060" s="47" t="s">
        <v>2386</v>
      </c>
    </row>
    <row r="1061" spans="1:5" x14ac:dyDescent="0.4">
      <c r="A1061" s="46" t="str">
        <f>B1061&amp;COUNTIF($B$2:B1061,B1061)</f>
        <v>愛知県9</v>
      </c>
      <c r="B1061" s="44" t="s">
        <v>1383</v>
      </c>
      <c r="C1061" s="44" t="s">
        <v>2394</v>
      </c>
      <c r="D1061" s="44" t="str">
        <f t="shared" si="16"/>
        <v>愛知県名古屋市熱田区</v>
      </c>
      <c r="E1061" s="47" t="s">
        <v>2386</v>
      </c>
    </row>
    <row r="1062" spans="1:5" x14ac:dyDescent="0.4">
      <c r="A1062" s="46" t="str">
        <f>B1062&amp;COUNTIF($B$2:B1062,B1062)</f>
        <v>愛知県10</v>
      </c>
      <c r="B1062" s="44" t="s">
        <v>1383</v>
      </c>
      <c r="C1062" s="44" t="s">
        <v>2395</v>
      </c>
      <c r="D1062" s="44" t="str">
        <f t="shared" si="16"/>
        <v>愛知県名古屋市中川区</v>
      </c>
      <c r="E1062" s="47" t="s">
        <v>2386</v>
      </c>
    </row>
    <row r="1063" spans="1:5" x14ac:dyDescent="0.4">
      <c r="A1063" s="46" t="str">
        <f>B1063&amp;COUNTIF($B$2:B1063,B1063)</f>
        <v>愛知県11</v>
      </c>
      <c r="B1063" s="44" t="s">
        <v>1383</v>
      </c>
      <c r="C1063" s="44" t="s">
        <v>2396</v>
      </c>
      <c r="D1063" s="44" t="str">
        <f t="shared" si="16"/>
        <v>愛知県名古屋市港区</v>
      </c>
      <c r="E1063" s="47" t="s">
        <v>2386</v>
      </c>
    </row>
    <row r="1064" spans="1:5" x14ac:dyDescent="0.4">
      <c r="A1064" s="46" t="str">
        <f>B1064&amp;COUNTIF($B$2:B1064,B1064)</f>
        <v>愛知県12</v>
      </c>
      <c r="B1064" s="44" t="s">
        <v>1383</v>
      </c>
      <c r="C1064" s="44" t="s">
        <v>2397</v>
      </c>
      <c r="D1064" s="44" t="str">
        <f t="shared" si="16"/>
        <v>愛知県名古屋市南区</v>
      </c>
      <c r="E1064" s="47" t="s">
        <v>2386</v>
      </c>
    </row>
    <row r="1065" spans="1:5" x14ac:dyDescent="0.4">
      <c r="A1065" s="46" t="str">
        <f>B1065&amp;COUNTIF($B$2:B1065,B1065)</f>
        <v>愛知県13</v>
      </c>
      <c r="B1065" s="44" t="s">
        <v>1383</v>
      </c>
      <c r="C1065" s="44" t="s">
        <v>2398</v>
      </c>
      <c r="D1065" s="44" t="str">
        <f t="shared" si="16"/>
        <v>愛知県名古屋市守山区</v>
      </c>
      <c r="E1065" s="47" t="s">
        <v>2386</v>
      </c>
    </row>
    <row r="1066" spans="1:5" x14ac:dyDescent="0.4">
      <c r="A1066" s="46" t="str">
        <f>B1066&amp;COUNTIF($B$2:B1066,B1066)</f>
        <v>愛知県14</v>
      </c>
      <c r="B1066" s="44" t="s">
        <v>1383</v>
      </c>
      <c r="C1066" s="44" t="s">
        <v>2399</v>
      </c>
      <c r="D1066" s="44" t="str">
        <f t="shared" si="16"/>
        <v>愛知県名古屋市緑区</v>
      </c>
      <c r="E1066" s="47" t="s">
        <v>2386</v>
      </c>
    </row>
    <row r="1067" spans="1:5" x14ac:dyDescent="0.4">
      <c r="A1067" s="46" t="str">
        <f>B1067&amp;COUNTIF($B$2:B1067,B1067)</f>
        <v>愛知県15</v>
      </c>
      <c r="B1067" s="44" t="s">
        <v>1383</v>
      </c>
      <c r="C1067" s="44" t="s">
        <v>2400</v>
      </c>
      <c r="D1067" s="44" t="str">
        <f t="shared" si="16"/>
        <v>愛知県名古屋市名東区</v>
      </c>
      <c r="E1067" s="47" t="s">
        <v>2386</v>
      </c>
    </row>
    <row r="1068" spans="1:5" x14ac:dyDescent="0.4">
      <c r="A1068" s="46" t="str">
        <f>B1068&amp;COUNTIF($B$2:B1068,B1068)</f>
        <v>愛知県16</v>
      </c>
      <c r="B1068" s="44" t="s">
        <v>1383</v>
      </c>
      <c r="C1068" s="44" t="s">
        <v>2401</v>
      </c>
      <c r="D1068" s="44" t="str">
        <f t="shared" si="16"/>
        <v>愛知県名古屋市天白区</v>
      </c>
      <c r="E1068" s="47" t="s">
        <v>2386</v>
      </c>
    </row>
    <row r="1069" spans="1:5" x14ac:dyDescent="0.4">
      <c r="A1069" s="46" t="str">
        <f>B1069&amp;COUNTIF($B$2:B1069,B1069)</f>
        <v>愛知県17</v>
      </c>
      <c r="B1069" s="44" t="s">
        <v>1383</v>
      </c>
      <c r="C1069" s="44" t="s">
        <v>1384</v>
      </c>
      <c r="D1069" s="44" t="str">
        <f t="shared" si="16"/>
        <v>愛知県豊橋市</v>
      </c>
      <c r="E1069" s="47" t="s">
        <v>2402</v>
      </c>
    </row>
    <row r="1070" spans="1:5" x14ac:dyDescent="0.4">
      <c r="A1070" s="46" t="str">
        <f>B1070&amp;COUNTIF($B$2:B1070,B1070)</f>
        <v>愛知県18</v>
      </c>
      <c r="B1070" s="44" t="s">
        <v>1383</v>
      </c>
      <c r="C1070" s="44" t="s">
        <v>1385</v>
      </c>
      <c r="D1070" s="44" t="str">
        <f t="shared" si="16"/>
        <v>愛知県岡崎市</v>
      </c>
      <c r="E1070" s="47" t="s">
        <v>2403</v>
      </c>
    </row>
    <row r="1071" spans="1:5" x14ac:dyDescent="0.4">
      <c r="A1071" s="46" t="str">
        <f>B1071&amp;COUNTIF($B$2:B1071,B1071)</f>
        <v>愛知県19</v>
      </c>
      <c r="B1071" s="44" t="s">
        <v>1383</v>
      </c>
      <c r="C1071" s="44" t="s">
        <v>1386</v>
      </c>
      <c r="D1071" s="44" t="str">
        <f t="shared" si="16"/>
        <v>愛知県一宮市</v>
      </c>
      <c r="E1071" s="47" t="s">
        <v>2404</v>
      </c>
    </row>
    <row r="1072" spans="1:5" x14ac:dyDescent="0.4">
      <c r="A1072" s="46" t="str">
        <f>B1072&amp;COUNTIF($B$2:B1072,B1072)</f>
        <v>愛知県20</v>
      </c>
      <c r="B1072" s="44" t="s">
        <v>1383</v>
      </c>
      <c r="C1072" s="44" t="s">
        <v>1387</v>
      </c>
      <c r="D1072" s="44" t="str">
        <f t="shared" si="16"/>
        <v>愛知県瀬戸市</v>
      </c>
      <c r="E1072" s="47" t="s">
        <v>2405</v>
      </c>
    </row>
    <row r="1073" spans="1:5" x14ac:dyDescent="0.4">
      <c r="A1073" s="46" t="str">
        <f>B1073&amp;COUNTIF($B$2:B1073,B1073)</f>
        <v>愛知県21</v>
      </c>
      <c r="B1073" s="44" t="s">
        <v>1383</v>
      </c>
      <c r="C1073" s="44" t="s">
        <v>1388</v>
      </c>
      <c r="D1073" s="44" t="str">
        <f t="shared" si="16"/>
        <v>愛知県半田市</v>
      </c>
      <c r="E1073" s="47" t="s">
        <v>2406</v>
      </c>
    </row>
    <row r="1074" spans="1:5" x14ac:dyDescent="0.4">
      <c r="A1074" s="46" t="str">
        <f>B1074&amp;COUNTIF($B$2:B1074,B1074)</f>
        <v>愛知県22</v>
      </c>
      <c r="B1074" s="44" t="s">
        <v>1383</v>
      </c>
      <c r="C1074" s="44" t="s">
        <v>1389</v>
      </c>
      <c r="D1074" s="44" t="str">
        <f t="shared" si="16"/>
        <v>愛知県春日井市</v>
      </c>
      <c r="E1074" s="47" t="s">
        <v>2407</v>
      </c>
    </row>
    <row r="1075" spans="1:5" x14ac:dyDescent="0.4">
      <c r="A1075" s="46" t="str">
        <f>B1075&amp;COUNTIF($B$2:B1075,B1075)</f>
        <v>愛知県23</v>
      </c>
      <c r="B1075" s="44" t="s">
        <v>1383</v>
      </c>
      <c r="C1075" s="44" t="s">
        <v>1390</v>
      </c>
      <c r="D1075" s="44" t="str">
        <f t="shared" si="16"/>
        <v>愛知県豊川市</v>
      </c>
      <c r="E1075" s="47" t="s">
        <v>2402</v>
      </c>
    </row>
    <row r="1076" spans="1:5" x14ac:dyDescent="0.4">
      <c r="A1076" s="46" t="str">
        <f>B1076&amp;COUNTIF($B$2:B1076,B1076)</f>
        <v>愛知県24</v>
      </c>
      <c r="B1076" s="44" t="s">
        <v>1383</v>
      </c>
      <c r="C1076" s="44" t="s">
        <v>1391</v>
      </c>
      <c r="D1076" s="44" t="str">
        <f t="shared" si="16"/>
        <v>愛知県津島市</v>
      </c>
      <c r="E1076" s="47" t="s">
        <v>2408</v>
      </c>
    </row>
    <row r="1077" spans="1:5" x14ac:dyDescent="0.4">
      <c r="A1077" s="46" t="str">
        <f>B1077&amp;COUNTIF($B$2:B1077,B1077)</f>
        <v>愛知県25</v>
      </c>
      <c r="B1077" s="44" t="s">
        <v>1383</v>
      </c>
      <c r="C1077" s="44" t="s">
        <v>1392</v>
      </c>
      <c r="D1077" s="44" t="str">
        <f t="shared" si="16"/>
        <v>愛知県碧南市</v>
      </c>
      <c r="E1077" s="47" t="s">
        <v>2409</v>
      </c>
    </row>
    <row r="1078" spans="1:5" x14ac:dyDescent="0.4">
      <c r="A1078" s="46" t="str">
        <f>B1078&amp;COUNTIF($B$2:B1078,B1078)</f>
        <v>愛知県26</v>
      </c>
      <c r="B1078" s="44" t="s">
        <v>1383</v>
      </c>
      <c r="C1078" s="44" t="s">
        <v>1393</v>
      </c>
      <c r="D1078" s="44" t="str">
        <f t="shared" si="16"/>
        <v>愛知県刈谷市</v>
      </c>
      <c r="E1078" s="47" t="s">
        <v>2409</v>
      </c>
    </row>
    <row r="1079" spans="1:5" x14ac:dyDescent="0.4">
      <c r="A1079" s="46" t="str">
        <f>B1079&amp;COUNTIF($B$2:B1079,B1079)</f>
        <v>愛知県27</v>
      </c>
      <c r="B1079" s="44" t="s">
        <v>1383</v>
      </c>
      <c r="C1079" s="44" t="s">
        <v>1394</v>
      </c>
      <c r="D1079" s="44" t="str">
        <f t="shared" si="16"/>
        <v>愛知県豊田市</v>
      </c>
      <c r="E1079" s="47" t="s">
        <v>2410</v>
      </c>
    </row>
    <row r="1080" spans="1:5" x14ac:dyDescent="0.4">
      <c r="A1080" s="46" t="str">
        <f>B1080&amp;COUNTIF($B$2:B1080,B1080)</f>
        <v>愛知県28</v>
      </c>
      <c r="B1080" s="44" t="s">
        <v>1383</v>
      </c>
      <c r="C1080" s="44" t="s">
        <v>1395</v>
      </c>
      <c r="D1080" s="44" t="str">
        <f t="shared" si="16"/>
        <v>愛知県安城市</v>
      </c>
      <c r="E1080" s="47" t="s">
        <v>2409</v>
      </c>
    </row>
    <row r="1081" spans="1:5" x14ac:dyDescent="0.4">
      <c r="A1081" s="46" t="str">
        <f>B1081&amp;COUNTIF($B$2:B1081,B1081)</f>
        <v>愛知県29</v>
      </c>
      <c r="B1081" s="44" t="s">
        <v>1383</v>
      </c>
      <c r="C1081" s="44" t="s">
        <v>1396</v>
      </c>
      <c r="D1081" s="44" t="str">
        <f t="shared" si="16"/>
        <v>愛知県西尾市</v>
      </c>
      <c r="E1081" s="47" t="s">
        <v>2409</v>
      </c>
    </row>
    <row r="1082" spans="1:5" x14ac:dyDescent="0.4">
      <c r="A1082" s="46" t="str">
        <f>B1082&amp;COUNTIF($B$2:B1082,B1082)</f>
        <v>愛知県30</v>
      </c>
      <c r="B1082" s="44" t="s">
        <v>1383</v>
      </c>
      <c r="C1082" s="44" t="s">
        <v>1397</v>
      </c>
      <c r="D1082" s="44" t="str">
        <f t="shared" si="16"/>
        <v>愛知県蒲郡市</v>
      </c>
      <c r="E1082" s="47" t="s">
        <v>2402</v>
      </c>
    </row>
    <row r="1083" spans="1:5" x14ac:dyDescent="0.4">
      <c r="A1083" s="46" t="str">
        <f>B1083&amp;COUNTIF($B$2:B1083,B1083)</f>
        <v>愛知県31</v>
      </c>
      <c r="B1083" s="44" t="s">
        <v>1383</v>
      </c>
      <c r="C1083" s="44" t="s">
        <v>1398</v>
      </c>
      <c r="D1083" s="44" t="str">
        <f t="shared" si="16"/>
        <v>愛知県犬山市</v>
      </c>
      <c r="E1083" s="47" t="s">
        <v>2407</v>
      </c>
    </row>
    <row r="1084" spans="1:5" x14ac:dyDescent="0.4">
      <c r="A1084" s="46" t="str">
        <f>B1084&amp;COUNTIF($B$2:B1084,B1084)</f>
        <v>愛知県32</v>
      </c>
      <c r="B1084" s="44" t="s">
        <v>1383</v>
      </c>
      <c r="C1084" s="44" t="s">
        <v>1399</v>
      </c>
      <c r="D1084" s="44" t="str">
        <f t="shared" si="16"/>
        <v>愛知県常滑市</v>
      </c>
      <c r="E1084" s="47" t="s">
        <v>2406</v>
      </c>
    </row>
    <row r="1085" spans="1:5" x14ac:dyDescent="0.4">
      <c r="A1085" s="46" t="str">
        <f>B1085&amp;COUNTIF($B$2:B1085,B1085)</f>
        <v>愛知県33</v>
      </c>
      <c r="B1085" s="44" t="s">
        <v>1383</v>
      </c>
      <c r="C1085" s="44" t="s">
        <v>1400</v>
      </c>
      <c r="D1085" s="44" t="str">
        <f t="shared" si="16"/>
        <v>愛知県江南市</v>
      </c>
      <c r="E1085" s="47" t="s">
        <v>2407</v>
      </c>
    </row>
    <row r="1086" spans="1:5" x14ac:dyDescent="0.4">
      <c r="A1086" s="46" t="str">
        <f>B1086&amp;COUNTIF($B$2:B1086,B1086)</f>
        <v>愛知県34</v>
      </c>
      <c r="B1086" s="44" t="s">
        <v>1383</v>
      </c>
      <c r="C1086" s="44" t="s">
        <v>1401</v>
      </c>
      <c r="D1086" s="44" t="str">
        <f t="shared" si="16"/>
        <v>愛知県小牧市</v>
      </c>
      <c r="E1086" s="47" t="s">
        <v>2407</v>
      </c>
    </row>
    <row r="1087" spans="1:5" x14ac:dyDescent="0.4">
      <c r="A1087" s="46" t="str">
        <f>B1087&amp;COUNTIF($B$2:B1087,B1087)</f>
        <v>愛知県35</v>
      </c>
      <c r="B1087" s="44" t="s">
        <v>1383</v>
      </c>
      <c r="C1087" s="44" t="s">
        <v>1402</v>
      </c>
      <c r="D1087" s="44" t="str">
        <f t="shared" si="16"/>
        <v>愛知県稲沢市</v>
      </c>
      <c r="E1087" s="47" t="s">
        <v>2404</v>
      </c>
    </row>
    <row r="1088" spans="1:5" x14ac:dyDescent="0.4">
      <c r="A1088" s="46" t="str">
        <f>B1088&amp;COUNTIF($B$2:B1088,B1088)</f>
        <v>愛知県36</v>
      </c>
      <c r="B1088" s="44" t="s">
        <v>1383</v>
      </c>
      <c r="C1088" s="44" t="s">
        <v>1403</v>
      </c>
      <c r="D1088" s="44" t="str">
        <f t="shared" si="16"/>
        <v>愛知県新城市</v>
      </c>
      <c r="E1088" s="47" t="s">
        <v>2411</v>
      </c>
    </row>
    <row r="1089" spans="1:5" x14ac:dyDescent="0.4">
      <c r="A1089" s="46" t="str">
        <f>B1089&amp;COUNTIF($B$2:B1089,B1089)</f>
        <v>愛知県37</v>
      </c>
      <c r="B1089" s="44" t="s">
        <v>1383</v>
      </c>
      <c r="C1089" s="44" t="s">
        <v>1404</v>
      </c>
      <c r="D1089" s="44" t="str">
        <f t="shared" si="16"/>
        <v>愛知県東海市</v>
      </c>
      <c r="E1089" s="47" t="s">
        <v>2406</v>
      </c>
    </row>
    <row r="1090" spans="1:5" x14ac:dyDescent="0.4">
      <c r="A1090" s="46" t="str">
        <f>B1090&amp;COUNTIF($B$2:B1090,B1090)</f>
        <v>愛知県38</v>
      </c>
      <c r="B1090" s="44" t="s">
        <v>1383</v>
      </c>
      <c r="C1090" s="44" t="s">
        <v>1405</v>
      </c>
      <c r="D1090" s="44" t="str">
        <f t="shared" ref="D1090:D1153" si="17">B1090&amp;C1090</f>
        <v>愛知県大府市</v>
      </c>
      <c r="E1090" s="47" t="s">
        <v>2406</v>
      </c>
    </row>
    <row r="1091" spans="1:5" x14ac:dyDescent="0.4">
      <c r="A1091" s="46" t="str">
        <f>B1091&amp;COUNTIF($B$2:B1091,B1091)</f>
        <v>愛知県39</v>
      </c>
      <c r="B1091" s="44" t="s">
        <v>1383</v>
      </c>
      <c r="C1091" s="44" t="s">
        <v>1406</v>
      </c>
      <c r="D1091" s="44" t="str">
        <f t="shared" si="17"/>
        <v>愛知県知多市</v>
      </c>
      <c r="E1091" s="47" t="s">
        <v>2406</v>
      </c>
    </row>
    <row r="1092" spans="1:5" x14ac:dyDescent="0.4">
      <c r="A1092" s="46" t="str">
        <f>B1092&amp;COUNTIF($B$2:B1092,B1092)</f>
        <v>愛知県40</v>
      </c>
      <c r="B1092" s="44" t="s">
        <v>1383</v>
      </c>
      <c r="C1092" s="44" t="s">
        <v>1407</v>
      </c>
      <c r="D1092" s="44" t="str">
        <f t="shared" si="17"/>
        <v>愛知県知立市</v>
      </c>
      <c r="E1092" s="47" t="s">
        <v>2409</v>
      </c>
    </row>
    <row r="1093" spans="1:5" x14ac:dyDescent="0.4">
      <c r="A1093" s="46" t="str">
        <f>B1093&amp;COUNTIF($B$2:B1093,B1093)</f>
        <v>愛知県41</v>
      </c>
      <c r="B1093" s="44" t="s">
        <v>1383</v>
      </c>
      <c r="C1093" s="44" t="s">
        <v>1408</v>
      </c>
      <c r="D1093" s="44" t="str">
        <f t="shared" si="17"/>
        <v>愛知県尾張旭市</v>
      </c>
      <c r="E1093" s="47" t="s">
        <v>2405</v>
      </c>
    </row>
    <row r="1094" spans="1:5" x14ac:dyDescent="0.4">
      <c r="A1094" s="46" t="str">
        <f>B1094&amp;COUNTIF($B$2:B1094,B1094)</f>
        <v>愛知県42</v>
      </c>
      <c r="B1094" s="44" t="s">
        <v>1383</v>
      </c>
      <c r="C1094" s="44" t="s">
        <v>1409</v>
      </c>
      <c r="D1094" s="44" t="str">
        <f t="shared" si="17"/>
        <v>愛知県高浜市</v>
      </c>
      <c r="E1094" s="47" t="s">
        <v>2409</v>
      </c>
    </row>
    <row r="1095" spans="1:5" x14ac:dyDescent="0.4">
      <c r="A1095" s="46" t="str">
        <f>B1095&amp;COUNTIF($B$2:B1095,B1095)</f>
        <v>愛知県43</v>
      </c>
      <c r="B1095" s="44" t="s">
        <v>1383</v>
      </c>
      <c r="C1095" s="44" t="s">
        <v>1410</v>
      </c>
      <c r="D1095" s="44" t="str">
        <f t="shared" si="17"/>
        <v>愛知県岩倉市</v>
      </c>
      <c r="E1095" s="47" t="s">
        <v>2407</v>
      </c>
    </row>
    <row r="1096" spans="1:5" x14ac:dyDescent="0.4">
      <c r="A1096" s="46" t="str">
        <f>B1096&amp;COUNTIF($B$2:B1096,B1096)</f>
        <v>愛知県44</v>
      </c>
      <c r="B1096" s="44" t="s">
        <v>1383</v>
      </c>
      <c r="C1096" s="44" t="s">
        <v>1411</v>
      </c>
      <c r="D1096" s="44" t="str">
        <f t="shared" si="17"/>
        <v>愛知県豊明市</v>
      </c>
      <c r="E1096" s="47" t="s">
        <v>2405</v>
      </c>
    </row>
    <row r="1097" spans="1:5" x14ac:dyDescent="0.4">
      <c r="A1097" s="46" t="str">
        <f>B1097&amp;COUNTIF($B$2:B1097,B1097)</f>
        <v>愛知県45</v>
      </c>
      <c r="B1097" s="44" t="s">
        <v>1383</v>
      </c>
      <c r="C1097" s="44" t="s">
        <v>1412</v>
      </c>
      <c r="D1097" s="44" t="str">
        <f t="shared" si="17"/>
        <v>愛知県日進市</v>
      </c>
      <c r="E1097" s="47" t="s">
        <v>2405</v>
      </c>
    </row>
    <row r="1098" spans="1:5" x14ac:dyDescent="0.4">
      <c r="A1098" s="46" t="str">
        <f>B1098&amp;COUNTIF($B$2:B1098,B1098)</f>
        <v>愛知県46</v>
      </c>
      <c r="B1098" s="44" t="s">
        <v>1383</v>
      </c>
      <c r="C1098" s="44" t="s">
        <v>1413</v>
      </c>
      <c r="D1098" s="44" t="str">
        <f t="shared" si="17"/>
        <v>愛知県田原市</v>
      </c>
      <c r="E1098" s="47" t="s">
        <v>2402</v>
      </c>
    </row>
    <row r="1099" spans="1:5" x14ac:dyDescent="0.4">
      <c r="A1099" s="46" t="str">
        <f>B1099&amp;COUNTIF($B$2:B1099,B1099)</f>
        <v>愛知県47</v>
      </c>
      <c r="B1099" s="44" t="s">
        <v>1383</v>
      </c>
      <c r="C1099" s="44" t="s">
        <v>1414</v>
      </c>
      <c r="D1099" s="44" t="str">
        <f t="shared" si="17"/>
        <v>愛知県愛西市</v>
      </c>
      <c r="E1099" s="47" t="s">
        <v>2408</v>
      </c>
    </row>
    <row r="1100" spans="1:5" x14ac:dyDescent="0.4">
      <c r="A1100" s="46" t="str">
        <f>B1100&amp;COUNTIF($B$2:B1100,B1100)</f>
        <v>愛知県48</v>
      </c>
      <c r="B1100" s="44" t="s">
        <v>1383</v>
      </c>
      <c r="C1100" s="44" t="s">
        <v>1415</v>
      </c>
      <c r="D1100" s="44" t="str">
        <f t="shared" si="17"/>
        <v>愛知県清須市</v>
      </c>
      <c r="E1100" s="47" t="s">
        <v>2386</v>
      </c>
    </row>
    <row r="1101" spans="1:5" x14ac:dyDescent="0.4">
      <c r="A1101" s="46" t="str">
        <f>B1101&amp;COUNTIF($B$2:B1101,B1101)</f>
        <v>愛知県49</v>
      </c>
      <c r="B1101" s="44" t="s">
        <v>1383</v>
      </c>
      <c r="C1101" s="44" t="s">
        <v>1416</v>
      </c>
      <c r="D1101" s="44" t="str">
        <f t="shared" si="17"/>
        <v>愛知県北名古屋市</v>
      </c>
      <c r="E1101" s="47" t="s">
        <v>2386</v>
      </c>
    </row>
    <row r="1102" spans="1:5" x14ac:dyDescent="0.4">
      <c r="A1102" s="46" t="str">
        <f>B1102&amp;COUNTIF($B$2:B1102,B1102)</f>
        <v>愛知県50</v>
      </c>
      <c r="B1102" s="44" t="s">
        <v>1383</v>
      </c>
      <c r="C1102" s="44" t="s">
        <v>1417</v>
      </c>
      <c r="D1102" s="44" t="str">
        <f t="shared" si="17"/>
        <v>愛知県弥富市</v>
      </c>
      <c r="E1102" s="47" t="s">
        <v>2408</v>
      </c>
    </row>
    <row r="1103" spans="1:5" x14ac:dyDescent="0.4">
      <c r="A1103" s="46" t="str">
        <f>B1103&amp;COUNTIF($B$2:B1103,B1103)</f>
        <v>愛知県51</v>
      </c>
      <c r="B1103" s="44" t="s">
        <v>1383</v>
      </c>
      <c r="C1103" s="44" t="s">
        <v>1418</v>
      </c>
      <c r="D1103" s="44" t="str">
        <f t="shared" si="17"/>
        <v>愛知県みよし市</v>
      </c>
      <c r="E1103" s="47" t="s">
        <v>2410</v>
      </c>
    </row>
    <row r="1104" spans="1:5" x14ac:dyDescent="0.4">
      <c r="A1104" s="46" t="str">
        <f>B1104&amp;COUNTIF($B$2:B1104,B1104)</f>
        <v>愛知県52</v>
      </c>
      <c r="B1104" s="44" t="s">
        <v>1383</v>
      </c>
      <c r="C1104" s="44" t="s">
        <v>1419</v>
      </c>
      <c r="D1104" s="44" t="str">
        <f t="shared" si="17"/>
        <v>愛知県あま市</v>
      </c>
      <c r="E1104" s="47" t="s">
        <v>2408</v>
      </c>
    </row>
    <row r="1105" spans="1:5" x14ac:dyDescent="0.4">
      <c r="A1105" s="46" t="str">
        <f>B1105&amp;COUNTIF($B$2:B1105,B1105)</f>
        <v>愛知県53</v>
      </c>
      <c r="B1105" s="44" t="s">
        <v>1383</v>
      </c>
      <c r="C1105" s="44" t="s">
        <v>1420</v>
      </c>
      <c r="D1105" s="44" t="str">
        <f t="shared" si="17"/>
        <v>愛知県長久手市</v>
      </c>
      <c r="E1105" s="47" t="s">
        <v>2405</v>
      </c>
    </row>
    <row r="1106" spans="1:5" x14ac:dyDescent="0.4">
      <c r="A1106" s="46" t="str">
        <f>B1106&amp;COUNTIF($B$2:B1106,B1106)</f>
        <v>愛知県54</v>
      </c>
      <c r="B1106" s="44" t="s">
        <v>1383</v>
      </c>
      <c r="C1106" s="44" t="s">
        <v>1421</v>
      </c>
      <c r="D1106" s="44" t="str">
        <f t="shared" si="17"/>
        <v>愛知県東郷町</v>
      </c>
      <c r="E1106" s="47" t="s">
        <v>2405</v>
      </c>
    </row>
    <row r="1107" spans="1:5" x14ac:dyDescent="0.4">
      <c r="A1107" s="46" t="str">
        <f>B1107&amp;COUNTIF($B$2:B1107,B1107)</f>
        <v>愛知県55</v>
      </c>
      <c r="B1107" s="44" t="s">
        <v>1383</v>
      </c>
      <c r="C1107" s="44" t="s">
        <v>1422</v>
      </c>
      <c r="D1107" s="44" t="str">
        <f t="shared" si="17"/>
        <v>愛知県豊山町</v>
      </c>
      <c r="E1107" s="47" t="s">
        <v>2386</v>
      </c>
    </row>
    <row r="1108" spans="1:5" x14ac:dyDescent="0.4">
      <c r="A1108" s="46" t="str">
        <f>B1108&amp;COUNTIF($B$2:B1108,B1108)</f>
        <v>愛知県56</v>
      </c>
      <c r="B1108" s="44" t="s">
        <v>1383</v>
      </c>
      <c r="C1108" s="44" t="s">
        <v>1423</v>
      </c>
      <c r="D1108" s="44" t="str">
        <f t="shared" si="17"/>
        <v>愛知県大口町</v>
      </c>
      <c r="E1108" s="47" t="s">
        <v>2407</v>
      </c>
    </row>
    <row r="1109" spans="1:5" x14ac:dyDescent="0.4">
      <c r="A1109" s="46" t="str">
        <f>B1109&amp;COUNTIF($B$2:B1109,B1109)</f>
        <v>愛知県57</v>
      </c>
      <c r="B1109" s="44" t="s">
        <v>1383</v>
      </c>
      <c r="C1109" s="44" t="s">
        <v>1424</v>
      </c>
      <c r="D1109" s="44" t="str">
        <f t="shared" si="17"/>
        <v>愛知県扶桑町</v>
      </c>
      <c r="E1109" s="47" t="s">
        <v>2407</v>
      </c>
    </row>
    <row r="1110" spans="1:5" x14ac:dyDescent="0.4">
      <c r="A1110" s="46" t="str">
        <f>B1110&amp;COUNTIF($B$2:B1110,B1110)</f>
        <v>愛知県58</v>
      </c>
      <c r="B1110" s="44" t="s">
        <v>1383</v>
      </c>
      <c r="C1110" s="44" t="s">
        <v>1425</v>
      </c>
      <c r="D1110" s="44" t="str">
        <f t="shared" si="17"/>
        <v>愛知県大治町</v>
      </c>
      <c r="E1110" s="47" t="s">
        <v>2408</v>
      </c>
    </row>
    <row r="1111" spans="1:5" x14ac:dyDescent="0.4">
      <c r="A1111" s="46" t="str">
        <f>B1111&amp;COUNTIF($B$2:B1111,B1111)</f>
        <v>愛知県59</v>
      </c>
      <c r="B1111" s="44" t="s">
        <v>1383</v>
      </c>
      <c r="C1111" s="44" t="s">
        <v>1426</v>
      </c>
      <c r="D1111" s="44" t="str">
        <f t="shared" si="17"/>
        <v>愛知県蟹江町</v>
      </c>
      <c r="E1111" s="47" t="s">
        <v>2408</v>
      </c>
    </row>
    <row r="1112" spans="1:5" x14ac:dyDescent="0.4">
      <c r="A1112" s="46" t="str">
        <f>B1112&amp;COUNTIF($B$2:B1112,B1112)</f>
        <v>愛知県60</v>
      </c>
      <c r="B1112" s="44" t="s">
        <v>1383</v>
      </c>
      <c r="C1112" s="44" t="s">
        <v>1427</v>
      </c>
      <c r="D1112" s="44" t="str">
        <f t="shared" si="17"/>
        <v>愛知県飛島村</v>
      </c>
      <c r="E1112" s="47" t="s">
        <v>2408</v>
      </c>
    </row>
    <row r="1113" spans="1:5" x14ac:dyDescent="0.4">
      <c r="A1113" s="46" t="str">
        <f>B1113&amp;COUNTIF($B$2:B1113,B1113)</f>
        <v>愛知県61</v>
      </c>
      <c r="B1113" s="44" t="s">
        <v>1383</v>
      </c>
      <c r="C1113" s="44" t="s">
        <v>1428</v>
      </c>
      <c r="D1113" s="44" t="str">
        <f t="shared" si="17"/>
        <v>愛知県阿久比町</v>
      </c>
      <c r="E1113" s="47" t="s">
        <v>2406</v>
      </c>
    </row>
    <row r="1114" spans="1:5" x14ac:dyDescent="0.4">
      <c r="A1114" s="46" t="str">
        <f>B1114&amp;COUNTIF($B$2:B1114,B1114)</f>
        <v>愛知県62</v>
      </c>
      <c r="B1114" s="44" t="s">
        <v>1383</v>
      </c>
      <c r="C1114" s="44" t="s">
        <v>1429</v>
      </c>
      <c r="D1114" s="44" t="str">
        <f t="shared" si="17"/>
        <v>愛知県東浦町</v>
      </c>
      <c r="E1114" s="47" t="s">
        <v>2406</v>
      </c>
    </row>
    <row r="1115" spans="1:5" x14ac:dyDescent="0.4">
      <c r="A1115" s="46" t="str">
        <f>B1115&amp;COUNTIF($B$2:B1115,B1115)</f>
        <v>愛知県63</v>
      </c>
      <c r="B1115" s="44" t="s">
        <v>1383</v>
      </c>
      <c r="C1115" s="44" t="s">
        <v>1430</v>
      </c>
      <c r="D1115" s="44" t="str">
        <f t="shared" si="17"/>
        <v>愛知県南知多町</v>
      </c>
      <c r="E1115" s="47" t="s">
        <v>2406</v>
      </c>
    </row>
    <row r="1116" spans="1:5" x14ac:dyDescent="0.4">
      <c r="A1116" s="46" t="str">
        <f>B1116&amp;COUNTIF($B$2:B1116,B1116)</f>
        <v>愛知県64</v>
      </c>
      <c r="B1116" s="44" t="s">
        <v>1383</v>
      </c>
      <c r="C1116" s="44" t="s">
        <v>1203</v>
      </c>
      <c r="D1116" s="44" t="str">
        <f t="shared" si="17"/>
        <v>愛知県美浜町</v>
      </c>
      <c r="E1116" s="47" t="s">
        <v>2406</v>
      </c>
    </row>
    <row r="1117" spans="1:5" x14ac:dyDescent="0.4">
      <c r="A1117" s="46" t="str">
        <f>B1117&amp;COUNTIF($B$2:B1117,B1117)</f>
        <v>愛知県65</v>
      </c>
      <c r="B1117" s="44" t="s">
        <v>1383</v>
      </c>
      <c r="C1117" s="44" t="s">
        <v>1431</v>
      </c>
      <c r="D1117" s="44" t="str">
        <f t="shared" si="17"/>
        <v>愛知県武豊町</v>
      </c>
      <c r="E1117" s="47" t="s">
        <v>2406</v>
      </c>
    </row>
    <row r="1118" spans="1:5" x14ac:dyDescent="0.4">
      <c r="A1118" s="46" t="str">
        <f>B1118&amp;COUNTIF($B$2:B1118,B1118)</f>
        <v>愛知県66</v>
      </c>
      <c r="B1118" s="44" t="s">
        <v>1383</v>
      </c>
      <c r="C1118" s="44" t="s">
        <v>1432</v>
      </c>
      <c r="D1118" s="44" t="str">
        <f t="shared" si="17"/>
        <v>愛知県幸田町</v>
      </c>
      <c r="E1118" s="47" t="s">
        <v>2403</v>
      </c>
    </row>
    <row r="1119" spans="1:5" x14ac:dyDescent="0.4">
      <c r="A1119" s="46" t="str">
        <f>B1119&amp;COUNTIF($B$2:B1119,B1119)</f>
        <v>愛知県67</v>
      </c>
      <c r="B1119" s="44" t="s">
        <v>1383</v>
      </c>
      <c r="C1119" s="44" t="s">
        <v>1433</v>
      </c>
      <c r="D1119" s="44" t="str">
        <f t="shared" si="17"/>
        <v>愛知県設楽町</v>
      </c>
      <c r="E1119" s="47" t="s">
        <v>2411</v>
      </c>
    </row>
    <row r="1120" spans="1:5" x14ac:dyDescent="0.4">
      <c r="A1120" s="46" t="str">
        <f>B1120&amp;COUNTIF($B$2:B1120,B1120)</f>
        <v>愛知県68</v>
      </c>
      <c r="B1120" s="44" t="s">
        <v>1383</v>
      </c>
      <c r="C1120" s="44" t="s">
        <v>1434</v>
      </c>
      <c r="D1120" s="44" t="str">
        <f t="shared" si="17"/>
        <v>愛知県東栄町</v>
      </c>
      <c r="E1120" s="47" t="s">
        <v>2411</v>
      </c>
    </row>
    <row r="1121" spans="1:5" x14ac:dyDescent="0.4">
      <c r="A1121" s="46" t="str">
        <f>B1121&amp;COUNTIF($B$2:B1121,B1121)</f>
        <v>愛知県69</v>
      </c>
      <c r="B1121" s="44" t="s">
        <v>1383</v>
      </c>
      <c r="C1121" s="44" t="s">
        <v>1435</v>
      </c>
      <c r="D1121" s="44" t="str">
        <f t="shared" si="17"/>
        <v>愛知県豊根村</v>
      </c>
      <c r="E1121" s="47" t="s">
        <v>2411</v>
      </c>
    </row>
    <row r="1122" spans="1:5" x14ac:dyDescent="0.4">
      <c r="A1122" s="46" t="str">
        <f>B1122&amp;COUNTIF($B$2:B1122,B1122)</f>
        <v>三重県1</v>
      </c>
      <c r="B1122" s="44" t="s">
        <v>1436</v>
      </c>
      <c r="C1122" s="44" t="s">
        <v>1437</v>
      </c>
      <c r="D1122" s="44" t="str">
        <f t="shared" si="17"/>
        <v>三重県津市</v>
      </c>
      <c r="E1122" s="47" t="s">
        <v>2412</v>
      </c>
    </row>
    <row r="1123" spans="1:5" x14ac:dyDescent="0.4">
      <c r="A1123" s="46" t="str">
        <f>B1123&amp;COUNTIF($B$2:B1123,B1123)</f>
        <v>三重県2</v>
      </c>
      <c r="B1123" s="44" t="s">
        <v>1436</v>
      </c>
      <c r="C1123" s="44" t="s">
        <v>1438</v>
      </c>
      <c r="D1123" s="44" t="str">
        <f t="shared" si="17"/>
        <v>三重県四日市市</v>
      </c>
      <c r="E1123" s="47" t="s">
        <v>2413</v>
      </c>
    </row>
    <row r="1124" spans="1:5" x14ac:dyDescent="0.4">
      <c r="A1124" s="46" t="str">
        <f>B1124&amp;COUNTIF($B$2:B1124,B1124)</f>
        <v>三重県3</v>
      </c>
      <c r="B1124" s="44" t="s">
        <v>1436</v>
      </c>
      <c r="C1124" s="44" t="s">
        <v>1439</v>
      </c>
      <c r="D1124" s="44" t="str">
        <f t="shared" si="17"/>
        <v>三重県伊勢市</v>
      </c>
      <c r="E1124" s="47" t="s">
        <v>2414</v>
      </c>
    </row>
    <row r="1125" spans="1:5" x14ac:dyDescent="0.4">
      <c r="A1125" s="46" t="str">
        <f>B1125&amp;COUNTIF($B$2:B1125,B1125)</f>
        <v>三重県4</v>
      </c>
      <c r="B1125" s="44" t="s">
        <v>1436</v>
      </c>
      <c r="C1125" s="44" t="s">
        <v>1440</v>
      </c>
      <c r="D1125" s="44" t="str">
        <f t="shared" si="17"/>
        <v>三重県松阪市</v>
      </c>
      <c r="E1125" s="47" t="s">
        <v>2414</v>
      </c>
    </row>
    <row r="1126" spans="1:5" x14ac:dyDescent="0.4">
      <c r="A1126" s="46" t="str">
        <f>B1126&amp;COUNTIF($B$2:B1126,B1126)</f>
        <v>三重県5</v>
      </c>
      <c r="B1126" s="44" t="s">
        <v>1436</v>
      </c>
      <c r="C1126" s="44" t="s">
        <v>1441</v>
      </c>
      <c r="D1126" s="44" t="str">
        <f t="shared" si="17"/>
        <v>三重県桑名市</v>
      </c>
      <c r="E1126" s="47" t="s">
        <v>2413</v>
      </c>
    </row>
    <row r="1127" spans="1:5" x14ac:dyDescent="0.4">
      <c r="A1127" s="46" t="str">
        <f>B1127&amp;COUNTIF($B$2:B1127,B1127)</f>
        <v>三重県6</v>
      </c>
      <c r="B1127" s="44" t="s">
        <v>1436</v>
      </c>
      <c r="C1127" s="44" t="s">
        <v>1442</v>
      </c>
      <c r="D1127" s="44" t="str">
        <f t="shared" si="17"/>
        <v>三重県鈴鹿市</v>
      </c>
      <c r="E1127" s="47" t="s">
        <v>2413</v>
      </c>
    </row>
    <row r="1128" spans="1:5" x14ac:dyDescent="0.4">
      <c r="A1128" s="46" t="str">
        <f>B1128&amp;COUNTIF($B$2:B1128,B1128)</f>
        <v>三重県7</v>
      </c>
      <c r="B1128" s="44" t="s">
        <v>1436</v>
      </c>
      <c r="C1128" s="44" t="s">
        <v>1443</v>
      </c>
      <c r="D1128" s="44" t="str">
        <f t="shared" si="17"/>
        <v>三重県名張市</v>
      </c>
      <c r="E1128" s="47" t="s">
        <v>2412</v>
      </c>
    </row>
    <row r="1129" spans="1:5" x14ac:dyDescent="0.4">
      <c r="A1129" s="46" t="str">
        <f>B1129&amp;COUNTIF($B$2:B1129,B1129)</f>
        <v>三重県8</v>
      </c>
      <c r="B1129" s="44" t="s">
        <v>1436</v>
      </c>
      <c r="C1129" s="44" t="s">
        <v>1444</v>
      </c>
      <c r="D1129" s="44" t="str">
        <f t="shared" si="17"/>
        <v>三重県尾鷲市</v>
      </c>
      <c r="E1129" s="47" t="s">
        <v>2415</v>
      </c>
    </row>
    <row r="1130" spans="1:5" x14ac:dyDescent="0.4">
      <c r="A1130" s="46" t="str">
        <f>B1130&amp;COUNTIF($B$2:B1130,B1130)</f>
        <v>三重県9</v>
      </c>
      <c r="B1130" s="44" t="s">
        <v>1436</v>
      </c>
      <c r="C1130" s="44" t="s">
        <v>1445</v>
      </c>
      <c r="D1130" s="44" t="str">
        <f t="shared" si="17"/>
        <v>三重県亀山市</v>
      </c>
      <c r="E1130" s="47" t="s">
        <v>2413</v>
      </c>
    </row>
    <row r="1131" spans="1:5" x14ac:dyDescent="0.4">
      <c r="A1131" s="46" t="str">
        <f>B1131&amp;COUNTIF($B$2:B1131,B1131)</f>
        <v>三重県10</v>
      </c>
      <c r="B1131" s="44" t="s">
        <v>1436</v>
      </c>
      <c r="C1131" s="44" t="s">
        <v>1446</v>
      </c>
      <c r="D1131" s="44" t="str">
        <f t="shared" si="17"/>
        <v>三重県鳥羽市</v>
      </c>
      <c r="E1131" s="47" t="s">
        <v>2414</v>
      </c>
    </row>
    <row r="1132" spans="1:5" x14ac:dyDescent="0.4">
      <c r="A1132" s="46" t="str">
        <f>B1132&amp;COUNTIF($B$2:B1132,B1132)</f>
        <v>三重県11</v>
      </c>
      <c r="B1132" s="44" t="s">
        <v>1436</v>
      </c>
      <c r="C1132" s="44" t="s">
        <v>1447</v>
      </c>
      <c r="D1132" s="44" t="str">
        <f t="shared" si="17"/>
        <v>三重県熊野市</v>
      </c>
      <c r="E1132" s="47" t="s">
        <v>2415</v>
      </c>
    </row>
    <row r="1133" spans="1:5" x14ac:dyDescent="0.4">
      <c r="A1133" s="46" t="str">
        <f>B1133&amp;COUNTIF($B$2:B1133,B1133)</f>
        <v>三重県12</v>
      </c>
      <c r="B1133" s="44" t="s">
        <v>1436</v>
      </c>
      <c r="C1133" s="44" t="s">
        <v>1448</v>
      </c>
      <c r="D1133" s="44" t="str">
        <f t="shared" si="17"/>
        <v>三重県いなべ市</v>
      </c>
      <c r="E1133" s="47" t="s">
        <v>2413</v>
      </c>
    </row>
    <row r="1134" spans="1:5" x14ac:dyDescent="0.4">
      <c r="A1134" s="46" t="str">
        <f>B1134&amp;COUNTIF($B$2:B1134,B1134)</f>
        <v>三重県13</v>
      </c>
      <c r="B1134" s="44" t="s">
        <v>1436</v>
      </c>
      <c r="C1134" s="44" t="s">
        <v>1449</v>
      </c>
      <c r="D1134" s="44" t="str">
        <f t="shared" si="17"/>
        <v>三重県志摩市</v>
      </c>
      <c r="E1134" s="47" t="s">
        <v>2414</v>
      </c>
    </row>
    <row r="1135" spans="1:5" x14ac:dyDescent="0.4">
      <c r="A1135" s="46" t="str">
        <f>B1135&amp;COUNTIF($B$2:B1135,B1135)</f>
        <v>三重県14</v>
      </c>
      <c r="B1135" s="44" t="s">
        <v>1436</v>
      </c>
      <c r="C1135" s="44" t="s">
        <v>1450</v>
      </c>
      <c r="D1135" s="44" t="str">
        <f t="shared" si="17"/>
        <v>三重県伊賀市</v>
      </c>
      <c r="E1135" s="47" t="s">
        <v>2412</v>
      </c>
    </row>
    <row r="1136" spans="1:5" x14ac:dyDescent="0.4">
      <c r="A1136" s="46" t="str">
        <f>B1136&amp;COUNTIF($B$2:B1136,B1136)</f>
        <v>三重県15</v>
      </c>
      <c r="B1136" s="44" t="s">
        <v>1436</v>
      </c>
      <c r="C1136" s="44" t="s">
        <v>1451</v>
      </c>
      <c r="D1136" s="44" t="str">
        <f t="shared" si="17"/>
        <v>三重県木曽岬町</v>
      </c>
      <c r="E1136" s="47" t="s">
        <v>2413</v>
      </c>
    </row>
    <row r="1137" spans="1:5" x14ac:dyDescent="0.4">
      <c r="A1137" s="46" t="str">
        <f>B1137&amp;COUNTIF($B$2:B1137,B1137)</f>
        <v>三重県16</v>
      </c>
      <c r="B1137" s="44" t="s">
        <v>1436</v>
      </c>
      <c r="C1137" s="44" t="s">
        <v>1452</v>
      </c>
      <c r="D1137" s="44" t="str">
        <f t="shared" si="17"/>
        <v>三重県東員町</v>
      </c>
      <c r="E1137" s="47" t="s">
        <v>2413</v>
      </c>
    </row>
    <row r="1138" spans="1:5" x14ac:dyDescent="0.4">
      <c r="A1138" s="46" t="str">
        <f>B1138&amp;COUNTIF($B$2:B1138,B1138)</f>
        <v>三重県17</v>
      </c>
      <c r="B1138" s="44" t="s">
        <v>1436</v>
      </c>
      <c r="C1138" s="44" t="s">
        <v>1453</v>
      </c>
      <c r="D1138" s="44" t="str">
        <f t="shared" si="17"/>
        <v>三重県菰野町</v>
      </c>
      <c r="E1138" s="47" t="s">
        <v>2413</v>
      </c>
    </row>
    <row r="1139" spans="1:5" x14ac:dyDescent="0.4">
      <c r="A1139" s="46" t="str">
        <f>B1139&amp;COUNTIF($B$2:B1139,B1139)</f>
        <v>三重県18</v>
      </c>
      <c r="B1139" s="44" t="s">
        <v>1436</v>
      </c>
      <c r="C1139" s="44" t="s">
        <v>735</v>
      </c>
      <c r="D1139" s="44" t="str">
        <f t="shared" si="17"/>
        <v>三重県朝日町</v>
      </c>
      <c r="E1139" s="47" t="s">
        <v>2413</v>
      </c>
    </row>
    <row r="1140" spans="1:5" x14ac:dyDescent="0.4">
      <c r="A1140" s="46" t="str">
        <f>B1140&amp;COUNTIF($B$2:B1140,B1140)</f>
        <v>三重県19</v>
      </c>
      <c r="B1140" s="44" t="s">
        <v>1436</v>
      </c>
      <c r="C1140" s="44" t="s">
        <v>1454</v>
      </c>
      <c r="D1140" s="44" t="str">
        <f t="shared" si="17"/>
        <v>三重県川越町</v>
      </c>
      <c r="E1140" s="47" t="s">
        <v>2413</v>
      </c>
    </row>
    <row r="1141" spans="1:5" x14ac:dyDescent="0.4">
      <c r="A1141" s="46" t="str">
        <f>B1141&amp;COUNTIF($B$2:B1141,B1141)</f>
        <v>三重県20</v>
      </c>
      <c r="B1141" s="44" t="s">
        <v>1436</v>
      </c>
      <c r="C1141" s="44" t="s">
        <v>1455</v>
      </c>
      <c r="D1141" s="44" t="str">
        <f t="shared" si="17"/>
        <v>三重県多気町</v>
      </c>
      <c r="E1141" s="47" t="s">
        <v>2414</v>
      </c>
    </row>
    <row r="1142" spans="1:5" x14ac:dyDescent="0.4">
      <c r="A1142" s="46" t="str">
        <f>B1142&amp;COUNTIF($B$2:B1142,B1142)</f>
        <v>三重県21</v>
      </c>
      <c r="B1142" s="44" t="s">
        <v>1436</v>
      </c>
      <c r="C1142" s="44" t="s">
        <v>913</v>
      </c>
      <c r="D1142" s="44" t="str">
        <f t="shared" si="17"/>
        <v>三重県明和町</v>
      </c>
      <c r="E1142" s="47" t="s">
        <v>2414</v>
      </c>
    </row>
    <row r="1143" spans="1:5" x14ac:dyDescent="0.4">
      <c r="A1143" s="46" t="str">
        <f>B1143&amp;COUNTIF($B$2:B1143,B1143)</f>
        <v>三重県22</v>
      </c>
      <c r="B1143" s="44" t="s">
        <v>1436</v>
      </c>
      <c r="C1143" s="44" t="s">
        <v>1456</v>
      </c>
      <c r="D1143" s="44" t="str">
        <f t="shared" si="17"/>
        <v>三重県大台町</v>
      </c>
      <c r="E1143" s="47" t="s">
        <v>2414</v>
      </c>
    </row>
    <row r="1144" spans="1:5" x14ac:dyDescent="0.4">
      <c r="A1144" s="46" t="str">
        <f>B1144&amp;COUNTIF($B$2:B1144,B1144)</f>
        <v>三重県23</v>
      </c>
      <c r="B1144" s="44" t="s">
        <v>1436</v>
      </c>
      <c r="C1144" s="44" t="s">
        <v>1457</v>
      </c>
      <c r="D1144" s="44" t="str">
        <f t="shared" si="17"/>
        <v>三重県玉城町</v>
      </c>
      <c r="E1144" s="47" t="s">
        <v>2414</v>
      </c>
    </row>
    <row r="1145" spans="1:5" x14ac:dyDescent="0.4">
      <c r="A1145" s="46" t="str">
        <f>B1145&amp;COUNTIF($B$2:B1145,B1145)</f>
        <v>三重県24</v>
      </c>
      <c r="B1145" s="44" t="s">
        <v>1436</v>
      </c>
      <c r="C1145" s="44" t="s">
        <v>1458</v>
      </c>
      <c r="D1145" s="44" t="str">
        <f t="shared" si="17"/>
        <v>三重県度会町</v>
      </c>
      <c r="E1145" s="47" t="s">
        <v>2414</v>
      </c>
    </row>
    <row r="1146" spans="1:5" x14ac:dyDescent="0.4">
      <c r="A1146" s="46" t="str">
        <f>B1146&amp;COUNTIF($B$2:B1146,B1146)</f>
        <v>三重県25</v>
      </c>
      <c r="B1146" s="44" t="s">
        <v>1436</v>
      </c>
      <c r="C1146" s="44" t="s">
        <v>1459</v>
      </c>
      <c r="D1146" s="44" t="str">
        <f t="shared" si="17"/>
        <v>三重県大紀町</v>
      </c>
      <c r="E1146" s="47" t="s">
        <v>2414</v>
      </c>
    </row>
    <row r="1147" spans="1:5" x14ac:dyDescent="0.4">
      <c r="A1147" s="46" t="str">
        <f>B1147&amp;COUNTIF($B$2:B1147,B1147)</f>
        <v>三重県26</v>
      </c>
      <c r="B1147" s="44" t="s">
        <v>1436</v>
      </c>
      <c r="C1147" s="44" t="s">
        <v>1460</v>
      </c>
      <c r="D1147" s="44" t="str">
        <f t="shared" si="17"/>
        <v>三重県南伊勢町</v>
      </c>
      <c r="E1147" s="47" t="s">
        <v>2414</v>
      </c>
    </row>
    <row r="1148" spans="1:5" x14ac:dyDescent="0.4">
      <c r="A1148" s="46" t="str">
        <f>B1148&amp;COUNTIF($B$2:B1148,B1148)</f>
        <v>三重県27</v>
      </c>
      <c r="B1148" s="44" t="s">
        <v>1436</v>
      </c>
      <c r="C1148" s="44" t="s">
        <v>1461</v>
      </c>
      <c r="D1148" s="44" t="str">
        <f t="shared" si="17"/>
        <v>三重県紀北町</v>
      </c>
      <c r="E1148" s="47" t="s">
        <v>2415</v>
      </c>
    </row>
    <row r="1149" spans="1:5" x14ac:dyDescent="0.4">
      <c r="A1149" s="46" t="str">
        <f>B1149&amp;COUNTIF($B$2:B1149,B1149)</f>
        <v>三重県28</v>
      </c>
      <c r="B1149" s="44" t="s">
        <v>1436</v>
      </c>
      <c r="C1149" s="44" t="s">
        <v>1462</v>
      </c>
      <c r="D1149" s="44" t="str">
        <f t="shared" si="17"/>
        <v>三重県御浜町</v>
      </c>
      <c r="E1149" s="47" t="s">
        <v>2415</v>
      </c>
    </row>
    <row r="1150" spans="1:5" x14ac:dyDescent="0.4">
      <c r="A1150" s="46" t="str">
        <f>B1150&amp;COUNTIF($B$2:B1150,B1150)</f>
        <v>三重県29</v>
      </c>
      <c r="B1150" s="44" t="s">
        <v>1436</v>
      </c>
      <c r="C1150" s="44" t="s">
        <v>1463</v>
      </c>
      <c r="D1150" s="44" t="str">
        <f t="shared" si="17"/>
        <v>三重県紀宝町</v>
      </c>
      <c r="E1150" s="47" t="s">
        <v>2415</v>
      </c>
    </row>
    <row r="1151" spans="1:5" x14ac:dyDescent="0.4">
      <c r="A1151" s="46" t="str">
        <f>B1151&amp;COUNTIF($B$2:B1151,B1151)</f>
        <v>滋賀県1</v>
      </c>
      <c r="B1151" s="44" t="s">
        <v>1464</v>
      </c>
      <c r="C1151" s="44" t="s">
        <v>1465</v>
      </c>
      <c r="D1151" s="44" t="str">
        <f t="shared" si="17"/>
        <v>滋賀県大津市</v>
      </c>
      <c r="E1151" s="47" t="s">
        <v>2416</v>
      </c>
    </row>
    <row r="1152" spans="1:5" x14ac:dyDescent="0.4">
      <c r="A1152" s="46" t="str">
        <f>B1152&amp;COUNTIF($B$2:B1152,B1152)</f>
        <v>滋賀県2</v>
      </c>
      <c r="B1152" s="44" t="s">
        <v>1464</v>
      </c>
      <c r="C1152" s="44" t="s">
        <v>1466</v>
      </c>
      <c r="D1152" s="44" t="str">
        <f t="shared" si="17"/>
        <v>滋賀県彦根市</v>
      </c>
      <c r="E1152" s="47" t="s">
        <v>2417</v>
      </c>
    </row>
    <row r="1153" spans="1:5" x14ac:dyDescent="0.4">
      <c r="A1153" s="46" t="str">
        <f>B1153&amp;COUNTIF($B$2:B1153,B1153)</f>
        <v>滋賀県3</v>
      </c>
      <c r="B1153" s="44" t="s">
        <v>1464</v>
      </c>
      <c r="C1153" s="44" t="s">
        <v>1467</v>
      </c>
      <c r="D1153" s="44" t="str">
        <f t="shared" si="17"/>
        <v>滋賀県長浜市</v>
      </c>
      <c r="E1153" s="47" t="s">
        <v>2418</v>
      </c>
    </row>
    <row r="1154" spans="1:5" x14ac:dyDescent="0.4">
      <c r="A1154" s="46" t="str">
        <f>B1154&amp;COUNTIF($B$2:B1154,B1154)</f>
        <v>滋賀県4</v>
      </c>
      <c r="B1154" s="44" t="s">
        <v>1464</v>
      </c>
      <c r="C1154" s="44" t="s">
        <v>1468</v>
      </c>
      <c r="D1154" s="44" t="str">
        <f t="shared" ref="D1154:D1217" si="18">B1154&amp;C1154</f>
        <v>滋賀県近江八幡市</v>
      </c>
      <c r="E1154" s="47" t="s">
        <v>2419</v>
      </c>
    </row>
    <row r="1155" spans="1:5" x14ac:dyDescent="0.4">
      <c r="A1155" s="46" t="str">
        <f>B1155&amp;COUNTIF($B$2:B1155,B1155)</f>
        <v>滋賀県5</v>
      </c>
      <c r="B1155" s="44" t="s">
        <v>1464</v>
      </c>
      <c r="C1155" s="44" t="s">
        <v>1469</v>
      </c>
      <c r="D1155" s="44" t="str">
        <f t="shared" si="18"/>
        <v>滋賀県草津市</v>
      </c>
      <c r="E1155" s="47" t="s">
        <v>2420</v>
      </c>
    </row>
    <row r="1156" spans="1:5" x14ac:dyDescent="0.4">
      <c r="A1156" s="46" t="str">
        <f>B1156&amp;COUNTIF($B$2:B1156,B1156)</f>
        <v>滋賀県6</v>
      </c>
      <c r="B1156" s="44" t="s">
        <v>1464</v>
      </c>
      <c r="C1156" s="44" t="s">
        <v>1470</v>
      </c>
      <c r="D1156" s="44" t="str">
        <f t="shared" si="18"/>
        <v>滋賀県守山市</v>
      </c>
      <c r="E1156" s="47" t="s">
        <v>2420</v>
      </c>
    </row>
    <row r="1157" spans="1:5" x14ac:dyDescent="0.4">
      <c r="A1157" s="46" t="str">
        <f>B1157&amp;COUNTIF($B$2:B1157,B1157)</f>
        <v>滋賀県7</v>
      </c>
      <c r="B1157" s="44" t="s">
        <v>1464</v>
      </c>
      <c r="C1157" s="44" t="s">
        <v>1471</v>
      </c>
      <c r="D1157" s="44" t="str">
        <f t="shared" si="18"/>
        <v>滋賀県栗東市</v>
      </c>
      <c r="E1157" s="47" t="s">
        <v>2420</v>
      </c>
    </row>
    <row r="1158" spans="1:5" x14ac:dyDescent="0.4">
      <c r="A1158" s="46" t="str">
        <f>B1158&amp;COUNTIF($B$2:B1158,B1158)</f>
        <v>滋賀県8</v>
      </c>
      <c r="B1158" s="44" t="s">
        <v>1464</v>
      </c>
      <c r="C1158" s="44" t="s">
        <v>1472</v>
      </c>
      <c r="D1158" s="44" t="str">
        <f t="shared" si="18"/>
        <v>滋賀県甲賀市</v>
      </c>
      <c r="E1158" s="47" t="s">
        <v>2421</v>
      </c>
    </row>
    <row r="1159" spans="1:5" x14ac:dyDescent="0.4">
      <c r="A1159" s="46" t="str">
        <f>B1159&amp;COUNTIF($B$2:B1159,B1159)</f>
        <v>滋賀県9</v>
      </c>
      <c r="B1159" s="44" t="s">
        <v>1464</v>
      </c>
      <c r="C1159" s="44" t="s">
        <v>1473</v>
      </c>
      <c r="D1159" s="44" t="str">
        <f t="shared" si="18"/>
        <v>滋賀県野洲市</v>
      </c>
      <c r="E1159" s="47" t="s">
        <v>2420</v>
      </c>
    </row>
    <row r="1160" spans="1:5" x14ac:dyDescent="0.4">
      <c r="A1160" s="46" t="str">
        <f>B1160&amp;COUNTIF($B$2:B1160,B1160)</f>
        <v>滋賀県10</v>
      </c>
      <c r="B1160" s="44" t="s">
        <v>1464</v>
      </c>
      <c r="C1160" s="44" t="s">
        <v>1474</v>
      </c>
      <c r="D1160" s="44" t="str">
        <f t="shared" si="18"/>
        <v>滋賀県湖南市</v>
      </c>
      <c r="E1160" s="47" t="s">
        <v>2421</v>
      </c>
    </row>
    <row r="1161" spans="1:5" x14ac:dyDescent="0.4">
      <c r="A1161" s="46" t="str">
        <f>B1161&amp;COUNTIF($B$2:B1161,B1161)</f>
        <v>滋賀県11</v>
      </c>
      <c r="B1161" s="44" t="s">
        <v>1464</v>
      </c>
      <c r="C1161" s="44" t="s">
        <v>1475</v>
      </c>
      <c r="D1161" s="44" t="str">
        <f t="shared" si="18"/>
        <v>滋賀県高島市</v>
      </c>
      <c r="E1161" s="47" t="s">
        <v>2422</v>
      </c>
    </row>
    <row r="1162" spans="1:5" x14ac:dyDescent="0.4">
      <c r="A1162" s="46" t="str">
        <f>B1162&amp;COUNTIF($B$2:B1162,B1162)</f>
        <v>滋賀県12</v>
      </c>
      <c r="B1162" s="44" t="s">
        <v>1464</v>
      </c>
      <c r="C1162" s="44" t="s">
        <v>1476</v>
      </c>
      <c r="D1162" s="44" t="str">
        <f t="shared" si="18"/>
        <v>滋賀県東近江市</v>
      </c>
      <c r="E1162" s="47" t="s">
        <v>2419</v>
      </c>
    </row>
    <row r="1163" spans="1:5" x14ac:dyDescent="0.4">
      <c r="A1163" s="46" t="str">
        <f>B1163&amp;COUNTIF($B$2:B1163,B1163)</f>
        <v>滋賀県13</v>
      </c>
      <c r="B1163" s="44" t="s">
        <v>1464</v>
      </c>
      <c r="C1163" s="44" t="s">
        <v>1477</v>
      </c>
      <c r="D1163" s="44" t="str">
        <f t="shared" si="18"/>
        <v>滋賀県米原市</v>
      </c>
      <c r="E1163" s="47" t="s">
        <v>2418</v>
      </c>
    </row>
    <row r="1164" spans="1:5" x14ac:dyDescent="0.4">
      <c r="A1164" s="46" t="str">
        <f>B1164&amp;COUNTIF($B$2:B1164,B1164)</f>
        <v>滋賀県14</v>
      </c>
      <c r="B1164" s="44" t="s">
        <v>1464</v>
      </c>
      <c r="C1164" s="44" t="s">
        <v>1478</v>
      </c>
      <c r="D1164" s="44" t="str">
        <f t="shared" si="18"/>
        <v>滋賀県日野町</v>
      </c>
      <c r="E1164" s="47" t="s">
        <v>2419</v>
      </c>
    </row>
    <row r="1165" spans="1:5" x14ac:dyDescent="0.4">
      <c r="A1165" s="46" t="str">
        <f>B1165&amp;COUNTIF($B$2:B1165,B1165)</f>
        <v>滋賀県15</v>
      </c>
      <c r="B1165" s="44" t="s">
        <v>1464</v>
      </c>
      <c r="C1165" s="44" t="s">
        <v>1479</v>
      </c>
      <c r="D1165" s="44" t="str">
        <f t="shared" si="18"/>
        <v>滋賀県竜王町</v>
      </c>
      <c r="E1165" s="47" t="s">
        <v>2419</v>
      </c>
    </row>
    <row r="1166" spans="1:5" x14ac:dyDescent="0.4">
      <c r="A1166" s="46" t="str">
        <f>B1166&amp;COUNTIF($B$2:B1166,B1166)</f>
        <v>滋賀県16</v>
      </c>
      <c r="B1166" s="44" t="s">
        <v>1464</v>
      </c>
      <c r="C1166" s="44" t="s">
        <v>1480</v>
      </c>
      <c r="D1166" s="44" t="str">
        <f t="shared" si="18"/>
        <v>滋賀県愛荘町</v>
      </c>
      <c r="E1166" s="47" t="s">
        <v>2417</v>
      </c>
    </row>
    <row r="1167" spans="1:5" x14ac:dyDescent="0.4">
      <c r="A1167" s="46" t="str">
        <f>B1167&amp;COUNTIF($B$2:B1167,B1167)</f>
        <v>滋賀県17</v>
      </c>
      <c r="B1167" s="44" t="s">
        <v>1464</v>
      </c>
      <c r="C1167" s="44" t="s">
        <v>1481</v>
      </c>
      <c r="D1167" s="44" t="str">
        <f t="shared" si="18"/>
        <v>滋賀県豊郷町</v>
      </c>
      <c r="E1167" s="47" t="s">
        <v>2417</v>
      </c>
    </row>
    <row r="1168" spans="1:5" x14ac:dyDescent="0.4">
      <c r="A1168" s="46" t="str">
        <f>B1168&amp;COUNTIF($B$2:B1168,B1168)</f>
        <v>滋賀県18</v>
      </c>
      <c r="B1168" s="44" t="s">
        <v>1464</v>
      </c>
      <c r="C1168" s="44" t="s">
        <v>1482</v>
      </c>
      <c r="D1168" s="44" t="str">
        <f t="shared" si="18"/>
        <v>滋賀県甲良町</v>
      </c>
      <c r="E1168" s="47" t="s">
        <v>2417</v>
      </c>
    </row>
    <row r="1169" spans="1:5" x14ac:dyDescent="0.4">
      <c r="A1169" s="46" t="str">
        <f>B1169&amp;COUNTIF($B$2:B1169,B1169)</f>
        <v>滋賀県19</v>
      </c>
      <c r="B1169" s="44" t="s">
        <v>1464</v>
      </c>
      <c r="C1169" s="44" t="s">
        <v>1483</v>
      </c>
      <c r="D1169" s="44" t="str">
        <f t="shared" si="18"/>
        <v>滋賀県多賀町</v>
      </c>
      <c r="E1169" s="47" t="s">
        <v>2417</v>
      </c>
    </row>
    <row r="1170" spans="1:5" x14ac:dyDescent="0.4">
      <c r="A1170" s="46" t="str">
        <f>B1170&amp;COUNTIF($B$2:B1170,B1170)</f>
        <v>京都府1</v>
      </c>
      <c r="B1170" s="44" t="s">
        <v>1484</v>
      </c>
      <c r="C1170" s="44" t="s">
        <v>2423</v>
      </c>
      <c r="D1170" s="44" t="str">
        <f t="shared" si="18"/>
        <v>京都府京都市北区</v>
      </c>
      <c r="E1170" s="47" t="s">
        <v>2424</v>
      </c>
    </row>
    <row r="1171" spans="1:5" x14ac:dyDescent="0.4">
      <c r="A1171" s="46" t="str">
        <f>B1171&amp;COUNTIF($B$2:B1171,B1171)</f>
        <v>京都府2</v>
      </c>
      <c r="B1171" s="44" t="s">
        <v>1484</v>
      </c>
      <c r="C1171" s="44" t="s">
        <v>2425</v>
      </c>
      <c r="D1171" s="44" t="str">
        <f t="shared" si="18"/>
        <v>京都府京都市上京区</v>
      </c>
      <c r="E1171" s="47" t="s">
        <v>2424</v>
      </c>
    </row>
    <row r="1172" spans="1:5" x14ac:dyDescent="0.4">
      <c r="A1172" s="46" t="str">
        <f>B1172&amp;COUNTIF($B$2:B1172,B1172)</f>
        <v>京都府3</v>
      </c>
      <c r="B1172" s="44" t="s">
        <v>1484</v>
      </c>
      <c r="C1172" s="44" t="s">
        <v>2426</v>
      </c>
      <c r="D1172" s="44" t="str">
        <f t="shared" si="18"/>
        <v>京都府京都市左京区</v>
      </c>
      <c r="E1172" s="47" t="s">
        <v>2424</v>
      </c>
    </row>
    <row r="1173" spans="1:5" x14ac:dyDescent="0.4">
      <c r="A1173" s="46" t="str">
        <f>B1173&amp;COUNTIF($B$2:B1173,B1173)</f>
        <v>京都府4</v>
      </c>
      <c r="B1173" s="44" t="s">
        <v>1484</v>
      </c>
      <c r="C1173" s="44" t="s">
        <v>2427</v>
      </c>
      <c r="D1173" s="44" t="str">
        <f t="shared" si="18"/>
        <v>京都府京都市中京区</v>
      </c>
      <c r="E1173" s="47" t="s">
        <v>2424</v>
      </c>
    </row>
    <row r="1174" spans="1:5" x14ac:dyDescent="0.4">
      <c r="A1174" s="46" t="str">
        <f>B1174&amp;COUNTIF($B$2:B1174,B1174)</f>
        <v>京都府5</v>
      </c>
      <c r="B1174" s="44" t="s">
        <v>1484</v>
      </c>
      <c r="C1174" s="44" t="s">
        <v>2428</v>
      </c>
      <c r="D1174" s="44" t="str">
        <f t="shared" si="18"/>
        <v>京都府京都市東山区</v>
      </c>
      <c r="E1174" s="47" t="s">
        <v>2424</v>
      </c>
    </row>
    <row r="1175" spans="1:5" x14ac:dyDescent="0.4">
      <c r="A1175" s="46" t="str">
        <f>B1175&amp;COUNTIF($B$2:B1175,B1175)</f>
        <v>京都府6</v>
      </c>
      <c r="B1175" s="44" t="s">
        <v>1484</v>
      </c>
      <c r="C1175" s="44" t="s">
        <v>2429</v>
      </c>
      <c r="D1175" s="44" t="str">
        <f t="shared" si="18"/>
        <v>京都府京都市下京区</v>
      </c>
      <c r="E1175" s="47" t="s">
        <v>2424</v>
      </c>
    </row>
    <row r="1176" spans="1:5" x14ac:dyDescent="0.4">
      <c r="A1176" s="46" t="str">
        <f>B1176&amp;COUNTIF($B$2:B1176,B1176)</f>
        <v>京都府7</v>
      </c>
      <c r="B1176" s="44" t="s">
        <v>1484</v>
      </c>
      <c r="C1176" s="44" t="s">
        <v>2430</v>
      </c>
      <c r="D1176" s="44" t="str">
        <f t="shared" si="18"/>
        <v>京都府京都市南区</v>
      </c>
      <c r="E1176" s="47" t="s">
        <v>2424</v>
      </c>
    </row>
    <row r="1177" spans="1:5" x14ac:dyDescent="0.4">
      <c r="A1177" s="46" t="str">
        <f>B1177&amp;COUNTIF($B$2:B1177,B1177)</f>
        <v>京都府8</v>
      </c>
      <c r="B1177" s="44" t="s">
        <v>1484</v>
      </c>
      <c r="C1177" s="44" t="s">
        <v>2431</v>
      </c>
      <c r="D1177" s="44" t="str">
        <f t="shared" si="18"/>
        <v>京都府京都市右京区</v>
      </c>
      <c r="E1177" s="47" t="s">
        <v>2424</v>
      </c>
    </row>
    <row r="1178" spans="1:5" x14ac:dyDescent="0.4">
      <c r="A1178" s="46" t="str">
        <f>B1178&amp;COUNTIF($B$2:B1178,B1178)</f>
        <v>京都府9</v>
      </c>
      <c r="B1178" s="44" t="s">
        <v>1484</v>
      </c>
      <c r="C1178" s="44" t="s">
        <v>2432</v>
      </c>
      <c r="D1178" s="44" t="str">
        <f t="shared" si="18"/>
        <v>京都府京都市伏見区</v>
      </c>
      <c r="E1178" s="47" t="s">
        <v>2424</v>
      </c>
    </row>
    <row r="1179" spans="1:5" x14ac:dyDescent="0.4">
      <c r="A1179" s="46" t="str">
        <f>B1179&amp;COUNTIF($B$2:B1179,B1179)</f>
        <v>京都府10</v>
      </c>
      <c r="B1179" s="44" t="s">
        <v>1484</v>
      </c>
      <c r="C1179" s="44" t="s">
        <v>2433</v>
      </c>
      <c r="D1179" s="44" t="str">
        <f t="shared" si="18"/>
        <v>京都府京都市山科区</v>
      </c>
      <c r="E1179" s="47" t="s">
        <v>2424</v>
      </c>
    </row>
    <row r="1180" spans="1:5" x14ac:dyDescent="0.4">
      <c r="A1180" s="46" t="str">
        <f>B1180&amp;COUNTIF($B$2:B1180,B1180)</f>
        <v>京都府11</v>
      </c>
      <c r="B1180" s="44" t="s">
        <v>1484</v>
      </c>
      <c r="C1180" s="44" t="s">
        <v>2434</v>
      </c>
      <c r="D1180" s="44" t="str">
        <f t="shared" si="18"/>
        <v>京都府京都市西京区</v>
      </c>
      <c r="E1180" s="47" t="s">
        <v>2424</v>
      </c>
    </row>
    <row r="1181" spans="1:5" x14ac:dyDescent="0.4">
      <c r="A1181" s="46" t="str">
        <f>B1181&amp;COUNTIF($B$2:B1181,B1181)</f>
        <v>京都府12</v>
      </c>
      <c r="B1181" s="44" t="s">
        <v>1484</v>
      </c>
      <c r="C1181" s="44" t="s">
        <v>1485</v>
      </c>
      <c r="D1181" s="44" t="str">
        <f t="shared" si="18"/>
        <v>京都府福知山市</v>
      </c>
      <c r="E1181" s="47" t="s">
        <v>2435</v>
      </c>
    </row>
    <row r="1182" spans="1:5" x14ac:dyDescent="0.4">
      <c r="A1182" s="46" t="str">
        <f>B1182&amp;COUNTIF($B$2:B1182,B1182)</f>
        <v>京都府13</v>
      </c>
      <c r="B1182" s="44" t="s">
        <v>1484</v>
      </c>
      <c r="C1182" s="44" t="s">
        <v>1486</v>
      </c>
      <c r="D1182" s="44" t="str">
        <f t="shared" si="18"/>
        <v>京都府舞鶴市</v>
      </c>
      <c r="E1182" s="47" t="s">
        <v>2435</v>
      </c>
    </row>
    <row r="1183" spans="1:5" x14ac:dyDescent="0.4">
      <c r="A1183" s="46" t="str">
        <f>B1183&amp;COUNTIF($B$2:B1183,B1183)</f>
        <v>京都府14</v>
      </c>
      <c r="B1183" s="44" t="s">
        <v>1484</v>
      </c>
      <c r="C1183" s="44" t="s">
        <v>1487</v>
      </c>
      <c r="D1183" s="44" t="str">
        <f t="shared" si="18"/>
        <v>京都府綾部市</v>
      </c>
      <c r="E1183" s="47" t="s">
        <v>2435</v>
      </c>
    </row>
    <row r="1184" spans="1:5" x14ac:dyDescent="0.4">
      <c r="A1184" s="46" t="str">
        <f>B1184&amp;COUNTIF($B$2:B1184,B1184)</f>
        <v>京都府15</v>
      </c>
      <c r="B1184" s="44" t="s">
        <v>1484</v>
      </c>
      <c r="C1184" s="44" t="s">
        <v>1488</v>
      </c>
      <c r="D1184" s="44" t="str">
        <f t="shared" si="18"/>
        <v>京都府宇治市</v>
      </c>
      <c r="E1184" s="47" t="s">
        <v>2436</v>
      </c>
    </row>
    <row r="1185" spans="1:5" x14ac:dyDescent="0.4">
      <c r="A1185" s="46" t="str">
        <f>B1185&amp;COUNTIF($B$2:B1185,B1185)</f>
        <v>京都府16</v>
      </c>
      <c r="B1185" s="44" t="s">
        <v>1484</v>
      </c>
      <c r="C1185" s="44" t="s">
        <v>1489</v>
      </c>
      <c r="D1185" s="44" t="str">
        <f t="shared" si="18"/>
        <v>京都府宮津市</v>
      </c>
      <c r="E1185" s="47" t="s">
        <v>2437</v>
      </c>
    </row>
    <row r="1186" spans="1:5" x14ac:dyDescent="0.4">
      <c r="A1186" s="46" t="str">
        <f>B1186&amp;COUNTIF($B$2:B1186,B1186)</f>
        <v>京都府17</v>
      </c>
      <c r="B1186" s="44" t="s">
        <v>1484</v>
      </c>
      <c r="C1186" s="44" t="s">
        <v>1490</v>
      </c>
      <c r="D1186" s="44" t="str">
        <f t="shared" si="18"/>
        <v>京都府亀岡市</v>
      </c>
      <c r="E1186" s="47" t="s">
        <v>2438</v>
      </c>
    </row>
    <row r="1187" spans="1:5" x14ac:dyDescent="0.4">
      <c r="A1187" s="46" t="str">
        <f>B1187&amp;COUNTIF($B$2:B1187,B1187)</f>
        <v>京都府18</v>
      </c>
      <c r="B1187" s="44" t="s">
        <v>1484</v>
      </c>
      <c r="C1187" s="44" t="s">
        <v>1491</v>
      </c>
      <c r="D1187" s="44" t="str">
        <f t="shared" si="18"/>
        <v>京都府城陽市</v>
      </c>
      <c r="E1187" s="47" t="s">
        <v>2436</v>
      </c>
    </row>
    <row r="1188" spans="1:5" x14ac:dyDescent="0.4">
      <c r="A1188" s="46" t="str">
        <f>B1188&amp;COUNTIF($B$2:B1188,B1188)</f>
        <v>京都府19</v>
      </c>
      <c r="B1188" s="44" t="s">
        <v>1484</v>
      </c>
      <c r="C1188" s="44" t="s">
        <v>1492</v>
      </c>
      <c r="D1188" s="44" t="str">
        <f t="shared" si="18"/>
        <v>京都府向日市</v>
      </c>
      <c r="E1188" s="47" t="s">
        <v>2424</v>
      </c>
    </row>
    <row r="1189" spans="1:5" x14ac:dyDescent="0.4">
      <c r="A1189" s="46" t="str">
        <f>B1189&amp;COUNTIF($B$2:B1189,B1189)</f>
        <v>京都府20</v>
      </c>
      <c r="B1189" s="44" t="s">
        <v>1484</v>
      </c>
      <c r="C1189" s="44" t="s">
        <v>1493</v>
      </c>
      <c r="D1189" s="44" t="str">
        <f t="shared" si="18"/>
        <v>京都府長岡京市</v>
      </c>
      <c r="E1189" s="47" t="s">
        <v>2424</v>
      </c>
    </row>
    <row r="1190" spans="1:5" x14ac:dyDescent="0.4">
      <c r="A1190" s="46" t="str">
        <f>B1190&amp;COUNTIF($B$2:B1190,B1190)</f>
        <v>京都府21</v>
      </c>
      <c r="B1190" s="44" t="s">
        <v>1484</v>
      </c>
      <c r="C1190" s="44" t="s">
        <v>1494</v>
      </c>
      <c r="D1190" s="44" t="str">
        <f t="shared" si="18"/>
        <v>京都府八幡市</v>
      </c>
      <c r="E1190" s="47" t="s">
        <v>2436</v>
      </c>
    </row>
    <row r="1191" spans="1:5" x14ac:dyDescent="0.4">
      <c r="A1191" s="46" t="str">
        <f>B1191&amp;COUNTIF($B$2:B1191,B1191)</f>
        <v>京都府22</v>
      </c>
      <c r="B1191" s="44" t="s">
        <v>1484</v>
      </c>
      <c r="C1191" s="44" t="s">
        <v>1495</v>
      </c>
      <c r="D1191" s="44" t="str">
        <f t="shared" si="18"/>
        <v>京都府京田辺市</v>
      </c>
      <c r="E1191" s="47" t="s">
        <v>2436</v>
      </c>
    </row>
    <row r="1192" spans="1:5" x14ac:dyDescent="0.4">
      <c r="A1192" s="46" t="str">
        <f>B1192&amp;COUNTIF($B$2:B1192,B1192)</f>
        <v>京都府23</v>
      </c>
      <c r="B1192" s="44" t="s">
        <v>1484</v>
      </c>
      <c r="C1192" s="44" t="s">
        <v>1496</v>
      </c>
      <c r="D1192" s="44" t="str">
        <f t="shared" si="18"/>
        <v>京都府京丹後市</v>
      </c>
      <c r="E1192" s="47" t="s">
        <v>2437</v>
      </c>
    </row>
    <row r="1193" spans="1:5" x14ac:dyDescent="0.4">
      <c r="A1193" s="46" t="str">
        <f>B1193&amp;COUNTIF($B$2:B1193,B1193)</f>
        <v>京都府24</v>
      </c>
      <c r="B1193" s="44" t="s">
        <v>1484</v>
      </c>
      <c r="C1193" s="44" t="s">
        <v>1497</v>
      </c>
      <c r="D1193" s="44" t="str">
        <f t="shared" si="18"/>
        <v>京都府南丹市</v>
      </c>
      <c r="E1193" s="47" t="s">
        <v>2438</v>
      </c>
    </row>
    <row r="1194" spans="1:5" x14ac:dyDescent="0.4">
      <c r="A1194" s="46" t="str">
        <f>B1194&amp;COUNTIF($B$2:B1194,B1194)</f>
        <v>京都府25</v>
      </c>
      <c r="B1194" s="44" t="s">
        <v>1484</v>
      </c>
      <c r="C1194" s="44" t="s">
        <v>1498</v>
      </c>
      <c r="D1194" s="44" t="str">
        <f t="shared" si="18"/>
        <v>京都府木津川市</v>
      </c>
      <c r="E1194" s="47" t="s">
        <v>2439</v>
      </c>
    </row>
    <row r="1195" spans="1:5" x14ac:dyDescent="0.4">
      <c r="A1195" s="46" t="str">
        <f>B1195&amp;COUNTIF($B$2:B1195,B1195)</f>
        <v>京都府26</v>
      </c>
      <c r="B1195" s="44" t="s">
        <v>1484</v>
      </c>
      <c r="C1195" s="44" t="s">
        <v>1499</v>
      </c>
      <c r="D1195" s="44" t="str">
        <f t="shared" si="18"/>
        <v>京都府大山崎町</v>
      </c>
      <c r="E1195" s="47" t="s">
        <v>2424</v>
      </c>
    </row>
    <row r="1196" spans="1:5" x14ac:dyDescent="0.4">
      <c r="A1196" s="46" t="str">
        <f>B1196&amp;COUNTIF($B$2:B1196,B1196)</f>
        <v>京都府27</v>
      </c>
      <c r="B1196" s="44" t="s">
        <v>1484</v>
      </c>
      <c r="C1196" s="44" t="s">
        <v>1500</v>
      </c>
      <c r="D1196" s="44" t="str">
        <f t="shared" si="18"/>
        <v>京都府久御山町</v>
      </c>
      <c r="E1196" s="47" t="s">
        <v>2436</v>
      </c>
    </row>
    <row r="1197" spans="1:5" x14ac:dyDescent="0.4">
      <c r="A1197" s="46" t="str">
        <f>B1197&amp;COUNTIF($B$2:B1197,B1197)</f>
        <v>京都府28</v>
      </c>
      <c r="B1197" s="44" t="s">
        <v>1484</v>
      </c>
      <c r="C1197" s="44" t="s">
        <v>1501</v>
      </c>
      <c r="D1197" s="44" t="str">
        <f t="shared" si="18"/>
        <v>京都府井手町</v>
      </c>
      <c r="E1197" s="47" t="s">
        <v>2436</v>
      </c>
    </row>
    <row r="1198" spans="1:5" x14ac:dyDescent="0.4">
      <c r="A1198" s="46" t="str">
        <f>B1198&amp;COUNTIF($B$2:B1198,B1198)</f>
        <v>京都府29</v>
      </c>
      <c r="B1198" s="44" t="s">
        <v>1484</v>
      </c>
      <c r="C1198" s="44" t="s">
        <v>1502</v>
      </c>
      <c r="D1198" s="44" t="str">
        <f t="shared" si="18"/>
        <v>京都府宇治田原町</v>
      </c>
      <c r="E1198" s="47" t="s">
        <v>2436</v>
      </c>
    </row>
    <row r="1199" spans="1:5" x14ac:dyDescent="0.4">
      <c r="A1199" s="46" t="str">
        <f>B1199&amp;COUNTIF($B$2:B1199,B1199)</f>
        <v>京都府30</v>
      </c>
      <c r="B1199" s="44" t="s">
        <v>1484</v>
      </c>
      <c r="C1199" s="44" t="s">
        <v>1503</v>
      </c>
      <c r="D1199" s="44" t="str">
        <f t="shared" si="18"/>
        <v>京都府笠置町</v>
      </c>
      <c r="E1199" s="47" t="s">
        <v>2439</v>
      </c>
    </row>
    <row r="1200" spans="1:5" x14ac:dyDescent="0.4">
      <c r="A1200" s="46" t="str">
        <f>B1200&amp;COUNTIF($B$2:B1200,B1200)</f>
        <v>京都府31</v>
      </c>
      <c r="B1200" s="44" t="s">
        <v>1484</v>
      </c>
      <c r="C1200" s="44" t="s">
        <v>1504</v>
      </c>
      <c r="D1200" s="44" t="str">
        <f t="shared" si="18"/>
        <v>京都府和束町</v>
      </c>
      <c r="E1200" s="47" t="s">
        <v>2439</v>
      </c>
    </row>
    <row r="1201" spans="1:5" x14ac:dyDescent="0.4">
      <c r="A1201" s="46" t="str">
        <f>B1201&amp;COUNTIF($B$2:B1201,B1201)</f>
        <v>京都府32</v>
      </c>
      <c r="B1201" s="44" t="s">
        <v>1484</v>
      </c>
      <c r="C1201" s="44" t="s">
        <v>1505</v>
      </c>
      <c r="D1201" s="44" t="str">
        <f t="shared" si="18"/>
        <v>京都府精華町</v>
      </c>
      <c r="E1201" s="47" t="s">
        <v>2439</v>
      </c>
    </row>
    <row r="1202" spans="1:5" x14ac:dyDescent="0.4">
      <c r="A1202" s="46" t="str">
        <f>B1202&amp;COUNTIF($B$2:B1202,B1202)</f>
        <v>京都府33</v>
      </c>
      <c r="B1202" s="44" t="s">
        <v>1484</v>
      </c>
      <c r="C1202" s="44" t="s">
        <v>1506</v>
      </c>
      <c r="D1202" s="44" t="str">
        <f t="shared" si="18"/>
        <v>京都府南山城村</v>
      </c>
      <c r="E1202" s="47" t="s">
        <v>2439</v>
      </c>
    </row>
    <row r="1203" spans="1:5" x14ac:dyDescent="0.4">
      <c r="A1203" s="46" t="str">
        <f>B1203&amp;COUNTIF($B$2:B1203,B1203)</f>
        <v>京都府34</v>
      </c>
      <c r="B1203" s="44" t="s">
        <v>1484</v>
      </c>
      <c r="C1203" s="44" t="s">
        <v>1507</v>
      </c>
      <c r="D1203" s="44" t="str">
        <f t="shared" si="18"/>
        <v>京都府京丹波町</v>
      </c>
      <c r="E1203" s="47" t="s">
        <v>2438</v>
      </c>
    </row>
    <row r="1204" spans="1:5" x14ac:dyDescent="0.4">
      <c r="A1204" s="46" t="str">
        <f>B1204&amp;COUNTIF($B$2:B1204,B1204)</f>
        <v>京都府35</v>
      </c>
      <c r="B1204" s="44" t="s">
        <v>1484</v>
      </c>
      <c r="C1204" s="44" t="s">
        <v>1508</v>
      </c>
      <c r="D1204" s="44" t="str">
        <f t="shared" si="18"/>
        <v>京都府伊根町</v>
      </c>
      <c r="E1204" s="47" t="s">
        <v>2437</v>
      </c>
    </row>
    <row r="1205" spans="1:5" x14ac:dyDescent="0.4">
      <c r="A1205" s="46" t="str">
        <f>B1205&amp;COUNTIF($B$2:B1205,B1205)</f>
        <v>京都府36</v>
      </c>
      <c r="B1205" s="44" t="s">
        <v>1484</v>
      </c>
      <c r="C1205" s="44" t="s">
        <v>1509</v>
      </c>
      <c r="D1205" s="44" t="str">
        <f t="shared" si="18"/>
        <v>京都府与謝野町</v>
      </c>
      <c r="E1205" s="47" t="s">
        <v>2437</v>
      </c>
    </row>
    <row r="1206" spans="1:5" x14ac:dyDescent="0.4">
      <c r="A1206" s="46" t="str">
        <f>B1206&amp;COUNTIF($B$2:B1206,B1206)</f>
        <v>大阪府1</v>
      </c>
      <c r="B1206" s="44" t="s">
        <v>1510</v>
      </c>
      <c r="C1206" s="44" t="s">
        <v>2440</v>
      </c>
      <c r="D1206" s="44" t="str">
        <f t="shared" si="18"/>
        <v>大阪府大阪市都島区</v>
      </c>
      <c r="E1206" s="47" t="s">
        <v>1511</v>
      </c>
    </row>
    <row r="1207" spans="1:5" x14ac:dyDescent="0.4">
      <c r="A1207" s="46" t="str">
        <f>B1207&amp;COUNTIF($B$2:B1207,B1207)</f>
        <v>大阪府2</v>
      </c>
      <c r="B1207" s="44" t="s">
        <v>1510</v>
      </c>
      <c r="C1207" s="44" t="s">
        <v>2441</v>
      </c>
      <c r="D1207" s="44" t="str">
        <f t="shared" si="18"/>
        <v>大阪府大阪市福島区</v>
      </c>
      <c r="E1207" s="47" t="s">
        <v>1511</v>
      </c>
    </row>
    <row r="1208" spans="1:5" x14ac:dyDescent="0.4">
      <c r="A1208" s="46" t="str">
        <f>B1208&amp;COUNTIF($B$2:B1208,B1208)</f>
        <v>大阪府3</v>
      </c>
      <c r="B1208" s="44" t="s">
        <v>1510</v>
      </c>
      <c r="C1208" s="44" t="s">
        <v>2442</v>
      </c>
      <c r="D1208" s="44" t="str">
        <f t="shared" si="18"/>
        <v>大阪府大阪市此花区</v>
      </c>
      <c r="E1208" s="47" t="s">
        <v>1511</v>
      </c>
    </row>
    <row r="1209" spans="1:5" x14ac:dyDescent="0.4">
      <c r="A1209" s="46" t="str">
        <f>B1209&amp;COUNTIF($B$2:B1209,B1209)</f>
        <v>大阪府4</v>
      </c>
      <c r="B1209" s="44" t="s">
        <v>1510</v>
      </c>
      <c r="C1209" s="44" t="s">
        <v>2443</v>
      </c>
      <c r="D1209" s="44" t="str">
        <f t="shared" si="18"/>
        <v>大阪府大阪市西区</v>
      </c>
      <c r="E1209" s="47" t="s">
        <v>1511</v>
      </c>
    </row>
    <row r="1210" spans="1:5" x14ac:dyDescent="0.4">
      <c r="A1210" s="46" t="str">
        <f>B1210&amp;COUNTIF($B$2:B1210,B1210)</f>
        <v>大阪府5</v>
      </c>
      <c r="B1210" s="44" t="s">
        <v>1510</v>
      </c>
      <c r="C1210" s="44" t="s">
        <v>2444</v>
      </c>
      <c r="D1210" s="44" t="str">
        <f t="shared" si="18"/>
        <v>大阪府大阪市港区</v>
      </c>
      <c r="E1210" s="47" t="s">
        <v>1511</v>
      </c>
    </row>
    <row r="1211" spans="1:5" x14ac:dyDescent="0.4">
      <c r="A1211" s="46" t="str">
        <f>B1211&amp;COUNTIF($B$2:B1211,B1211)</f>
        <v>大阪府6</v>
      </c>
      <c r="B1211" s="44" t="s">
        <v>1510</v>
      </c>
      <c r="C1211" s="44" t="s">
        <v>2445</v>
      </c>
      <c r="D1211" s="44" t="str">
        <f t="shared" si="18"/>
        <v>大阪府大阪市大正区</v>
      </c>
      <c r="E1211" s="47" t="s">
        <v>1511</v>
      </c>
    </row>
    <row r="1212" spans="1:5" x14ac:dyDescent="0.4">
      <c r="A1212" s="46" t="str">
        <f>B1212&amp;COUNTIF($B$2:B1212,B1212)</f>
        <v>大阪府7</v>
      </c>
      <c r="B1212" s="44" t="s">
        <v>1510</v>
      </c>
      <c r="C1212" s="44" t="s">
        <v>2446</v>
      </c>
      <c r="D1212" s="44" t="str">
        <f t="shared" si="18"/>
        <v>大阪府大阪市天王寺区</v>
      </c>
      <c r="E1212" s="47" t="s">
        <v>1511</v>
      </c>
    </row>
    <row r="1213" spans="1:5" x14ac:dyDescent="0.4">
      <c r="A1213" s="46" t="str">
        <f>B1213&amp;COUNTIF($B$2:B1213,B1213)</f>
        <v>大阪府8</v>
      </c>
      <c r="B1213" s="44" t="s">
        <v>1510</v>
      </c>
      <c r="C1213" s="44" t="s">
        <v>2447</v>
      </c>
      <c r="D1213" s="44" t="str">
        <f t="shared" si="18"/>
        <v>大阪府大阪市浪速区</v>
      </c>
      <c r="E1213" s="47" t="s">
        <v>1511</v>
      </c>
    </row>
    <row r="1214" spans="1:5" x14ac:dyDescent="0.4">
      <c r="A1214" s="46" t="str">
        <f>B1214&amp;COUNTIF($B$2:B1214,B1214)</f>
        <v>大阪府9</v>
      </c>
      <c r="B1214" s="44" t="s">
        <v>1510</v>
      </c>
      <c r="C1214" s="44" t="s">
        <v>2448</v>
      </c>
      <c r="D1214" s="44" t="str">
        <f t="shared" si="18"/>
        <v>大阪府大阪市西淀川区</v>
      </c>
      <c r="E1214" s="47" t="s">
        <v>1511</v>
      </c>
    </row>
    <row r="1215" spans="1:5" x14ac:dyDescent="0.4">
      <c r="A1215" s="46" t="str">
        <f>B1215&amp;COUNTIF($B$2:B1215,B1215)</f>
        <v>大阪府10</v>
      </c>
      <c r="B1215" s="44" t="s">
        <v>1510</v>
      </c>
      <c r="C1215" s="44" t="s">
        <v>2449</v>
      </c>
      <c r="D1215" s="44" t="str">
        <f t="shared" si="18"/>
        <v>大阪府大阪市東淀川区</v>
      </c>
      <c r="E1215" s="47" t="s">
        <v>1511</v>
      </c>
    </row>
    <row r="1216" spans="1:5" x14ac:dyDescent="0.4">
      <c r="A1216" s="46" t="str">
        <f>B1216&amp;COUNTIF($B$2:B1216,B1216)</f>
        <v>大阪府11</v>
      </c>
      <c r="B1216" s="44" t="s">
        <v>1510</v>
      </c>
      <c r="C1216" s="44" t="s">
        <v>2450</v>
      </c>
      <c r="D1216" s="44" t="str">
        <f t="shared" si="18"/>
        <v>大阪府大阪市東成区</v>
      </c>
      <c r="E1216" s="47" t="s">
        <v>1511</v>
      </c>
    </row>
    <row r="1217" spans="1:5" x14ac:dyDescent="0.4">
      <c r="A1217" s="46" t="str">
        <f>B1217&amp;COUNTIF($B$2:B1217,B1217)</f>
        <v>大阪府12</v>
      </c>
      <c r="B1217" s="44" t="s">
        <v>1510</v>
      </c>
      <c r="C1217" s="44" t="s">
        <v>2451</v>
      </c>
      <c r="D1217" s="44" t="str">
        <f t="shared" si="18"/>
        <v>大阪府大阪市生野区</v>
      </c>
      <c r="E1217" s="47" t="s">
        <v>1511</v>
      </c>
    </row>
    <row r="1218" spans="1:5" x14ac:dyDescent="0.4">
      <c r="A1218" s="46" t="str">
        <f>B1218&amp;COUNTIF($B$2:B1218,B1218)</f>
        <v>大阪府13</v>
      </c>
      <c r="B1218" s="44" t="s">
        <v>1510</v>
      </c>
      <c r="C1218" s="44" t="s">
        <v>2452</v>
      </c>
      <c r="D1218" s="44" t="str">
        <f t="shared" ref="D1218:D1281" si="19">B1218&amp;C1218</f>
        <v>大阪府大阪市旭区</v>
      </c>
      <c r="E1218" s="47" t="s">
        <v>1511</v>
      </c>
    </row>
    <row r="1219" spans="1:5" x14ac:dyDescent="0.4">
      <c r="A1219" s="46" t="str">
        <f>B1219&amp;COUNTIF($B$2:B1219,B1219)</f>
        <v>大阪府14</v>
      </c>
      <c r="B1219" s="44" t="s">
        <v>1510</v>
      </c>
      <c r="C1219" s="44" t="s">
        <v>2453</v>
      </c>
      <c r="D1219" s="44" t="str">
        <f t="shared" si="19"/>
        <v>大阪府大阪市城東区</v>
      </c>
      <c r="E1219" s="47" t="s">
        <v>1511</v>
      </c>
    </row>
    <row r="1220" spans="1:5" x14ac:dyDescent="0.4">
      <c r="A1220" s="46" t="str">
        <f>B1220&amp;COUNTIF($B$2:B1220,B1220)</f>
        <v>大阪府15</v>
      </c>
      <c r="B1220" s="44" t="s">
        <v>1510</v>
      </c>
      <c r="C1220" s="44" t="s">
        <v>2454</v>
      </c>
      <c r="D1220" s="44" t="str">
        <f t="shared" si="19"/>
        <v>大阪府大阪市阿倍野区</v>
      </c>
      <c r="E1220" s="47" t="s">
        <v>1511</v>
      </c>
    </row>
    <row r="1221" spans="1:5" x14ac:dyDescent="0.4">
      <c r="A1221" s="46" t="str">
        <f>B1221&amp;COUNTIF($B$2:B1221,B1221)</f>
        <v>大阪府16</v>
      </c>
      <c r="B1221" s="44" t="s">
        <v>1510</v>
      </c>
      <c r="C1221" s="44" t="s">
        <v>2455</v>
      </c>
      <c r="D1221" s="44" t="str">
        <f t="shared" si="19"/>
        <v>大阪府大阪市住吉区</v>
      </c>
      <c r="E1221" s="47" t="s">
        <v>1511</v>
      </c>
    </row>
    <row r="1222" spans="1:5" x14ac:dyDescent="0.4">
      <c r="A1222" s="46" t="str">
        <f>B1222&amp;COUNTIF($B$2:B1222,B1222)</f>
        <v>大阪府17</v>
      </c>
      <c r="B1222" s="44" t="s">
        <v>1510</v>
      </c>
      <c r="C1222" s="44" t="s">
        <v>2456</v>
      </c>
      <c r="D1222" s="44" t="str">
        <f t="shared" si="19"/>
        <v>大阪府大阪市東住吉区</v>
      </c>
      <c r="E1222" s="47" t="s">
        <v>1511</v>
      </c>
    </row>
    <row r="1223" spans="1:5" x14ac:dyDescent="0.4">
      <c r="A1223" s="46" t="str">
        <f>B1223&amp;COUNTIF($B$2:B1223,B1223)</f>
        <v>大阪府18</v>
      </c>
      <c r="B1223" s="44" t="s">
        <v>1510</v>
      </c>
      <c r="C1223" s="44" t="s">
        <v>2457</v>
      </c>
      <c r="D1223" s="44" t="str">
        <f t="shared" si="19"/>
        <v>大阪府大阪市西成区</v>
      </c>
      <c r="E1223" s="47" t="s">
        <v>1511</v>
      </c>
    </row>
    <row r="1224" spans="1:5" x14ac:dyDescent="0.4">
      <c r="A1224" s="46" t="str">
        <f>B1224&amp;COUNTIF($B$2:B1224,B1224)</f>
        <v>大阪府19</v>
      </c>
      <c r="B1224" s="44" t="s">
        <v>1510</v>
      </c>
      <c r="C1224" s="44" t="s">
        <v>2458</v>
      </c>
      <c r="D1224" s="44" t="str">
        <f t="shared" si="19"/>
        <v>大阪府大阪市淀川区</v>
      </c>
      <c r="E1224" s="47" t="s">
        <v>1511</v>
      </c>
    </row>
    <row r="1225" spans="1:5" x14ac:dyDescent="0.4">
      <c r="A1225" s="46" t="str">
        <f>B1225&amp;COUNTIF($B$2:B1225,B1225)</f>
        <v>大阪府20</v>
      </c>
      <c r="B1225" s="44" t="s">
        <v>1510</v>
      </c>
      <c r="C1225" s="44" t="s">
        <v>2459</v>
      </c>
      <c r="D1225" s="44" t="str">
        <f t="shared" si="19"/>
        <v>大阪府大阪市鶴見区</v>
      </c>
      <c r="E1225" s="47" t="s">
        <v>1511</v>
      </c>
    </row>
    <row r="1226" spans="1:5" x14ac:dyDescent="0.4">
      <c r="A1226" s="46" t="str">
        <f>B1226&amp;COUNTIF($B$2:B1226,B1226)</f>
        <v>大阪府21</v>
      </c>
      <c r="B1226" s="44" t="s">
        <v>1510</v>
      </c>
      <c r="C1226" s="44" t="s">
        <v>2460</v>
      </c>
      <c r="D1226" s="44" t="str">
        <f t="shared" si="19"/>
        <v>大阪府大阪市住之江区</v>
      </c>
      <c r="E1226" s="47" t="s">
        <v>1511</v>
      </c>
    </row>
    <row r="1227" spans="1:5" x14ac:dyDescent="0.4">
      <c r="A1227" s="46" t="str">
        <f>B1227&amp;COUNTIF($B$2:B1227,B1227)</f>
        <v>大阪府22</v>
      </c>
      <c r="B1227" s="44" t="s">
        <v>1510</v>
      </c>
      <c r="C1227" s="44" t="s">
        <v>2461</v>
      </c>
      <c r="D1227" s="44" t="str">
        <f t="shared" si="19"/>
        <v>大阪府大阪市平野区</v>
      </c>
      <c r="E1227" s="47" t="s">
        <v>1511</v>
      </c>
    </row>
    <row r="1228" spans="1:5" x14ac:dyDescent="0.4">
      <c r="A1228" s="46" t="str">
        <f>B1228&amp;COUNTIF($B$2:B1228,B1228)</f>
        <v>大阪府23</v>
      </c>
      <c r="B1228" s="44" t="s">
        <v>1510</v>
      </c>
      <c r="C1228" s="44" t="s">
        <v>2462</v>
      </c>
      <c r="D1228" s="44" t="str">
        <f t="shared" si="19"/>
        <v>大阪府大阪市北区</v>
      </c>
      <c r="E1228" s="47" t="s">
        <v>1511</v>
      </c>
    </row>
    <row r="1229" spans="1:5" x14ac:dyDescent="0.4">
      <c r="A1229" s="46" t="str">
        <f>B1229&amp;COUNTIF($B$2:B1229,B1229)</f>
        <v>大阪府24</v>
      </c>
      <c r="B1229" s="44" t="s">
        <v>1510</v>
      </c>
      <c r="C1229" s="44" t="s">
        <v>2463</v>
      </c>
      <c r="D1229" s="44" t="str">
        <f t="shared" si="19"/>
        <v>大阪府大阪市中央区</v>
      </c>
      <c r="E1229" s="47" t="s">
        <v>1511</v>
      </c>
    </row>
    <row r="1230" spans="1:5" x14ac:dyDescent="0.4">
      <c r="A1230" s="46" t="str">
        <f>B1230&amp;COUNTIF($B$2:B1230,B1230)</f>
        <v>大阪府25</v>
      </c>
      <c r="B1230" s="44" t="s">
        <v>1510</v>
      </c>
      <c r="C1230" s="44" t="s">
        <v>2464</v>
      </c>
      <c r="D1230" s="44" t="str">
        <f t="shared" si="19"/>
        <v>大阪府堺市堺区</v>
      </c>
      <c r="E1230" s="47" t="s">
        <v>1512</v>
      </c>
    </row>
    <row r="1231" spans="1:5" x14ac:dyDescent="0.4">
      <c r="A1231" s="46" t="str">
        <f>B1231&amp;COUNTIF($B$2:B1231,B1231)</f>
        <v>大阪府26</v>
      </c>
      <c r="B1231" s="44" t="s">
        <v>1510</v>
      </c>
      <c r="C1231" s="44" t="s">
        <v>2465</v>
      </c>
      <c r="D1231" s="44" t="str">
        <f t="shared" si="19"/>
        <v>大阪府堺市中区</v>
      </c>
      <c r="E1231" s="47" t="s">
        <v>1512</v>
      </c>
    </row>
    <row r="1232" spans="1:5" x14ac:dyDescent="0.4">
      <c r="A1232" s="46" t="str">
        <f>B1232&amp;COUNTIF($B$2:B1232,B1232)</f>
        <v>大阪府27</v>
      </c>
      <c r="B1232" s="44" t="s">
        <v>1510</v>
      </c>
      <c r="C1232" s="44" t="s">
        <v>2466</v>
      </c>
      <c r="D1232" s="44" t="str">
        <f t="shared" si="19"/>
        <v>大阪府堺市東区</v>
      </c>
      <c r="E1232" s="47" t="s">
        <v>1512</v>
      </c>
    </row>
    <row r="1233" spans="1:5" x14ac:dyDescent="0.4">
      <c r="A1233" s="46" t="str">
        <f>B1233&amp;COUNTIF($B$2:B1233,B1233)</f>
        <v>大阪府28</v>
      </c>
      <c r="B1233" s="44" t="s">
        <v>1510</v>
      </c>
      <c r="C1233" s="44" t="s">
        <v>2467</v>
      </c>
      <c r="D1233" s="44" t="str">
        <f t="shared" si="19"/>
        <v>大阪府堺市西区</v>
      </c>
      <c r="E1233" s="47" t="s">
        <v>1512</v>
      </c>
    </row>
    <row r="1234" spans="1:5" x14ac:dyDescent="0.4">
      <c r="A1234" s="46" t="str">
        <f>B1234&amp;COUNTIF($B$2:B1234,B1234)</f>
        <v>大阪府29</v>
      </c>
      <c r="B1234" s="44" t="s">
        <v>1510</v>
      </c>
      <c r="C1234" s="44" t="s">
        <v>2468</v>
      </c>
      <c r="D1234" s="44" t="str">
        <f t="shared" si="19"/>
        <v>大阪府堺市南区</v>
      </c>
      <c r="E1234" s="47" t="s">
        <v>1512</v>
      </c>
    </row>
    <row r="1235" spans="1:5" x14ac:dyDescent="0.4">
      <c r="A1235" s="46" t="str">
        <f>B1235&amp;COUNTIF($B$2:B1235,B1235)</f>
        <v>大阪府30</v>
      </c>
      <c r="B1235" s="44" t="s">
        <v>1510</v>
      </c>
      <c r="C1235" s="44" t="s">
        <v>2469</v>
      </c>
      <c r="D1235" s="44" t="str">
        <f t="shared" si="19"/>
        <v>大阪府堺市北区</v>
      </c>
      <c r="E1235" s="47" t="s">
        <v>1512</v>
      </c>
    </row>
    <row r="1236" spans="1:5" x14ac:dyDescent="0.4">
      <c r="A1236" s="46" t="str">
        <f>B1236&amp;COUNTIF($B$2:B1236,B1236)</f>
        <v>大阪府31</v>
      </c>
      <c r="B1236" s="44" t="s">
        <v>1510</v>
      </c>
      <c r="C1236" s="44" t="s">
        <v>2470</v>
      </c>
      <c r="D1236" s="44" t="str">
        <f t="shared" si="19"/>
        <v>大阪府堺市美原区</v>
      </c>
      <c r="E1236" s="47" t="s">
        <v>1512</v>
      </c>
    </row>
    <row r="1237" spans="1:5" x14ac:dyDescent="0.4">
      <c r="A1237" s="46" t="str">
        <f>B1237&amp;COUNTIF($B$2:B1237,B1237)</f>
        <v>大阪府32</v>
      </c>
      <c r="B1237" s="44" t="s">
        <v>1510</v>
      </c>
      <c r="C1237" s="44" t="s">
        <v>1513</v>
      </c>
      <c r="D1237" s="44" t="str">
        <f t="shared" si="19"/>
        <v>大阪府岸和田市</v>
      </c>
      <c r="E1237" s="47" t="s">
        <v>2471</v>
      </c>
    </row>
    <row r="1238" spans="1:5" x14ac:dyDescent="0.4">
      <c r="A1238" s="46" t="str">
        <f>B1238&amp;COUNTIF($B$2:B1238,B1238)</f>
        <v>大阪府33</v>
      </c>
      <c r="B1238" s="44" t="s">
        <v>1510</v>
      </c>
      <c r="C1238" s="44" t="s">
        <v>1514</v>
      </c>
      <c r="D1238" s="44" t="str">
        <f t="shared" si="19"/>
        <v>大阪府豊中市</v>
      </c>
      <c r="E1238" s="47" t="s">
        <v>2472</v>
      </c>
    </row>
    <row r="1239" spans="1:5" x14ac:dyDescent="0.4">
      <c r="A1239" s="46" t="str">
        <f>B1239&amp;COUNTIF($B$2:B1239,B1239)</f>
        <v>大阪府34</v>
      </c>
      <c r="B1239" s="44" t="s">
        <v>1510</v>
      </c>
      <c r="C1239" s="44" t="s">
        <v>1515</v>
      </c>
      <c r="D1239" s="44" t="str">
        <f t="shared" si="19"/>
        <v>大阪府池田市</v>
      </c>
      <c r="E1239" s="47" t="s">
        <v>2472</v>
      </c>
    </row>
    <row r="1240" spans="1:5" x14ac:dyDescent="0.4">
      <c r="A1240" s="46" t="str">
        <f>B1240&amp;COUNTIF($B$2:B1240,B1240)</f>
        <v>大阪府35</v>
      </c>
      <c r="B1240" s="44" t="s">
        <v>1510</v>
      </c>
      <c r="C1240" s="44" t="s">
        <v>1516</v>
      </c>
      <c r="D1240" s="44" t="str">
        <f t="shared" si="19"/>
        <v>大阪府吹田市</v>
      </c>
      <c r="E1240" s="47" t="s">
        <v>2472</v>
      </c>
    </row>
    <row r="1241" spans="1:5" x14ac:dyDescent="0.4">
      <c r="A1241" s="46" t="str">
        <f>B1241&amp;COUNTIF($B$2:B1241,B1241)</f>
        <v>大阪府36</v>
      </c>
      <c r="B1241" s="44" t="s">
        <v>1510</v>
      </c>
      <c r="C1241" s="44" t="s">
        <v>1517</v>
      </c>
      <c r="D1241" s="44" t="str">
        <f t="shared" si="19"/>
        <v>大阪府泉大津市</v>
      </c>
      <c r="E1241" s="47" t="s">
        <v>2471</v>
      </c>
    </row>
    <row r="1242" spans="1:5" x14ac:dyDescent="0.4">
      <c r="A1242" s="46" t="str">
        <f>B1242&amp;COUNTIF($B$2:B1242,B1242)</f>
        <v>大阪府37</v>
      </c>
      <c r="B1242" s="44" t="s">
        <v>1510</v>
      </c>
      <c r="C1242" s="44" t="s">
        <v>1518</v>
      </c>
      <c r="D1242" s="44" t="str">
        <f t="shared" si="19"/>
        <v>大阪府高槻市</v>
      </c>
      <c r="E1242" s="47" t="s">
        <v>2473</v>
      </c>
    </row>
    <row r="1243" spans="1:5" x14ac:dyDescent="0.4">
      <c r="A1243" s="46" t="str">
        <f>B1243&amp;COUNTIF($B$2:B1243,B1243)</f>
        <v>大阪府38</v>
      </c>
      <c r="B1243" s="44" t="s">
        <v>1510</v>
      </c>
      <c r="C1243" s="44" t="s">
        <v>1519</v>
      </c>
      <c r="D1243" s="44" t="str">
        <f t="shared" si="19"/>
        <v>大阪府貝塚市</v>
      </c>
      <c r="E1243" s="47" t="s">
        <v>2471</v>
      </c>
    </row>
    <row r="1244" spans="1:5" x14ac:dyDescent="0.4">
      <c r="A1244" s="46" t="str">
        <f>B1244&amp;COUNTIF($B$2:B1244,B1244)</f>
        <v>大阪府39</v>
      </c>
      <c r="B1244" s="44" t="s">
        <v>1510</v>
      </c>
      <c r="C1244" s="44" t="s">
        <v>1520</v>
      </c>
      <c r="D1244" s="44" t="str">
        <f t="shared" si="19"/>
        <v>大阪府守口市</v>
      </c>
      <c r="E1244" s="47" t="s">
        <v>2474</v>
      </c>
    </row>
    <row r="1245" spans="1:5" x14ac:dyDescent="0.4">
      <c r="A1245" s="46" t="str">
        <f>B1245&amp;COUNTIF($B$2:B1245,B1245)</f>
        <v>大阪府40</v>
      </c>
      <c r="B1245" s="44" t="s">
        <v>1510</v>
      </c>
      <c r="C1245" s="44" t="s">
        <v>1521</v>
      </c>
      <c r="D1245" s="44" t="str">
        <f t="shared" si="19"/>
        <v>大阪府枚方市</v>
      </c>
      <c r="E1245" s="47" t="s">
        <v>2474</v>
      </c>
    </row>
    <row r="1246" spans="1:5" x14ac:dyDescent="0.4">
      <c r="A1246" s="46" t="str">
        <f>B1246&amp;COUNTIF($B$2:B1246,B1246)</f>
        <v>大阪府41</v>
      </c>
      <c r="B1246" s="44" t="s">
        <v>1510</v>
      </c>
      <c r="C1246" s="44" t="s">
        <v>1522</v>
      </c>
      <c r="D1246" s="44" t="str">
        <f t="shared" si="19"/>
        <v>大阪府茨木市</v>
      </c>
      <c r="E1246" s="47" t="s">
        <v>2473</v>
      </c>
    </row>
    <row r="1247" spans="1:5" x14ac:dyDescent="0.4">
      <c r="A1247" s="46" t="str">
        <f>B1247&amp;COUNTIF($B$2:B1247,B1247)</f>
        <v>大阪府42</v>
      </c>
      <c r="B1247" s="44" t="s">
        <v>1510</v>
      </c>
      <c r="C1247" s="44" t="s">
        <v>1523</v>
      </c>
      <c r="D1247" s="44" t="str">
        <f t="shared" si="19"/>
        <v>大阪府八尾市</v>
      </c>
      <c r="E1247" s="47" t="s">
        <v>2475</v>
      </c>
    </row>
    <row r="1248" spans="1:5" x14ac:dyDescent="0.4">
      <c r="A1248" s="46" t="str">
        <f>B1248&amp;COUNTIF($B$2:B1248,B1248)</f>
        <v>大阪府43</v>
      </c>
      <c r="B1248" s="44" t="s">
        <v>1510</v>
      </c>
      <c r="C1248" s="44" t="s">
        <v>1524</v>
      </c>
      <c r="D1248" s="44" t="str">
        <f t="shared" si="19"/>
        <v>大阪府泉佐野市</v>
      </c>
      <c r="E1248" s="47" t="s">
        <v>2471</v>
      </c>
    </row>
    <row r="1249" spans="1:5" x14ac:dyDescent="0.4">
      <c r="A1249" s="46" t="str">
        <f>B1249&amp;COUNTIF($B$2:B1249,B1249)</f>
        <v>大阪府44</v>
      </c>
      <c r="B1249" s="44" t="s">
        <v>1510</v>
      </c>
      <c r="C1249" s="44" t="s">
        <v>1525</v>
      </c>
      <c r="D1249" s="44" t="str">
        <f t="shared" si="19"/>
        <v>大阪府富田林市</v>
      </c>
      <c r="E1249" s="47" t="s">
        <v>2476</v>
      </c>
    </row>
    <row r="1250" spans="1:5" x14ac:dyDescent="0.4">
      <c r="A1250" s="46" t="str">
        <f>B1250&amp;COUNTIF($B$2:B1250,B1250)</f>
        <v>大阪府45</v>
      </c>
      <c r="B1250" s="44" t="s">
        <v>1510</v>
      </c>
      <c r="C1250" s="44" t="s">
        <v>1526</v>
      </c>
      <c r="D1250" s="44" t="str">
        <f t="shared" si="19"/>
        <v>大阪府寝屋川市</v>
      </c>
      <c r="E1250" s="47" t="s">
        <v>2474</v>
      </c>
    </row>
    <row r="1251" spans="1:5" x14ac:dyDescent="0.4">
      <c r="A1251" s="46" t="str">
        <f>B1251&amp;COUNTIF($B$2:B1251,B1251)</f>
        <v>大阪府46</v>
      </c>
      <c r="B1251" s="44" t="s">
        <v>1510</v>
      </c>
      <c r="C1251" s="44" t="s">
        <v>1527</v>
      </c>
      <c r="D1251" s="44" t="str">
        <f t="shared" si="19"/>
        <v>大阪府河内長野市</v>
      </c>
      <c r="E1251" s="47" t="s">
        <v>2476</v>
      </c>
    </row>
    <row r="1252" spans="1:5" x14ac:dyDescent="0.4">
      <c r="A1252" s="46" t="str">
        <f>B1252&amp;COUNTIF($B$2:B1252,B1252)</f>
        <v>大阪府47</v>
      </c>
      <c r="B1252" s="44" t="s">
        <v>1510</v>
      </c>
      <c r="C1252" s="44" t="s">
        <v>1528</v>
      </c>
      <c r="D1252" s="44" t="str">
        <f t="shared" si="19"/>
        <v>大阪府松原市</v>
      </c>
      <c r="E1252" s="47" t="s">
        <v>2476</v>
      </c>
    </row>
    <row r="1253" spans="1:5" x14ac:dyDescent="0.4">
      <c r="A1253" s="46" t="str">
        <f>B1253&amp;COUNTIF($B$2:B1253,B1253)</f>
        <v>大阪府48</v>
      </c>
      <c r="B1253" s="44" t="s">
        <v>1510</v>
      </c>
      <c r="C1253" s="44" t="s">
        <v>1529</v>
      </c>
      <c r="D1253" s="44" t="str">
        <f t="shared" si="19"/>
        <v>大阪府大東市</v>
      </c>
      <c r="E1253" s="47" t="s">
        <v>2474</v>
      </c>
    </row>
    <row r="1254" spans="1:5" x14ac:dyDescent="0.4">
      <c r="A1254" s="46" t="str">
        <f>B1254&amp;COUNTIF($B$2:B1254,B1254)</f>
        <v>大阪府49</v>
      </c>
      <c r="B1254" s="44" t="s">
        <v>1510</v>
      </c>
      <c r="C1254" s="44" t="s">
        <v>1530</v>
      </c>
      <c r="D1254" s="44" t="str">
        <f t="shared" si="19"/>
        <v>大阪府和泉市</v>
      </c>
      <c r="E1254" s="47" t="s">
        <v>2471</v>
      </c>
    </row>
    <row r="1255" spans="1:5" x14ac:dyDescent="0.4">
      <c r="A1255" s="46" t="str">
        <f>B1255&amp;COUNTIF($B$2:B1255,B1255)</f>
        <v>大阪府50</v>
      </c>
      <c r="B1255" s="44" t="s">
        <v>1510</v>
      </c>
      <c r="C1255" s="44" t="s">
        <v>1531</v>
      </c>
      <c r="D1255" s="44" t="str">
        <f t="shared" si="19"/>
        <v>大阪府箕面市</v>
      </c>
      <c r="E1255" s="47" t="s">
        <v>2472</v>
      </c>
    </row>
    <row r="1256" spans="1:5" x14ac:dyDescent="0.4">
      <c r="A1256" s="46" t="str">
        <f>B1256&amp;COUNTIF($B$2:B1256,B1256)</f>
        <v>大阪府51</v>
      </c>
      <c r="B1256" s="44" t="s">
        <v>1510</v>
      </c>
      <c r="C1256" s="44" t="s">
        <v>1532</v>
      </c>
      <c r="D1256" s="44" t="str">
        <f t="shared" si="19"/>
        <v>大阪府柏原市</v>
      </c>
      <c r="E1256" s="47" t="s">
        <v>2475</v>
      </c>
    </row>
    <row r="1257" spans="1:5" x14ac:dyDescent="0.4">
      <c r="A1257" s="46" t="str">
        <f>B1257&amp;COUNTIF($B$2:B1257,B1257)</f>
        <v>大阪府52</v>
      </c>
      <c r="B1257" s="44" t="s">
        <v>1510</v>
      </c>
      <c r="C1257" s="44" t="s">
        <v>1533</v>
      </c>
      <c r="D1257" s="44" t="str">
        <f t="shared" si="19"/>
        <v>大阪府羽曳野市</v>
      </c>
      <c r="E1257" s="47" t="s">
        <v>2476</v>
      </c>
    </row>
    <row r="1258" spans="1:5" x14ac:dyDescent="0.4">
      <c r="A1258" s="46" t="str">
        <f>B1258&amp;COUNTIF($B$2:B1258,B1258)</f>
        <v>大阪府53</v>
      </c>
      <c r="B1258" s="44" t="s">
        <v>1510</v>
      </c>
      <c r="C1258" s="44" t="s">
        <v>1534</v>
      </c>
      <c r="D1258" s="44" t="str">
        <f t="shared" si="19"/>
        <v>大阪府門真市</v>
      </c>
      <c r="E1258" s="47" t="s">
        <v>2474</v>
      </c>
    </row>
    <row r="1259" spans="1:5" x14ac:dyDescent="0.4">
      <c r="A1259" s="46" t="str">
        <f>B1259&amp;COUNTIF($B$2:B1259,B1259)</f>
        <v>大阪府54</v>
      </c>
      <c r="B1259" s="44" t="s">
        <v>1510</v>
      </c>
      <c r="C1259" s="44" t="s">
        <v>1535</v>
      </c>
      <c r="D1259" s="44" t="str">
        <f t="shared" si="19"/>
        <v>大阪府摂津市</v>
      </c>
      <c r="E1259" s="47" t="s">
        <v>2473</v>
      </c>
    </row>
    <row r="1260" spans="1:5" x14ac:dyDescent="0.4">
      <c r="A1260" s="46" t="str">
        <f>B1260&amp;COUNTIF($B$2:B1260,B1260)</f>
        <v>大阪府55</v>
      </c>
      <c r="B1260" s="44" t="s">
        <v>1510</v>
      </c>
      <c r="C1260" s="44" t="s">
        <v>1536</v>
      </c>
      <c r="D1260" s="44" t="str">
        <f t="shared" si="19"/>
        <v>大阪府高石市</v>
      </c>
      <c r="E1260" s="47" t="s">
        <v>2471</v>
      </c>
    </row>
    <row r="1261" spans="1:5" x14ac:dyDescent="0.4">
      <c r="A1261" s="46" t="str">
        <f>B1261&amp;COUNTIF($B$2:B1261,B1261)</f>
        <v>大阪府56</v>
      </c>
      <c r="B1261" s="44" t="s">
        <v>1510</v>
      </c>
      <c r="C1261" s="44" t="s">
        <v>1537</v>
      </c>
      <c r="D1261" s="44" t="str">
        <f t="shared" si="19"/>
        <v>大阪府藤井寺市</v>
      </c>
      <c r="E1261" s="47" t="s">
        <v>2476</v>
      </c>
    </row>
    <row r="1262" spans="1:5" x14ac:dyDescent="0.4">
      <c r="A1262" s="46" t="str">
        <f>B1262&amp;COUNTIF($B$2:B1262,B1262)</f>
        <v>大阪府57</v>
      </c>
      <c r="B1262" s="44" t="s">
        <v>1510</v>
      </c>
      <c r="C1262" s="44" t="s">
        <v>1538</v>
      </c>
      <c r="D1262" s="44" t="str">
        <f t="shared" si="19"/>
        <v>大阪府東大阪市</v>
      </c>
      <c r="E1262" s="47" t="s">
        <v>2475</v>
      </c>
    </row>
    <row r="1263" spans="1:5" x14ac:dyDescent="0.4">
      <c r="A1263" s="46" t="str">
        <f>B1263&amp;COUNTIF($B$2:B1263,B1263)</f>
        <v>大阪府58</v>
      </c>
      <c r="B1263" s="44" t="s">
        <v>1510</v>
      </c>
      <c r="C1263" s="44" t="s">
        <v>1539</v>
      </c>
      <c r="D1263" s="44" t="str">
        <f t="shared" si="19"/>
        <v>大阪府泉南市</v>
      </c>
      <c r="E1263" s="47" t="s">
        <v>2471</v>
      </c>
    </row>
    <row r="1264" spans="1:5" x14ac:dyDescent="0.4">
      <c r="A1264" s="46" t="str">
        <f>B1264&amp;COUNTIF($B$2:B1264,B1264)</f>
        <v>大阪府59</v>
      </c>
      <c r="B1264" s="44" t="s">
        <v>1510</v>
      </c>
      <c r="C1264" s="44" t="s">
        <v>1540</v>
      </c>
      <c r="D1264" s="44" t="str">
        <f t="shared" si="19"/>
        <v>大阪府四條畷市</v>
      </c>
      <c r="E1264" s="47" t="s">
        <v>2474</v>
      </c>
    </row>
    <row r="1265" spans="1:5" x14ac:dyDescent="0.4">
      <c r="A1265" s="46" t="str">
        <f>B1265&amp;COUNTIF($B$2:B1265,B1265)</f>
        <v>大阪府60</v>
      </c>
      <c r="B1265" s="44" t="s">
        <v>1510</v>
      </c>
      <c r="C1265" s="44" t="s">
        <v>1541</v>
      </c>
      <c r="D1265" s="44" t="str">
        <f t="shared" si="19"/>
        <v>大阪府交野市</v>
      </c>
      <c r="E1265" s="47" t="s">
        <v>2474</v>
      </c>
    </row>
    <row r="1266" spans="1:5" x14ac:dyDescent="0.4">
      <c r="A1266" s="46" t="str">
        <f>B1266&amp;COUNTIF($B$2:B1266,B1266)</f>
        <v>大阪府61</v>
      </c>
      <c r="B1266" s="44" t="s">
        <v>1510</v>
      </c>
      <c r="C1266" s="44" t="s">
        <v>1542</v>
      </c>
      <c r="D1266" s="44" t="str">
        <f t="shared" si="19"/>
        <v>大阪府大阪狭山市</v>
      </c>
      <c r="E1266" s="47" t="s">
        <v>2476</v>
      </c>
    </row>
    <row r="1267" spans="1:5" x14ac:dyDescent="0.4">
      <c r="A1267" s="46" t="str">
        <f>B1267&amp;COUNTIF($B$2:B1267,B1267)</f>
        <v>大阪府62</v>
      </c>
      <c r="B1267" s="44" t="s">
        <v>1510</v>
      </c>
      <c r="C1267" s="44" t="s">
        <v>1543</v>
      </c>
      <c r="D1267" s="44" t="str">
        <f t="shared" si="19"/>
        <v>大阪府阪南市</v>
      </c>
      <c r="E1267" s="47" t="s">
        <v>2471</v>
      </c>
    </row>
    <row r="1268" spans="1:5" x14ac:dyDescent="0.4">
      <c r="A1268" s="46" t="str">
        <f>B1268&amp;COUNTIF($B$2:B1268,B1268)</f>
        <v>大阪府63</v>
      </c>
      <c r="B1268" s="44" t="s">
        <v>1510</v>
      </c>
      <c r="C1268" s="44" t="s">
        <v>1544</v>
      </c>
      <c r="D1268" s="44" t="str">
        <f t="shared" si="19"/>
        <v>大阪府島本町</v>
      </c>
      <c r="E1268" s="47" t="s">
        <v>2473</v>
      </c>
    </row>
    <row r="1269" spans="1:5" x14ac:dyDescent="0.4">
      <c r="A1269" s="46" t="str">
        <f>B1269&amp;COUNTIF($B$2:B1269,B1269)</f>
        <v>大阪府64</v>
      </c>
      <c r="B1269" s="44" t="s">
        <v>1510</v>
      </c>
      <c r="C1269" s="44" t="s">
        <v>1545</v>
      </c>
      <c r="D1269" s="44" t="str">
        <f t="shared" si="19"/>
        <v>大阪府豊能町</v>
      </c>
      <c r="E1269" s="47" t="s">
        <v>2472</v>
      </c>
    </row>
    <row r="1270" spans="1:5" x14ac:dyDescent="0.4">
      <c r="A1270" s="46" t="str">
        <f>B1270&amp;COUNTIF($B$2:B1270,B1270)</f>
        <v>大阪府65</v>
      </c>
      <c r="B1270" s="44" t="s">
        <v>1510</v>
      </c>
      <c r="C1270" s="44" t="s">
        <v>1546</v>
      </c>
      <c r="D1270" s="44" t="str">
        <f t="shared" si="19"/>
        <v>大阪府能勢町</v>
      </c>
      <c r="E1270" s="47" t="s">
        <v>2472</v>
      </c>
    </row>
    <row r="1271" spans="1:5" x14ac:dyDescent="0.4">
      <c r="A1271" s="46" t="str">
        <f>B1271&amp;COUNTIF($B$2:B1271,B1271)</f>
        <v>大阪府66</v>
      </c>
      <c r="B1271" s="44" t="s">
        <v>1510</v>
      </c>
      <c r="C1271" s="44" t="s">
        <v>1547</v>
      </c>
      <c r="D1271" s="44" t="str">
        <f t="shared" si="19"/>
        <v>大阪府忠岡町</v>
      </c>
      <c r="E1271" s="47" t="s">
        <v>2471</v>
      </c>
    </row>
    <row r="1272" spans="1:5" x14ac:dyDescent="0.4">
      <c r="A1272" s="46" t="str">
        <f>B1272&amp;COUNTIF($B$2:B1272,B1272)</f>
        <v>大阪府67</v>
      </c>
      <c r="B1272" s="44" t="s">
        <v>1510</v>
      </c>
      <c r="C1272" s="44" t="s">
        <v>1548</v>
      </c>
      <c r="D1272" s="44" t="str">
        <f t="shared" si="19"/>
        <v>大阪府熊取町</v>
      </c>
      <c r="E1272" s="47" t="s">
        <v>2471</v>
      </c>
    </row>
    <row r="1273" spans="1:5" x14ac:dyDescent="0.4">
      <c r="A1273" s="46" t="str">
        <f>B1273&amp;COUNTIF($B$2:B1273,B1273)</f>
        <v>大阪府68</v>
      </c>
      <c r="B1273" s="44" t="s">
        <v>1510</v>
      </c>
      <c r="C1273" s="44" t="s">
        <v>1549</v>
      </c>
      <c r="D1273" s="44" t="str">
        <f t="shared" si="19"/>
        <v>大阪府田尻町</v>
      </c>
      <c r="E1273" s="47" t="s">
        <v>2471</v>
      </c>
    </row>
    <row r="1274" spans="1:5" x14ac:dyDescent="0.4">
      <c r="A1274" s="46" t="str">
        <f>B1274&amp;COUNTIF($B$2:B1274,B1274)</f>
        <v>大阪府69</v>
      </c>
      <c r="B1274" s="44" t="s">
        <v>1510</v>
      </c>
      <c r="C1274" s="44" t="s">
        <v>1550</v>
      </c>
      <c r="D1274" s="44" t="str">
        <f t="shared" si="19"/>
        <v>大阪府岬町</v>
      </c>
      <c r="E1274" s="47" t="s">
        <v>2471</v>
      </c>
    </row>
    <row r="1275" spans="1:5" x14ac:dyDescent="0.4">
      <c r="A1275" s="46" t="str">
        <f>B1275&amp;COUNTIF($B$2:B1275,B1275)</f>
        <v>大阪府70</v>
      </c>
      <c r="B1275" s="44" t="s">
        <v>1510</v>
      </c>
      <c r="C1275" s="44" t="s">
        <v>1551</v>
      </c>
      <c r="D1275" s="44" t="str">
        <f t="shared" si="19"/>
        <v>大阪府太子町</v>
      </c>
      <c r="E1275" s="47" t="s">
        <v>2476</v>
      </c>
    </row>
    <row r="1276" spans="1:5" x14ac:dyDescent="0.4">
      <c r="A1276" s="46" t="str">
        <f>B1276&amp;COUNTIF($B$2:B1276,B1276)</f>
        <v>大阪府71</v>
      </c>
      <c r="B1276" s="44" t="s">
        <v>1510</v>
      </c>
      <c r="C1276" s="44" t="s">
        <v>1552</v>
      </c>
      <c r="D1276" s="44" t="str">
        <f t="shared" si="19"/>
        <v>大阪府河南町</v>
      </c>
      <c r="E1276" s="47" t="s">
        <v>2476</v>
      </c>
    </row>
    <row r="1277" spans="1:5" x14ac:dyDescent="0.4">
      <c r="A1277" s="46" t="str">
        <f>B1277&amp;COUNTIF($B$2:B1277,B1277)</f>
        <v>大阪府72</v>
      </c>
      <c r="B1277" s="44" t="s">
        <v>1510</v>
      </c>
      <c r="C1277" s="44" t="s">
        <v>1553</v>
      </c>
      <c r="D1277" s="44" t="str">
        <f t="shared" si="19"/>
        <v>大阪府千早赤阪村</v>
      </c>
      <c r="E1277" s="47" t="s">
        <v>2476</v>
      </c>
    </row>
    <row r="1278" spans="1:5" x14ac:dyDescent="0.4">
      <c r="A1278" s="46" t="str">
        <f>B1278&amp;COUNTIF($B$2:B1278,B1278)</f>
        <v>兵庫県1</v>
      </c>
      <c r="B1278" s="44" t="s">
        <v>1554</v>
      </c>
      <c r="C1278" s="44" t="s">
        <v>2477</v>
      </c>
      <c r="D1278" s="44" t="str">
        <f t="shared" si="19"/>
        <v>兵庫県神戸市東灘区</v>
      </c>
      <c r="E1278" s="47" t="s">
        <v>2478</v>
      </c>
    </row>
    <row r="1279" spans="1:5" x14ac:dyDescent="0.4">
      <c r="A1279" s="46" t="str">
        <f>B1279&amp;COUNTIF($B$2:B1279,B1279)</f>
        <v>兵庫県2</v>
      </c>
      <c r="B1279" s="44" t="s">
        <v>1554</v>
      </c>
      <c r="C1279" s="44" t="s">
        <v>2479</v>
      </c>
      <c r="D1279" s="44" t="str">
        <f t="shared" si="19"/>
        <v>兵庫県神戸市灘区</v>
      </c>
      <c r="E1279" s="47" t="s">
        <v>2478</v>
      </c>
    </row>
    <row r="1280" spans="1:5" x14ac:dyDescent="0.4">
      <c r="A1280" s="46" t="str">
        <f>B1280&amp;COUNTIF($B$2:B1280,B1280)</f>
        <v>兵庫県3</v>
      </c>
      <c r="B1280" s="44" t="s">
        <v>1554</v>
      </c>
      <c r="C1280" s="44" t="s">
        <v>2480</v>
      </c>
      <c r="D1280" s="44" t="str">
        <f t="shared" si="19"/>
        <v>兵庫県神戸市兵庫区</v>
      </c>
      <c r="E1280" s="47" t="s">
        <v>2478</v>
      </c>
    </row>
    <row r="1281" spans="1:5" x14ac:dyDescent="0.4">
      <c r="A1281" s="46" t="str">
        <f>B1281&amp;COUNTIF($B$2:B1281,B1281)</f>
        <v>兵庫県4</v>
      </c>
      <c r="B1281" s="44" t="s">
        <v>1554</v>
      </c>
      <c r="C1281" s="44" t="s">
        <v>2481</v>
      </c>
      <c r="D1281" s="44" t="str">
        <f t="shared" si="19"/>
        <v>兵庫県神戸市長田区</v>
      </c>
      <c r="E1281" s="47" t="s">
        <v>2478</v>
      </c>
    </row>
    <row r="1282" spans="1:5" x14ac:dyDescent="0.4">
      <c r="A1282" s="46" t="str">
        <f>B1282&amp;COUNTIF($B$2:B1282,B1282)</f>
        <v>兵庫県5</v>
      </c>
      <c r="B1282" s="44" t="s">
        <v>1554</v>
      </c>
      <c r="C1282" s="44" t="s">
        <v>2482</v>
      </c>
      <c r="D1282" s="44" t="str">
        <f t="shared" ref="D1282:D1345" si="20">B1282&amp;C1282</f>
        <v>兵庫県神戸市須磨区</v>
      </c>
      <c r="E1282" s="47" t="s">
        <v>2478</v>
      </c>
    </row>
    <row r="1283" spans="1:5" x14ac:dyDescent="0.4">
      <c r="A1283" s="46" t="str">
        <f>B1283&amp;COUNTIF($B$2:B1283,B1283)</f>
        <v>兵庫県6</v>
      </c>
      <c r="B1283" s="44" t="s">
        <v>1554</v>
      </c>
      <c r="C1283" s="44" t="s">
        <v>2483</v>
      </c>
      <c r="D1283" s="44" t="str">
        <f t="shared" si="20"/>
        <v>兵庫県神戸市垂水区</v>
      </c>
      <c r="E1283" s="47" t="s">
        <v>2478</v>
      </c>
    </row>
    <row r="1284" spans="1:5" x14ac:dyDescent="0.4">
      <c r="A1284" s="46" t="str">
        <f>B1284&amp;COUNTIF($B$2:B1284,B1284)</f>
        <v>兵庫県7</v>
      </c>
      <c r="B1284" s="44" t="s">
        <v>1554</v>
      </c>
      <c r="C1284" s="44" t="s">
        <v>2484</v>
      </c>
      <c r="D1284" s="44" t="str">
        <f t="shared" si="20"/>
        <v>兵庫県神戸市北区</v>
      </c>
      <c r="E1284" s="47" t="s">
        <v>2478</v>
      </c>
    </row>
    <row r="1285" spans="1:5" x14ac:dyDescent="0.4">
      <c r="A1285" s="46" t="str">
        <f>B1285&amp;COUNTIF($B$2:B1285,B1285)</f>
        <v>兵庫県8</v>
      </c>
      <c r="B1285" s="44" t="s">
        <v>1554</v>
      </c>
      <c r="C1285" s="44" t="s">
        <v>2485</v>
      </c>
      <c r="D1285" s="44" t="str">
        <f t="shared" si="20"/>
        <v>兵庫県神戸市中央区</v>
      </c>
      <c r="E1285" s="47" t="s">
        <v>2478</v>
      </c>
    </row>
    <row r="1286" spans="1:5" x14ac:dyDescent="0.4">
      <c r="A1286" s="46" t="str">
        <f>B1286&amp;COUNTIF($B$2:B1286,B1286)</f>
        <v>兵庫県9</v>
      </c>
      <c r="B1286" s="44" t="s">
        <v>1554</v>
      </c>
      <c r="C1286" s="44" t="s">
        <v>2486</v>
      </c>
      <c r="D1286" s="44" t="str">
        <f t="shared" si="20"/>
        <v>兵庫県神戸市西区</v>
      </c>
      <c r="E1286" s="47" t="s">
        <v>2478</v>
      </c>
    </row>
    <row r="1287" spans="1:5" x14ac:dyDescent="0.4">
      <c r="A1287" s="46" t="str">
        <f>B1287&amp;COUNTIF($B$2:B1287,B1287)</f>
        <v>兵庫県10</v>
      </c>
      <c r="B1287" s="44" t="s">
        <v>1554</v>
      </c>
      <c r="C1287" s="44" t="s">
        <v>1555</v>
      </c>
      <c r="D1287" s="44" t="str">
        <f t="shared" si="20"/>
        <v>兵庫県姫路市</v>
      </c>
      <c r="E1287" s="47" t="s">
        <v>2487</v>
      </c>
    </row>
    <row r="1288" spans="1:5" x14ac:dyDescent="0.4">
      <c r="A1288" s="46" t="str">
        <f>B1288&amp;COUNTIF($B$2:B1288,B1288)</f>
        <v>兵庫県11</v>
      </c>
      <c r="B1288" s="44" t="s">
        <v>1554</v>
      </c>
      <c r="C1288" s="44" t="s">
        <v>1556</v>
      </c>
      <c r="D1288" s="44" t="str">
        <f t="shared" si="20"/>
        <v>兵庫県尼崎市</v>
      </c>
      <c r="E1288" s="47" t="s">
        <v>2488</v>
      </c>
    </row>
    <row r="1289" spans="1:5" x14ac:dyDescent="0.4">
      <c r="A1289" s="46" t="str">
        <f>B1289&amp;COUNTIF($B$2:B1289,B1289)</f>
        <v>兵庫県12</v>
      </c>
      <c r="B1289" s="44" t="s">
        <v>1554</v>
      </c>
      <c r="C1289" s="44" t="s">
        <v>1557</v>
      </c>
      <c r="D1289" s="44" t="str">
        <f t="shared" si="20"/>
        <v>兵庫県明石市</v>
      </c>
      <c r="E1289" s="47" t="s">
        <v>2489</v>
      </c>
    </row>
    <row r="1290" spans="1:5" x14ac:dyDescent="0.4">
      <c r="A1290" s="46" t="str">
        <f>B1290&amp;COUNTIF($B$2:B1290,B1290)</f>
        <v>兵庫県13</v>
      </c>
      <c r="B1290" s="44" t="s">
        <v>1554</v>
      </c>
      <c r="C1290" s="44" t="s">
        <v>1558</v>
      </c>
      <c r="D1290" s="44" t="str">
        <f t="shared" si="20"/>
        <v>兵庫県西宮市</v>
      </c>
      <c r="E1290" s="47" t="s">
        <v>2488</v>
      </c>
    </row>
    <row r="1291" spans="1:5" x14ac:dyDescent="0.4">
      <c r="A1291" s="46" t="str">
        <f>B1291&amp;COUNTIF($B$2:B1291,B1291)</f>
        <v>兵庫県14</v>
      </c>
      <c r="B1291" s="44" t="s">
        <v>1554</v>
      </c>
      <c r="C1291" s="44" t="s">
        <v>1559</v>
      </c>
      <c r="D1291" s="44" t="str">
        <f t="shared" si="20"/>
        <v>兵庫県洲本市</v>
      </c>
      <c r="E1291" s="47" t="s">
        <v>2490</v>
      </c>
    </row>
    <row r="1292" spans="1:5" x14ac:dyDescent="0.4">
      <c r="A1292" s="46" t="str">
        <f>B1292&amp;COUNTIF($B$2:B1292,B1292)</f>
        <v>兵庫県15</v>
      </c>
      <c r="B1292" s="44" t="s">
        <v>1554</v>
      </c>
      <c r="C1292" s="44" t="s">
        <v>1560</v>
      </c>
      <c r="D1292" s="44" t="str">
        <f t="shared" si="20"/>
        <v>兵庫県芦屋市</v>
      </c>
      <c r="E1292" s="47" t="s">
        <v>2488</v>
      </c>
    </row>
    <row r="1293" spans="1:5" x14ac:dyDescent="0.4">
      <c r="A1293" s="46" t="str">
        <f>B1293&amp;COUNTIF($B$2:B1293,B1293)</f>
        <v>兵庫県16</v>
      </c>
      <c r="B1293" s="44" t="s">
        <v>1554</v>
      </c>
      <c r="C1293" s="44" t="s">
        <v>1561</v>
      </c>
      <c r="D1293" s="44" t="str">
        <f t="shared" si="20"/>
        <v>兵庫県伊丹市</v>
      </c>
      <c r="E1293" s="47" t="s">
        <v>2488</v>
      </c>
    </row>
    <row r="1294" spans="1:5" x14ac:dyDescent="0.4">
      <c r="A1294" s="46" t="str">
        <f>B1294&amp;COUNTIF($B$2:B1294,B1294)</f>
        <v>兵庫県17</v>
      </c>
      <c r="B1294" s="44" t="s">
        <v>1554</v>
      </c>
      <c r="C1294" s="44" t="s">
        <v>1562</v>
      </c>
      <c r="D1294" s="44" t="str">
        <f t="shared" si="20"/>
        <v>兵庫県相生市</v>
      </c>
      <c r="E1294" s="47" t="s">
        <v>2487</v>
      </c>
    </row>
    <row r="1295" spans="1:5" x14ac:dyDescent="0.4">
      <c r="A1295" s="46" t="str">
        <f>B1295&amp;COUNTIF($B$2:B1295,B1295)</f>
        <v>兵庫県18</v>
      </c>
      <c r="B1295" s="44" t="s">
        <v>1554</v>
      </c>
      <c r="C1295" s="44" t="s">
        <v>1563</v>
      </c>
      <c r="D1295" s="44" t="str">
        <f t="shared" si="20"/>
        <v>兵庫県豊岡市</v>
      </c>
      <c r="E1295" s="47" t="s">
        <v>2491</v>
      </c>
    </row>
    <row r="1296" spans="1:5" x14ac:dyDescent="0.4">
      <c r="A1296" s="46" t="str">
        <f>B1296&amp;COUNTIF($B$2:B1296,B1296)</f>
        <v>兵庫県19</v>
      </c>
      <c r="B1296" s="44" t="s">
        <v>1554</v>
      </c>
      <c r="C1296" s="44" t="s">
        <v>1564</v>
      </c>
      <c r="D1296" s="44" t="str">
        <f t="shared" si="20"/>
        <v>兵庫県加古川市</v>
      </c>
      <c r="E1296" s="47" t="s">
        <v>2489</v>
      </c>
    </row>
    <row r="1297" spans="1:5" x14ac:dyDescent="0.4">
      <c r="A1297" s="46" t="str">
        <f>B1297&amp;COUNTIF($B$2:B1297,B1297)</f>
        <v>兵庫県20</v>
      </c>
      <c r="B1297" s="44" t="s">
        <v>1554</v>
      </c>
      <c r="C1297" s="44" t="s">
        <v>1565</v>
      </c>
      <c r="D1297" s="44" t="str">
        <f t="shared" si="20"/>
        <v>兵庫県赤穂市</v>
      </c>
      <c r="E1297" s="47" t="s">
        <v>2487</v>
      </c>
    </row>
    <row r="1298" spans="1:5" x14ac:dyDescent="0.4">
      <c r="A1298" s="46" t="str">
        <f>B1298&amp;COUNTIF($B$2:B1298,B1298)</f>
        <v>兵庫県21</v>
      </c>
      <c r="B1298" s="44" t="s">
        <v>1554</v>
      </c>
      <c r="C1298" s="44" t="s">
        <v>1566</v>
      </c>
      <c r="D1298" s="44" t="str">
        <f t="shared" si="20"/>
        <v>兵庫県西脇市</v>
      </c>
      <c r="E1298" s="47" t="s">
        <v>2492</v>
      </c>
    </row>
    <row r="1299" spans="1:5" x14ac:dyDescent="0.4">
      <c r="A1299" s="46" t="str">
        <f>B1299&amp;COUNTIF($B$2:B1299,B1299)</f>
        <v>兵庫県22</v>
      </c>
      <c r="B1299" s="44" t="s">
        <v>1554</v>
      </c>
      <c r="C1299" s="44" t="s">
        <v>1567</v>
      </c>
      <c r="D1299" s="44" t="str">
        <f t="shared" si="20"/>
        <v>兵庫県宝塚市</v>
      </c>
      <c r="E1299" s="47" t="s">
        <v>2488</v>
      </c>
    </row>
    <row r="1300" spans="1:5" x14ac:dyDescent="0.4">
      <c r="A1300" s="46" t="str">
        <f>B1300&amp;COUNTIF($B$2:B1300,B1300)</f>
        <v>兵庫県23</v>
      </c>
      <c r="B1300" s="44" t="s">
        <v>1554</v>
      </c>
      <c r="C1300" s="44" t="s">
        <v>1568</v>
      </c>
      <c r="D1300" s="44" t="str">
        <f t="shared" si="20"/>
        <v>兵庫県三木市</v>
      </c>
      <c r="E1300" s="47" t="s">
        <v>2492</v>
      </c>
    </row>
    <row r="1301" spans="1:5" x14ac:dyDescent="0.4">
      <c r="A1301" s="46" t="str">
        <f>B1301&amp;COUNTIF($B$2:B1301,B1301)</f>
        <v>兵庫県24</v>
      </c>
      <c r="B1301" s="44" t="s">
        <v>1554</v>
      </c>
      <c r="C1301" s="44" t="s">
        <v>1569</v>
      </c>
      <c r="D1301" s="44" t="str">
        <f t="shared" si="20"/>
        <v>兵庫県高砂市</v>
      </c>
      <c r="E1301" s="47" t="s">
        <v>2489</v>
      </c>
    </row>
    <row r="1302" spans="1:5" x14ac:dyDescent="0.4">
      <c r="A1302" s="46" t="str">
        <f>B1302&amp;COUNTIF($B$2:B1302,B1302)</f>
        <v>兵庫県25</v>
      </c>
      <c r="B1302" s="44" t="s">
        <v>1554</v>
      </c>
      <c r="C1302" s="44" t="s">
        <v>1570</v>
      </c>
      <c r="D1302" s="44" t="str">
        <f t="shared" si="20"/>
        <v>兵庫県川西市</v>
      </c>
      <c r="E1302" s="47" t="s">
        <v>2488</v>
      </c>
    </row>
    <row r="1303" spans="1:5" x14ac:dyDescent="0.4">
      <c r="A1303" s="46" t="str">
        <f>B1303&amp;COUNTIF($B$2:B1303,B1303)</f>
        <v>兵庫県26</v>
      </c>
      <c r="B1303" s="44" t="s">
        <v>1554</v>
      </c>
      <c r="C1303" s="44" t="s">
        <v>1571</v>
      </c>
      <c r="D1303" s="44" t="str">
        <f t="shared" si="20"/>
        <v>兵庫県小野市</v>
      </c>
      <c r="E1303" s="47" t="s">
        <v>2492</v>
      </c>
    </row>
    <row r="1304" spans="1:5" x14ac:dyDescent="0.4">
      <c r="A1304" s="46" t="str">
        <f>B1304&amp;COUNTIF($B$2:B1304,B1304)</f>
        <v>兵庫県27</v>
      </c>
      <c r="B1304" s="44" t="s">
        <v>1554</v>
      </c>
      <c r="C1304" s="44" t="s">
        <v>1572</v>
      </c>
      <c r="D1304" s="44" t="str">
        <f t="shared" si="20"/>
        <v>兵庫県三田市</v>
      </c>
      <c r="E1304" s="47" t="s">
        <v>2488</v>
      </c>
    </row>
    <row r="1305" spans="1:5" x14ac:dyDescent="0.4">
      <c r="A1305" s="46" t="str">
        <f>B1305&amp;COUNTIF($B$2:B1305,B1305)</f>
        <v>兵庫県28</v>
      </c>
      <c r="B1305" s="44" t="s">
        <v>1554</v>
      </c>
      <c r="C1305" s="44" t="s">
        <v>1573</v>
      </c>
      <c r="D1305" s="44" t="str">
        <f t="shared" si="20"/>
        <v>兵庫県加西市</v>
      </c>
      <c r="E1305" s="47" t="s">
        <v>2492</v>
      </c>
    </row>
    <row r="1306" spans="1:5" x14ac:dyDescent="0.4">
      <c r="A1306" s="46" t="str">
        <f>B1306&amp;COUNTIF($B$2:B1306,B1306)</f>
        <v>兵庫県29</v>
      </c>
      <c r="B1306" s="44" t="s">
        <v>1554</v>
      </c>
      <c r="C1306" s="44" t="s">
        <v>2493</v>
      </c>
      <c r="D1306" s="44" t="str">
        <f t="shared" si="20"/>
        <v>兵庫県丹波篠山市</v>
      </c>
      <c r="E1306" s="47" t="s">
        <v>2494</v>
      </c>
    </row>
    <row r="1307" spans="1:5" x14ac:dyDescent="0.4">
      <c r="A1307" s="46" t="str">
        <f>B1307&amp;COUNTIF($B$2:B1307,B1307)</f>
        <v>兵庫県30</v>
      </c>
      <c r="B1307" s="44" t="s">
        <v>1554</v>
      </c>
      <c r="C1307" s="44" t="s">
        <v>1574</v>
      </c>
      <c r="D1307" s="44" t="str">
        <f t="shared" si="20"/>
        <v>兵庫県養父市</v>
      </c>
      <c r="E1307" s="47" t="s">
        <v>2491</v>
      </c>
    </row>
    <row r="1308" spans="1:5" x14ac:dyDescent="0.4">
      <c r="A1308" s="46" t="str">
        <f>B1308&amp;COUNTIF($B$2:B1308,B1308)</f>
        <v>兵庫県31</v>
      </c>
      <c r="B1308" s="44" t="s">
        <v>1554</v>
      </c>
      <c r="C1308" s="44" t="s">
        <v>1575</v>
      </c>
      <c r="D1308" s="44" t="str">
        <f t="shared" si="20"/>
        <v>兵庫県丹波市</v>
      </c>
      <c r="E1308" s="47" t="s">
        <v>2494</v>
      </c>
    </row>
    <row r="1309" spans="1:5" x14ac:dyDescent="0.4">
      <c r="A1309" s="46" t="str">
        <f>B1309&amp;COUNTIF($B$2:B1309,B1309)</f>
        <v>兵庫県32</v>
      </c>
      <c r="B1309" s="44" t="s">
        <v>1554</v>
      </c>
      <c r="C1309" s="44" t="s">
        <v>1576</v>
      </c>
      <c r="D1309" s="44" t="str">
        <f t="shared" si="20"/>
        <v>兵庫県南あわじ市</v>
      </c>
      <c r="E1309" s="47" t="s">
        <v>2490</v>
      </c>
    </row>
    <row r="1310" spans="1:5" x14ac:dyDescent="0.4">
      <c r="A1310" s="46" t="str">
        <f>B1310&amp;COUNTIF($B$2:B1310,B1310)</f>
        <v>兵庫県33</v>
      </c>
      <c r="B1310" s="44" t="s">
        <v>1554</v>
      </c>
      <c r="C1310" s="44" t="s">
        <v>1577</v>
      </c>
      <c r="D1310" s="44" t="str">
        <f t="shared" si="20"/>
        <v>兵庫県朝来市</v>
      </c>
      <c r="E1310" s="47" t="s">
        <v>2491</v>
      </c>
    </row>
    <row r="1311" spans="1:5" x14ac:dyDescent="0.4">
      <c r="A1311" s="46" t="str">
        <f>B1311&amp;COUNTIF($B$2:B1311,B1311)</f>
        <v>兵庫県34</v>
      </c>
      <c r="B1311" s="44" t="s">
        <v>1554</v>
      </c>
      <c r="C1311" s="44" t="s">
        <v>1578</v>
      </c>
      <c r="D1311" s="44" t="str">
        <f t="shared" si="20"/>
        <v>兵庫県淡路市</v>
      </c>
      <c r="E1311" s="47" t="s">
        <v>2490</v>
      </c>
    </row>
    <row r="1312" spans="1:5" x14ac:dyDescent="0.4">
      <c r="A1312" s="46" t="str">
        <f>B1312&amp;COUNTIF($B$2:B1312,B1312)</f>
        <v>兵庫県35</v>
      </c>
      <c r="B1312" s="44" t="s">
        <v>1554</v>
      </c>
      <c r="C1312" s="44" t="s">
        <v>1579</v>
      </c>
      <c r="D1312" s="44" t="str">
        <f t="shared" si="20"/>
        <v>兵庫県宍粟市</v>
      </c>
      <c r="E1312" s="47" t="s">
        <v>2487</v>
      </c>
    </row>
    <row r="1313" spans="1:5" x14ac:dyDescent="0.4">
      <c r="A1313" s="46" t="str">
        <f>B1313&amp;COUNTIF($B$2:B1313,B1313)</f>
        <v>兵庫県36</v>
      </c>
      <c r="B1313" s="44" t="s">
        <v>1554</v>
      </c>
      <c r="C1313" s="44" t="s">
        <v>1580</v>
      </c>
      <c r="D1313" s="44" t="str">
        <f t="shared" si="20"/>
        <v>兵庫県加東市</v>
      </c>
      <c r="E1313" s="47" t="s">
        <v>2492</v>
      </c>
    </row>
    <row r="1314" spans="1:5" x14ac:dyDescent="0.4">
      <c r="A1314" s="46" t="str">
        <f>B1314&amp;COUNTIF($B$2:B1314,B1314)</f>
        <v>兵庫県37</v>
      </c>
      <c r="B1314" s="44" t="s">
        <v>1554</v>
      </c>
      <c r="C1314" s="44" t="s">
        <v>1581</v>
      </c>
      <c r="D1314" s="44" t="str">
        <f t="shared" si="20"/>
        <v>兵庫県たつの市</v>
      </c>
      <c r="E1314" s="47" t="s">
        <v>2487</v>
      </c>
    </row>
    <row r="1315" spans="1:5" x14ac:dyDescent="0.4">
      <c r="A1315" s="46" t="str">
        <f>B1315&amp;COUNTIF($B$2:B1315,B1315)</f>
        <v>兵庫県38</v>
      </c>
      <c r="B1315" s="44" t="s">
        <v>1554</v>
      </c>
      <c r="C1315" s="44" t="s">
        <v>1582</v>
      </c>
      <c r="D1315" s="44" t="str">
        <f t="shared" si="20"/>
        <v>兵庫県猪名川町</v>
      </c>
      <c r="E1315" s="47" t="s">
        <v>2488</v>
      </c>
    </row>
    <row r="1316" spans="1:5" x14ac:dyDescent="0.4">
      <c r="A1316" s="46" t="str">
        <f>B1316&amp;COUNTIF($B$2:B1316,B1316)</f>
        <v>兵庫県39</v>
      </c>
      <c r="B1316" s="44" t="s">
        <v>1554</v>
      </c>
      <c r="C1316" s="44" t="s">
        <v>1583</v>
      </c>
      <c r="D1316" s="44" t="str">
        <f t="shared" si="20"/>
        <v>兵庫県多可町</v>
      </c>
      <c r="E1316" s="47" t="s">
        <v>2492</v>
      </c>
    </row>
    <row r="1317" spans="1:5" x14ac:dyDescent="0.4">
      <c r="A1317" s="46" t="str">
        <f>B1317&amp;COUNTIF($B$2:B1317,B1317)</f>
        <v>兵庫県40</v>
      </c>
      <c r="B1317" s="44" t="s">
        <v>1554</v>
      </c>
      <c r="C1317" s="44" t="s">
        <v>1584</v>
      </c>
      <c r="D1317" s="44" t="str">
        <f t="shared" si="20"/>
        <v>兵庫県稲美町</v>
      </c>
      <c r="E1317" s="47" t="s">
        <v>2489</v>
      </c>
    </row>
    <row r="1318" spans="1:5" x14ac:dyDescent="0.4">
      <c r="A1318" s="46" t="str">
        <f>B1318&amp;COUNTIF($B$2:B1318,B1318)</f>
        <v>兵庫県41</v>
      </c>
      <c r="B1318" s="44" t="s">
        <v>1554</v>
      </c>
      <c r="C1318" s="44" t="s">
        <v>1585</v>
      </c>
      <c r="D1318" s="44" t="str">
        <f t="shared" si="20"/>
        <v>兵庫県播磨町</v>
      </c>
      <c r="E1318" s="47" t="s">
        <v>2489</v>
      </c>
    </row>
    <row r="1319" spans="1:5" x14ac:dyDescent="0.4">
      <c r="A1319" s="46" t="str">
        <f>B1319&amp;COUNTIF($B$2:B1319,B1319)</f>
        <v>兵庫県42</v>
      </c>
      <c r="B1319" s="44" t="s">
        <v>1554</v>
      </c>
      <c r="C1319" s="44" t="s">
        <v>1586</v>
      </c>
      <c r="D1319" s="44" t="str">
        <f t="shared" si="20"/>
        <v>兵庫県市川町</v>
      </c>
      <c r="E1319" s="47" t="s">
        <v>2487</v>
      </c>
    </row>
    <row r="1320" spans="1:5" x14ac:dyDescent="0.4">
      <c r="A1320" s="46" t="str">
        <f>B1320&amp;COUNTIF($B$2:B1320,B1320)</f>
        <v>兵庫県43</v>
      </c>
      <c r="B1320" s="44" t="s">
        <v>1554</v>
      </c>
      <c r="C1320" s="44" t="s">
        <v>1587</v>
      </c>
      <c r="D1320" s="44" t="str">
        <f t="shared" si="20"/>
        <v>兵庫県福崎町</v>
      </c>
      <c r="E1320" s="47" t="s">
        <v>2487</v>
      </c>
    </row>
    <row r="1321" spans="1:5" x14ac:dyDescent="0.4">
      <c r="A1321" s="46" t="str">
        <f>B1321&amp;COUNTIF($B$2:B1321,B1321)</f>
        <v>兵庫県44</v>
      </c>
      <c r="B1321" s="44" t="s">
        <v>1554</v>
      </c>
      <c r="C1321" s="44" t="s">
        <v>1588</v>
      </c>
      <c r="D1321" s="44" t="str">
        <f t="shared" si="20"/>
        <v>兵庫県神河町</v>
      </c>
      <c r="E1321" s="47" t="s">
        <v>2487</v>
      </c>
    </row>
    <row r="1322" spans="1:5" x14ac:dyDescent="0.4">
      <c r="A1322" s="46" t="str">
        <f>B1322&amp;COUNTIF($B$2:B1322,B1322)</f>
        <v>兵庫県45</v>
      </c>
      <c r="B1322" s="44" t="s">
        <v>1554</v>
      </c>
      <c r="C1322" s="44" t="s">
        <v>1551</v>
      </c>
      <c r="D1322" s="44" t="str">
        <f t="shared" si="20"/>
        <v>兵庫県太子町</v>
      </c>
      <c r="E1322" s="47" t="s">
        <v>2487</v>
      </c>
    </row>
    <row r="1323" spans="1:5" x14ac:dyDescent="0.4">
      <c r="A1323" s="46" t="str">
        <f>B1323&amp;COUNTIF($B$2:B1323,B1323)</f>
        <v>兵庫県46</v>
      </c>
      <c r="B1323" s="44" t="s">
        <v>1554</v>
      </c>
      <c r="C1323" s="44" t="s">
        <v>1589</v>
      </c>
      <c r="D1323" s="44" t="str">
        <f t="shared" si="20"/>
        <v>兵庫県上郡町</v>
      </c>
      <c r="E1323" s="47" t="s">
        <v>2487</v>
      </c>
    </row>
    <row r="1324" spans="1:5" x14ac:dyDescent="0.4">
      <c r="A1324" s="46" t="str">
        <f>B1324&amp;COUNTIF($B$2:B1324,B1324)</f>
        <v>兵庫県47</v>
      </c>
      <c r="B1324" s="44" t="s">
        <v>1554</v>
      </c>
      <c r="C1324" s="44" t="s">
        <v>1590</v>
      </c>
      <c r="D1324" s="44" t="str">
        <f t="shared" si="20"/>
        <v>兵庫県佐用町</v>
      </c>
      <c r="E1324" s="47" t="s">
        <v>2487</v>
      </c>
    </row>
    <row r="1325" spans="1:5" x14ac:dyDescent="0.4">
      <c r="A1325" s="46" t="str">
        <f>B1325&amp;COUNTIF($B$2:B1325,B1325)</f>
        <v>兵庫県48</v>
      </c>
      <c r="B1325" s="44" t="s">
        <v>1554</v>
      </c>
      <c r="C1325" s="44" t="s">
        <v>1591</v>
      </c>
      <c r="D1325" s="44" t="str">
        <f t="shared" si="20"/>
        <v>兵庫県香美町</v>
      </c>
      <c r="E1325" s="47" t="s">
        <v>2491</v>
      </c>
    </row>
    <row r="1326" spans="1:5" x14ac:dyDescent="0.4">
      <c r="A1326" s="46" t="str">
        <f>B1326&amp;COUNTIF($B$2:B1326,B1326)</f>
        <v>兵庫県49</v>
      </c>
      <c r="B1326" s="44" t="s">
        <v>1554</v>
      </c>
      <c r="C1326" s="44" t="s">
        <v>1592</v>
      </c>
      <c r="D1326" s="44" t="str">
        <f t="shared" si="20"/>
        <v>兵庫県新温泉町</v>
      </c>
      <c r="E1326" s="47" t="s">
        <v>2491</v>
      </c>
    </row>
    <row r="1327" spans="1:5" x14ac:dyDescent="0.4">
      <c r="A1327" s="46" t="str">
        <f>B1327&amp;COUNTIF($B$2:B1327,B1327)</f>
        <v>奈良県1</v>
      </c>
      <c r="B1327" s="44" t="s">
        <v>1593</v>
      </c>
      <c r="C1327" s="44" t="s">
        <v>1594</v>
      </c>
      <c r="D1327" s="44" t="str">
        <f t="shared" si="20"/>
        <v>奈良県奈良市</v>
      </c>
      <c r="E1327" s="47" t="s">
        <v>2495</v>
      </c>
    </row>
    <row r="1328" spans="1:5" x14ac:dyDescent="0.4">
      <c r="A1328" s="46" t="str">
        <f>B1328&amp;COUNTIF($B$2:B1328,B1328)</f>
        <v>奈良県2</v>
      </c>
      <c r="B1328" s="44" t="s">
        <v>1593</v>
      </c>
      <c r="C1328" s="44" t="s">
        <v>1595</v>
      </c>
      <c r="D1328" s="44" t="str">
        <f t="shared" si="20"/>
        <v>奈良県大和高田市</v>
      </c>
      <c r="E1328" s="47" t="s">
        <v>2496</v>
      </c>
    </row>
    <row r="1329" spans="1:5" x14ac:dyDescent="0.4">
      <c r="A1329" s="46" t="str">
        <f>B1329&amp;COUNTIF($B$2:B1329,B1329)</f>
        <v>奈良県3</v>
      </c>
      <c r="B1329" s="44" t="s">
        <v>1593</v>
      </c>
      <c r="C1329" s="44" t="s">
        <v>1596</v>
      </c>
      <c r="D1329" s="44" t="str">
        <f t="shared" si="20"/>
        <v>奈良県大和郡山市</v>
      </c>
      <c r="E1329" s="47" t="s">
        <v>2497</v>
      </c>
    </row>
    <row r="1330" spans="1:5" x14ac:dyDescent="0.4">
      <c r="A1330" s="46" t="str">
        <f>B1330&amp;COUNTIF($B$2:B1330,B1330)</f>
        <v>奈良県4</v>
      </c>
      <c r="B1330" s="44" t="s">
        <v>1593</v>
      </c>
      <c r="C1330" s="44" t="s">
        <v>1597</v>
      </c>
      <c r="D1330" s="44" t="str">
        <f t="shared" si="20"/>
        <v>奈良県天理市</v>
      </c>
      <c r="E1330" s="47" t="s">
        <v>2498</v>
      </c>
    </row>
    <row r="1331" spans="1:5" x14ac:dyDescent="0.4">
      <c r="A1331" s="46" t="str">
        <f>B1331&amp;COUNTIF($B$2:B1331,B1331)</f>
        <v>奈良県5</v>
      </c>
      <c r="B1331" s="44" t="s">
        <v>1593</v>
      </c>
      <c r="C1331" s="44" t="s">
        <v>1598</v>
      </c>
      <c r="D1331" s="44" t="str">
        <f t="shared" si="20"/>
        <v>奈良県橿原市</v>
      </c>
      <c r="E1331" s="47" t="s">
        <v>2496</v>
      </c>
    </row>
    <row r="1332" spans="1:5" x14ac:dyDescent="0.4">
      <c r="A1332" s="46" t="str">
        <f>B1332&amp;COUNTIF($B$2:B1332,B1332)</f>
        <v>奈良県6</v>
      </c>
      <c r="B1332" s="44" t="s">
        <v>1593</v>
      </c>
      <c r="C1332" s="44" t="s">
        <v>1599</v>
      </c>
      <c r="D1332" s="44" t="str">
        <f t="shared" si="20"/>
        <v>奈良県桜井市</v>
      </c>
      <c r="E1332" s="47" t="s">
        <v>2498</v>
      </c>
    </row>
    <row r="1333" spans="1:5" x14ac:dyDescent="0.4">
      <c r="A1333" s="46" t="str">
        <f>B1333&amp;COUNTIF($B$2:B1333,B1333)</f>
        <v>奈良県7</v>
      </c>
      <c r="B1333" s="44" t="s">
        <v>1593</v>
      </c>
      <c r="C1333" s="44" t="s">
        <v>1600</v>
      </c>
      <c r="D1333" s="44" t="str">
        <f t="shared" si="20"/>
        <v>奈良県五條市</v>
      </c>
      <c r="E1333" s="47" t="s">
        <v>2499</v>
      </c>
    </row>
    <row r="1334" spans="1:5" x14ac:dyDescent="0.4">
      <c r="A1334" s="46" t="str">
        <f>B1334&amp;COUNTIF($B$2:B1334,B1334)</f>
        <v>奈良県8</v>
      </c>
      <c r="B1334" s="44" t="s">
        <v>1593</v>
      </c>
      <c r="C1334" s="44" t="s">
        <v>1601</v>
      </c>
      <c r="D1334" s="44" t="str">
        <f t="shared" si="20"/>
        <v>奈良県御所市</v>
      </c>
      <c r="E1334" s="47" t="s">
        <v>2496</v>
      </c>
    </row>
    <row r="1335" spans="1:5" x14ac:dyDescent="0.4">
      <c r="A1335" s="46" t="str">
        <f>B1335&amp;COUNTIF($B$2:B1335,B1335)</f>
        <v>奈良県9</v>
      </c>
      <c r="B1335" s="44" t="s">
        <v>1593</v>
      </c>
      <c r="C1335" s="44" t="s">
        <v>1602</v>
      </c>
      <c r="D1335" s="44" t="str">
        <f t="shared" si="20"/>
        <v>奈良県生駒市</v>
      </c>
      <c r="E1335" s="47" t="s">
        <v>2497</v>
      </c>
    </row>
    <row r="1336" spans="1:5" x14ac:dyDescent="0.4">
      <c r="A1336" s="46" t="str">
        <f>B1336&amp;COUNTIF($B$2:B1336,B1336)</f>
        <v>奈良県10</v>
      </c>
      <c r="B1336" s="44" t="s">
        <v>1593</v>
      </c>
      <c r="C1336" s="44" t="s">
        <v>1603</v>
      </c>
      <c r="D1336" s="44" t="str">
        <f t="shared" si="20"/>
        <v>奈良県香芝市</v>
      </c>
      <c r="E1336" s="47" t="s">
        <v>2496</v>
      </c>
    </row>
    <row r="1337" spans="1:5" x14ac:dyDescent="0.4">
      <c r="A1337" s="46" t="str">
        <f>B1337&amp;COUNTIF($B$2:B1337,B1337)</f>
        <v>奈良県11</v>
      </c>
      <c r="B1337" s="44" t="s">
        <v>1593</v>
      </c>
      <c r="C1337" s="44" t="s">
        <v>1604</v>
      </c>
      <c r="D1337" s="44" t="str">
        <f t="shared" si="20"/>
        <v>奈良県葛城市</v>
      </c>
      <c r="E1337" s="47" t="s">
        <v>2496</v>
      </c>
    </row>
    <row r="1338" spans="1:5" x14ac:dyDescent="0.4">
      <c r="A1338" s="46" t="str">
        <f>B1338&amp;COUNTIF($B$2:B1338,B1338)</f>
        <v>奈良県12</v>
      </c>
      <c r="B1338" s="44" t="s">
        <v>1593</v>
      </c>
      <c r="C1338" s="44" t="s">
        <v>1605</v>
      </c>
      <c r="D1338" s="44" t="str">
        <f t="shared" si="20"/>
        <v>奈良県宇陀市</v>
      </c>
      <c r="E1338" s="47" t="s">
        <v>2498</v>
      </c>
    </row>
    <row r="1339" spans="1:5" x14ac:dyDescent="0.4">
      <c r="A1339" s="46" t="str">
        <f>B1339&amp;COUNTIF($B$2:B1339,B1339)</f>
        <v>奈良県13</v>
      </c>
      <c r="B1339" s="44" t="s">
        <v>1593</v>
      </c>
      <c r="C1339" s="44" t="s">
        <v>1606</v>
      </c>
      <c r="D1339" s="44" t="str">
        <f t="shared" si="20"/>
        <v>奈良県山添村</v>
      </c>
      <c r="E1339" s="47" t="s">
        <v>2498</v>
      </c>
    </row>
    <row r="1340" spans="1:5" x14ac:dyDescent="0.4">
      <c r="A1340" s="46" t="str">
        <f>B1340&amp;COUNTIF($B$2:B1340,B1340)</f>
        <v>奈良県14</v>
      </c>
      <c r="B1340" s="44" t="s">
        <v>1593</v>
      </c>
      <c r="C1340" s="44" t="s">
        <v>1607</v>
      </c>
      <c r="D1340" s="44" t="str">
        <f t="shared" si="20"/>
        <v>奈良県平群町</v>
      </c>
      <c r="E1340" s="47" t="s">
        <v>2497</v>
      </c>
    </row>
    <row r="1341" spans="1:5" x14ac:dyDescent="0.4">
      <c r="A1341" s="46" t="str">
        <f>B1341&amp;COUNTIF($B$2:B1341,B1341)</f>
        <v>奈良県15</v>
      </c>
      <c r="B1341" s="44" t="s">
        <v>1593</v>
      </c>
      <c r="C1341" s="44" t="s">
        <v>1608</v>
      </c>
      <c r="D1341" s="44" t="str">
        <f t="shared" si="20"/>
        <v>奈良県三郷町</v>
      </c>
      <c r="E1341" s="47" t="s">
        <v>2497</v>
      </c>
    </row>
    <row r="1342" spans="1:5" x14ac:dyDescent="0.4">
      <c r="A1342" s="46" t="str">
        <f>B1342&amp;COUNTIF($B$2:B1342,B1342)</f>
        <v>奈良県16</v>
      </c>
      <c r="B1342" s="44" t="s">
        <v>1593</v>
      </c>
      <c r="C1342" s="44" t="s">
        <v>1609</v>
      </c>
      <c r="D1342" s="44" t="str">
        <f t="shared" si="20"/>
        <v>奈良県斑鳩町</v>
      </c>
      <c r="E1342" s="47" t="s">
        <v>2497</v>
      </c>
    </row>
    <row r="1343" spans="1:5" x14ac:dyDescent="0.4">
      <c r="A1343" s="46" t="str">
        <f>B1343&amp;COUNTIF($B$2:B1343,B1343)</f>
        <v>奈良県17</v>
      </c>
      <c r="B1343" s="44" t="s">
        <v>1593</v>
      </c>
      <c r="C1343" s="44" t="s">
        <v>1610</v>
      </c>
      <c r="D1343" s="44" t="str">
        <f t="shared" si="20"/>
        <v>奈良県安堵町</v>
      </c>
      <c r="E1343" s="47" t="s">
        <v>2497</v>
      </c>
    </row>
    <row r="1344" spans="1:5" x14ac:dyDescent="0.4">
      <c r="A1344" s="46" t="str">
        <f>B1344&amp;COUNTIF($B$2:B1344,B1344)</f>
        <v>奈良県18</v>
      </c>
      <c r="B1344" s="44" t="s">
        <v>1593</v>
      </c>
      <c r="C1344" s="44" t="s">
        <v>746</v>
      </c>
      <c r="D1344" s="44" t="str">
        <f t="shared" si="20"/>
        <v>奈良県川西町</v>
      </c>
      <c r="E1344" s="47" t="s">
        <v>2498</v>
      </c>
    </row>
    <row r="1345" spans="1:5" x14ac:dyDescent="0.4">
      <c r="A1345" s="46" t="str">
        <f>B1345&amp;COUNTIF($B$2:B1345,B1345)</f>
        <v>奈良県19</v>
      </c>
      <c r="B1345" s="44" t="s">
        <v>1593</v>
      </c>
      <c r="C1345" s="44" t="s">
        <v>1611</v>
      </c>
      <c r="D1345" s="44" t="str">
        <f t="shared" si="20"/>
        <v>奈良県三宅町</v>
      </c>
      <c r="E1345" s="47" t="s">
        <v>2498</v>
      </c>
    </row>
    <row r="1346" spans="1:5" x14ac:dyDescent="0.4">
      <c r="A1346" s="46" t="str">
        <f>B1346&amp;COUNTIF($B$2:B1346,B1346)</f>
        <v>奈良県20</v>
      </c>
      <c r="B1346" s="44" t="s">
        <v>1593</v>
      </c>
      <c r="C1346" s="44" t="s">
        <v>1612</v>
      </c>
      <c r="D1346" s="44" t="str">
        <f t="shared" ref="D1346:D1409" si="21">B1346&amp;C1346</f>
        <v>奈良県田原本町</v>
      </c>
      <c r="E1346" s="47" t="s">
        <v>2498</v>
      </c>
    </row>
    <row r="1347" spans="1:5" x14ac:dyDescent="0.4">
      <c r="A1347" s="46" t="str">
        <f>B1347&amp;COUNTIF($B$2:B1347,B1347)</f>
        <v>奈良県21</v>
      </c>
      <c r="B1347" s="44" t="s">
        <v>1593</v>
      </c>
      <c r="C1347" s="44" t="s">
        <v>1613</v>
      </c>
      <c r="D1347" s="44" t="str">
        <f t="shared" si="21"/>
        <v>奈良県曽爾村</v>
      </c>
      <c r="E1347" s="47" t="s">
        <v>2498</v>
      </c>
    </row>
    <row r="1348" spans="1:5" x14ac:dyDescent="0.4">
      <c r="A1348" s="46" t="str">
        <f>B1348&amp;COUNTIF($B$2:B1348,B1348)</f>
        <v>奈良県22</v>
      </c>
      <c r="B1348" s="44" t="s">
        <v>1593</v>
      </c>
      <c r="C1348" s="44" t="s">
        <v>1614</v>
      </c>
      <c r="D1348" s="44" t="str">
        <f t="shared" si="21"/>
        <v>奈良県御杖村</v>
      </c>
      <c r="E1348" s="47" t="s">
        <v>2498</v>
      </c>
    </row>
    <row r="1349" spans="1:5" x14ac:dyDescent="0.4">
      <c r="A1349" s="46" t="str">
        <f>B1349&amp;COUNTIF($B$2:B1349,B1349)</f>
        <v>奈良県23</v>
      </c>
      <c r="B1349" s="44" t="s">
        <v>1593</v>
      </c>
      <c r="C1349" s="44" t="s">
        <v>1615</v>
      </c>
      <c r="D1349" s="44" t="str">
        <f t="shared" si="21"/>
        <v>奈良県高取町</v>
      </c>
      <c r="E1349" s="47" t="s">
        <v>2496</v>
      </c>
    </row>
    <row r="1350" spans="1:5" x14ac:dyDescent="0.4">
      <c r="A1350" s="46" t="str">
        <f>B1350&amp;COUNTIF($B$2:B1350,B1350)</f>
        <v>奈良県24</v>
      </c>
      <c r="B1350" s="44" t="s">
        <v>1593</v>
      </c>
      <c r="C1350" s="44" t="s">
        <v>1616</v>
      </c>
      <c r="D1350" s="44" t="str">
        <f t="shared" si="21"/>
        <v>奈良県明日香村</v>
      </c>
      <c r="E1350" s="47" t="s">
        <v>2496</v>
      </c>
    </row>
    <row r="1351" spans="1:5" x14ac:dyDescent="0.4">
      <c r="A1351" s="46" t="str">
        <f>B1351&amp;COUNTIF($B$2:B1351,B1351)</f>
        <v>奈良県25</v>
      </c>
      <c r="B1351" s="44" t="s">
        <v>1593</v>
      </c>
      <c r="C1351" s="44" t="s">
        <v>1617</v>
      </c>
      <c r="D1351" s="44" t="str">
        <f t="shared" si="21"/>
        <v>奈良県上牧町</v>
      </c>
      <c r="E1351" s="47" t="s">
        <v>2497</v>
      </c>
    </row>
    <row r="1352" spans="1:5" x14ac:dyDescent="0.4">
      <c r="A1352" s="46" t="str">
        <f>B1352&amp;COUNTIF($B$2:B1352,B1352)</f>
        <v>奈良県26</v>
      </c>
      <c r="B1352" s="44" t="s">
        <v>1593</v>
      </c>
      <c r="C1352" s="44" t="s">
        <v>1618</v>
      </c>
      <c r="D1352" s="44" t="str">
        <f t="shared" si="21"/>
        <v>奈良県王寺町</v>
      </c>
      <c r="E1352" s="47" t="s">
        <v>2497</v>
      </c>
    </row>
    <row r="1353" spans="1:5" x14ac:dyDescent="0.4">
      <c r="A1353" s="46" t="str">
        <f>B1353&amp;COUNTIF($B$2:B1353,B1353)</f>
        <v>奈良県27</v>
      </c>
      <c r="B1353" s="44" t="s">
        <v>1593</v>
      </c>
      <c r="C1353" s="44" t="s">
        <v>1619</v>
      </c>
      <c r="D1353" s="44" t="str">
        <f t="shared" si="21"/>
        <v>奈良県広陵町</v>
      </c>
      <c r="E1353" s="47" t="s">
        <v>2496</v>
      </c>
    </row>
    <row r="1354" spans="1:5" x14ac:dyDescent="0.4">
      <c r="A1354" s="46" t="str">
        <f>B1354&amp;COUNTIF($B$2:B1354,B1354)</f>
        <v>奈良県28</v>
      </c>
      <c r="B1354" s="44" t="s">
        <v>1593</v>
      </c>
      <c r="C1354" s="44" t="s">
        <v>1620</v>
      </c>
      <c r="D1354" s="44" t="str">
        <f t="shared" si="21"/>
        <v>奈良県河合町</v>
      </c>
      <c r="E1354" s="47" t="s">
        <v>2497</v>
      </c>
    </row>
    <row r="1355" spans="1:5" x14ac:dyDescent="0.4">
      <c r="A1355" s="46" t="str">
        <f>B1355&amp;COUNTIF($B$2:B1355,B1355)</f>
        <v>奈良県29</v>
      </c>
      <c r="B1355" s="44" t="s">
        <v>1593</v>
      </c>
      <c r="C1355" s="44" t="s">
        <v>1621</v>
      </c>
      <c r="D1355" s="44" t="str">
        <f t="shared" si="21"/>
        <v>奈良県吉野町</v>
      </c>
      <c r="E1355" s="47" t="s">
        <v>2499</v>
      </c>
    </row>
    <row r="1356" spans="1:5" x14ac:dyDescent="0.4">
      <c r="A1356" s="46" t="str">
        <f>B1356&amp;COUNTIF($B$2:B1356,B1356)</f>
        <v>奈良県30</v>
      </c>
      <c r="B1356" s="44" t="s">
        <v>1593</v>
      </c>
      <c r="C1356" s="44" t="s">
        <v>1622</v>
      </c>
      <c r="D1356" s="44" t="str">
        <f t="shared" si="21"/>
        <v>奈良県大淀町</v>
      </c>
      <c r="E1356" s="47" t="s">
        <v>2499</v>
      </c>
    </row>
    <row r="1357" spans="1:5" x14ac:dyDescent="0.4">
      <c r="A1357" s="46" t="str">
        <f>B1357&amp;COUNTIF($B$2:B1357,B1357)</f>
        <v>奈良県31</v>
      </c>
      <c r="B1357" s="44" t="s">
        <v>1593</v>
      </c>
      <c r="C1357" s="44" t="s">
        <v>1623</v>
      </c>
      <c r="D1357" s="44" t="str">
        <f t="shared" si="21"/>
        <v>奈良県下市町</v>
      </c>
      <c r="E1357" s="47" t="s">
        <v>2499</v>
      </c>
    </row>
    <row r="1358" spans="1:5" x14ac:dyDescent="0.4">
      <c r="A1358" s="46" t="str">
        <f>B1358&amp;COUNTIF($B$2:B1358,B1358)</f>
        <v>奈良県32</v>
      </c>
      <c r="B1358" s="44" t="s">
        <v>1593</v>
      </c>
      <c r="C1358" s="44" t="s">
        <v>1624</v>
      </c>
      <c r="D1358" s="44" t="str">
        <f t="shared" si="21"/>
        <v>奈良県黒滝村</v>
      </c>
      <c r="E1358" s="47" t="s">
        <v>2499</v>
      </c>
    </row>
    <row r="1359" spans="1:5" x14ac:dyDescent="0.4">
      <c r="A1359" s="46" t="str">
        <f>B1359&amp;COUNTIF($B$2:B1359,B1359)</f>
        <v>奈良県33</v>
      </c>
      <c r="B1359" s="44" t="s">
        <v>1593</v>
      </c>
      <c r="C1359" s="44" t="s">
        <v>1625</v>
      </c>
      <c r="D1359" s="44" t="str">
        <f t="shared" si="21"/>
        <v>奈良県天川村</v>
      </c>
      <c r="E1359" s="47" t="s">
        <v>2499</v>
      </c>
    </row>
    <row r="1360" spans="1:5" x14ac:dyDescent="0.4">
      <c r="A1360" s="46" t="str">
        <f>B1360&amp;COUNTIF($B$2:B1360,B1360)</f>
        <v>奈良県34</v>
      </c>
      <c r="B1360" s="44" t="s">
        <v>1593</v>
      </c>
      <c r="C1360" s="44" t="s">
        <v>1626</v>
      </c>
      <c r="D1360" s="44" t="str">
        <f t="shared" si="21"/>
        <v>奈良県野迫川村</v>
      </c>
      <c r="E1360" s="47" t="s">
        <v>2499</v>
      </c>
    </row>
    <row r="1361" spans="1:5" x14ac:dyDescent="0.4">
      <c r="A1361" s="46" t="str">
        <f>B1361&amp;COUNTIF($B$2:B1361,B1361)</f>
        <v>奈良県35</v>
      </c>
      <c r="B1361" s="44" t="s">
        <v>1593</v>
      </c>
      <c r="C1361" s="44" t="s">
        <v>1627</v>
      </c>
      <c r="D1361" s="44" t="str">
        <f t="shared" si="21"/>
        <v>奈良県十津川村</v>
      </c>
      <c r="E1361" s="47" t="s">
        <v>2499</v>
      </c>
    </row>
    <row r="1362" spans="1:5" x14ac:dyDescent="0.4">
      <c r="A1362" s="46" t="str">
        <f>B1362&amp;COUNTIF($B$2:B1362,B1362)</f>
        <v>奈良県36</v>
      </c>
      <c r="B1362" s="44" t="s">
        <v>1593</v>
      </c>
      <c r="C1362" s="44" t="s">
        <v>1628</v>
      </c>
      <c r="D1362" s="44" t="str">
        <f t="shared" si="21"/>
        <v>奈良県下北山村</v>
      </c>
      <c r="E1362" s="47" t="s">
        <v>2499</v>
      </c>
    </row>
    <row r="1363" spans="1:5" x14ac:dyDescent="0.4">
      <c r="A1363" s="46" t="str">
        <f>B1363&amp;COUNTIF($B$2:B1363,B1363)</f>
        <v>奈良県37</v>
      </c>
      <c r="B1363" s="44" t="s">
        <v>1593</v>
      </c>
      <c r="C1363" s="44" t="s">
        <v>1629</v>
      </c>
      <c r="D1363" s="44" t="str">
        <f t="shared" si="21"/>
        <v>奈良県上北山村</v>
      </c>
      <c r="E1363" s="47" t="s">
        <v>2499</v>
      </c>
    </row>
    <row r="1364" spans="1:5" x14ac:dyDescent="0.4">
      <c r="A1364" s="46" t="str">
        <f>B1364&amp;COUNTIF($B$2:B1364,B1364)</f>
        <v>奈良県38</v>
      </c>
      <c r="B1364" s="44" t="s">
        <v>1593</v>
      </c>
      <c r="C1364" s="44" t="s">
        <v>1255</v>
      </c>
      <c r="D1364" s="44" t="str">
        <f t="shared" si="21"/>
        <v>奈良県川上村</v>
      </c>
      <c r="E1364" s="47" t="s">
        <v>2499</v>
      </c>
    </row>
    <row r="1365" spans="1:5" x14ac:dyDescent="0.4">
      <c r="A1365" s="46" t="str">
        <f>B1365&amp;COUNTIF($B$2:B1365,B1365)</f>
        <v>奈良県39</v>
      </c>
      <c r="B1365" s="44" t="s">
        <v>1593</v>
      </c>
      <c r="C1365" s="44" t="s">
        <v>1630</v>
      </c>
      <c r="D1365" s="44" t="str">
        <f t="shared" si="21"/>
        <v>奈良県東吉野村</v>
      </c>
      <c r="E1365" s="47" t="s">
        <v>2499</v>
      </c>
    </row>
    <row r="1366" spans="1:5" x14ac:dyDescent="0.4">
      <c r="A1366" s="46" t="str">
        <f>B1366&amp;COUNTIF($B$2:B1366,B1366)</f>
        <v>和歌山県1</v>
      </c>
      <c r="B1366" s="44" t="s">
        <v>1631</v>
      </c>
      <c r="C1366" s="44" t="s">
        <v>1632</v>
      </c>
      <c r="D1366" s="44" t="str">
        <f t="shared" si="21"/>
        <v>和歌山県和歌山市</v>
      </c>
      <c r="E1366" s="47" t="s">
        <v>2500</v>
      </c>
    </row>
    <row r="1367" spans="1:5" x14ac:dyDescent="0.4">
      <c r="A1367" s="46" t="str">
        <f>B1367&amp;COUNTIF($B$2:B1367,B1367)</f>
        <v>和歌山県2</v>
      </c>
      <c r="B1367" s="44" t="s">
        <v>1631</v>
      </c>
      <c r="C1367" s="44" t="s">
        <v>1633</v>
      </c>
      <c r="D1367" s="44" t="str">
        <f t="shared" si="21"/>
        <v>和歌山県海南市</v>
      </c>
      <c r="E1367" s="47" t="s">
        <v>2500</v>
      </c>
    </row>
    <row r="1368" spans="1:5" x14ac:dyDescent="0.4">
      <c r="A1368" s="46" t="str">
        <f>B1368&amp;COUNTIF($B$2:B1368,B1368)</f>
        <v>和歌山県3</v>
      </c>
      <c r="B1368" s="44" t="s">
        <v>1631</v>
      </c>
      <c r="C1368" s="44" t="s">
        <v>1634</v>
      </c>
      <c r="D1368" s="44" t="str">
        <f t="shared" si="21"/>
        <v>和歌山県橋本市</v>
      </c>
      <c r="E1368" s="47" t="s">
        <v>2501</v>
      </c>
    </row>
    <row r="1369" spans="1:5" x14ac:dyDescent="0.4">
      <c r="A1369" s="46" t="str">
        <f>B1369&amp;COUNTIF($B$2:B1369,B1369)</f>
        <v>和歌山県4</v>
      </c>
      <c r="B1369" s="44" t="s">
        <v>1631</v>
      </c>
      <c r="C1369" s="44" t="s">
        <v>1635</v>
      </c>
      <c r="D1369" s="44" t="str">
        <f t="shared" si="21"/>
        <v>和歌山県有田市</v>
      </c>
      <c r="E1369" s="47" t="s">
        <v>2502</v>
      </c>
    </row>
    <row r="1370" spans="1:5" x14ac:dyDescent="0.4">
      <c r="A1370" s="46" t="str">
        <f>B1370&amp;COUNTIF($B$2:B1370,B1370)</f>
        <v>和歌山県5</v>
      </c>
      <c r="B1370" s="44" t="s">
        <v>1631</v>
      </c>
      <c r="C1370" s="44" t="s">
        <v>1636</v>
      </c>
      <c r="D1370" s="44" t="str">
        <f t="shared" si="21"/>
        <v>和歌山県御坊市</v>
      </c>
      <c r="E1370" s="47" t="s">
        <v>2503</v>
      </c>
    </row>
    <row r="1371" spans="1:5" x14ac:dyDescent="0.4">
      <c r="A1371" s="46" t="str">
        <f>B1371&amp;COUNTIF($B$2:B1371,B1371)</f>
        <v>和歌山県6</v>
      </c>
      <c r="B1371" s="44" t="s">
        <v>1631</v>
      </c>
      <c r="C1371" s="44" t="s">
        <v>1637</v>
      </c>
      <c r="D1371" s="44" t="str">
        <f t="shared" si="21"/>
        <v>和歌山県田辺市</v>
      </c>
      <c r="E1371" s="47" t="s">
        <v>2504</v>
      </c>
    </row>
    <row r="1372" spans="1:5" x14ac:dyDescent="0.4">
      <c r="A1372" s="46" t="str">
        <f>B1372&amp;COUNTIF($B$2:B1372,B1372)</f>
        <v>和歌山県7</v>
      </c>
      <c r="B1372" s="44" t="s">
        <v>1631</v>
      </c>
      <c r="C1372" s="44" t="s">
        <v>1638</v>
      </c>
      <c r="D1372" s="44" t="str">
        <f t="shared" si="21"/>
        <v>和歌山県新宮市</v>
      </c>
      <c r="E1372" s="47" t="s">
        <v>2505</v>
      </c>
    </row>
    <row r="1373" spans="1:5" x14ac:dyDescent="0.4">
      <c r="A1373" s="46" t="str">
        <f>B1373&amp;COUNTIF($B$2:B1373,B1373)</f>
        <v>和歌山県8</v>
      </c>
      <c r="B1373" s="44" t="s">
        <v>1631</v>
      </c>
      <c r="C1373" s="44" t="s">
        <v>1639</v>
      </c>
      <c r="D1373" s="44" t="str">
        <f t="shared" si="21"/>
        <v>和歌山県紀の川市</v>
      </c>
      <c r="E1373" s="47" t="s">
        <v>2506</v>
      </c>
    </row>
    <row r="1374" spans="1:5" x14ac:dyDescent="0.4">
      <c r="A1374" s="46" t="str">
        <f>B1374&amp;COUNTIF($B$2:B1374,B1374)</f>
        <v>和歌山県9</v>
      </c>
      <c r="B1374" s="44" t="s">
        <v>1631</v>
      </c>
      <c r="C1374" s="44" t="s">
        <v>1640</v>
      </c>
      <c r="D1374" s="44" t="str">
        <f t="shared" si="21"/>
        <v>和歌山県岩出市</v>
      </c>
      <c r="E1374" s="47" t="s">
        <v>2506</v>
      </c>
    </row>
    <row r="1375" spans="1:5" x14ac:dyDescent="0.4">
      <c r="A1375" s="46" t="str">
        <f>B1375&amp;COUNTIF($B$2:B1375,B1375)</f>
        <v>和歌山県10</v>
      </c>
      <c r="B1375" s="44" t="s">
        <v>1631</v>
      </c>
      <c r="C1375" s="44" t="s">
        <v>1641</v>
      </c>
      <c r="D1375" s="44" t="str">
        <f t="shared" si="21"/>
        <v>和歌山県紀美野町</v>
      </c>
      <c r="E1375" s="47" t="s">
        <v>2500</v>
      </c>
    </row>
    <row r="1376" spans="1:5" x14ac:dyDescent="0.4">
      <c r="A1376" s="46" t="str">
        <f>B1376&amp;COUNTIF($B$2:B1376,B1376)</f>
        <v>和歌山県11</v>
      </c>
      <c r="B1376" s="44" t="s">
        <v>1631</v>
      </c>
      <c r="C1376" s="44" t="s">
        <v>1642</v>
      </c>
      <c r="D1376" s="44" t="str">
        <f t="shared" si="21"/>
        <v>和歌山県かつらぎ町</v>
      </c>
      <c r="E1376" s="47" t="s">
        <v>2501</v>
      </c>
    </row>
    <row r="1377" spans="1:5" x14ac:dyDescent="0.4">
      <c r="A1377" s="46" t="str">
        <f>B1377&amp;COUNTIF($B$2:B1377,B1377)</f>
        <v>和歌山県12</v>
      </c>
      <c r="B1377" s="44" t="s">
        <v>1631</v>
      </c>
      <c r="C1377" s="44" t="s">
        <v>1643</v>
      </c>
      <c r="D1377" s="44" t="str">
        <f t="shared" si="21"/>
        <v>和歌山県九度山町</v>
      </c>
      <c r="E1377" s="47" t="s">
        <v>2501</v>
      </c>
    </row>
    <row r="1378" spans="1:5" x14ac:dyDescent="0.4">
      <c r="A1378" s="46" t="str">
        <f>B1378&amp;COUNTIF($B$2:B1378,B1378)</f>
        <v>和歌山県13</v>
      </c>
      <c r="B1378" s="44" t="s">
        <v>1631</v>
      </c>
      <c r="C1378" s="44" t="s">
        <v>1644</v>
      </c>
      <c r="D1378" s="44" t="str">
        <f t="shared" si="21"/>
        <v>和歌山県高野町</v>
      </c>
      <c r="E1378" s="47" t="s">
        <v>2501</v>
      </c>
    </row>
    <row r="1379" spans="1:5" x14ac:dyDescent="0.4">
      <c r="A1379" s="46" t="str">
        <f>B1379&amp;COUNTIF($B$2:B1379,B1379)</f>
        <v>和歌山県14</v>
      </c>
      <c r="B1379" s="44" t="s">
        <v>1631</v>
      </c>
      <c r="C1379" s="44" t="s">
        <v>1645</v>
      </c>
      <c r="D1379" s="44" t="str">
        <f t="shared" si="21"/>
        <v>和歌山県湯浅町</v>
      </c>
      <c r="E1379" s="47" t="s">
        <v>2502</v>
      </c>
    </row>
    <row r="1380" spans="1:5" x14ac:dyDescent="0.4">
      <c r="A1380" s="46" t="str">
        <f>B1380&amp;COUNTIF($B$2:B1380,B1380)</f>
        <v>和歌山県15</v>
      </c>
      <c r="B1380" s="44" t="s">
        <v>1631</v>
      </c>
      <c r="C1380" s="44" t="s">
        <v>1646</v>
      </c>
      <c r="D1380" s="44" t="str">
        <f t="shared" si="21"/>
        <v>和歌山県広川町</v>
      </c>
      <c r="E1380" s="47" t="s">
        <v>2502</v>
      </c>
    </row>
    <row r="1381" spans="1:5" x14ac:dyDescent="0.4">
      <c r="A1381" s="46" t="str">
        <f>B1381&amp;COUNTIF($B$2:B1381,B1381)</f>
        <v>和歌山県16</v>
      </c>
      <c r="B1381" s="44" t="s">
        <v>1631</v>
      </c>
      <c r="C1381" s="44" t="s">
        <v>1647</v>
      </c>
      <c r="D1381" s="44" t="str">
        <f t="shared" si="21"/>
        <v>和歌山県有田川町</v>
      </c>
      <c r="E1381" s="47" t="s">
        <v>2502</v>
      </c>
    </row>
    <row r="1382" spans="1:5" x14ac:dyDescent="0.4">
      <c r="A1382" s="46" t="str">
        <f>B1382&amp;COUNTIF($B$2:B1382,B1382)</f>
        <v>和歌山県17</v>
      </c>
      <c r="B1382" s="44" t="s">
        <v>1631</v>
      </c>
      <c r="C1382" s="44" t="s">
        <v>1203</v>
      </c>
      <c r="D1382" s="44" t="str">
        <f t="shared" si="21"/>
        <v>和歌山県美浜町</v>
      </c>
      <c r="E1382" s="47" t="s">
        <v>2503</v>
      </c>
    </row>
    <row r="1383" spans="1:5" x14ac:dyDescent="0.4">
      <c r="A1383" s="46" t="str">
        <f>B1383&amp;COUNTIF($B$2:B1383,B1383)</f>
        <v>和歌山県18</v>
      </c>
      <c r="B1383" s="44" t="s">
        <v>1631</v>
      </c>
      <c r="C1383" s="44" t="s">
        <v>548</v>
      </c>
      <c r="D1383" s="44" t="str">
        <f t="shared" si="21"/>
        <v>和歌山県日高町</v>
      </c>
      <c r="E1383" s="47" t="s">
        <v>2503</v>
      </c>
    </row>
    <row r="1384" spans="1:5" x14ac:dyDescent="0.4">
      <c r="A1384" s="46" t="str">
        <f>B1384&amp;COUNTIF($B$2:B1384,B1384)</f>
        <v>和歌山県19</v>
      </c>
      <c r="B1384" s="44" t="s">
        <v>1631</v>
      </c>
      <c r="C1384" s="44" t="s">
        <v>1648</v>
      </c>
      <c r="D1384" s="44" t="str">
        <f t="shared" si="21"/>
        <v>和歌山県由良町</v>
      </c>
      <c r="E1384" s="47" t="s">
        <v>2503</v>
      </c>
    </row>
    <row r="1385" spans="1:5" x14ac:dyDescent="0.4">
      <c r="A1385" s="46" t="str">
        <f>B1385&amp;COUNTIF($B$2:B1385,B1385)</f>
        <v>和歌山県20</v>
      </c>
      <c r="B1385" s="44" t="s">
        <v>1631</v>
      </c>
      <c r="C1385" s="44" t="s">
        <v>1649</v>
      </c>
      <c r="D1385" s="44" t="str">
        <f t="shared" si="21"/>
        <v>和歌山県印南町</v>
      </c>
      <c r="E1385" s="47" t="s">
        <v>2503</v>
      </c>
    </row>
    <row r="1386" spans="1:5" x14ac:dyDescent="0.4">
      <c r="A1386" s="46" t="str">
        <f>B1386&amp;COUNTIF($B$2:B1386,B1386)</f>
        <v>和歌山県21</v>
      </c>
      <c r="B1386" s="44" t="s">
        <v>1631</v>
      </c>
      <c r="C1386" s="44" t="s">
        <v>1650</v>
      </c>
      <c r="D1386" s="44" t="str">
        <f t="shared" si="21"/>
        <v>和歌山県みなべ町</v>
      </c>
      <c r="E1386" s="47" t="s">
        <v>2504</v>
      </c>
    </row>
    <row r="1387" spans="1:5" x14ac:dyDescent="0.4">
      <c r="A1387" s="46" t="str">
        <f>B1387&amp;COUNTIF($B$2:B1387,B1387)</f>
        <v>和歌山県22</v>
      </c>
      <c r="B1387" s="44" t="s">
        <v>1631</v>
      </c>
      <c r="C1387" s="44" t="s">
        <v>1651</v>
      </c>
      <c r="D1387" s="44" t="str">
        <f t="shared" si="21"/>
        <v>和歌山県日高川町</v>
      </c>
      <c r="E1387" s="47" t="s">
        <v>2503</v>
      </c>
    </row>
    <row r="1388" spans="1:5" x14ac:dyDescent="0.4">
      <c r="A1388" s="46" t="str">
        <f>B1388&amp;COUNTIF($B$2:B1388,B1388)</f>
        <v>和歌山県23</v>
      </c>
      <c r="B1388" s="44" t="s">
        <v>1631</v>
      </c>
      <c r="C1388" s="44" t="s">
        <v>1652</v>
      </c>
      <c r="D1388" s="44" t="str">
        <f t="shared" si="21"/>
        <v>和歌山県白浜町</v>
      </c>
      <c r="E1388" s="47" t="s">
        <v>2504</v>
      </c>
    </row>
    <row r="1389" spans="1:5" x14ac:dyDescent="0.4">
      <c r="A1389" s="46" t="str">
        <f>B1389&amp;COUNTIF($B$2:B1389,B1389)</f>
        <v>和歌山県24</v>
      </c>
      <c r="B1389" s="44" t="s">
        <v>1631</v>
      </c>
      <c r="C1389" s="44" t="s">
        <v>1653</v>
      </c>
      <c r="D1389" s="44" t="str">
        <f t="shared" si="21"/>
        <v>和歌山県上富田町</v>
      </c>
      <c r="E1389" s="47" t="s">
        <v>2504</v>
      </c>
    </row>
    <row r="1390" spans="1:5" x14ac:dyDescent="0.4">
      <c r="A1390" s="46" t="str">
        <f>B1390&amp;COUNTIF($B$2:B1390,B1390)</f>
        <v>和歌山県25</v>
      </c>
      <c r="B1390" s="44" t="s">
        <v>1631</v>
      </c>
      <c r="C1390" s="44" t="s">
        <v>1654</v>
      </c>
      <c r="D1390" s="44" t="str">
        <f t="shared" si="21"/>
        <v>和歌山県すさみ町</v>
      </c>
      <c r="E1390" s="47" t="s">
        <v>2504</v>
      </c>
    </row>
    <row r="1391" spans="1:5" x14ac:dyDescent="0.4">
      <c r="A1391" s="46" t="str">
        <f>B1391&amp;COUNTIF($B$2:B1391,B1391)</f>
        <v>和歌山県26</v>
      </c>
      <c r="B1391" s="44" t="s">
        <v>1631</v>
      </c>
      <c r="C1391" s="44" t="s">
        <v>1655</v>
      </c>
      <c r="D1391" s="44" t="str">
        <f t="shared" si="21"/>
        <v>和歌山県那智勝浦町</v>
      </c>
      <c r="E1391" s="47" t="s">
        <v>2505</v>
      </c>
    </row>
    <row r="1392" spans="1:5" x14ac:dyDescent="0.4">
      <c r="A1392" s="46" t="str">
        <f>B1392&amp;COUNTIF($B$2:B1392,B1392)</f>
        <v>和歌山県27</v>
      </c>
      <c r="B1392" s="44" t="s">
        <v>1631</v>
      </c>
      <c r="C1392" s="44" t="s">
        <v>1656</v>
      </c>
      <c r="D1392" s="44" t="str">
        <f t="shared" si="21"/>
        <v>和歌山県太地町</v>
      </c>
      <c r="E1392" s="47" t="s">
        <v>2505</v>
      </c>
    </row>
    <row r="1393" spans="1:5" x14ac:dyDescent="0.4">
      <c r="A1393" s="46" t="str">
        <f>B1393&amp;COUNTIF($B$2:B1393,B1393)</f>
        <v>和歌山県28</v>
      </c>
      <c r="B1393" s="44" t="s">
        <v>1631</v>
      </c>
      <c r="C1393" s="44" t="s">
        <v>1657</v>
      </c>
      <c r="D1393" s="44" t="str">
        <f t="shared" si="21"/>
        <v>和歌山県古座川町</v>
      </c>
      <c r="E1393" s="47" t="s">
        <v>2505</v>
      </c>
    </row>
    <row r="1394" spans="1:5" x14ac:dyDescent="0.4">
      <c r="A1394" s="46" t="str">
        <f>B1394&amp;COUNTIF($B$2:B1394,B1394)</f>
        <v>和歌山県29</v>
      </c>
      <c r="B1394" s="44" t="s">
        <v>1631</v>
      </c>
      <c r="C1394" s="44" t="s">
        <v>1658</v>
      </c>
      <c r="D1394" s="44" t="str">
        <f t="shared" si="21"/>
        <v>和歌山県北山村</v>
      </c>
      <c r="E1394" s="47" t="s">
        <v>2505</v>
      </c>
    </row>
    <row r="1395" spans="1:5" x14ac:dyDescent="0.4">
      <c r="A1395" s="46" t="str">
        <f>B1395&amp;COUNTIF($B$2:B1395,B1395)</f>
        <v>和歌山県30</v>
      </c>
      <c r="B1395" s="44" t="s">
        <v>1631</v>
      </c>
      <c r="C1395" s="44" t="s">
        <v>1659</v>
      </c>
      <c r="D1395" s="44" t="str">
        <f t="shared" si="21"/>
        <v>和歌山県串本町</v>
      </c>
      <c r="E1395" s="47" t="s">
        <v>2505</v>
      </c>
    </row>
    <row r="1396" spans="1:5" x14ac:dyDescent="0.4">
      <c r="A1396" s="46" t="str">
        <f>B1396&amp;COUNTIF($B$2:B1396,B1396)</f>
        <v>鳥取県1</v>
      </c>
      <c r="B1396" s="44" t="s">
        <v>1660</v>
      </c>
      <c r="C1396" s="44" t="s">
        <v>1661</v>
      </c>
      <c r="D1396" s="44" t="str">
        <f t="shared" si="21"/>
        <v>鳥取県鳥取市</v>
      </c>
      <c r="E1396" s="47" t="s">
        <v>2255</v>
      </c>
    </row>
    <row r="1397" spans="1:5" x14ac:dyDescent="0.4">
      <c r="A1397" s="46" t="str">
        <f>B1397&amp;COUNTIF($B$2:B1397,B1397)</f>
        <v>鳥取県2</v>
      </c>
      <c r="B1397" s="44" t="s">
        <v>1660</v>
      </c>
      <c r="C1397" s="44" t="s">
        <v>1662</v>
      </c>
      <c r="D1397" s="44" t="str">
        <f t="shared" si="21"/>
        <v>鳥取県米子市</v>
      </c>
      <c r="E1397" s="47" t="s">
        <v>2254</v>
      </c>
    </row>
    <row r="1398" spans="1:5" x14ac:dyDescent="0.4">
      <c r="A1398" s="46" t="str">
        <f>B1398&amp;COUNTIF($B$2:B1398,B1398)</f>
        <v>鳥取県3</v>
      </c>
      <c r="B1398" s="44" t="s">
        <v>1660</v>
      </c>
      <c r="C1398" s="44" t="s">
        <v>1663</v>
      </c>
      <c r="D1398" s="44" t="str">
        <f t="shared" si="21"/>
        <v>鳥取県倉吉市</v>
      </c>
      <c r="E1398" s="47" t="s">
        <v>2507</v>
      </c>
    </row>
    <row r="1399" spans="1:5" x14ac:dyDescent="0.4">
      <c r="A1399" s="46" t="str">
        <f>B1399&amp;COUNTIF($B$2:B1399,B1399)</f>
        <v>鳥取県4</v>
      </c>
      <c r="B1399" s="44" t="s">
        <v>1660</v>
      </c>
      <c r="C1399" s="44" t="s">
        <v>1664</v>
      </c>
      <c r="D1399" s="44" t="str">
        <f t="shared" si="21"/>
        <v>鳥取県境港市</v>
      </c>
      <c r="E1399" s="47" t="s">
        <v>2254</v>
      </c>
    </row>
    <row r="1400" spans="1:5" x14ac:dyDescent="0.4">
      <c r="A1400" s="46" t="str">
        <f>B1400&amp;COUNTIF($B$2:B1400,B1400)</f>
        <v>鳥取県5</v>
      </c>
      <c r="B1400" s="44" t="s">
        <v>1660</v>
      </c>
      <c r="C1400" s="44" t="s">
        <v>1665</v>
      </c>
      <c r="D1400" s="44" t="str">
        <f t="shared" si="21"/>
        <v>鳥取県岩美町</v>
      </c>
      <c r="E1400" s="47" t="s">
        <v>2255</v>
      </c>
    </row>
    <row r="1401" spans="1:5" x14ac:dyDescent="0.4">
      <c r="A1401" s="46" t="str">
        <f>B1401&amp;COUNTIF($B$2:B1401,B1401)</f>
        <v>鳥取県6</v>
      </c>
      <c r="B1401" s="44" t="s">
        <v>1660</v>
      </c>
      <c r="C1401" s="44" t="s">
        <v>1666</v>
      </c>
      <c r="D1401" s="44" t="str">
        <f t="shared" si="21"/>
        <v>鳥取県若桜町</v>
      </c>
      <c r="E1401" s="47" t="s">
        <v>2255</v>
      </c>
    </row>
    <row r="1402" spans="1:5" x14ac:dyDescent="0.4">
      <c r="A1402" s="46" t="str">
        <f>B1402&amp;COUNTIF($B$2:B1402,B1402)</f>
        <v>鳥取県7</v>
      </c>
      <c r="B1402" s="44" t="s">
        <v>1660</v>
      </c>
      <c r="C1402" s="44" t="s">
        <v>1667</v>
      </c>
      <c r="D1402" s="44" t="str">
        <f t="shared" si="21"/>
        <v>鳥取県智頭町</v>
      </c>
      <c r="E1402" s="47" t="s">
        <v>2255</v>
      </c>
    </row>
    <row r="1403" spans="1:5" x14ac:dyDescent="0.4">
      <c r="A1403" s="46" t="str">
        <f>B1403&amp;COUNTIF($B$2:B1403,B1403)</f>
        <v>鳥取県8</v>
      </c>
      <c r="B1403" s="44" t="s">
        <v>1660</v>
      </c>
      <c r="C1403" s="44" t="s">
        <v>1668</v>
      </c>
      <c r="D1403" s="44" t="str">
        <f t="shared" si="21"/>
        <v>鳥取県八頭町</v>
      </c>
      <c r="E1403" s="47" t="s">
        <v>2255</v>
      </c>
    </row>
    <row r="1404" spans="1:5" x14ac:dyDescent="0.4">
      <c r="A1404" s="46" t="str">
        <f>B1404&amp;COUNTIF($B$2:B1404,B1404)</f>
        <v>鳥取県9</v>
      </c>
      <c r="B1404" s="44" t="s">
        <v>1660</v>
      </c>
      <c r="C1404" s="44" t="s">
        <v>1669</v>
      </c>
      <c r="D1404" s="44" t="str">
        <f t="shared" si="21"/>
        <v>鳥取県三朝町</v>
      </c>
      <c r="E1404" s="47" t="s">
        <v>2507</v>
      </c>
    </row>
    <row r="1405" spans="1:5" x14ac:dyDescent="0.4">
      <c r="A1405" s="46" t="str">
        <f>B1405&amp;COUNTIF($B$2:B1405,B1405)</f>
        <v>鳥取県10</v>
      </c>
      <c r="B1405" s="44" t="s">
        <v>1660</v>
      </c>
      <c r="C1405" s="44" t="s">
        <v>1670</v>
      </c>
      <c r="D1405" s="44" t="str">
        <f t="shared" si="21"/>
        <v>鳥取県湯梨浜町</v>
      </c>
      <c r="E1405" s="47" t="s">
        <v>2507</v>
      </c>
    </row>
    <row r="1406" spans="1:5" x14ac:dyDescent="0.4">
      <c r="A1406" s="46" t="str">
        <f>B1406&amp;COUNTIF($B$2:B1406,B1406)</f>
        <v>鳥取県11</v>
      </c>
      <c r="B1406" s="44" t="s">
        <v>1660</v>
      </c>
      <c r="C1406" s="44" t="s">
        <v>1671</v>
      </c>
      <c r="D1406" s="44" t="str">
        <f t="shared" si="21"/>
        <v>鳥取県琴浦町</v>
      </c>
      <c r="E1406" s="47" t="s">
        <v>2507</v>
      </c>
    </row>
    <row r="1407" spans="1:5" x14ac:dyDescent="0.4">
      <c r="A1407" s="46" t="str">
        <f>B1407&amp;COUNTIF($B$2:B1407,B1407)</f>
        <v>鳥取県12</v>
      </c>
      <c r="B1407" s="44" t="s">
        <v>1660</v>
      </c>
      <c r="C1407" s="44" t="s">
        <v>1672</v>
      </c>
      <c r="D1407" s="44" t="str">
        <f t="shared" si="21"/>
        <v>鳥取県北栄町</v>
      </c>
      <c r="E1407" s="47" t="s">
        <v>2507</v>
      </c>
    </row>
    <row r="1408" spans="1:5" x14ac:dyDescent="0.4">
      <c r="A1408" s="46" t="str">
        <f>B1408&amp;COUNTIF($B$2:B1408,B1408)</f>
        <v>鳥取県13</v>
      </c>
      <c r="B1408" s="44" t="s">
        <v>1660</v>
      </c>
      <c r="C1408" s="44" t="s">
        <v>1673</v>
      </c>
      <c r="D1408" s="44" t="str">
        <f t="shared" si="21"/>
        <v>鳥取県日吉津村</v>
      </c>
      <c r="E1408" s="47" t="s">
        <v>2254</v>
      </c>
    </row>
    <row r="1409" spans="1:5" x14ac:dyDescent="0.4">
      <c r="A1409" s="46" t="str">
        <f>B1409&amp;COUNTIF($B$2:B1409,B1409)</f>
        <v>鳥取県14</v>
      </c>
      <c r="B1409" s="44" t="s">
        <v>1660</v>
      </c>
      <c r="C1409" s="44" t="s">
        <v>1674</v>
      </c>
      <c r="D1409" s="44" t="str">
        <f t="shared" si="21"/>
        <v>鳥取県大山町</v>
      </c>
      <c r="E1409" s="47" t="s">
        <v>2254</v>
      </c>
    </row>
    <row r="1410" spans="1:5" x14ac:dyDescent="0.4">
      <c r="A1410" s="46" t="str">
        <f>B1410&amp;COUNTIF($B$2:B1410,B1410)</f>
        <v>鳥取県15</v>
      </c>
      <c r="B1410" s="44" t="s">
        <v>1660</v>
      </c>
      <c r="C1410" s="44" t="s">
        <v>621</v>
      </c>
      <c r="D1410" s="44" t="str">
        <f t="shared" ref="D1410:D1473" si="22">B1410&amp;C1410</f>
        <v>鳥取県南部町</v>
      </c>
      <c r="E1410" s="47" t="s">
        <v>2254</v>
      </c>
    </row>
    <row r="1411" spans="1:5" x14ac:dyDescent="0.4">
      <c r="A1411" s="46" t="str">
        <f>B1411&amp;COUNTIF($B$2:B1411,B1411)</f>
        <v>鳥取県16</v>
      </c>
      <c r="B1411" s="44" t="s">
        <v>1660</v>
      </c>
      <c r="C1411" s="44" t="s">
        <v>1675</v>
      </c>
      <c r="D1411" s="44" t="str">
        <f t="shared" si="22"/>
        <v>鳥取県伯耆町</v>
      </c>
      <c r="E1411" s="47" t="s">
        <v>2254</v>
      </c>
    </row>
    <row r="1412" spans="1:5" x14ac:dyDescent="0.4">
      <c r="A1412" s="46" t="str">
        <f>B1412&amp;COUNTIF($B$2:B1412,B1412)</f>
        <v>鳥取県17</v>
      </c>
      <c r="B1412" s="44" t="s">
        <v>1660</v>
      </c>
      <c r="C1412" s="44" t="s">
        <v>1676</v>
      </c>
      <c r="D1412" s="44" t="str">
        <f t="shared" si="22"/>
        <v>鳥取県日南町</v>
      </c>
      <c r="E1412" s="47" t="s">
        <v>2254</v>
      </c>
    </row>
    <row r="1413" spans="1:5" x14ac:dyDescent="0.4">
      <c r="A1413" s="46" t="str">
        <f>B1413&amp;COUNTIF($B$2:B1413,B1413)</f>
        <v>鳥取県18</v>
      </c>
      <c r="B1413" s="44" t="s">
        <v>1660</v>
      </c>
      <c r="C1413" s="44" t="s">
        <v>1478</v>
      </c>
      <c r="D1413" s="44" t="str">
        <f t="shared" si="22"/>
        <v>鳥取県日野町</v>
      </c>
      <c r="E1413" s="47" t="s">
        <v>2254</v>
      </c>
    </row>
    <row r="1414" spans="1:5" x14ac:dyDescent="0.4">
      <c r="A1414" s="46" t="str">
        <f>B1414&amp;COUNTIF($B$2:B1414,B1414)</f>
        <v>鳥取県19</v>
      </c>
      <c r="B1414" s="44" t="s">
        <v>1660</v>
      </c>
      <c r="C1414" s="44" t="s">
        <v>1677</v>
      </c>
      <c r="D1414" s="44" t="str">
        <f t="shared" si="22"/>
        <v>鳥取県江府町</v>
      </c>
      <c r="E1414" s="47" t="s">
        <v>2254</v>
      </c>
    </row>
    <row r="1415" spans="1:5" x14ac:dyDescent="0.4">
      <c r="A1415" s="46" t="str">
        <f>B1415&amp;COUNTIF($B$2:B1415,B1415)</f>
        <v>島根県1</v>
      </c>
      <c r="B1415" s="44" t="s">
        <v>1678</v>
      </c>
      <c r="C1415" s="44" t="s">
        <v>1679</v>
      </c>
      <c r="D1415" s="44" t="str">
        <f t="shared" si="22"/>
        <v>島根県松江市</v>
      </c>
      <c r="E1415" s="47" t="s">
        <v>2508</v>
      </c>
    </row>
    <row r="1416" spans="1:5" x14ac:dyDescent="0.4">
      <c r="A1416" s="46" t="str">
        <f>B1416&amp;COUNTIF($B$2:B1416,B1416)</f>
        <v>島根県2</v>
      </c>
      <c r="B1416" s="44" t="s">
        <v>1678</v>
      </c>
      <c r="C1416" s="44" t="s">
        <v>1680</v>
      </c>
      <c r="D1416" s="44" t="str">
        <f t="shared" si="22"/>
        <v>島根県浜田市</v>
      </c>
      <c r="E1416" s="47" t="s">
        <v>2509</v>
      </c>
    </row>
    <row r="1417" spans="1:5" x14ac:dyDescent="0.4">
      <c r="A1417" s="46" t="str">
        <f>B1417&amp;COUNTIF($B$2:B1417,B1417)</f>
        <v>島根県3</v>
      </c>
      <c r="B1417" s="44" t="s">
        <v>1678</v>
      </c>
      <c r="C1417" s="44" t="s">
        <v>1681</v>
      </c>
      <c r="D1417" s="44" t="str">
        <f t="shared" si="22"/>
        <v>島根県出雲市</v>
      </c>
      <c r="E1417" s="47" t="s">
        <v>2510</v>
      </c>
    </row>
    <row r="1418" spans="1:5" x14ac:dyDescent="0.4">
      <c r="A1418" s="46" t="str">
        <f>B1418&amp;COUNTIF($B$2:B1418,B1418)</f>
        <v>島根県4</v>
      </c>
      <c r="B1418" s="44" t="s">
        <v>1678</v>
      </c>
      <c r="C1418" s="44" t="s">
        <v>1682</v>
      </c>
      <c r="D1418" s="44" t="str">
        <f t="shared" si="22"/>
        <v>島根県益田市</v>
      </c>
      <c r="E1418" s="47" t="s">
        <v>2511</v>
      </c>
    </row>
    <row r="1419" spans="1:5" x14ac:dyDescent="0.4">
      <c r="A1419" s="46" t="str">
        <f>B1419&amp;COUNTIF($B$2:B1419,B1419)</f>
        <v>島根県5</v>
      </c>
      <c r="B1419" s="44" t="s">
        <v>1678</v>
      </c>
      <c r="C1419" s="44" t="s">
        <v>1683</v>
      </c>
      <c r="D1419" s="44" t="str">
        <f t="shared" si="22"/>
        <v>島根県大田市</v>
      </c>
      <c r="E1419" s="47" t="s">
        <v>2512</v>
      </c>
    </row>
    <row r="1420" spans="1:5" x14ac:dyDescent="0.4">
      <c r="A1420" s="46" t="str">
        <f>B1420&amp;COUNTIF($B$2:B1420,B1420)</f>
        <v>島根県6</v>
      </c>
      <c r="B1420" s="44" t="s">
        <v>1678</v>
      </c>
      <c r="C1420" s="44" t="s">
        <v>1684</v>
      </c>
      <c r="D1420" s="44" t="str">
        <f t="shared" si="22"/>
        <v>島根県安来市</v>
      </c>
      <c r="E1420" s="47" t="s">
        <v>2508</v>
      </c>
    </row>
    <row r="1421" spans="1:5" x14ac:dyDescent="0.4">
      <c r="A1421" s="46" t="str">
        <f>B1421&amp;COUNTIF($B$2:B1421,B1421)</f>
        <v>島根県7</v>
      </c>
      <c r="B1421" s="44" t="s">
        <v>1678</v>
      </c>
      <c r="C1421" s="44" t="s">
        <v>1685</v>
      </c>
      <c r="D1421" s="44" t="str">
        <f t="shared" si="22"/>
        <v>島根県江津市</v>
      </c>
      <c r="E1421" s="47" t="s">
        <v>2509</v>
      </c>
    </row>
    <row r="1422" spans="1:5" x14ac:dyDescent="0.4">
      <c r="A1422" s="46" t="str">
        <f>B1422&amp;COUNTIF($B$2:B1422,B1422)</f>
        <v>島根県8</v>
      </c>
      <c r="B1422" s="44" t="s">
        <v>1678</v>
      </c>
      <c r="C1422" s="44" t="s">
        <v>1686</v>
      </c>
      <c r="D1422" s="44" t="str">
        <f t="shared" si="22"/>
        <v>島根県雲南市</v>
      </c>
      <c r="E1422" s="47" t="s">
        <v>2513</v>
      </c>
    </row>
    <row r="1423" spans="1:5" x14ac:dyDescent="0.4">
      <c r="A1423" s="46" t="str">
        <f>B1423&amp;COUNTIF($B$2:B1423,B1423)</f>
        <v>島根県9</v>
      </c>
      <c r="B1423" s="44" t="s">
        <v>1678</v>
      </c>
      <c r="C1423" s="44" t="s">
        <v>1687</v>
      </c>
      <c r="D1423" s="44" t="str">
        <f t="shared" si="22"/>
        <v>島根県奥出雲町</v>
      </c>
      <c r="E1423" s="47" t="s">
        <v>2513</v>
      </c>
    </row>
    <row r="1424" spans="1:5" x14ac:dyDescent="0.4">
      <c r="A1424" s="46" t="str">
        <f>B1424&amp;COUNTIF($B$2:B1424,B1424)</f>
        <v>島根県10</v>
      </c>
      <c r="B1424" s="44" t="s">
        <v>1678</v>
      </c>
      <c r="C1424" s="44" t="s">
        <v>1688</v>
      </c>
      <c r="D1424" s="44" t="str">
        <f t="shared" si="22"/>
        <v>島根県飯南町</v>
      </c>
      <c r="E1424" s="47" t="s">
        <v>2513</v>
      </c>
    </row>
    <row r="1425" spans="1:5" x14ac:dyDescent="0.4">
      <c r="A1425" s="46" t="str">
        <f>B1425&amp;COUNTIF($B$2:B1425,B1425)</f>
        <v>島根県11</v>
      </c>
      <c r="B1425" s="44" t="s">
        <v>1678</v>
      </c>
      <c r="C1425" s="44" t="s">
        <v>1689</v>
      </c>
      <c r="D1425" s="44" t="str">
        <f t="shared" si="22"/>
        <v>島根県川本町</v>
      </c>
      <c r="E1425" s="47" t="s">
        <v>2512</v>
      </c>
    </row>
    <row r="1426" spans="1:5" x14ac:dyDescent="0.4">
      <c r="A1426" s="46" t="str">
        <f>B1426&amp;COUNTIF($B$2:B1426,B1426)</f>
        <v>島根県12</v>
      </c>
      <c r="B1426" s="44" t="s">
        <v>1678</v>
      </c>
      <c r="C1426" s="44" t="s">
        <v>714</v>
      </c>
      <c r="D1426" s="44" t="str">
        <f t="shared" si="22"/>
        <v>島根県美郷町</v>
      </c>
      <c r="E1426" s="47" t="s">
        <v>2512</v>
      </c>
    </row>
    <row r="1427" spans="1:5" x14ac:dyDescent="0.4">
      <c r="A1427" s="46" t="str">
        <f>B1427&amp;COUNTIF($B$2:B1427,B1427)</f>
        <v>島根県13</v>
      </c>
      <c r="B1427" s="44" t="s">
        <v>1678</v>
      </c>
      <c r="C1427" s="44" t="s">
        <v>1690</v>
      </c>
      <c r="D1427" s="44" t="str">
        <f t="shared" si="22"/>
        <v>島根県邑南町</v>
      </c>
      <c r="E1427" s="47" t="s">
        <v>2512</v>
      </c>
    </row>
    <row r="1428" spans="1:5" x14ac:dyDescent="0.4">
      <c r="A1428" s="46" t="str">
        <f>B1428&amp;COUNTIF($B$2:B1428,B1428)</f>
        <v>島根県14</v>
      </c>
      <c r="B1428" s="44" t="s">
        <v>1678</v>
      </c>
      <c r="C1428" s="44" t="s">
        <v>1691</v>
      </c>
      <c r="D1428" s="44" t="str">
        <f t="shared" si="22"/>
        <v>島根県津和野町</v>
      </c>
      <c r="E1428" s="47" t="s">
        <v>2511</v>
      </c>
    </row>
    <row r="1429" spans="1:5" x14ac:dyDescent="0.4">
      <c r="A1429" s="46" t="str">
        <f>B1429&amp;COUNTIF($B$2:B1429,B1429)</f>
        <v>島根県15</v>
      </c>
      <c r="B1429" s="44" t="s">
        <v>1678</v>
      </c>
      <c r="C1429" s="44" t="s">
        <v>1692</v>
      </c>
      <c r="D1429" s="44" t="str">
        <f t="shared" si="22"/>
        <v>島根県吉賀町</v>
      </c>
      <c r="E1429" s="47" t="s">
        <v>2511</v>
      </c>
    </row>
    <row r="1430" spans="1:5" x14ac:dyDescent="0.4">
      <c r="A1430" s="46" t="str">
        <f>B1430&amp;COUNTIF($B$2:B1430,B1430)</f>
        <v>島根県16</v>
      </c>
      <c r="B1430" s="44" t="s">
        <v>1678</v>
      </c>
      <c r="C1430" s="44" t="s">
        <v>1693</v>
      </c>
      <c r="D1430" s="44" t="str">
        <f t="shared" si="22"/>
        <v>島根県海士町</v>
      </c>
      <c r="E1430" s="47" t="s">
        <v>2514</v>
      </c>
    </row>
    <row r="1431" spans="1:5" x14ac:dyDescent="0.4">
      <c r="A1431" s="46" t="str">
        <f>B1431&amp;COUNTIF($B$2:B1431,B1431)</f>
        <v>島根県17</v>
      </c>
      <c r="B1431" s="44" t="s">
        <v>1678</v>
      </c>
      <c r="C1431" s="44" t="s">
        <v>1694</v>
      </c>
      <c r="D1431" s="44" t="str">
        <f t="shared" si="22"/>
        <v>島根県西ノ島町</v>
      </c>
      <c r="E1431" s="47" t="s">
        <v>2514</v>
      </c>
    </row>
    <row r="1432" spans="1:5" x14ac:dyDescent="0.4">
      <c r="A1432" s="46" t="str">
        <f>B1432&amp;COUNTIF($B$2:B1432,B1432)</f>
        <v>島根県18</v>
      </c>
      <c r="B1432" s="44" t="s">
        <v>1678</v>
      </c>
      <c r="C1432" s="44" t="s">
        <v>1695</v>
      </c>
      <c r="D1432" s="44" t="str">
        <f t="shared" si="22"/>
        <v>島根県知夫村</v>
      </c>
      <c r="E1432" s="47" t="s">
        <v>2514</v>
      </c>
    </row>
    <row r="1433" spans="1:5" x14ac:dyDescent="0.4">
      <c r="A1433" s="46" t="str">
        <f>B1433&amp;COUNTIF($B$2:B1433,B1433)</f>
        <v>島根県19</v>
      </c>
      <c r="B1433" s="44" t="s">
        <v>1678</v>
      </c>
      <c r="C1433" s="44" t="s">
        <v>1696</v>
      </c>
      <c r="D1433" s="44" t="str">
        <f t="shared" si="22"/>
        <v>島根県隠岐の島町</v>
      </c>
      <c r="E1433" s="47" t="s">
        <v>2514</v>
      </c>
    </row>
    <row r="1434" spans="1:5" x14ac:dyDescent="0.4">
      <c r="A1434" s="46" t="str">
        <f>B1434&amp;COUNTIF($B$2:B1434,B1434)</f>
        <v>岡山県1</v>
      </c>
      <c r="B1434" s="44" t="s">
        <v>1697</v>
      </c>
      <c r="C1434" s="44" t="s">
        <v>2515</v>
      </c>
      <c r="D1434" s="44" t="str">
        <f t="shared" si="22"/>
        <v>岡山県岡山市北区</v>
      </c>
      <c r="E1434" s="47" t="s">
        <v>2516</v>
      </c>
    </row>
    <row r="1435" spans="1:5" x14ac:dyDescent="0.4">
      <c r="A1435" s="46" t="str">
        <f>B1435&amp;COUNTIF($B$2:B1435,B1435)</f>
        <v>岡山県2</v>
      </c>
      <c r="B1435" s="44" t="s">
        <v>1697</v>
      </c>
      <c r="C1435" s="44" t="s">
        <v>2517</v>
      </c>
      <c r="D1435" s="44" t="str">
        <f t="shared" si="22"/>
        <v>岡山県岡山市中区</v>
      </c>
      <c r="E1435" s="47" t="s">
        <v>2516</v>
      </c>
    </row>
    <row r="1436" spans="1:5" x14ac:dyDescent="0.4">
      <c r="A1436" s="46" t="str">
        <f>B1436&amp;COUNTIF($B$2:B1436,B1436)</f>
        <v>岡山県3</v>
      </c>
      <c r="B1436" s="44" t="s">
        <v>1697</v>
      </c>
      <c r="C1436" s="44" t="s">
        <v>2518</v>
      </c>
      <c r="D1436" s="44" t="str">
        <f t="shared" si="22"/>
        <v>岡山県岡山市東区</v>
      </c>
      <c r="E1436" s="47" t="s">
        <v>2516</v>
      </c>
    </row>
    <row r="1437" spans="1:5" x14ac:dyDescent="0.4">
      <c r="A1437" s="46" t="str">
        <f>B1437&amp;COUNTIF($B$2:B1437,B1437)</f>
        <v>岡山県4</v>
      </c>
      <c r="B1437" s="44" t="s">
        <v>1697</v>
      </c>
      <c r="C1437" s="44" t="s">
        <v>2519</v>
      </c>
      <c r="D1437" s="44" t="str">
        <f t="shared" si="22"/>
        <v>岡山県岡山市南区</v>
      </c>
      <c r="E1437" s="47" t="s">
        <v>2516</v>
      </c>
    </row>
    <row r="1438" spans="1:5" x14ac:dyDescent="0.4">
      <c r="A1438" s="46" t="str">
        <f>B1438&amp;COUNTIF($B$2:B1438,B1438)</f>
        <v>岡山県5</v>
      </c>
      <c r="B1438" s="44" t="s">
        <v>1697</v>
      </c>
      <c r="C1438" s="44" t="s">
        <v>1698</v>
      </c>
      <c r="D1438" s="44" t="str">
        <f t="shared" si="22"/>
        <v>岡山県倉敷市</v>
      </c>
      <c r="E1438" s="47" t="s">
        <v>2520</v>
      </c>
    </row>
    <row r="1439" spans="1:5" x14ac:dyDescent="0.4">
      <c r="A1439" s="46" t="str">
        <f>B1439&amp;COUNTIF($B$2:B1439,B1439)</f>
        <v>岡山県6</v>
      </c>
      <c r="B1439" s="44" t="s">
        <v>1697</v>
      </c>
      <c r="C1439" s="44" t="s">
        <v>1699</v>
      </c>
      <c r="D1439" s="44" t="str">
        <f t="shared" si="22"/>
        <v>岡山県津山市</v>
      </c>
      <c r="E1439" s="47" t="s">
        <v>2521</v>
      </c>
    </row>
    <row r="1440" spans="1:5" x14ac:dyDescent="0.4">
      <c r="A1440" s="46" t="str">
        <f>B1440&amp;COUNTIF($B$2:B1440,B1440)</f>
        <v>岡山県7</v>
      </c>
      <c r="B1440" s="44" t="s">
        <v>1697</v>
      </c>
      <c r="C1440" s="44" t="s">
        <v>1700</v>
      </c>
      <c r="D1440" s="44" t="str">
        <f t="shared" si="22"/>
        <v>岡山県玉野市</v>
      </c>
      <c r="E1440" s="47" t="s">
        <v>2516</v>
      </c>
    </row>
    <row r="1441" spans="1:5" x14ac:dyDescent="0.4">
      <c r="A1441" s="46" t="str">
        <f>B1441&amp;COUNTIF($B$2:B1441,B1441)</f>
        <v>岡山県8</v>
      </c>
      <c r="B1441" s="44" t="s">
        <v>1697</v>
      </c>
      <c r="C1441" s="44" t="s">
        <v>1701</v>
      </c>
      <c r="D1441" s="44" t="str">
        <f t="shared" si="22"/>
        <v>岡山県笠岡市</v>
      </c>
      <c r="E1441" s="47" t="s">
        <v>2520</v>
      </c>
    </row>
    <row r="1442" spans="1:5" x14ac:dyDescent="0.4">
      <c r="A1442" s="46" t="str">
        <f>B1442&amp;COUNTIF($B$2:B1442,B1442)</f>
        <v>岡山県9</v>
      </c>
      <c r="B1442" s="44" t="s">
        <v>1697</v>
      </c>
      <c r="C1442" s="44" t="s">
        <v>1702</v>
      </c>
      <c r="D1442" s="44" t="str">
        <f t="shared" si="22"/>
        <v>岡山県井原市</v>
      </c>
      <c r="E1442" s="47" t="s">
        <v>2520</v>
      </c>
    </row>
    <row r="1443" spans="1:5" x14ac:dyDescent="0.4">
      <c r="A1443" s="46" t="str">
        <f>B1443&amp;COUNTIF($B$2:B1443,B1443)</f>
        <v>岡山県10</v>
      </c>
      <c r="B1443" s="44" t="s">
        <v>1697</v>
      </c>
      <c r="C1443" s="44" t="s">
        <v>1703</v>
      </c>
      <c r="D1443" s="44" t="str">
        <f t="shared" si="22"/>
        <v>岡山県総社市</v>
      </c>
      <c r="E1443" s="47" t="s">
        <v>2520</v>
      </c>
    </row>
    <row r="1444" spans="1:5" x14ac:dyDescent="0.4">
      <c r="A1444" s="46" t="str">
        <f>B1444&amp;COUNTIF($B$2:B1444,B1444)</f>
        <v>岡山県11</v>
      </c>
      <c r="B1444" s="44" t="s">
        <v>1697</v>
      </c>
      <c r="C1444" s="44" t="s">
        <v>1704</v>
      </c>
      <c r="D1444" s="44" t="str">
        <f t="shared" si="22"/>
        <v>岡山県高梁市</v>
      </c>
      <c r="E1444" s="47" t="s">
        <v>2522</v>
      </c>
    </row>
    <row r="1445" spans="1:5" x14ac:dyDescent="0.4">
      <c r="A1445" s="46" t="str">
        <f>B1445&amp;COUNTIF($B$2:B1445,B1445)</f>
        <v>岡山県12</v>
      </c>
      <c r="B1445" s="44" t="s">
        <v>1697</v>
      </c>
      <c r="C1445" s="44" t="s">
        <v>1705</v>
      </c>
      <c r="D1445" s="44" t="str">
        <f t="shared" si="22"/>
        <v>岡山県新見市</v>
      </c>
      <c r="E1445" s="47" t="s">
        <v>2522</v>
      </c>
    </row>
    <row r="1446" spans="1:5" x14ac:dyDescent="0.4">
      <c r="A1446" s="46" t="str">
        <f>B1446&amp;COUNTIF($B$2:B1446,B1446)</f>
        <v>岡山県13</v>
      </c>
      <c r="B1446" s="44" t="s">
        <v>1697</v>
      </c>
      <c r="C1446" s="44" t="s">
        <v>1706</v>
      </c>
      <c r="D1446" s="44" t="str">
        <f t="shared" si="22"/>
        <v>岡山県備前市</v>
      </c>
      <c r="E1446" s="47" t="s">
        <v>2516</v>
      </c>
    </row>
    <row r="1447" spans="1:5" x14ac:dyDescent="0.4">
      <c r="A1447" s="46" t="str">
        <f>B1447&amp;COUNTIF($B$2:B1447,B1447)</f>
        <v>岡山県14</v>
      </c>
      <c r="B1447" s="44" t="s">
        <v>1697</v>
      </c>
      <c r="C1447" s="44" t="s">
        <v>1707</v>
      </c>
      <c r="D1447" s="44" t="str">
        <f t="shared" si="22"/>
        <v>岡山県瀬戸内市</v>
      </c>
      <c r="E1447" s="47" t="s">
        <v>2516</v>
      </c>
    </row>
    <row r="1448" spans="1:5" x14ac:dyDescent="0.4">
      <c r="A1448" s="46" t="str">
        <f>B1448&amp;COUNTIF($B$2:B1448,B1448)</f>
        <v>岡山県15</v>
      </c>
      <c r="B1448" s="44" t="s">
        <v>1697</v>
      </c>
      <c r="C1448" s="44" t="s">
        <v>1708</v>
      </c>
      <c r="D1448" s="44" t="str">
        <f t="shared" si="22"/>
        <v>岡山県赤磐市</v>
      </c>
      <c r="E1448" s="47" t="s">
        <v>2516</v>
      </c>
    </row>
    <row r="1449" spans="1:5" x14ac:dyDescent="0.4">
      <c r="A1449" s="46" t="str">
        <f>B1449&amp;COUNTIF($B$2:B1449,B1449)</f>
        <v>岡山県16</v>
      </c>
      <c r="B1449" s="44" t="s">
        <v>1697</v>
      </c>
      <c r="C1449" s="44" t="s">
        <v>1709</v>
      </c>
      <c r="D1449" s="44" t="str">
        <f t="shared" si="22"/>
        <v>岡山県真庭市</v>
      </c>
      <c r="E1449" s="47" t="s">
        <v>2523</v>
      </c>
    </row>
    <row r="1450" spans="1:5" x14ac:dyDescent="0.4">
      <c r="A1450" s="46" t="str">
        <f>B1450&amp;COUNTIF($B$2:B1450,B1450)</f>
        <v>岡山県17</v>
      </c>
      <c r="B1450" s="44" t="s">
        <v>1697</v>
      </c>
      <c r="C1450" s="44" t="s">
        <v>1710</v>
      </c>
      <c r="D1450" s="44" t="str">
        <f t="shared" si="22"/>
        <v>岡山県美作市</v>
      </c>
      <c r="E1450" s="47" t="s">
        <v>2521</v>
      </c>
    </row>
    <row r="1451" spans="1:5" x14ac:dyDescent="0.4">
      <c r="A1451" s="46" t="str">
        <f>B1451&amp;COUNTIF($B$2:B1451,B1451)</f>
        <v>岡山県18</v>
      </c>
      <c r="B1451" s="44" t="s">
        <v>1697</v>
      </c>
      <c r="C1451" s="44" t="s">
        <v>1711</v>
      </c>
      <c r="D1451" s="44" t="str">
        <f t="shared" si="22"/>
        <v>岡山県浅口市</v>
      </c>
      <c r="E1451" s="47" t="s">
        <v>2520</v>
      </c>
    </row>
    <row r="1452" spans="1:5" x14ac:dyDescent="0.4">
      <c r="A1452" s="46" t="str">
        <f>B1452&amp;COUNTIF($B$2:B1452,B1452)</f>
        <v>岡山県19</v>
      </c>
      <c r="B1452" s="44" t="s">
        <v>1697</v>
      </c>
      <c r="C1452" s="44" t="s">
        <v>1712</v>
      </c>
      <c r="D1452" s="44" t="str">
        <f t="shared" si="22"/>
        <v>岡山県和気町</v>
      </c>
      <c r="E1452" s="47" t="s">
        <v>2516</v>
      </c>
    </row>
    <row r="1453" spans="1:5" x14ac:dyDescent="0.4">
      <c r="A1453" s="46" t="str">
        <f>B1453&amp;COUNTIF($B$2:B1453,B1453)</f>
        <v>岡山県20</v>
      </c>
      <c r="B1453" s="44" t="s">
        <v>1697</v>
      </c>
      <c r="C1453" s="44" t="s">
        <v>1713</v>
      </c>
      <c r="D1453" s="44" t="str">
        <f t="shared" si="22"/>
        <v>岡山県早島町</v>
      </c>
      <c r="E1453" s="47" t="s">
        <v>2520</v>
      </c>
    </row>
    <row r="1454" spans="1:5" x14ac:dyDescent="0.4">
      <c r="A1454" s="46" t="str">
        <f>B1454&amp;COUNTIF($B$2:B1454,B1454)</f>
        <v>岡山県21</v>
      </c>
      <c r="B1454" s="44" t="s">
        <v>1697</v>
      </c>
      <c r="C1454" s="44" t="s">
        <v>1714</v>
      </c>
      <c r="D1454" s="44" t="str">
        <f t="shared" si="22"/>
        <v>岡山県里庄町</v>
      </c>
      <c r="E1454" s="47" t="s">
        <v>2520</v>
      </c>
    </row>
    <row r="1455" spans="1:5" x14ac:dyDescent="0.4">
      <c r="A1455" s="46" t="str">
        <f>B1455&amp;COUNTIF($B$2:B1455,B1455)</f>
        <v>岡山県22</v>
      </c>
      <c r="B1455" s="44" t="s">
        <v>1697</v>
      </c>
      <c r="C1455" s="44" t="s">
        <v>1715</v>
      </c>
      <c r="D1455" s="44" t="str">
        <f t="shared" si="22"/>
        <v>岡山県矢掛町</v>
      </c>
      <c r="E1455" s="47" t="s">
        <v>2520</v>
      </c>
    </row>
    <row r="1456" spans="1:5" x14ac:dyDescent="0.4">
      <c r="A1456" s="46" t="str">
        <f>B1456&amp;COUNTIF($B$2:B1456,B1456)</f>
        <v>岡山県23</v>
      </c>
      <c r="B1456" s="44" t="s">
        <v>1697</v>
      </c>
      <c r="C1456" s="44" t="s">
        <v>1716</v>
      </c>
      <c r="D1456" s="44" t="str">
        <f t="shared" si="22"/>
        <v>岡山県新庄村</v>
      </c>
      <c r="E1456" s="47" t="s">
        <v>2523</v>
      </c>
    </row>
    <row r="1457" spans="1:5" x14ac:dyDescent="0.4">
      <c r="A1457" s="46" t="str">
        <f>B1457&amp;COUNTIF($B$2:B1457,B1457)</f>
        <v>岡山県24</v>
      </c>
      <c r="B1457" s="44" t="s">
        <v>1697</v>
      </c>
      <c r="C1457" s="44" t="s">
        <v>1717</v>
      </c>
      <c r="D1457" s="44" t="str">
        <f t="shared" si="22"/>
        <v>岡山県鏡野町</v>
      </c>
      <c r="E1457" s="47" t="s">
        <v>2521</v>
      </c>
    </row>
    <row r="1458" spans="1:5" x14ac:dyDescent="0.4">
      <c r="A1458" s="46" t="str">
        <f>B1458&amp;COUNTIF($B$2:B1458,B1458)</f>
        <v>岡山県25</v>
      </c>
      <c r="B1458" s="44" t="s">
        <v>1697</v>
      </c>
      <c r="C1458" s="44" t="s">
        <v>1718</v>
      </c>
      <c r="D1458" s="44" t="str">
        <f t="shared" si="22"/>
        <v>岡山県勝央町</v>
      </c>
      <c r="E1458" s="47" t="s">
        <v>2521</v>
      </c>
    </row>
    <row r="1459" spans="1:5" x14ac:dyDescent="0.4">
      <c r="A1459" s="46" t="str">
        <f>B1459&amp;COUNTIF($B$2:B1459,B1459)</f>
        <v>岡山県26</v>
      </c>
      <c r="B1459" s="44" t="s">
        <v>1697</v>
      </c>
      <c r="C1459" s="44" t="s">
        <v>1719</v>
      </c>
      <c r="D1459" s="44" t="str">
        <f t="shared" si="22"/>
        <v>岡山県奈義町</v>
      </c>
      <c r="E1459" s="47" t="s">
        <v>2521</v>
      </c>
    </row>
    <row r="1460" spans="1:5" x14ac:dyDescent="0.4">
      <c r="A1460" s="46" t="str">
        <f>B1460&amp;COUNTIF($B$2:B1460,B1460)</f>
        <v>岡山県27</v>
      </c>
      <c r="B1460" s="44" t="s">
        <v>1697</v>
      </c>
      <c r="C1460" s="44" t="s">
        <v>1720</v>
      </c>
      <c r="D1460" s="44" t="str">
        <f t="shared" si="22"/>
        <v>岡山県西粟倉村</v>
      </c>
      <c r="E1460" s="47" t="s">
        <v>2521</v>
      </c>
    </row>
    <row r="1461" spans="1:5" x14ac:dyDescent="0.4">
      <c r="A1461" s="46" t="str">
        <f>B1461&amp;COUNTIF($B$2:B1461,B1461)</f>
        <v>岡山県28</v>
      </c>
      <c r="B1461" s="44" t="s">
        <v>1697</v>
      </c>
      <c r="C1461" s="44" t="s">
        <v>1721</v>
      </c>
      <c r="D1461" s="44" t="str">
        <f t="shared" si="22"/>
        <v>岡山県久米南町</v>
      </c>
      <c r="E1461" s="47" t="s">
        <v>2521</v>
      </c>
    </row>
    <row r="1462" spans="1:5" x14ac:dyDescent="0.4">
      <c r="A1462" s="46" t="str">
        <f>B1462&amp;COUNTIF($B$2:B1462,B1462)</f>
        <v>岡山県29</v>
      </c>
      <c r="B1462" s="44" t="s">
        <v>1697</v>
      </c>
      <c r="C1462" s="44" t="s">
        <v>1722</v>
      </c>
      <c r="D1462" s="44" t="str">
        <f t="shared" si="22"/>
        <v>岡山県美咲町</v>
      </c>
      <c r="E1462" s="47" t="s">
        <v>2521</v>
      </c>
    </row>
    <row r="1463" spans="1:5" x14ac:dyDescent="0.4">
      <c r="A1463" s="46" t="str">
        <f>B1463&amp;COUNTIF($B$2:B1463,B1463)</f>
        <v>岡山県30</v>
      </c>
      <c r="B1463" s="44" t="s">
        <v>1697</v>
      </c>
      <c r="C1463" s="44" t="s">
        <v>1723</v>
      </c>
      <c r="D1463" s="44" t="str">
        <f t="shared" si="22"/>
        <v>岡山県吉備中央町</v>
      </c>
      <c r="E1463" s="47" t="s">
        <v>2516</v>
      </c>
    </row>
    <row r="1464" spans="1:5" x14ac:dyDescent="0.4">
      <c r="A1464" s="46" t="str">
        <f>B1464&amp;COUNTIF($B$2:B1464,B1464)</f>
        <v>広島県1</v>
      </c>
      <c r="B1464" s="44" t="s">
        <v>1724</v>
      </c>
      <c r="C1464" s="44" t="s">
        <v>2524</v>
      </c>
      <c r="D1464" s="44" t="str">
        <f t="shared" si="22"/>
        <v>広島県広島市中区</v>
      </c>
      <c r="E1464" s="47" t="s">
        <v>2525</v>
      </c>
    </row>
    <row r="1465" spans="1:5" x14ac:dyDescent="0.4">
      <c r="A1465" s="46" t="str">
        <f>B1465&amp;COUNTIF($B$2:B1465,B1465)</f>
        <v>広島県2</v>
      </c>
      <c r="B1465" s="44" t="s">
        <v>1724</v>
      </c>
      <c r="C1465" s="44" t="s">
        <v>2526</v>
      </c>
      <c r="D1465" s="44" t="str">
        <f t="shared" si="22"/>
        <v>広島県広島市東区</v>
      </c>
      <c r="E1465" s="47" t="s">
        <v>2525</v>
      </c>
    </row>
    <row r="1466" spans="1:5" x14ac:dyDescent="0.4">
      <c r="A1466" s="46" t="str">
        <f>B1466&amp;COUNTIF($B$2:B1466,B1466)</f>
        <v>広島県3</v>
      </c>
      <c r="B1466" s="44" t="s">
        <v>1724</v>
      </c>
      <c r="C1466" s="44" t="s">
        <v>2527</v>
      </c>
      <c r="D1466" s="44" t="str">
        <f t="shared" si="22"/>
        <v>広島県広島市南区</v>
      </c>
      <c r="E1466" s="47" t="s">
        <v>2525</v>
      </c>
    </row>
    <row r="1467" spans="1:5" x14ac:dyDescent="0.4">
      <c r="A1467" s="46" t="str">
        <f>B1467&amp;COUNTIF($B$2:B1467,B1467)</f>
        <v>広島県4</v>
      </c>
      <c r="B1467" s="44" t="s">
        <v>1724</v>
      </c>
      <c r="C1467" s="44" t="s">
        <v>2528</v>
      </c>
      <c r="D1467" s="44" t="str">
        <f t="shared" si="22"/>
        <v>広島県広島市西区</v>
      </c>
      <c r="E1467" s="47" t="s">
        <v>2525</v>
      </c>
    </row>
    <row r="1468" spans="1:5" x14ac:dyDescent="0.4">
      <c r="A1468" s="46" t="str">
        <f>B1468&amp;COUNTIF($B$2:B1468,B1468)</f>
        <v>広島県5</v>
      </c>
      <c r="B1468" s="44" t="s">
        <v>1724</v>
      </c>
      <c r="C1468" s="44" t="s">
        <v>2529</v>
      </c>
      <c r="D1468" s="44" t="str">
        <f t="shared" si="22"/>
        <v>広島県広島市安佐南区</v>
      </c>
      <c r="E1468" s="47" t="s">
        <v>2525</v>
      </c>
    </row>
    <row r="1469" spans="1:5" x14ac:dyDescent="0.4">
      <c r="A1469" s="46" t="str">
        <f>B1469&amp;COUNTIF($B$2:B1469,B1469)</f>
        <v>広島県6</v>
      </c>
      <c r="B1469" s="44" t="s">
        <v>1724</v>
      </c>
      <c r="C1469" s="44" t="s">
        <v>2530</v>
      </c>
      <c r="D1469" s="44" t="str">
        <f t="shared" si="22"/>
        <v>広島県広島市安佐北区</v>
      </c>
      <c r="E1469" s="47" t="s">
        <v>2525</v>
      </c>
    </row>
    <row r="1470" spans="1:5" x14ac:dyDescent="0.4">
      <c r="A1470" s="46" t="str">
        <f>B1470&amp;COUNTIF($B$2:B1470,B1470)</f>
        <v>広島県7</v>
      </c>
      <c r="B1470" s="44" t="s">
        <v>1724</v>
      </c>
      <c r="C1470" s="44" t="s">
        <v>2531</v>
      </c>
      <c r="D1470" s="44" t="str">
        <f t="shared" si="22"/>
        <v>広島県広島市安芸区</v>
      </c>
      <c r="E1470" s="47" t="s">
        <v>2525</v>
      </c>
    </row>
    <row r="1471" spans="1:5" x14ac:dyDescent="0.4">
      <c r="A1471" s="46" t="str">
        <f>B1471&amp;COUNTIF($B$2:B1471,B1471)</f>
        <v>広島県8</v>
      </c>
      <c r="B1471" s="44" t="s">
        <v>1724</v>
      </c>
      <c r="C1471" s="44" t="s">
        <v>2532</v>
      </c>
      <c r="D1471" s="44" t="str">
        <f t="shared" si="22"/>
        <v>広島県広島市佐伯区</v>
      </c>
      <c r="E1471" s="47" t="s">
        <v>2525</v>
      </c>
    </row>
    <row r="1472" spans="1:5" x14ac:dyDescent="0.4">
      <c r="A1472" s="46" t="str">
        <f>B1472&amp;COUNTIF($B$2:B1472,B1472)</f>
        <v>広島県9</v>
      </c>
      <c r="B1472" s="44" t="s">
        <v>1724</v>
      </c>
      <c r="C1472" s="44" t="s">
        <v>1725</v>
      </c>
      <c r="D1472" s="44" t="str">
        <f t="shared" si="22"/>
        <v>広島県呉市</v>
      </c>
      <c r="E1472" s="47" t="s">
        <v>2533</v>
      </c>
    </row>
    <row r="1473" spans="1:5" x14ac:dyDescent="0.4">
      <c r="A1473" s="46" t="str">
        <f>B1473&amp;COUNTIF($B$2:B1473,B1473)</f>
        <v>広島県10</v>
      </c>
      <c r="B1473" s="44" t="s">
        <v>1724</v>
      </c>
      <c r="C1473" s="44" t="s">
        <v>1726</v>
      </c>
      <c r="D1473" s="44" t="str">
        <f t="shared" si="22"/>
        <v>広島県竹原市</v>
      </c>
      <c r="E1473" s="47" t="s">
        <v>2534</v>
      </c>
    </row>
    <row r="1474" spans="1:5" x14ac:dyDescent="0.4">
      <c r="A1474" s="46" t="str">
        <f>B1474&amp;COUNTIF($B$2:B1474,B1474)</f>
        <v>広島県11</v>
      </c>
      <c r="B1474" s="44" t="s">
        <v>1724</v>
      </c>
      <c r="C1474" s="44" t="s">
        <v>1727</v>
      </c>
      <c r="D1474" s="44" t="str">
        <f t="shared" ref="D1474:D1537" si="23">B1474&amp;C1474</f>
        <v>広島県三原市</v>
      </c>
      <c r="E1474" s="47" t="s">
        <v>2535</v>
      </c>
    </row>
    <row r="1475" spans="1:5" x14ac:dyDescent="0.4">
      <c r="A1475" s="46" t="str">
        <f>B1475&amp;COUNTIF($B$2:B1475,B1475)</f>
        <v>広島県12</v>
      </c>
      <c r="B1475" s="44" t="s">
        <v>1724</v>
      </c>
      <c r="C1475" s="44" t="s">
        <v>1728</v>
      </c>
      <c r="D1475" s="44" t="str">
        <f t="shared" si="23"/>
        <v>広島県尾道市</v>
      </c>
      <c r="E1475" s="47" t="s">
        <v>2535</v>
      </c>
    </row>
    <row r="1476" spans="1:5" x14ac:dyDescent="0.4">
      <c r="A1476" s="46" t="str">
        <f>B1476&amp;COUNTIF($B$2:B1476,B1476)</f>
        <v>広島県13</v>
      </c>
      <c r="B1476" s="44" t="s">
        <v>1724</v>
      </c>
      <c r="C1476" s="44" t="s">
        <v>1729</v>
      </c>
      <c r="D1476" s="44" t="str">
        <f t="shared" si="23"/>
        <v>広島県福山市</v>
      </c>
      <c r="E1476" s="47" t="s">
        <v>2536</v>
      </c>
    </row>
    <row r="1477" spans="1:5" x14ac:dyDescent="0.4">
      <c r="A1477" s="46" t="str">
        <f>B1477&amp;COUNTIF($B$2:B1477,B1477)</f>
        <v>広島県14</v>
      </c>
      <c r="B1477" s="44" t="s">
        <v>1724</v>
      </c>
      <c r="C1477" s="44" t="s">
        <v>1060</v>
      </c>
      <c r="D1477" s="44" t="str">
        <f t="shared" si="23"/>
        <v>広島県府中市</v>
      </c>
      <c r="E1477" s="47" t="s">
        <v>2536</v>
      </c>
    </row>
    <row r="1478" spans="1:5" x14ac:dyDescent="0.4">
      <c r="A1478" s="46" t="str">
        <f>B1478&amp;COUNTIF($B$2:B1478,B1478)</f>
        <v>広島県15</v>
      </c>
      <c r="B1478" s="44" t="s">
        <v>1724</v>
      </c>
      <c r="C1478" s="44" t="s">
        <v>1730</v>
      </c>
      <c r="D1478" s="44" t="str">
        <f t="shared" si="23"/>
        <v>広島県三次市</v>
      </c>
      <c r="E1478" s="47" t="s">
        <v>2537</v>
      </c>
    </row>
    <row r="1479" spans="1:5" x14ac:dyDescent="0.4">
      <c r="A1479" s="46" t="str">
        <f>B1479&amp;COUNTIF($B$2:B1479,B1479)</f>
        <v>広島県16</v>
      </c>
      <c r="B1479" s="44" t="s">
        <v>1724</v>
      </c>
      <c r="C1479" s="44" t="s">
        <v>1731</v>
      </c>
      <c r="D1479" s="44" t="str">
        <f t="shared" si="23"/>
        <v>広島県庄原市</v>
      </c>
      <c r="E1479" s="47" t="s">
        <v>2537</v>
      </c>
    </row>
    <row r="1480" spans="1:5" x14ac:dyDescent="0.4">
      <c r="A1480" s="46" t="str">
        <f>B1480&amp;COUNTIF($B$2:B1480,B1480)</f>
        <v>広島県17</v>
      </c>
      <c r="B1480" s="44" t="s">
        <v>1724</v>
      </c>
      <c r="C1480" s="44" t="s">
        <v>1732</v>
      </c>
      <c r="D1480" s="44" t="str">
        <f t="shared" si="23"/>
        <v>広島県大竹市</v>
      </c>
      <c r="E1480" s="47" t="s">
        <v>2538</v>
      </c>
    </row>
    <row r="1481" spans="1:5" x14ac:dyDescent="0.4">
      <c r="A1481" s="46" t="str">
        <f>B1481&amp;COUNTIF($B$2:B1481,B1481)</f>
        <v>広島県18</v>
      </c>
      <c r="B1481" s="44" t="s">
        <v>1724</v>
      </c>
      <c r="C1481" s="44" t="s">
        <v>1733</v>
      </c>
      <c r="D1481" s="44" t="str">
        <f t="shared" si="23"/>
        <v>広島県東広島市</v>
      </c>
      <c r="E1481" s="47" t="s">
        <v>2534</v>
      </c>
    </row>
    <row r="1482" spans="1:5" x14ac:dyDescent="0.4">
      <c r="A1482" s="46" t="str">
        <f>B1482&amp;COUNTIF($B$2:B1482,B1482)</f>
        <v>広島県19</v>
      </c>
      <c r="B1482" s="44" t="s">
        <v>1724</v>
      </c>
      <c r="C1482" s="44" t="s">
        <v>1734</v>
      </c>
      <c r="D1482" s="44" t="str">
        <f t="shared" si="23"/>
        <v>広島県廿日市市</v>
      </c>
      <c r="E1482" s="47" t="s">
        <v>2538</v>
      </c>
    </row>
    <row r="1483" spans="1:5" x14ac:dyDescent="0.4">
      <c r="A1483" s="46" t="str">
        <f>B1483&amp;COUNTIF($B$2:B1483,B1483)</f>
        <v>広島県20</v>
      </c>
      <c r="B1483" s="44" t="s">
        <v>1724</v>
      </c>
      <c r="C1483" s="44" t="s">
        <v>1735</v>
      </c>
      <c r="D1483" s="44" t="str">
        <f t="shared" si="23"/>
        <v>広島県安芸高田市</v>
      </c>
      <c r="E1483" s="47" t="s">
        <v>2525</v>
      </c>
    </row>
    <row r="1484" spans="1:5" x14ac:dyDescent="0.4">
      <c r="A1484" s="46" t="str">
        <f>B1484&amp;COUNTIF($B$2:B1484,B1484)</f>
        <v>広島県21</v>
      </c>
      <c r="B1484" s="44" t="s">
        <v>1724</v>
      </c>
      <c r="C1484" s="44" t="s">
        <v>1736</v>
      </c>
      <c r="D1484" s="44" t="str">
        <f t="shared" si="23"/>
        <v>広島県江田島市</v>
      </c>
      <c r="E1484" s="47" t="s">
        <v>2533</v>
      </c>
    </row>
    <row r="1485" spans="1:5" x14ac:dyDescent="0.4">
      <c r="A1485" s="46" t="str">
        <f>B1485&amp;COUNTIF($B$2:B1485,B1485)</f>
        <v>広島県22</v>
      </c>
      <c r="B1485" s="44" t="s">
        <v>1724</v>
      </c>
      <c r="C1485" s="44" t="s">
        <v>1737</v>
      </c>
      <c r="D1485" s="44" t="str">
        <f t="shared" si="23"/>
        <v>広島県府中町</v>
      </c>
      <c r="E1485" s="47" t="s">
        <v>2525</v>
      </c>
    </row>
    <row r="1486" spans="1:5" x14ac:dyDescent="0.4">
      <c r="A1486" s="46" t="str">
        <f>B1486&amp;COUNTIF($B$2:B1486,B1486)</f>
        <v>広島県23</v>
      </c>
      <c r="B1486" s="44" t="s">
        <v>1724</v>
      </c>
      <c r="C1486" s="44" t="s">
        <v>1738</v>
      </c>
      <c r="D1486" s="44" t="str">
        <f t="shared" si="23"/>
        <v>広島県海田町</v>
      </c>
      <c r="E1486" s="47" t="s">
        <v>2525</v>
      </c>
    </row>
    <row r="1487" spans="1:5" x14ac:dyDescent="0.4">
      <c r="A1487" s="46" t="str">
        <f>B1487&amp;COUNTIF($B$2:B1487,B1487)</f>
        <v>広島県24</v>
      </c>
      <c r="B1487" s="44" t="s">
        <v>1724</v>
      </c>
      <c r="C1487" s="44" t="s">
        <v>1739</v>
      </c>
      <c r="D1487" s="44" t="str">
        <f t="shared" si="23"/>
        <v>広島県熊野町</v>
      </c>
      <c r="E1487" s="47" t="s">
        <v>2525</v>
      </c>
    </row>
    <row r="1488" spans="1:5" x14ac:dyDescent="0.4">
      <c r="A1488" s="46" t="str">
        <f>B1488&amp;COUNTIF($B$2:B1488,B1488)</f>
        <v>広島県25</v>
      </c>
      <c r="B1488" s="44" t="s">
        <v>1724</v>
      </c>
      <c r="C1488" s="44" t="s">
        <v>1740</v>
      </c>
      <c r="D1488" s="44" t="str">
        <f t="shared" si="23"/>
        <v>広島県坂町</v>
      </c>
      <c r="E1488" s="47" t="s">
        <v>2525</v>
      </c>
    </row>
    <row r="1489" spans="1:5" x14ac:dyDescent="0.4">
      <c r="A1489" s="46" t="str">
        <f>B1489&amp;COUNTIF($B$2:B1489,B1489)</f>
        <v>広島県26</v>
      </c>
      <c r="B1489" s="44" t="s">
        <v>1724</v>
      </c>
      <c r="C1489" s="44" t="s">
        <v>1741</v>
      </c>
      <c r="D1489" s="44" t="str">
        <f t="shared" si="23"/>
        <v>広島県安芸太田町</v>
      </c>
      <c r="E1489" s="47" t="s">
        <v>2525</v>
      </c>
    </row>
    <row r="1490" spans="1:5" x14ac:dyDescent="0.4">
      <c r="A1490" s="46" t="str">
        <f>B1490&amp;COUNTIF($B$2:B1490,B1490)</f>
        <v>広島県27</v>
      </c>
      <c r="B1490" s="44" t="s">
        <v>1724</v>
      </c>
      <c r="C1490" s="44" t="s">
        <v>1742</v>
      </c>
      <c r="D1490" s="44" t="str">
        <f t="shared" si="23"/>
        <v>広島県北広島町</v>
      </c>
      <c r="E1490" s="47" t="s">
        <v>2525</v>
      </c>
    </row>
    <row r="1491" spans="1:5" x14ac:dyDescent="0.4">
      <c r="A1491" s="46" t="str">
        <f>B1491&amp;COUNTIF($B$2:B1491,B1491)</f>
        <v>広島県28</v>
      </c>
      <c r="B1491" s="44" t="s">
        <v>1724</v>
      </c>
      <c r="C1491" s="44" t="s">
        <v>1743</v>
      </c>
      <c r="D1491" s="44" t="str">
        <f t="shared" si="23"/>
        <v>広島県大崎上島町</v>
      </c>
      <c r="E1491" s="47" t="s">
        <v>2534</v>
      </c>
    </row>
    <row r="1492" spans="1:5" x14ac:dyDescent="0.4">
      <c r="A1492" s="46" t="str">
        <f>B1492&amp;COUNTIF($B$2:B1492,B1492)</f>
        <v>広島県29</v>
      </c>
      <c r="B1492" s="44" t="s">
        <v>1724</v>
      </c>
      <c r="C1492" s="44" t="s">
        <v>1744</v>
      </c>
      <c r="D1492" s="44" t="str">
        <f t="shared" si="23"/>
        <v>広島県世羅町</v>
      </c>
      <c r="E1492" s="47" t="s">
        <v>2535</v>
      </c>
    </row>
    <row r="1493" spans="1:5" x14ac:dyDescent="0.4">
      <c r="A1493" s="46" t="str">
        <f>B1493&amp;COUNTIF($B$2:B1493,B1493)</f>
        <v>広島県30</v>
      </c>
      <c r="B1493" s="44" t="s">
        <v>1724</v>
      </c>
      <c r="C1493" s="44" t="s">
        <v>1745</v>
      </c>
      <c r="D1493" s="44" t="str">
        <f t="shared" si="23"/>
        <v>広島県神石高原町</v>
      </c>
      <c r="E1493" s="47" t="s">
        <v>2536</v>
      </c>
    </row>
    <row r="1494" spans="1:5" x14ac:dyDescent="0.4">
      <c r="A1494" s="46" t="str">
        <f>B1494&amp;COUNTIF($B$2:B1494,B1494)</f>
        <v>山口県1</v>
      </c>
      <c r="B1494" s="44" t="s">
        <v>1746</v>
      </c>
      <c r="C1494" s="44" t="s">
        <v>1747</v>
      </c>
      <c r="D1494" s="44" t="str">
        <f t="shared" si="23"/>
        <v>山口県下関市</v>
      </c>
      <c r="E1494" s="47" t="s">
        <v>2539</v>
      </c>
    </row>
    <row r="1495" spans="1:5" x14ac:dyDescent="0.4">
      <c r="A1495" s="46" t="str">
        <f>B1495&amp;COUNTIF($B$2:B1495,B1495)</f>
        <v>山口県2</v>
      </c>
      <c r="B1495" s="44" t="s">
        <v>1746</v>
      </c>
      <c r="C1495" s="44" t="s">
        <v>1748</v>
      </c>
      <c r="D1495" s="44" t="str">
        <f t="shared" si="23"/>
        <v>山口県宇部市</v>
      </c>
      <c r="E1495" s="47" t="s">
        <v>2540</v>
      </c>
    </row>
    <row r="1496" spans="1:5" x14ac:dyDescent="0.4">
      <c r="A1496" s="46" t="str">
        <f>B1496&amp;COUNTIF($B$2:B1496,B1496)</f>
        <v>山口県3</v>
      </c>
      <c r="B1496" s="44" t="s">
        <v>1746</v>
      </c>
      <c r="C1496" s="44" t="s">
        <v>1749</v>
      </c>
      <c r="D1496" s="44" t="str">
        <f t="shared" si="23"/>
        <v>山口県山口市</v>
      </c>
      <c r="E1496" s="47" t="s">
        <v>2541</v>
      </c>
    </row>
    <row r="1497" spans="1:5" x14ac:dyDescent="0.4">
      <c r="A1497" s="46" t="str">
        <f>B1497&amp;COUNTIF($B$2:B1497,B1497)</f>
        <v>山口県4</v>
      </c>
      <c r="B1497" s="44" t="s">
        <v>1746</v>
      </c>
      <c r="C1497" s="44" t="s">
        <v>1750</v>
      </c>
      <c r="D1497" s="44" t="str">
        <f t="shared" si="23"/>
        <v>山口県萩市</v>
      </c>
      <c r="E1497" s="47" t="s">
        <v>2542</v>
      </c>
    </row>
    <row r="1498" spans="1:5" x14ac:dyDescent="0.4">
      <c r="A1498" s="46" t="str">
        <f>B1498&amp;COUNTIF($B$2:B1498,B1498)</f>
        <v>山口県5</v>
      </c>
      <c r="B1498" s="44" t="s">
        <v>1746</v>
      </c>
      <c r="C1498" s="44" t="s">
        <v>1751</v>
      </c>
      <c r="D1498" s="44" t="str">
        <f t="shared" si="23"/>
        <v>山口県防府市</v>
      </c>
      <c r="E1498" s="47" t="s">
        <v>2541</v>
      </c>
    </row>
    <row r="1499" spans="1:5" x14ac:dyDescent="0.4">
      <c r="A1499" s="46" t="str">
        <f>B1499&amp;COUNTIF($B$2:B1499,B1499)</f>
        <v>山口県6</v>
      </c>
      <c r="B1499" s="44" t="s">
        <v>1746</v>
      </c>
      <c r="C1499" s="44" t="s">
        <v>1752</v>
      </c>
      <c r="D1499" s="44" t="str">
        <f t="shared" si="23"/>
        <v>山口県下松市</v>
      </c>
      <c r="E1499" s="47" t="s">
        <v>2543</v>
      </c>
    </row>
    <row r="1500" spans="1:5" x14ac:dyDescent="0.4">
      <c r="A1500" s="46" t="str">
        <f>B1500&amp;COUNTIF($B$2:B1500,B1500)</f>
        <v>山口県7</v>
      </c>
      <c r="B1500" s="44" t="s">
        <v>1746</v>
      </c>
      <c r="C1500" s="44" t="s">
        <v>1753</v>
      </c>
      <c r="D1500" s="44" t="str">
        <f t="shared" si="23"/>
        <v>山口県岩国市</v>
      </c>
      <c r="E1500" s="47" t="s">
        <v>2544</v>
      </c>
    </row>
    <row r="1501" spans="1:5" x14ac:dyDescent="0.4">
      <c r="A1501" s="46" t="str">
        <f>B1501&amp;COUNTIF($B$2:B1501,B1501)</f>
        <v>山口県8</v>
      </c>
      <c r="B1501" s="44" t="s">
        <v>1746</v>
      </c>
      <c r="C1501" s="44" t="s">
        <v>1754</v>
      </c>
      <c r="D1501" s="44" t="str">
        <f t="shared" si="23"/>
        <v>山口県光市</v>
      </c>
      <c r="E1501" s="47" t="s">
        <v>2543</v>
      </c>
    </row>
    <row r="1502" spans="1:5" x14ac:dyDescent="0.4">
      <c r="A1502" s="46" t="str">
        <f>B1502&amp;COUNTIF($B$2:B1502,B1502)</f>
        <v>山口県9</v>
      </c>
      <c r="B1502" s="44" t="s">
        <v>1746</v>
      </c>
      <c r="C1502" s="44" t="s">
        <v>1755</v>
      </c>
      <c r="D1502" s="44" t="str">
        <f t="shared" si="23"/>
        <v>山口県長門市</v>
      </c>
      <c r="E1502" s="47" t="s">
        <v>2545</v>
      </c>
    </row>
    <row r="1503" spans="1:5" x14ac:dyDescent="0.4">
      <c r="A1503" s="46" t="str">
        <f>B1503&amp;COUNTIF($B$2:B1503,B1503)</f>
        <v>山口県10</v>
      </c>
      <c r="B1503" s="44" t="s">
        <v>1746</v>
      </c>
      <c r="C1503" s="44" t="s">
        <v>1756</v>
      </c>
      <c r="D1503" s="44" t="str">
        <f t="shared" si="23"/>
        <v>山口県柳井市</v>
      </c>
      <c r="E1503" s="47" t="s">
        <v>2546</v>
      </c>
    </row>
    <row r="1504" spans="1:5" x14ac:dyDescent="0.4">
      <c r="A1504" s="46" t="str">
        <f>B1504&amp;COUNTIF($B$2:B1504,B1504)</f>
        <v>山口県11</v>
      </c>
      <c r="B1504" s="44" t="s">
        <v>1746</v>
      </c>
      <c r="C1504" s="44" t="s">
        <v>1757</v>
      </c>
      <c r="D1504" s="44" t="str">
        <f t="shared" si="23"/>
        <v>山口県美祢市</v>
      </c>
      <c r="E1504" s="47" t="s">
        <v>2540</v>
      </c>
    </row>
    <row r="1505" spans="1:5" x14ac:dyDescent="0.4">
      <c r="A1505" s="46" t="str">
        <f>B1505&amp;COUNTIF($B$2:B1505,B1505)</f>
        <v>山口県12</v>
      </c>
      <c r="B1505" s="44" t="s">
        <v>1746</v>
      </c>
      <c r="C1505" s="44" t="s">
        <v>1758</v>
      </c>
      <c r="D1505" s="44" t="str">
        <f t="shared" si="23"/>
        <v>山口県周南市</v>
      </c>
      <c r="E1505" s="47" t="s">
        <v>2543</v>
      </c>
    </row>
    <row r="1506" spans="1:5" x14ac:dyDescent="0.4">
      <c r="A1506" s="46" t="str">
        <f>B1506&amp;COUNTIF($B$2:B1506,B1506)</f>
        <v>山口県13</v>
      </c>
      <c r="B1506" s="44" t="s">
        <v>1746</v>
      </c>
      <c r="C1506" s="44" t="s">
        <v>1759</v>
      </c>
      <c r="D1506" s="44" t="str">
        <f t="shared" si="23"/>
        <v>山口県山陽小野田市</v>
      </c>
      <c r="E1506" s="47" t="s">
        <v>2540</v>
      </c>
    </row>
    <row r="1507" spans="1:5" x14ac:dyDescent="0.4">
      <c r="A1507" s="46" t="str">
        <f>B1507&amp;COUNTIF($B$2:B1507,B1507)</f>
        <v>山口県14</v>
      </c>
      <c r="B1507" s="44" t="s">
        <v>1746</v>
      </c>
      <c r="C1507" s="44" t="s">
        <v>1760</v>
      </c>
      <c r="D1507" s="44" t="str">
        <f t="shared" si="23"/>
        <v>山口県周防大島町</v>
      </c>
      <c r="E1507" s="47" t="s">
        <v>2546</v>
      </c>
    </row>
    <row r="1508" spans="1:5" x14ac:dyDescent="0.4">
      <c r="A1508" s="46" t="str">
        <f>B1508&amp;COUNTIF($B$2:B1508,B1508)</f>
        <v>山口県15</v>
      </c>
      <c r="B1508" s="44" t="s">
        <v>1746</v>
      </c>
      <c r="C1508" s="44" t="s">
        <v>1761</v>
      </c>
      <c r="D1508" s="44" t="str">
        <f t="shared" si="23"/>
        <v>山口県和木町</v>
      </c>
      <c r="E1508" s="47" t="s">
        <v>2544</v>
      </c>
    </row>
    <row r="1509" spans="1:5" x14ac:dyDescent="0.4">
      <c r="A1509" s="46" t="str">
        <f>B1509&amp;COUNTIF($B$2:B1509,B1509)</f>
        <v>山口県16</v>
      </c>
      <c r="B1509" s="44" t="s">
        <v>1746</v>
      </c>
      <c r="C1509" s="44" t="s">
        <v>1762</v>
      </c>
      <c r="D1509" s="44" t="str">
        <f t="shared" si="23"/>
        <v>山口県上関町</v>
      </c>
      <c r="E1509" s="47" t="s">
        <v>2546</v>
      </c>
    </row>
    <row r="1510" spans="1:5" x14ac:dyDescent="0.4">
      <c r="A1510" s="46" t="str">
        <f>B1510&amp;COUNTIF($B$2:B1510,B1510)</f>
        <v>山口県17</v>
      </c>
      <c r="B1510" s="44" t="s">
        <v>1746</v>
      </c>
      <c r="C1510" s="44" t="s">
        <v>1763</v>
      </c>
      <c r="D1510" s="44" t="str">
        <f t="shared" si="23"/>
        <v>山口県田布施町</v>
      </c>
      <c r="E1510" s="47" t="s">
        <v>2546</v>
      </c>
    </row>
    <row r="1511" spans="1:5" x14ac:dyDescent="0.4">
      <c r="A1511" s="46" t="str">
        <f>B1511&amp;COUNTIF($B$2:B1511,B1511)</f>
        <v>山口県18</v>
      </c>
      <c r="B1511" s="44" t="s">
        <v>1746</v>
      </c>
      <c r="C1511" s="44" t="s">
        <v>1764</v>
      </c>
      <c r="D1511" s="44" t="str">
        <f t="shared" si="23"/>
        <v>山口県平生町</v>
      </c>
      <c r="E1511" s="47" t="s">
        <v>2546</v>
      </c>
    </row>
    <row r="1512" spans="1:5" x14ac:dyDescent="0.4">
      <c r="A1512" s="46" t="str">
        <f>B1512&amp;COUNTIF($B$2:B1512,B1512)</f>
        <v>山口県19</v>
      </c>
      <c r="B1512" s="44" t="s">
        <v>1746</v>
      </c>
      <c r="C1512" s="44" t="s">
        <v>1765</v>
      </c>
      <c r="D1512" s="44" t="str">
        <f t="shared" si="23"/>
        <v>山口県阿武町</v>
      </c>
      <c r="E1512" s="47" t="s">
        <v>2542</v>
      </c>
    </row>
    <row r="1513" spans="1:5" x14ac:dyDescent="0.4">
      <c r="A1513" s="46" t="str">
        <f>B1513&amp;COUNTIF($B$2:B1513,B1513)</f>
        <v>徳島県1</v>
      </c>
      <c r="B1513" s="44" t="s">
        <v>1766</v>
      </c>
      <c r="C1513" s="44" t="s">
        <v>1767</v>
      </c>
      <c r="D1513" s="44" t="str">
        <f t="shared" si="23"/>
        <v>徳島県徳島市</v>
      </c>
      <c r="E1513" s="47" t="s">
        <v>2255</v>
      </c>
    </row>
    <row r="1514" spans="1:5" x14ac:dyDescent="0.4">
      <c r="A1514" s="46" t="str">
        <f>B1514&amp;COUNTIF($B$2:B1514,B1514)</f>
        <v>徳島県2</v>
      </c>
      <c r="B1514" s="44" t="s">
        <v>1766</v>
      </c>
      <c r="C1514" s="44" t="s">
        <v>1768</v>
      </c>
      <c r="D1514" s="44" t="str">
        <f t="shared" si="23"/>
        <v>徳島県鳴門市</v>
      </c>
      <c r="E1514" s="47" t="s">
        <v>2255</v>
      </c>
    </row>
    <row r="1515" spans="1:5" x14ac:dyDescent="0.4">
      <c r="A1515" s="46" t="str">
        <f>B1515&amp;COUNTIF($B$2:B1515,B1515)</f>
        <v>徳島県3</v>
      </c>
      <c r="B1515" s="44" t="s">
        <v>1766</v>
      </c>
      <c r="C1515" s="44" t="s">
        <v>1769</v>
      </c>
      <c r="D1515" s="44" t="str">
        <f t="shared" si="23"/>
        <v>徳島県小松島市</v>
      </c>
      <c r="E1515" s="47" t="s">
        <v>2251</v>
      </c>
    </row>
    <row r="1516" spans="1:5" x14ac:dyDescent="0.4">
      <c r="A1516" s="46" t="str">
        <f>B1516&amp;COUNTIF($B$2:B1516,B1516)</f>
        <v>徳島県4</v>
      </c>
      <c r="B1516" s="44" t="s">
        <v>1766</v>
      </c>
      <c r="C1516" s="44" t="s">
        <v>1770</v>
      </c>
      <c r="D1516" s="44" t="str">
        <f t="shared" si="23"/>
        <v>徳島県阿南市</v>
      </c>
      <c r="E1516" s="47" t="s">
        <v>2251</v>
      </c>
    </row>
    <row r="1517" spans="1:5" x14ac:dyDescent="0.4">
      <c r="A1517" s="46" t="str">
        <f>B1517&amp;COUNTIF($B$2:B1517,B1517)</f>
        <v>徳島県5</v>
      </c>
      <c r="B1517" s="44" t="s">
        <v>1766</v>
      </c>
      <c r="C1517" s="44" t="s">
        <v>1771</v>
      </c>
      <c r="D1517" s="44" t="str">
        <f t="shared" si="23"/>
        <v>徳島県吉野川市</v>
      </c>
      <c r="E1517" s="47" t="s">
        <v>2255</v>
      </c>
    </row>
    <row r="1518" spans="1:5" x14ac:dyDescent="0.4">
      <c r="A1518" s="46" t="str">
        <f>B1518&amp;COUNTIF($B$2:B1518,B1518)</f>
        <v>徳島県6</v>
      </c>
      <c r="B1518" s="44" t="s">
        <v>1766</v>
      </c>
      <c r="C1518" s="44" t="s">
        <v>1772</v>
      </c>
      <c r="D1518" s="44" t="str">
        <f t="shared" si="23"/>
        <v>徳島県阿波市</v>
      </c>
      <c r="E1518" s="47" t="s">
        <v>2255</v>
      </c>
    </row>
    <row r="1519" spans="1:5" x14ac:dyDescent="0.4">
      <c r="A1519" s="46" t="str">
        <f>B1519&amp;COUNTIF($B$2:B1519,B1519)</f>
        <v>徳島県7</v>
      </c>
      <c r="B1519" s="44" t="s">
        <v>1766</v>
      </c>
      <c r="C1519" s="44" t="s">
        <v>1773</v>
      </c>
      <c r="D1519" s="44" t="str">
        <f t="shared" si="23"/>
        <v>徳島県美馬市</v>
      </c>
      <c r="E1519" s="47" t="s">
        <v>2254</v>
      </c>
    </row>
    <row r="1520" spans="1:5" x14ac:dyDescent="0.4">
      <c r="A1520" s="46" t="str">
        <f>B1520&amp;COUNTIF($B$2:B1520,B1520)</f>
        <v>徳島県8</v>
      </c>
      <c r="B1520" s="44" t="s">
        <v>1766</v>
      </c>
      <c r="C1520" s="44" t="s">
        <v>1774</v>
      </c>
      <c r="D1520" s="44" t="str">
        <f t="shared" si="23"/>
        <v>徳島県三好市</v>
      </c>
      <c r="E1520" s="47" t="s">
        <v>2254</v>
      </c>
    </row>
    <row r="1521" spans="1:5" x14ac:dyDescent="0.4">
      <c r="A1521" s="46" t="str">
        <f>B1521&amp;COUNTIF($B$2:B1521,B1521)</f>
        <v>徳島県9</v>
      </c>
      <c r="B1521" s="44" t="s">
        <v>1766</v>
      </c>
      <c r="C1521" s="44" t="s">
        <v>1775</v>
      </c>
      <c r="D1521" s="44" t="str">
        <f t="shared" si="23"/>
        <v>徳島県勝浦町</v>
      </c>
      <c r="E1521" s="47" t="s">
        <v>2251</v>
      </c>
    </row>
    <row r="1522" spans="1:5" x14ac:dyDescent="0.4">
      <c r="A1522" s="46" t="str">
        <f>B1522&amp;COUNTIF($B$2:B1522,B1522)</f>
        <v>徳島県10</v>
      </c>
      <c r="B1522" s="44" t="s">
        <v>1766</v>
      </c>
      <c r="C1522" s="44" t="s">
        <v>1776</v>
      </c>
      <c r="D1522" s="44" t="str">
        <f t="shared" si="23"/>
        <v>徳島県上勝町</v>
      </c>
      <c r="E1522" s="47" t="s">
        <v>2251</v>
      </c>
    </row>
    <row r="1523" spans="1:5" x14ac:dyDescent="0.4">
      <c r="A1523" s="46" t="str">
        <f>B1523&amp;COUNTIF($B$2:B1523,B1523)</f>
        <v>徳島県11</v>
      </c>
      <c r="B1523" s="44" t="s">
        <v>1766</v>
      </c>
      <c r="C1523" s="44" t="s">
        <v>1777</v>
      </c>
      <c r="D1523" s="44" t="str">
        <f t="shared" si="23"/>
        <v>徳島県佐那河内村</v>
      </c>
      <c r="E1523" s="47" t="s">
        <v>2255</v>
      </c>
    </row>
    <row r="1524" spans="1:5" x14ac:dyDescent="0.4">
      <c r="A1524" s="46" t="str">
        <f>B1524&amp;COUNTIF($B$2:B1524,B1524)</f>
        <v>徳島県12</v>
      </c>
      <c r="B1524" s="44" t="s">
        <v>1766</v>
      </c>
      <c r="C1524" s="44" t="s">
        <v>1778</v>
      </c>
      <c r="D1524" s="44" t="str">
        <f t="shared" si="23"/>
        <v>徳島県石井町</v>
      </c>
      <c r="E1524" s="47" t="s">
        <v>2255</v>
      </c>
    </row>
    <row r="1525" spans="1:5" x14ac:dyDescent="0.4">
      <c r="A1525" s="46" t="str">
        <f>B1525&amp;COUNTIF($B$2:B1525,B1525)</f>
        <v>徳島県13</v>
      </c>
      <c r="B1525" s="44" t="s">
        <v>1766</v>
      </c>
      <c r="C1525" s="44" t="s">
        <v>1779</v>
      </c>
      <c r="D1525" s="44" t="str">
        <f t="shared" si="23"/>
        <v>徳島県神山町</v>
      </c>
      <c r="E1525" s="47" t="s">
        <v>2255</v>
      </c>
    </row>
    <row r="1526" spans="1:5" x14ac:dyDescent="0.4">
      <c r="A1526" s="46" t="str">
        <f>B1526&amp;COUNTIF($B$2:B1526,B1526)</f>
        <v>徳島県14</v>
      </c>
      <c r="B1526" s="44" t="s">
        <v>1766</v>
      </c>
      <c r="C1526" s="44" t="s">
        <v>1780</v>
      </c>
      <c r="D1526" s="44" t="str">
        <f t="shared" si="23"/>
        <v>徳島県那賀町</v>
      </c>
      <c r="E1526" s="47" t="s">
        <v>2251</v>
      </c>
    </row>
    <row r="1527" spans="1:5" x14ac:dyDescent="0.4">
      <c r="A1527" s="46" t="str">
        <f>B1527&amp;COUNTIF($B$2:B1527,B1527)</f>
        <v>徳島県15</v>
      </c>
      <c r="B1527" s="44" t="s">
        <v>1766</v>
      </c>
      <c r="C1527" s="44" t="s">
        <v>1781</v>
      </c>
      <c r="D1527" s="44" t="str">
        <f t="shared" si="23"/>
        <v>徳島県牟岐町</v>
      </c>
      <c r="E1527" s="47" t="s">
        <v>2251</v>
      </c>
    </row>
    <row r="1528" spans="1:5" x14ac:dyDescent="0.4">
      <c r="A1528" s="46" t="str">
        <f>B1528&amp;COUNTIF($B$2:B1528,B1528)</f>
        <v>徳島県16</v>
      </c>
      <c r="B1528" s="44" t="s">
        <v>1766</v>
      </c>
      <c r="C1528" s="44" t="s">
        <v>1782</v>
      </c>
      <c r="D1528" s="44" t="str">
        <f t="shared" si="23"/>
        <v>徳島県美波町</v>
      </c>
      <c r="E1528" s="47" t="s">
        <v>2251</v>
      </c>
    </row>
    <row r="1529" spans="1:5" x14ac:dyDescent="0.4">
      <c r="A1529" s="46" t="str">
        <f>B1529&amp;COUNTIF($B$2:B1529,B1529)</f>
        <v>徳島県17</v>
      </c>
      <c r="B1529" s="44" t="s">
        <v>1766</v>
      </c>
      <c r="C1529" s="44" t="s">
        <v>1783</v>
      </c>
      <c r="D1529" s="44" t="str">
        <f t="shared" si="23"/>
        <v>徳島県海陽町</v>
      </c>
      <c r="E1529" s="47" t="s">
        <v>2251</v>
      </c>
    </row>
    <row r="1530" spans="1:5" x14ac:dyDescent="0.4">
      <c r="A1530" s="46" t="str">
        <f>B1530&amp;COUNTIF($B$2:B1530,B1530)</f>
        <v>徳島県18</v>
      </c>
      <c r="B1530" s="44" t="s">
        <v>1766</v>
      </c>
      <c r="C1530" s="44" t="s">
        <v>1784</v>
      </c>
      <c r="D1530" s="44" t="str">
        <f t="shared" si="23"/>
        <v>徳島県松茂町</v>
      </c>
      <c r="E1530" s="47" t="s">
        <v>2255</v>
      </c>
    </row>
    <row r="1531" spans="1:5" x14ac:dyDescent="0.4">
      <c r="A1531" s="46" t="str">
        <f>B1531&amp;COUNTIF($B$2:B1531,B1531)</f>
        <v>徳島県19</v>
      </c>
      <c r="B1531" s="44" t="s">
        <v>1766</v>
      </c>
      <c r="C1531" s="44" t="s">
        <v>1785</v>
      </c>
      <c r="D1531" s="44" t="str">
        <f t="shared" si="23"/>
        <v>徳島県北島町</v>
      </c>
      <c r="E1531" s="47" t="s">
        <v>2255</v>
      </c>
    </row>
    <row r="1532" spans="1:5" x14ac:dyDescent="0.4">
      <c r="A1532" s="46" t="str">
        <f>B1532&amp;COUNTIF($B$2:B1532,B1532)</f>
        <v>徳島県20</v>
      </c>
      <c r="B1532" s="44" t="s">
        <v>1766</v>
      </c>
      <c r="C1532" s="44" t="s">
        <v>1786</v>
      </c>
      <c r="D1532" s="44" t="str">
        <f t="shared" si="23"/>
        <v>徳島県藍住町</v>
      </c>
      <c r="E1532" s="47" t="s">
        <v>2255</v>
      </c>
    </row>
    <row r="1533" spans="1:5" x14ac:dyDescent="0.4">
      <c r="A1533" s="46" t="str">
        <f>B1533&amp;COUNTIF($B$2:B1533,B1533)</f>
        <v>徳島県21</v>
      </c>
      <c r="B1533" s="44" t="s">
        <v>1766</v>
      </c>
      <c r="C1533" s="44" t="s">
        <v>1787</v>
      </c>
      <c r="D1533" s="44" t="str">
        <f t="shared" si="23"/>
        <v>徳島県板野町</v>
      </c>
      <c r="E1533" s="47" t="s">
        <v>2255</v>
      </c>
    </row>
    <row r="1534" spans="1:5" x14ac:dyDescent="0.4">
      <c r="A1534" s="46" t="str">
        <f>B1534&amp;COUNTIF($B$2:B1534,B1534)</f>
        <v>徳島県22</v>
      </c>
      <c r="B1534" s="44" t="s">
        <v>1766</v>
      </c>
      <c r="C1534" s="44" t="s">
        <v>1788</v>
      </c>
      <c r="D1534" s="44" t="str">
        <f t="shared" si="23"/>
        <v>徳島県上板町</v>
      </c>
      <c r="E1534" s="47" t="s">
        <v>2255</v>
      </c>
    </row>
    <row r="1535" spans="1:5" x14ac:dyDescent="0.4">
      <c r="A1535" s="46" t="str">
        <f>B1535&amp;COUNTIF($B$2:B1535,B1535)</f>
        <v>徳島県23</v>
      </c>
      <c r="B1535" s="44" t="s">
        <v>1766</v>
      </c>
      <c r="C1535" s="44" t="s">
        <v>1789</v>
      </c>
      <c r="D1535" s="44" t="str">
        <f t="shared" si="23"/>
        <v>徳島県つるぎ町</v>
      </c>
      <c r="E1535" s="47" t="s">
        <v>2254</v>
      </c>
    </row>
    <row r="1536" spans="1:5" x14ac:dyDescent="0.4">
      <c r="A1536" s="46" t="str">
        <f>B1536&amp;COUNTIF($B$2:B1536,B1536)</f>
        <v>徳島県24</v>
      </c>
      <c r="B1536" s="44" t="s">
        <v>1766</v>
      </c>
      <c r="C1536" s="44" t="s">
        <v>1790</v>
      </c>
      <c r="D1536" s="44" t="str">
        <f t="shared" si="23"/>
        <v>徳島県東みよし町</v>
      </c>
      <c r="E1536" s="47" t="s">
        <v>2254</v>
      </c>
    </row>
    <row r="1537" spans="1:5" x14ac:dyDescent="0.4">
      <c r="A1537" s="46" t="str">
        <f>B1537&amp;COUNTIF($B$2:B1537,B1537)</f>
        <v>香川県1</v>
      </c>
      <c r="B1537" s="44" t="s">
        <v>1791</v>
      </c>
      <c r="C1537" s="44" t="s">
        <v>1792</v>
      </c>
      <c r="D1537" s="44" t="str">
        <f t="shared" si="23"/>
        <v>香川県高松市</v>
      </c>
      <c r="E1537" s="47" t="s">
        <v>2255</v>
      </c>
    </row>
    <row r="1538" spans="1:5" x14ac:dyDescent="0.4">
      <c r="A1538" s="46" t="str">
        <f>B1538&amp;COUNTIF($B$2:B1538,B1538)</f>
        <v>香川県2</v>
      </c>
      <c r="B1538" s="44" t="s">
        <v>1791</v>
      </c>
      <c r="C1538" s="44" t="s">
        <v>1793</v>
      </c>
      <c r="D1538" s="44" t="str">
        <f t="shared" ref="D1538:D1601" si="24">B1538&amp;C1538</f>
        <v>香川県丸亀市</v>
      </c>
      <c r="E1538" s="47" t="s">
        <v>2254</v>
      </c>
    </row>
    <row r="1539" spans="1:5" x14ac:dyDescent="0.4">
      <c r="A1539" s="46" t="str">
        <f>B1539&amp;COUNTIF($B$2:B1539,B1539)</f>
        <v>香川県3</v>
      </c>
      <c r="B1539" s="44" t="s">
        <v>1791</v>
      </c>
      <c r="C1539" s="44" t="s">
        <v>1794</v>
      </c>
      <c r="D1539" s="44" t="str">
        <f t="shared" si="24"/>
        <v>香川県坂出市</v>
      </c>
      <c r="E1539" s="47" t="s">
        <v>2254</v>
      </c>
    </row>
    <row r="1540" spans="1:5" x14ac:dyDescent="0.4">
      <c r="A1540" s="46" t="str">
        <f>B1540&amp;COUNTIF($B$2:B1540,B1540)</f>
        <v>香川県4</v>
      </c>
      <c r="B1540" s="44" t="s">
        <v>1791</v>
      </c>
      <c r="C1540" s="44" t="s">
        <v>1795</v>
      </c>
      <c r="D1540" s="44" t="str">
        <f t="shared" si="24"/>
        <v>香川県善通寺市</v>
      </c>
      <c r="E1540" s="47" t="s">
        <v>2254</v>
      </c>
    </row>
    <row r="1541" spans="1:5" x14ac:dyDescent="0.4">
      <c r="A1541" s="46" t="str">
        <f>B1541&amp;COUNTIF($B$2:B1541,B1541)</f>
        <v>香川県5</v>
      </c>
      <c r="B1541" s="44" t="s">
        <v>1791</v>
      </c>
      <c r="C1541" s="44" t="s">
        <v>1796</v>
      </c>
      <c r="D1541" s="44" t="str">
        <f t="shared" si="24"/>
        <v>香川県観音寺市</v>
      </c>
      <c r="E1541" s="47" t="s">
        <v>2254</v>
      </c>
    </row>
    <row r="1542" spans="1:5" x14ac:dyDescent="0.4">
      <c r="A1542" s="46" t="str">
        <f>B1542&amp;COUNTIF($B$2:B1542,B1542)</f>
        <v>香川県6</v>
      </c>
      <c r="B1542" s="44" t="s">
        <v>1791</v>
      </c>
      <c r="C1542" s="44" t="s">
        <v>1797</v>
      </c>
      <c r="D1542" s="44" t="str">
        <f t="shared" si="24"/>
        <v>香川県さぬき市</v>
      </c>
      <c r="E1542" s="47" t="s">
        <v>2255</v>
      </c>
    </row>
    <row r="1543" spans="1:5" x14ac:dyDescent="0.4">
      <c r="A1543" s="46" t="str">
        <f>B1543&amp;COUNTIF($B$2:B1543,B1543)</f>
        <v>香川県7</v>
      </c>
      <c r="B1543" s="44" t="s">
        <v>1791</v>
      </c>
      <c r="C1543" s="44" t="s">
        <v>1798</v>
      </c>
      <c r="D1543" s="44" t="str">
        <f t="shared" si="24"/>
        <v>香川県東かがわ市</v>
      </c>
      <c r="E1543" s="47" t="s">
        <v>2255</v>
      </c>
    </row>
    <row r="1544" spans="1:5" x14ac:dyDescent="0.4">
      <c r="A1544" s="46" t="str">
        <f>B1544&amp;COUNTIF($B$2:B1544,B1544)</f>
        <v>香川県8</v>
      </c>
      <c r="B1544" s="44" t="s">
        <v>1791</v>
      </c>
      <c r="C1544" s="44" t="s">
        <v>1799</v>
      </c>
      <c r="D1544" s="44" t="str">
        <f t="shared" si="24"/>
        <v>香川県三豊市</v>
      </c>
      <c r="E1544" s="47" t="s">
        <v>2254</v>
      </c>
    </row>
    <row r="1545" spans="1:5" x14ac:dyDescent="0.4">
      <c r="A1545" s="46" t="str">
        <f>B1545&amp;COUNTIF($B$2:B1545,B1545)</f>
        <v>香川県9</v>
      </c>
      <c r="B1545" s="44" t="s">
        <v>1791</v>
      </c>
      <c r="C1545" s="44" t="s">
        <v>1800</v>
      </c>
      <c r="D1545" s="44" t="str">
        <f t="shared" si="24"/>
        <v>香川県土庄町</v>
      </c>
      <c r="E1545" s="47" t="s">
        <v>2547</v>
      </c>
    </row>
    <row r="1546" spans="1:5" x14ac:dyDescent="0.4">
      <c r="A1546" s="46" t="str">
        <f>B1546&amp;COUNTIF($B$2:B1546,B1546)</f>
        <v>香川県10</v>
      </c>
      <c r="B1546" s="44" t="s">
        <v>1791</v>
      </c>
      <c r="C1546" s="44" t="s">
        <v>1801</v>
      </c>
      <c r="D1546" s="44" t="str">
        <f t="shared" si="24"/>
        <v>香川県小豆島町</v>
      </c>
      <c r="E1546" s="47" t="s">
        <v>2547</v>
      </c>
    </row>
    <row r="1547" spans="1:5" x14ac:dyDescent="0.4">
      <c r="A1547" s="46" t="str">
        <f>B1547&amp;COUNTIF($B$2:B1547,B1547)</f>
        <v>香川県11</v>
      </c>
      <c r="B1547" s="44" t="s">
        <v>1791</v>
      </c>
      <c r="C1547" s="44" t="s">
        <v>1802</v>
      </c>
      <c r="D1547" s="44" t="str">
        <f t="shared" si="24"/>
        <v>香川県三木町</v>
      </c>
      <c r="E1547" s="47" t="s">
        <v>2255</v>
      </c>
    </row>
    <row r="1548" spans="1:5" x14ac:dyDescent="0.4">
      <c r="A1548" s="46" t="str">
        <f>B1548&amp;COUNTIF($B$2:B1548,B1548)</f>
        <v>香川県12</v>
      </c>
      <c r="B1548" s="44" t="s">
        <v>1791</v>
      </c>
      <c r="C1548" s="44" t="s">
        <v>1803</v>
      </c>
      <c r="D1548" s="44" t="str">
        <f t="shared" si="24"/>
        <v>香川県直島町</v>
      </c>
      <c r="E1548" s="47" t="s">
        <v>2255</v>
      </c>
    </row>
    <row r="1549" spans="1:5" x14ac:dyDescent="0.4">
      <c r="A1549" s="46" t="str">
        <f>B1549&amp;COUNTIF($B$2:B1549,B1549)</f>
        <v>香川県13</v>
      </c>
      <c r="B1549" s="44" t="s">
        <v>1791</v>
      </c>
      <c r="C1549" s="44" t="s">
        <v>1804</v>
      </c>
      <c r="D1549" s="44" t="str">
        <f t="shared" si="24"/>
        <v>香川県宇多津町</v>
      </c>
      <c r="E1549" s="47" t="s">
        <v>2254</v>
      </c>
    </row>
    <row r="1550" spans="1:5" x14ac:dyDescent="0.4">
      <c r="A1550" s="46" t="str">
        <f>B1550&amp;COUNTIF($B$2:B1550,B1550)</f>
        <v>香川県14</v>
      </c>
      <c r="B1550" s="44" t="s">
        <v>1791</v>
      </c>
      <c r="C1550" s="44" t="s">
        <v>1805</v>
      </c>
      <c r="D1550" s="44" t="str">
        <f t="shared" si="24"/>
        <v>香川県綾川町</v>
      </c>
      <c r="E1550" s="47" t="s">
        <v>2254</v>
      </c>
    </row>
    <row r="1551" spans="1:5" x14ac:dyDescent="0.4">
      <c r="A1551" s="46" t="str">
        <f>B1551&amp;COUNTIF($B$2:B1551,B1551)</f>
        <v>香川県15</v>
      </c>
      <c r="B1551" s="44" t="s">
        <v>1791</v>
      </c>
      <c r="C1551" s="44" t="s">
        <v>1806</v>
      </c>
      <c r="D1551" s="44" t="str">
        <f t="shared" si="24"/>
        <v>香川県琴平町</v>
      </c>
      <c r="E1551" s="47" t="s">
        <v>2254</v>
      </c>
    </row>
    <row r="1552" spans="1:5" x14ac:dyDescent="0.4">
      <c r="A1552" s="46" t="str">
        <f>B1552&amp;COUNTIF($B$2:B1552,B1552)</f>
        <v>香川県16</v>
      </c>
      <c r="B1552" s="44" t="s">
        <v>1791</v>
      </c>
      <c r="C1552" s="44" t="s">
        <v>1807</v>
      </c>
      <c r="D1552" s="44" t="str">
        <f t="shared" si="24"/>
        <v>香川県多度津町</v>
      </c>
      <c r="E1552" s="47" t="s">
        <v>2254</v>
      </c>
    </row>
    <row r="1553" spans="1:5" x14ac:dyDescent="0.4">
      <c r="A1553" s="46" t="str">
        <f>B1553&amp;COUNTIF($B$2:B1553,B1553)</f>
        <v>香川県17</v>
      </c>
      <c r="B1553" s="44" t="s">
        <v>1791</v>
      </c>
      <c r="C1553" s="44" t="s">
        <v>1808</v>
      </c>
      <c r="D1553" s="44" t="str">
        <f t="shared" si="24"/>
        <v>香川県まんのう町</v>
      </c>
      <c r="E1553" s="47" t="s">
        <v>2254</v>
      </c>
    </row>
    <row r="1554" spans="1:5" x14ac:dyDescent="0.4">
      <c r="A1554" s="46" t="str">
        <f>B1554&amp;COUNTIF($B$2:B1554,B1554)</f>
        <v>愛媛県1</v>
      </c>
      <c r="B1554" s="44" t="s">
        <v>1809</v>
      </c>
      <c r="C1554" s="44" t="s">
        <v>1810</v>
      </c>
      <c r="D1554" s="44" t="str">
        <f t="shared" si="24"/>
        <v>愛媛県松山市</v>
      </c>
      <c r="E1554" s="47" t="s">
        <v>2548</v>
      </c>
    </row>
    <row r="1555" spans="1:5" x14ac:dyDescent="0.4">
      <c r="A1555" s="46" t="str">
        <f>B1555&amp;COUNTIF($B$2:B1555,B1555)</f>
        <v>愛媛県2</v>
      </c>
      <c r="B1555" s="44" t="s">
        <v>1809</v>
      </c>
      <c r="C1555" s="44" t="s">
        <v>1811</v>
      </c>
      <c r="D1555" s="44" t="str">
        <f t="shared" si="24"/>
        <v>愛媛県今治市</v>
      </c>
      <c r="E1555" s="47" t="s">
        <v>2549</v>
      </c>
    </row>
    <row r="1556" spans="1:5" x14ac:dyDescent="0.4">
      <c r="A1556" s="46" t="str">
        <f>B1556&amp;COUNTIF($B$2:B1556,B1556)</f>
        <v>愛媛県3</v>
      </c>
      <c r="B1556" s="44" t="s">
        <v>1809</v>
      </c>
      <c r="C1556" s="44" t="s">
        <v>1812</v>
      </c>
      <c r="D1556" s="44" t="str">
        <f t="shared" si="24"/>
        <v>愛媛県宇和島市</v>
      </c>
      <c r="E1556" s="47" t="s">
        <v>2550</v>
      </c>
    </row>
    <row r="1557" spans="1:5" x14ac:dyDescent="0.4">
      <c r="A1557" s="46" t="str">
        <f>B1557&amp;COUNTIF($B$2:B1557,B1557)</f>
        <v>愛媛県4</v>
      </c>
      <c r="B1557" s="44" t="s">
        <v>1809</v>
      </c>
      <c r="C1557" s="44" t="s">
        <v>1813</v>
      </c>
      <c r="D1557" s="44" t="str">
        <f t="shared" si="24"/>
        <v>愛媛県八幡浜市</v>
      </c>
      <c r="E1557" s="47" t="s">
        <v>2551</v>
      </c>
    </row>
    <row r="1558" spans="1:5" x14ac:dyDescent="0.4">
      <c r="A1558" s="46" t="str">
        <f>B1558&amp;COUNTIF($B$2:B1558,B1558)</f>
        <v>愛媛県5</v>
      </c>
      <c r="B1558" s="44" t="s">
        <v>1809</v>
      </c>
      <c r="C1558" s="44" t="s">
        <v>1814</v>
      </c>
      <c r="D1558" s="44" t="str">
        <f t="shared" si="24"/>
        <v>愛媛県新居浜市</v>
      </c>
      <c r="E1558" s="47" t="s">
        <v>2552</v>
      </c>
    </row>
    <row r="1559" spans="1:5" x14ac:dyDescent="0.4">
      <c r="A1559" s="46" t="str">
        <f>B1559&amp;COUNTIF($B$2:B1559,B1559)</f>
        <v>愛媛県6</v>
      </c>
      <c r="B1559" s="44" t="s">
        <v>1809</v>
      </c>
      <c r="C1559" s="44" t="s">
        <v>1815</v>
      </c>
      <c r="D1559" s="44" t="str">
        <f t="shared" si="24"/>
        <v>愛媛県西条市</v>
      </c>
      <c r="E1559" s="47" t="s">
        <v>2552</v>
      </c>
    </row>
    <row r="1560" spans="1:5" x14ac:dyDescent="0.4">
      <c r="A1560" s="46" t="str">
        <f>B1560&amp;COUNTIF($B$2:B1560,B1560)</f>
        <v>愛媛県7</v>
      </c>
      <c r="B1560" s="44" t="s">
        <v>1809</v>
      </c>
      <c r="C1560" s="44" t="s">
        <v>1816</v>
      </c>
      <c r="D1560" s="44" t="str">
        <f t="shared" si="24"/>
        <v>愛媛県大洲市</v>
      </c>
      <c r="E1560" s="47" t="s">
        <v>2551</v>
      </c>
    </row>
    <row r="1561" spans="1:5" x14ac:dyDescent="0.4">
      <c r="A1561" s="46" t="str">
        <f>B1561&amp;COUNTIF($B$2:B1561,B1561)</f>
        <v>愛媛県8</v>
      </c>
      <c r="B1561" s="44" t="s">
        <v>1809</v>
      </c>
      <c r="C1561" s="44" t="s">
        <v>1817</v>
      </c>
      <c r="D1561" s="44" t="str">
        <f t="shared" si="24"/>
        <v>愛媛県伊予市</v>
      </c>
      <c r="E1561" s="47" t="s">
        <v>2548</v>
      </c>
    </row>
    <row r="1562" spans="1:5" x14ac:dyDescent="0.4">
      <c r="A1562" s="46" t="str">
        <f>B1562&amp;COUNTIF($B$2:B1562,B1562)</f>
        <v>愛媛県9</v>
      </c>
      <c r="B1562" s="44" t="s">
        <v>1809</v>
      </c>
      <c r="C1562" s="44" t="s">
        <v>1818</v>
      </c>
      <c r="D1562" s="44" t="str">
        <f t="shared" si="24"/>
        <v>愛媛県四国中央市</v>
      </c>
      <c r="E1562" s="47" t="s">
        <v>2553</v>
      </c>
    </row>
    <row r="1563" spans="1:5" x14ac:dyDescent="0.4">
      <c r="A1563" s="46" t="str">
        <f>B1563&amp;COUNTIF($B$2:B1563,B1563)</f>
        <v>愛媛県10</v>
      </c>
      <c r="B1563" s="44" t="s">
        <v>1809</v>
      </c>
      <c r="C1563" s="44" t="s">
        <v>1819</v>
      </c>
      <c r="D1563" s="44" t="str">
        <f t="shared" si="24"/>
        <v>愛媛県西予市</v>
      </c>
      <c r="E1563" s="47" t="s">
        <v>2551</v>
      </c>
    </row>
    <row r="1564" spans="1:5" x14ac:dyDescent="0.4">
      <c r="A1564" s="46" t="str">
        <f>B1564&amp;COUNTIF($B$2:B1564,B1564)</f>
        <v>愛媛県11</v>
      </c>
      <c r="B1564" s="44" t="s">
        <v>1809</v>
      </c>
      <c r="C1564" s="44" t="s">
        <v>1820</v>
      </c>
      <c r="D1564" s="44" t="str">
        <f t="shared" si="24"/>
        <v>愛媛県東温市</v>
      </c>
      <c r="E1564" s="47" t="s">
        <v>2548</v>
      </c>
    </row>
    <row r="1565" spans="1:5" x14ac:dyDescent="0.4">
      <c r="A1565" s="46" t="str">
        <f>B1565&amp;COUNTIF($B$2:B1565,B1565)</f>
        <v>愛媛県12</v>
      </c>
      <c r="B1565" s="44" t="s">
        <v>1809</v>
      </c>
      <c r="C1565" s="44" t="s">
        <v>1821</v>
      </c>
      <c r="D1565" s="44" t="str">
        <f t="shared" si="24"/>
        <v>愛媛県上島町</v>
      </c>
      <c r="E1565" s="47" t="s">
        <v>2549</v>
      </c>
    </row>
    <row r="1566" spans="1:5" x14ac:dyDescent="0.4">
      <c r="A1566" s="46" t="str">
        <f>B1566&amp;COUNTIF($B$2:B1566,B1566)</f>
        <v>愛媛県13</v>
      </c>
      <c r="B1566" s="44" t="s">
        <v>1809</v>
      </c>
      <c r="C1566" s="44" t="s">
        <v>1822</v>
      </c>
      <c r="D1566" s="44" t="str">
        <f t="shared" si="24"/>
        <v>愛媛県久万高原町</v>
      </c>
      <c r="E1566" s="47" t="s">
        <v>2548</v>
      </c>
    </row>
    <row r="1567" spans="1:5" x14ac:dyDescent="0.4">
      <c r="A1567" s="46" t="str">
        <f>B1567&amp;COUNTIF($B$2:B1567,B1567)</f>
        <v>愛媛県14</v>
      </c>
      <c r="B1567" s="44" t="s">
        <v>1809</v>
      </c>
      <c r="C1567" s="44" t="s">
        <v>442</v>
      </c>
      <c r="D1567" s="44" t="str">
        <f t="shared" si="24"/>
        <v>愛媛県松前町</v>
      </c>
      <c r="E1567" s="47" t="s">
        <v>2548</v>
      </c>
    </row>
    <row r="1568" spans="1:5" x14ac:dyDescent="0.4">
      <c r="A1568" s="46" t="str">
        <f>B1568&amp;COUNTIF($B$2:B1568,B1568)</f>
        <v>愛媛県15</v>
      </c>
      <c r="B1568" s="44" t="s">
        <v>1809</v>
      </c>
      <c r="C1568" s="44" t="s">
        <v>1823</v>
      </c>
      <c r="D1568" s="44" t="str">
        <f t="shared" si="24"/>
        <v>愛媛県砥部町</v>
      </c>
      <c r="E1568" s="47" t="s">
        <v>2548</v>
      </c>
    </row>
    <row r="1569" spans="1:5" x14ac:dyDescent="0.4">
      <c r="A1569" s="46" t="str">
        <f>B1569&amp;COUNTIF($B$2:B1569,B1569)</f>
        <v>愛媛県16</v>
      </c>
      <c r="B1569" s="44" t="s">
        <v>1809</v>
      </c>
      <c r="C1569" s="44" t="s">
        <v>1824</v>
      </c>
      <c r="D1569" s="44" t="str">
        <f t="shared" si="24"/>
        <v>愛媛県内子町</v>
      </c>
      <c r="E1569" s="47" t="s">
        <v>2551</v>
      </c>
    </row>
    <row r="1570" spans="1:5" x14ac:dyDescent="0.4">
      <c r="A1570" s="46" t="str">
        <f>B1570&amp;COUNTIF($B$2:B1570,B1570)</f>
        <v>愛媛県17</v>
      </c>
      <c r="B1570" s="44" t="s">
        <v>1809</v>
      </c>
      <c r="C1570" s="44" t="s">
        <v>1825</v>
      </c>
      <c r="D1570" s="44" t="str">
        <f t="shared" si="24"/>
        <v>愛媛県伊方町</v>
      </c>
      <c r="E1570" s="47" t="s">
        <v>2551</v>
      </c>
    </row>
    <row r="1571" spans="1:5" x14ac:dyDescent="0.4">
      <c r="A1571" s="46" t="str">
        <f>B1571&amp;COUNTIF($B$2:B1571,B1571)</f>
        <v>愛媛県18</v>
      </c>
      <c r="B1571" s="44" t="s">
        <v>1809</v>
      </c>
      <c r="C1571" s="44" t="s">
        <v>1826</v>
      </c>
      <c r="D1571" s="44" t="str">
        <f t="shared" si="24"/>
        <v>愛媛県松野町</v>
      </c>
      <c r="E1571" s="47" t="s">
        <v>2550</v>
      </c>
    </row>
    <row r="1572" spans="1:5" x14ac:dyDescent="0.4">
      <c r="A1572" s="46" t="str">
        <f>B1572&amp;COUNTIF($B$2:B1572,B1572)</f>
        <v>愛媛県19</v>
      </c>
      <c r="B1572" s="44" t="s">
        <v>1809</v>
      </c>
      <c r="C1572" s="44" t="s">
        <v>1827</v>
      </c>
      <c r="D1572" s="44" t="str">
        <f t="shared" si="24"/>
        <v>愛媛県鬼北町</v>
      </c>
      <c r="E1572" s="47" t="s">
        <v>2550</v>
      </c>
    </row>
    <row r="1573" spans="1:5" x14ac:dyDescent="0.4">
      <c r="A1573" s="46" t="str">
        <f>B1573&amp;COUNTIF($B$2:B1573,B1573)</f>
        <v>愛媛県20</v>
      </c>
      <c r="B1573" s="44" t="s">
        <v>1809</v>
      </c>
      <c r="C1573" s="44" t="s">
        <v>1828</v>
      </c>
      <c r="D1573" s="44" t="str">
        <f t="shared" si="24"/>
        <v>愛媛県愛南町</v>
      </c>
      <c r="E1573" s="47" t="s">
        <v>2550</v>
      </c>
    </row>
    <row r="1574" spans="1:5" x14ac:dyDescent="0.4">
      <c r="A1574" s="46" t="str">
        <f>B1574&amp;COUNTIF($B$2:B1574,B1574)</f>
        <v>高知県1</v>
      </c>
      <c r="B1574" s="44" t="s">
        <v>1829</v>
      </c>
      <c r="C1574" s="44" t="s">
        <v>1830</v>
      </c>
      <c r="D1574" s="44" t="str">
        <f t="shared" si="24"/>
        <v>高知県高知市</v>
      </c>
      <c r="E1574" s="47" t="s">
        <v>2554</v>
      </c>
    </row>
    <row r="1575" spans="1:5" x14ac:dyDescent="0.4">
      <c r="A1575" s="46" t="str">
        <f>B1575&amp;COUNTIF($B$2:B1575,B1575)</f>
        <v>高知県2</v>
      </c>
      <c r="B1575" s="44" t="s">
        <v>1829</v>
      </c>
      <c r="C1575" s="44" t="s">
        <v>1831</v>
      </c>
      <c r="D1575" s="44" t="str">
        <f t="shared" si="24"/>
        <v>高知県室戸市</v>
      </c>
      <c r="E1575" s="47" t="s">
        <v>2555</v>
      </c>
    </row>
    <row r="1576" spans="1:5" x14ac:dyDescent="0.4">
      <c r="A1576" s="46" t="str">
        <f>B1576&amp;COUNTIF($B$2:B1576,B1576)</f>
        <v>高知県3</v>
      </c>
      <c r="B1576" s="44" t="s">
        <v>1829</v>
      </c>
      <c r="C1576" s="44" t="s">
        <v>1832</v>
      </c>
      <c r="D1576" s="44" t="str">
        <f t="shared" si="24"/>
        <v>高知県安芸市</v>
      </c>
      <c r="E1576" s="47" t="s">
        <v>2555</v>
      </c>
    </row>
    <row r="1577" spans="1:5" x14ac:dyDescent="0.4">
      <c r="A1577" s="46" t="str">
        <f>B1577&amp;COUNTIF($B$2:B1577,B1577)</f>
        <v>高知県4</v>
      </c>
      <c r="B1577" s="44" t="s">
        <v>1829</v>
      </c>
      <c r="C1577" s="44" t="s">
        <v>1833</v>
      </c>
      <c r="D1577" s="44" t="str">
        <f t="shared" si="24"/>
        <v>高知県南国市</v>
      </c>
      <c r="E1577" s="47" t="s">
        <v>2554</v>
      </c>
    </row>
    <row r="1578" spans="1:5" x14ac:dyDescent="0.4">
      <c r="A1578" s="46" t="str">
        <f>B1578&amp;COUNTIF($B$2:B1578,B1578)</f>
        <v>高知県5</v>
      </c>
      <c r="B1578" s="44" t="s">
        <v>1829</v>
      </c>
      <c r="C1578" s="44" t="s">
        <v>1834</v>
      </c>
      <c r="D1578" s="44" t="str">
        <f t="shared" si="24"/>
        <v>高知県土佐市</v>
      </c>
      <c r="E1578" s="47" t="s">
        <v>2554</v>
      </c>
    </row>
    <row r="1579" spans="1:5" x14ac:dyDescent="0.4">
      <c r="A1579" s="46" t="str">
        <f>B1579&amp;COUNTIF($B$2:B1579,B1579)</f>
        <v>高知県6</v>
      </c>
      <c r="B1579" s="44" t="s">
        <v>1829</v>
      </c>
      <c r="C1579" s="44" t="s">
        <v>1835</v>
      </c>
      <c r="D1579" s="44" t="str">
        <f t="shared" si="24"/>
        <v>高知県須崎市</v>
      </c>
      <c r="E1579" s="47" t="s">
        <v>2556</v>
      </c>
    </row>
    <row r="1580" spans="1:5" x14ac:dyDescent="0.4">
      <c r="A1580" s="46" t="str">
        <f>B1580&amp;COUNTIF($B$2:B1580,B1580)</f>
        <v>高知県7</v>
      </c>
      <c r="B1580" s="44" t="s">
        <v>1829</v>
      </c>
      <c r="C1580" s="44" t="s">
        <v>1836</v>
      </c>
      <c r="D1580" s="44" t="str">
        <f t="shared" si="24"/>
        <v>高知県宿毛市</v>
      </c>
      <c r="E1580" s="47" t="s">
        <v>2557</v>
      </c>
    </row>
    <row r="1581" spans="1:5" x14ac:dyDescent="0.4">
      <c r="A1581" s="46" t="str">
        <f>B1581&amp;COUNTIF($B$2:B1581,B1581)</f>
        <v>高知県8</v>
      </c>
      <c r="B1581" s="44" t="s">
        <v>1829</v>
      </c>
      <c r="C1581" s="44" t="s">
        <v>1837</v>
      </c>
      <c r="D1581" s="44" t="str">
        <f t="shared" si="24"/>
        <v>高知県土佐清水市</v>
      </c>
      <c r="E1581" s="47" t="s">
        <v>2557</v>
      </c>
    </row>
    <row r="1582" spans="1:5" x14ac:dyDescent="0.4">
      <c r="A1582" s="46" t="str">
        <f>B1582&amp;COUNTIF($B$2:B1582,B1582)</f>
        <v>高知県9</v>
      </c>
      <c r="B1582" s="44" t="s">
        <v>1829</v>
      </c>
      <c r="C1582" s="44" t="s">
        <v>1838</v>
      </c>
      <c r="D1582" s="44" t="str">
        <f t="shared" si="24"/>
        <v>高知県四万十市</v>
      </c>
      <c r="E1582" s="47" t="s">
        <v>2557</v>
      </c>
    </row>
    <row r="1583" spans="1:5" x14ac:dyDescent="0.4">
      <c r="A1583" s="46" t="str">
        <f>B1583&amp;COUNTIF($B$2:B1583,B1583)</f>
        <v>高知県10</v>
      </c>
      <c r="B1583" s="44" t="s">
        <v>1829</v>
      </c>
      <c r="C1583" s="44" t="s">
        <v>1839</v>
      </c>
      <c r="D1583" s="44" t="str">
        <f t="shared" si="24"/>
        <v>高知県香南市</v>
      </c>
      <c r="E1583" s="47" t="s">
        <v>2554</v>
      </c>
    </row>
    <row r="1584" spans="1:5" x14ac:dyDescent="0.4">
      <c r="A1584" s="46" t="str">
        <f>B1584&amp;COUNTIF($B$2:B1584,B1584)</f>
        <v>高知県11</v>
      </c>
      <c r="B1584" s="44" t="s">
        <v>1829</v>
      </c>
      <c r="C1584" s="44" t="s">
        <v>1840</v>
      </c>
      <c r="D1584" s="44" t="str">
        <f t="shared" si="24"/>
        <v>高知県香美市</v>
      </c>
      <c r="E1584" s="47" t="s">
        <v>2554</v>
      </c>
    </row>
    <row r="1585" spans="1:5" x14ac:dyDescent="0.4">
      <c r="A1585" s="46" t="str">
        <f>B1585&amp;COUNTIF($B$2:B1585,B1585)</f>
        <v>高知県12</v>
      </c>
      <c r="B1585" s="44" t="s">
        <v>1829</v>
      </c>
      <c r="C1585" s="44" t="s">
        <v>1841</v>
      </c>
      <c r="D1585" s="44" t="str">
        <f t="shared" si="24"/>
        <v>高知県東洋町</v>
      </c>
      <c r="E1585" s="47" t="s">
        <v>2555</v>
      </c>
    </row>
    <row r="1586" spans="1:5" x14ac:dyDescent="0.4">
      <c r="A1586" s="46" t="str">
        <f>B1586&amp;COUNTIF($B$2:B1586,B1586)</f>
        <v>高知県13</v>
      </c>
      <c r="B1586" s="44" t="s">
        <v>1829</v>
      </c>
      <c r="C1586" s="44" t="s">
        <v>1842</v>
      </c>
      <c r="D1586" s="44" t="str">
        <f t="shared" si="24"/>
        <v>高知県奈半利町</v>
      </c>
      <c r="E1586" s="47" t="s">
        <v>2555</v>
      </c>
    </row>
    <row r="1587" spans="1:5" x14ac:dyDescent="0.4">
      <c r="A1587" s="46" t="str">
        <f>B1587&amp;COUNTIF($B$2:B1587,B1587)</f>
        <v>高知県14</v>
      </c>
      <c r="B1587" s="44" t="s">
        <v>1829</v>
      </c>
      <c r="C1587" s="44" t="s">
        <v>1843</v>
      </c>
      <c r="D1587" s="44" t="str">
        <f t="shared" si="24"/>
        <v>高知県田野町</v>
      </c>
      <c r="E1587" s="47" t="s">
        <v>2555</v>
      </c>
    </row>
    <row r="1588" spans="1:5" x14ac:dyDescent="0.4">
      <c r="A1588" s="46" t="str">
        <f>B1588&amp;COUNTIF($B$2:B1588,B1588)</f>
        <v>高知県15</v>
      </c>
      <c r="B1588" s="44" t="s">
        <v>1829</v>
      </c>
      <c r="C1588" s="44" t="s">
        <v>1844</v>
      </c>
      <c r="D1588" s="44" t="str">
        <f t="shared" si="24"/>
        <v>高知県安田町</v>
      </c>
      <c r="E1588" s="47" t="s">
        <v>2555</v>
      </c>
    </row>
    <row r="1589" spans="1:5" x14ac:dyDescent="0.4">
      <c r="A1589" s="46" t="str">
        <f>B1589&amp;COUNTIF($B$2:B1589,B1589)</f>
        <v>高知県16</v>
      </c>
      <c r="B1589" s="44" t="s">
        <v>1829</v>
      </c>
      <c r="C1589" s="44" t="s">
        <v>1845</v>
      </c>
      <c r="D1589" s="44" t="str">
        <f t="shared" si="24"/>
        <v>高知県北川村</v>
      </c>
      <c r="E1589" s="47" t="s">
        <v>2555</v>
      </c>
    </row>
    <row r="1590" spans="1:5" x14ac:dyDescent="0.4">
      <c r="A1590" s="46" t="str">
        <f>B1590&amp;COUNTIF($B$2:B1590,B1590)</f>
        <v>高知県17</v>
      </c>
      <c r="B1590" s="44" t="s">
        <v>1829</v>
      </c>
      <c r="C1590" s="44" t="s">
        <v>1846</v>
      </c>
      <c r="D1590" s="44" t="str">
        <f t="shared" si="24"/>
        <v>高知県馬路村</v>
      </c>
      <c r="E1590" s="47" t="s">
        <v>2555</v>
      </c>
    </row>
    <row r="1591" spans="1:5" x14ac:dyDescent="0.4">
      <c r="A1591" s="46" t="str">
        <f>B1591&amp;COUNTIF($B$2:B1591,B1591)</f>
        <v>高知県18</v>
      </c>
      <c r="B1591" s="44" t="s">
        <v>1829</v>
      </c>
      <c r="C1591" s="44" t="s">
        <v>1847</v>
      </c>
      <c r="D1591" s="44" t="str">
        <f t="shared" si="24"/>
        <v>高知県芸西村</v>
      </c>
      <c r="E1591" s="47" t="s">
        <v>2555</v>
      </c>
    </row>
    <row r="1592" spans="1:5" x14ac:dyDescent="0.4">
      <c r="A1592" s="46" t="str">
        <f>B1592&amp;COUNTIF($B$2:B1592,B1592)</f>
        <v>高知県19</v>
      </c>
      <c r="B1592" s="44" t="s">
        <v>1829</v>
      </c>
      <c r="C1592" s="44" t="s">
        <v>1848</v>
      </c>
      <c r="D1592" s="44" t="str">
        <f t="shared" si="24"/>
        <v>高知県本山町</v>
      </c>
      <c r="E1592" s="47" t="s">
        <v>2554</v>
      </c>
    </row>
    <row r="1593" spans="1:5" x14ac:dyDescent="0.4">
      <c r="A1593" s="46" t="str">
        <f>B1593&amp;COUNTIF($B$2:B1593,B1593)</f>
        <v>高知県20</v>
      </c>
      <c r="B1593" s="44" t="s">
        <v>1829</v>
      </c>
      <c r="C1593" s="44" t="s">
        <v>1849</v>
      </c>
      <c r="D1593" s="44" t="str">
        <f t="shared" si="24"/>
        <v>高知県大豊町</v>
      </c>
      <c r="E1593" s="47" t="s">
        <v>2554</v>
      </c>
    </row>
    <row r="1594" spans="1:5" x14ac:dyDescent="0.4">
      <c r="A1594" s="46" t="str">
        <f>B1594&amp;COUNTIF($B$2:B1594,B1594)</f>
        <v>高知県21</v>
      </c>
      <c r="B1594" s="44" t="s">
        <v>1829</v>
      </c>
      <c r="C1594" s="44" t="s">
        <v>1850</v>
      </c>
      <c r="D1594" s="44" t="str">
        <f t="shared" si="24"/>
        <v>高知県土佐町</v>
      </c>
      <c r="E1594" s="47" t="s">
        <v>2554</v>
      </c>
    </row>
    <row r="1595" spans="1:5" x14ac:dyDescent="0.4">
      <c r="A1595" s="46" t="str">
        <f>B1595&amp;COUNTIF($B$2:B1595,B1595)</f>
        <v>高知県22</v>
      </c>
      <c r="B1595" s="44" t="s">
        <v>1829</v>
      </c>
      <c r="C1595" s="44" t="s">
        <v>1851</v>
      </c>
      <c r="D1595" s="44" t="str">
        <f t="shared" si="24"/>
        <v>高知県大川村</v>
      </c>
      <c r="E1595" s="47" t="s">
        <v>2554</v>
      </c>
    </row>
    <row r="1596" spans="1:5" x14ac:dyDescent="0.4">
      <c r="A1596" s="46" t="str">
        <f>B1596&amp;COUNTIF($B$2:B1596,B1596)</f>
        <v>高知県23</v>
      </c>
      <c r="B1596" s="44" t="s">
        <v>1829</v>
      </c>
      <c r="C1596" s="44" t="s">
        <v>1852</v>
      </c>
      <c r="D1596" s="44" t="str">
        <f t="shared" si="24"/>
        <v>高知県いの町</v>
      </c>
      <c r="E1596" s="47" t="s">
        <v>2554</v>
      </c>
    </row>
    <row r="1597" spans="1:5" x14ac:dyDescent="0.4">
      <c r="A1597" s="46" t="str">
        <f>B1597&amp;COUNTIF($B$2:B1597,B1597)</f>
        <v>高知県24</v>
      </c>
      <c r="B1597" s="44" t="s">
        <v>1829</v>
      </c>
      <c r="C1597" s="44" t="s">
        <v>1853</v>
      </c>
      <c r="D1597" s="44" t="str">
        <f t="shared" si="24"/>
        <v>高知県仁淀川町</v>
      </c>
      <c r="E1597" s="47" t="s">
        <v>2554</v>
      </c>
    </row>
    <row r="1598" spans="1:5" x14ac:dyDescent="0.4">
      <c r="A1598" s="46" t="str">
        <f>B1598&amp;COUNTIF($B$2:B1598,B1598)</f>
        <v>高知県25</v>
      </c>
      <c r="B1598" s="44" t="s">
        <v>1829</v>
      </c>
      <c r="C1598" s="44" t="s">
        <v>1854</v>
      </c>
      <c r="D1598" s="44" t="str">
        <f t="shared" si="24"/>
        <v>高知県中土佐町</v>
      </c>
      <c r="E1598" s="47" t="s">
        <v>2556</v>
      </c>
    </row>
    <row r="1599" spans="1:5" x14ac:dyDescent="0.4">
      <c r="A1599" s="46" t="str">
        <f>B1599&amp;COUNTIF($B$2:B1599,B1599)</f>
        <v>高知県26</v>
      </c>
      <c r="B1599" s="44" t="s">
        <v>1829</v>
      </c>
      <c r="C1599" s="44" t="s">
        <v>1855</v>
      </c>
      <c r="D1599" s="44" t="str">
        <f t="shared" si="24"/>
        <v>高知県佐川町</v>
      </c>
      <c r="E1599" s="47" t="s">
        <v>2554</v>
      </c>
    </row>
    <row r="1600" spans="1:5" x14ac:dyDescent="0.4">
      <c r="A1600" s="46" t="str">
        <f>B1600&amp;COUNTIF($B$2:B1600,B1600)</f>
        <v>高知県27</v>
      </c>
      <c r="B1600" s="44" t="s">
        <v>1829</v>
      </c>
      <c r="C1600" s="44" t="s">
        <v>1856</v>
      </c>
      <c r="D1600" s="44" t="str">
        <f t="shared" si="24"/>
        <v>高知県越知町</v>
      </c>
      <c r="E1600" s="47" t="s">
        <v>2554</v>
      </c>
    </row>
    <row r="1601" spans="1:5" x14ac:dyDescent="0.4">
      <c r="A1601" s="46" t="str">
        <f>B1601&amp;COUNTIF($B$2:B1601,B1601)</f>
        <v>高知県28</v>
      </c>
      <c r="B1601" s="44" t="s">
        <v>1829</v>
      </c>
      <c r="C1601" s="44" t="s">
        <v>1857</v>
      </c>
      <c r="D1601" s="44" t="str">
        <f t="shared" si="24"/>
        <v>高知県梼原町</v>
      </c>
      <c r="E1601" s="47" t="s">
        <v>2556</v>
      </c>
    </row>
    <row r="1602" spans="1:5" x14ac:dyDescent="0.4">
      <c r="A1602" s="46" t="str">
        <f>B1602&amp;COUNTIF($B$2:B1602,B1602)</f>
        <v>高知県29</v>
      </c>
      <c r="B1602" s="44" t="s">
        <v>1829</v>
      </c>
      <c r="C1602" s="44" t="s">
        <v>1858</v>
      </c>
      <c r="D1602" s="44" t="str">
        <f t="shared" ref="D1602:D1665" si="25">B1602&amp;C1602</f>
        <v>高知県日高村</v>
      </c>
      <c r="E1602" s="47" t="s">
        <v>2554</v>
      </c>
    </row>
    <row r="1603" spans="1:5" x14ac:dyDescent="0.4">
      <c r="A1603" s="46" t="str">
        <f>B1603&amp;COUNTIF($B$2:B1603,B1603)</f>
        <v>高知県30</v>
      </c>
      <c r="B1603" s="44" t="s">
        <v>1829</v>
      </c>
      <c r="C1603" s="44" t="s">
        <v>1859</v>
      </c>
      <c r="D1603" s="44" t="str">
        <f t="shared" si="25"/>
        <v>高知県津野町</v>
      </c>
      <c r="E1603" s="47" t="s">
        <v>2556</v>
      </c>
    </row>
    <row r="1604" spans="1:5" x14ac:dyDescent="0.4">
      <c r="A1604" s="46" t="str">
        <f>B1604&amp;COUNTIF($B$2:B1604,B1604)</f>
        <v>高知県31</v>
      </c>
      <c r="B1604" s="44" t="s">
        <v>1829</v>
      </c>
      <c r="C1604" s="44" t="s">
        <v>1860</v>
      </c>
      <c r="D1604" s="44" t="str">
        <f t="shared" si="25"/>
        <v>高知県四万十町</v>
      </c>
      <c r="E1604" s="47" t="s">
        <v>2556</v>
      </c>
    </row>
    <row r="1605" spans="1:5" x14ac:dyDescent="0.4">
      <c r="A1605" s="46" t="str">
        <f>B1605&amp;COUNTIF($B$2:B1605,B1605)</f>
        <v>高知県32</v>
      </c>
      <c r="B1605" s="44" t="s">
        <v>1829</v>
      </c>
      <c r="C1605" s="44" t="s">
        <v>1861</v>
      </c>
      <c r="D1605" s="44" t="str">
        <f t="shared" si="25"/>
        <v>高知県大月町</v>
      </c>
      <c r="E1605" s="47" t="s">
        <v>2557</v>
      </c>
    </row>
    <row r="1606" spans="1:5" x14ac:dyDescent="0.4">
      <c r="A1606" s="46" t="str">
        <f>B1606&amp;COUNTIF($B$2:B1606,B1606)</f>
        <v>高知県33</v>
      </c>
      <c r="B1606" s="44" t="s">
        <v>1829</v>
      </c>
      <c r="C1606" s="44" t="s">
        <v>1862</v>
      </c>
      <c r="D1606" s="44" t="str">
        <f t="shared" si="25"/>
        <v>高知県三原村</v>
      </c>
      <c r="E1606" s="47" t="s">
        <v>2557</v>
      </c>
    </row>
    <row r="1607" spans="1:5" x14ac:dyDescent="0.4">
      <c r="A1607" s="46" t="str">
        <f>B1607&amp;COUNTIF($B$2:B1607,B1607)</f>
        <v>高知県34</v>
      </c>
      <c r="B1607" s="44" t="s">
        <v>1829</v>
      </c>
      <c r="C1607" s="44" t="s">
        <v>1863</v>
      </c>
      <c r="D1607" s="44" t="str">
        <f t="shared" si="25"/>
        <v>高知県黒潮町</v>
      </c>
      <c r="E1607" s="47" t="s">
        <v>2557</v>
      </c>
    </row>
    <row r="1608" spans="1:5" x14ac:dyDescent="0.4">
      <c r="A1608" s="46" t="str">
        <f>B1608&amp;COUNTIF($B$2:B1608,B1608)</f>
        <v>福岡県1</v>
      </c>
      <c r="B1608" s="44" t="s">
        <v>1864</v>
      </c>
      <c r="C1608" s="44" t="s">
        <v>2558</v>
      </c>
      <c r="D1608" s="44" t="str">
        <f t="shared" si="25"/>
        <v>福岡県北九州市門司区</v>
      </c>
      <c r="E1608" s="47" t="s">
        <v>2559</v>
      </c>
    </row>
    <row r="1609" spans="1:5" x14ac:dyDescent="0.4">
      <c r="A1609" s="46" t="str">
        <f>B1609&amp;COUNTIF($B$2:B1609,B1609)</f>
        <v>福岡県2</v>
      </c>
      <c r="B1609" s="44" t="s">
        <v>1864</v>
      </c>
      <c r="C1609" s="44" t="s">
        <v>2560</v>
      </c>
      <c r="D1609" s="44" t="str">
        <f t="shared" si="25"/>
        <v>福岡県北九州市若松区</v>
      </c>
      <c r="E1609" s="47" t="s">
        <v>2559</v>
      </c>
    </row>
    <row r="1610" spans="1:5" x14ac:dyDescent="0.4">
      <c r="A1610" s="46" t="str">
        <f>B1610&amp;COUNTIF($B$2:B1610,B1610)</f>
        <v>福岡県3</v>
      </c>
      <c r="B1610" s="44" t="s">
        <v>1864</v>
      </c>
      <c r="C1610" s="44" t="s">
        <v>2561</v>
      </c>
      <c r="D1610" s="44" t="str">
        <f t="shared" si="25"/>
        <v>福岡県北九州市戸畑区</v>
      </c>
      <c r="E1610" s="47" t="s">
        <v>2559</v>
      </c>
    </row>
    <row r="1611" spans="1:5" x14ac:dyDescent="0.4">
      <c r="A1611" s="46" t="str">
        <f>B1611&amp;COUNTIF($B$2:B1611,B1611)</f>
        <v>福岡県4</v>
      </c>
      <c r="B1611" s="44" t="s">
        <v>1864</v>
      </c>
      <c r="C1611" s="44" t="s">
        <v>2562</v>
      </c>
      <c r="D1611" s="44" t="str">
        <f t="shared" si="25"/>
        <v>福岡県北九州市小倉北区</v>
      </c>
      <c r="E1611" s="47" t="s">
        <v>2559</v>
      </c>
    </row>
    <row r="1612" spans="1:5" x14ac:dyDescent="0.4">
      <c r="A1612" s="46" t="str">
        <f>B1612&amp;COUNTIF($B$2:B1612,B1612)</f>
        <v>福岡県5</v>
      </c>
      <c r="B1612" s="44" t="s">
        <v>1864</v>
      </c>
      <c r="C1612" s="44" t="s">
        <v>2563</v>
      </c>
      <c r="D1612" s="44" t="str">
        <f t="shared" si="25"/>
        <v>福岡県北九州市小倉南区</v>
      </c>
      <c r="E1612" s="47" t="s">
        <v>2559</v>
      </c>
    </row>
    <row r="1613" spans="1:5" x14ac:dyDescent="0.4">
      <c r="A1613" s="46" t="str">
        <f>B1613&amp;COUNTIF($B$2:B1613,B1613)</f>
        <v>福岡県6</v>
      </c>
      <c r="B1613" s="44" t="s">
        <v>1864</v>
      </c>
      <c r="C1613" s="44" t="s">
        <v>2564</v>
      </c>
      <c r="D1613" s="44" t="str">
        <f t="shared" si="25"/>
        <v>福岡県北九州市八幡東区</v>
      </c>
      <c r="E1613" s="47" t="s">
        <v>2559</v>
      </c>
    </row>
    <row r="1614" spans="1:5" x14ac:dyDescent="0.4">
      <c r="A1614" s="46" t="str">
        <f>B1614&amp;COUNTIF($B$2:B1614,B1614)</f>
        <v>福岡県7</v>
      </c>
      <c r="B1614" s="44" t="s">
        <v>1864</v>
      </c>
      <c r="C1614" s="44" t="s">
        <v>2565</v>
      </c>
      <c r="D1614" s="44" t="str">
        <f t="shared" si="25"/>
        <v>福岡県北九州市八幡西区</v>
      </c>
      <c r="E1614" s="47" t="s">
        <v>2559</v>
      </c>
    </row>
    <row r="1615" spans="1:5" x14ac:dyDescent="0.4">
      <c r="A1615" s="46" t="str">
        <f>B1615&amp;COUNTIF($B$2:B1615,B1615)</f>
        <v>福岡県8</v>
      </c>
      <c r="B1615" s="44" t="s">
        <v>1864</v>
      </c>
      <c r="C1615" s="44" t="s">
        <v>2566</v>
      </c>
      <c r="D1615" s="44" t="str">
        <f t="shared" si="25"/>
        <v>福岡県福岡市東区</v>
      </c>
      <c r="E1615" s="47" t="s">
        <v>2567</v>
      </c>
    </row>
    <row r="1616" spans="1:5" x14ac:dyDescent="0.4">
      <c r="A1616" s="46" t="str">
        <f>B1616&amp;COUNTIF($B$2:B1616,B1616)</f>
        <v>福岡県9</v>
      </c>
      <c r="B1616" s="44" t="s">
        <v>1864</v>
      </c>
      <c r="C1616" s="44" t="s">
        <v>2568</v>
      </c>
      <c r="D1616" s="44" t="str">
        <f t="shared" si="25"/>
        <v>福岡県福岡市博多区</v>
      </c>
      <c r="E1616" s="47" t="s">
        <v>2567</v>
      </c>
    </row>
    <row r="1617" spans="1:5" x14ac:dyDescent="0.4">
      <c r="A1617" s="46" t="str">
        <f>B1617&amp;COUNTIF($B$2:B1617,B1617)</f>
        <v>福岡県10</v>
      </c>
      <c r="B1617" s="44" t="s">
        <v>1864</v>
      </c>
      <c r="C1617" s="44" t="s">
        <v>2569</v>
      </c>
      <c r="D1617" s="44" t="str">
        <f t="shared" si="25"/>
        <v>福岡県福岡市中央区</v>
      </c>
      <c r="E1617" s="47" t="s">
        <v>2567</v>
      </c>
    </row>
    <row r="1618" spans="1:5" x14ac:dyDescent="0.4">
      <c r="A1618" s="46" t="str">
        <f>B1618&amp;COUNTIF($B$2:B1618,B1618)</f>
        <v>福岡県11</v>
      </c>
      <c r="B1618" s="44" t="s">
        <v>1864</v>
      </c>
      <c r="C1618" s="44" t="s">
        <v>2570</v>
      </c>
      <c r="D1618" s="44" t="str">
        <f t="shared" si="25"/>
        <v>福岡県福岡市南区</v>
      </c>
      <c r="E1618" s="47" t="s">
        <v>2567</v>
      </c>
    </row>
    <row r="1619" spans="1:5" x14ac:dyDescent="0.4">
      <c r="A1619" s="46" t="str">
        <f>B1619&amp;COUNTIF($B$2:B1619,B1619)</f>
        <v>福岡県12</v>
      </c>
      <c r="B1619" s="44" t="s">
        <v>1864</v>
      </c>
      <c r="C1619" s="44" t="s">
        <v>2571</v>
      </c>
      <c r="D1619" s="44" t="str">
        <f t="shared" si="25"/>
        <v>福岡県福岡市西区</v>
      </c>
      <c r="E1619" s="47" t="s">
        <v>2567</v>
      </c>
    </row>
    <row r="1620" spans="1:5" x14ac:dyDescent="0.4">
      <c r="A1620" s="46" t="str">
        <f>B1620&amp;COUNTIF($B$2:B1620,B1620)</f>
        <v>福岡県13</v>
      </c>
      <c r="B1620" s="44" t="s">
        <v>1864</v>
      </c>
      <c r="C1620" s="44" t="s">
        <v>2572</v>
      </c>
      <c r="D1620" s="44" t="str">
        <f t="shared" si="25"/>
        <v>福岡県福岡市城南区</v>
      </c>
      <c r="E1620" s="47" t="s">
        <v>2567</v>
      </c>
    </row>
    <row r="1621" spans="1:5" x14ac:dyDescent="0.4">
      <c r="A1621" s="46" t="str">
        <f>B1621&amp;COUNTIF($B$2:B1621,B1621)</f>
        <v>福岡県14</v>
      </c>
      <c r="B1621" s="44" t="s">
        <v>1864</v>
      </c>
      <c r="C1621" s="44" t="s">
        <v>2573</v>
      </c>
      <c r="D1621" s="44" t="str">
        <f t="shared" si="25"/>
        <v>福岡県福岡市早良区</v>
      </c>
      <c r="E1621" s="47" t="s">
        <v>2567</v>
      </c>
    </row>
    <row r="1622" spans="1:5" x14ac:dyDescent="0.4">
      <c r="A1622" s="46" t="str">
        <f>B1622&amp;COUNTIF($B$2:B1622,B1622)</f>
        <v>福岡県15</v>
      </c>
      <c r="B1622" s="44" t="s">
        <v>1864</v>
      </c>
      <c r="C1622" s="44" t="s">
        <v>1865</v>
      </c>
      <c r="D1622" s="44" t="str">
        <f t="shared" si="25"/>
        <v>福岡県大牟田市</v>
      </c>
      <c r="E1622" s="47" t="s">
        <v>2574</v>
      </c>
    </row>
    <row r="1623" spans="1:5" x14ac:dyDescent="0.4">
      <c r="A1623" s="46" t="str">
        <f>B1623&amp;COUNTIF($B$2:B1623,B1623)</f>
        <v>福岡県16</v>
      </c>
      <c r="B1623" s="44" t="s">
        <v>1864</v>
      </c>
      <c r="C1623" s="44" t="s">
        <v>1866</v>
      </c>
      <c r="D1623" s="44" t="str">
        <f t="shared" si="25"/>
        <v>福岡県久留米市</v>
      </c>
      <c r="E1623" s="47" t="s">
        <v>2575</v>
      </c>
    </row>
    <row r="1624" spans="1:5" x14ac:dyDescent="0.4">
      <c r="A1624" s="46" t="str">
        <f>B1624&amp;COUNTIF($B$2:B1624,B1624)</f>
        <v>福岡県17</v>
      </c>
      <c r="B1624" s="44" t="s">
        <v>1864</v>
      </c>
      <c r="C1624" s="44" t="s">
        <v>1867</v>
      </c>
      <c r="D1624" s="44" t="str">
        <f t="shared" si="25"/>
        <v>福岡県直方市</v>
      </c>
      <c r="E1624" s="47" t="s">
        <v>2576</v>
      </c>
    </row>
    <row r="1625" spans="1:5" x14ac:dyDescent="0.4">
      <c r="A1625" s="46" t="str">
        <f>B1625&amp;COUNTIF($B$2:B1625,B1625)</f>
        <v>福岡県18</v>
      </c>
      <c r="B1625" s="44" t="s">
        <v>1864</v>
      </c>
      <c r="C1625" s="44" t="s">
        <v>1868</v>
      </c>
      <c r="D1625" s="44" t="str">
        <f t="shared" si="25"/>
        <v>福岡県飯塚市</v>
      </c>
      <c r="E1625" s="47" t="s">
        <v>2577</v>
      </c>
    </row>
    <row r="1626" spans="1:5" x14ac:dyDescent="0.4">
      <c r="A1626" s="46" t="str">
        <f>B1626&amp;COUNTIF($B$2:B1626,B1626)</f>
        <v>福岡県19</v>
      </c>
      <c r="B1626" s="44" t="s">
        <v>1864</v>
      </c>
      <c r="C1626" s="44" t="s">
        <v>1869</v>
      </c>
      <c r="D1626" s="44" t="str">
        <f t="shared" si="25"/>
        <v>福岡県田川市</v>
      </c>
      <c r="E1626" s="47" t="s">
        <v>2578</v>
      </c>
    </row>
    <row r="1627" spans="1:5" x14ac:dyDescent="0.4">
      <c r="A1627" s="46" t="str">
        <f>B1627&amp;COUNTIF($B$2:B1627,B1627)</f>
        <v>福岡県20</v>
      </c>
      <c r="B1627" s="44" t="s">
        <v>1864</v>
      </c>
      <c r="C1627" s="44" t="s">
        <v>1870</v>
      </c>
      <c r="D1627" s="44" t="str">
        <f t="shared" si="25"/>
        <v>福岡県柳川市</v>
      </c>
      <c r="E1627" s="47" t="s">
        <v>2574</v>
      </c>
    </row>
    <row r="1628" spans="1:5" x14ac:dyDescent="0.4">
      <c r="A1628" s="46" t="str">
        <f>B1628&amp;COUNTIF($B$2:B1628,B1628)</f>
        <v>福岡県21</v>
      </c>
      <c r="B1628" s="44" t="s">
        <v>1864</v>
      </c>
      <c r="C1628" s="44" t="s">
        <v>1871</v>
      </c>
      <c r="D1628" s="44" t="str">
        <f t="shared" si="25"/>
        <v>福岡県八女市</v>
      </c>
      <c r="E1628" s="47" t="s">
        <v>2579</v>
      </c>
    </row>
    <row r="1629" spans="1:5" x14ac:dyDescent="0.4">
      <c r="A1629" s="46" t="str">
        <f>B1629&amp;COUNTIF($B$2:B1629,B1629)</f>
        <v>福岡県22</v>
      </c>
      <c r="B1629" s="44" t="s">
        <v>1864</v>
      </c>
      <c r="C1629" s="44" t="s">
        <v>1872</v>
      </c>
      <c r="D1629" s="44" t="str">
        <f t="shared" si="25"/>
        <v>福岡県筑後市</v>
      </c>
      <c r="E1629" s="47" t="s">
        <v>2579</v>
      </c>
    </row>
    <row r="1630" spans="1:5" x14ac:dyDescent="0.4">
      <c r="A1630" s="46" t="str">
        <f>B1630&amp;COUNTIF($B$2:B1630,B1630)</f>
        <v>福岡県23</v>
      </c>
      <c r="B1630" s="44" t="s">
        <v>1864</v>
      </c>
      <c r="C1630" s="44" t="s">
        <v>1873</v>
      </c>
      <c r="D1630" s="44" t="str">
        <f t="shared" si="25"/>
        <v>福岡県大川市</v>
      </c>
      <c r="E1630" s="47" t="s">
        <v>2575</v>
      </c>
    </row>
    <row r="1631" spans="1:5" x14ac:dyDescent="0.4">
      <c r="A1631" s="46" t="str">
        <f>B1631&amp;COUNTIF($B$2:B1631,B1631)</f>
        <v>福岡県24</v>
      </c>
      <c r="B1631" s="44" t="s">
        <v>1864</v>
      </c>
      <c r="C1631" s="44" t="s">
        <v>1874</v>
      </c>
      <c r="D1631" s="44" t="str">
        <f t="shared" si="25"/>
        <v>福岡県行橋市</v>
      </c>
      <c r="E1631" s="47" t="s">
        <v>2580</v>
      </c>
    </row>
    <row r="1632" spans="1:5" x14ac:dyDescent="0.4">
      <c r="A1632" s="46" t="str">
        <f>B1632&amp;COUNTIF($B$2:B1632,B1632)</f>
        <v>福岡県25</v>
      </c>
      <c r="B1632" s="44" t="s">
        <v>1864</v>
      </c>
      <c r="C1632" s="44" t="s">
        <v>1875</v>
      </c>
      <c r="D1632" s="44" t="str">
        <f t="shared" si="25"/>
        <v>福岡県豊前市</v>
      </c>
      <c r="E1632" s="47" t="s">
        <v>2580</v>
      </c>
    </row>
    <row r="1633" spans="1:5" x14ac:dyDescent="0.4">
      <c r="A1633" s="46" t="str">
        <f>B1633&amp;COUNTIF($B$2:B1633,B1633)</f>
        <v>福岡県26</v>
      </c>
      <c r="B1633" s="44" t="s">
        <v>1864</v>
      </c>
      <c r="C1633" s="44" t="s">
        <v>1876</v>
      </c>
      <c r="D1633" s="44" t="str">
        <f t="shared" si="25"/>
        <v>福岡県中間市</v>
      </c>
      <c r="E1633" s="47" t="s">
        <v>2559</v>
      </c>
    </row>
    <row r="1634" spans="1:5" x14ac:dyDescent="0.4">
      <c r="A1634" s="46" t="str">
        <f>B1634&amp;COUNTIF($B$2:B1634,B1634)</f>
        <v>福岡県27</v>
      </c>
      <c r="B1634" s="44" t="s">
        <v>1864</v>
      </c>
      <c r="C1634" s="44" t="s">
        <v>1877</v>
      </c>
      <c r="D1634" s="44" t="str">
        <f t="shared" si="25"/>
        <v>福岡県小郡市</v>
      </c>
      <c r="E1634" s="47" t="s">
        <v>2575</v>
      </c>
    </row>
    <row r="1635" spans="1:5" x14ac:dyDescent="0.4">
      <c r="A1635" s="46" t="str">
        <f>B1635&amp;COUNTIF($B$2:B1635,B1635)</f>
        <v>福岡県28</v>
      </c>
      <c r="B1635" s="44" t="s">
        <v>1864</v>
      </c>
      <c r="C1635" s="44" t="s">
        <v>1878</v>
      </c>
      <c r="D1635" s="44" t="str">
        <f t="shared" si="25"/>
        <v>福岡県筑紫野市</v>
      </c>
      <c r="E1635" s="47" t="s">
        <v>2581</v>
      </c>
    </row>
    <row r="1636" spans="1:5" x14ac:dyDescent="0.4">
      <c r="A1636" s="46" t="str">
        <f>B1636&amp;COUNTIF($B$2:B1636,B1636)</f>
        <v>福岡県29</v>
      </c>
      <c r="B1636" s="44" t="s">
        <v>1864</v>
      </c>
      <c r="C1636" s="44" t="s">
        <v>1879</v>
      </c>
      <c r="D1636" s="44" t="str">
        <f t="shared" si="25"/>
        <v>福岡県春日市</v>
      </c>
      <c r="E1636" s="47" t="s">
        <v>2581</v>
      </c>
    </row>
    <row r="1637" spans="1:5" x14ac:dyDescent="0.4">
      <c r="A1637" s="46" t="str">
        <f>B1637&amp;COUNTIF($B$2:B1637,B1637)</f>
        <v>福岡県30</v>
      </c>
      <c r="B1637" s="44" t="s">
        <v>1864</v>
      </c>
      <c r="C1637" s="44" t="s">
        <v>1880</v>
      </c>
      <c r="D1637" s="44" t="str">
        <f t="shared" si="25"/>
        <v>福岡県大野城市</v>
      </c>
      <c r="E1637" s="47" t="s">
        <v>2581</v>
      </c>
    </row>
    <row r="1638" spans="1:5" x14ac:dyDescent="0.4">
      <c r="A1638" s="46" t="str">
        <f>B1638&amp;COUNTIF($B$2:B1638,B1638)</f>
        <v>福岡県31</v>
      </c>
      <c r="B1638" s="44" t="s">
        <v>1864</v>
      </c>
      <c r="C1638" s="44" t="s">
        <v>1881</v>
      </c>
      <c r="D1638" s="44" t="str">
        <f t="shared" si="25"/>
        <v>福岡県宗像市</v>
      </c>
      <c r="E1638" s="47" t="s">
        <v>2582</v>
      </c>
    </row>
    <row r="1639" spans="1:5" x14ac:dyDescent="0.4">
      <c r="A1639" s="46" t="str">
        <f>B1639&amp;COUNTIF($B$2:B1639,B1639)</f>
        <v>福岡県32</v>
      </c>
      <c r="B1639" s="44" t="s">
        <v>1864</v>
      </c>
      <c r="C1639" s="44" t="s">
        <v>1882</v>
      </c>
      <c r="D1639" s="44" t="str">
        <f t="shared" si="25"/>
        <v>福岡県太宰府市</v>
      </c>
      <c r="E1639" s="47" t="s">
        <v>2581</v>
      </c>
    </row>
    <row r="1640" spans="1:5" x14ac:dyDescent="0.4">
      <c r="A1640" s="46" t="str">
        <f>B1640&amp;COUNTIF($B$2:B1640,B1640)</f>
        <v>福岡県33</v>
      </c>
      <c r="B1640" s="44" t="s">
        <v>1864</v>
      </c>
      <c r="C1640" s="44" t="s">
        <v>1883</v>
      </c>
      <c r="D1640" s="44" t="str">
        <f t="shared" si="25"/>
        <v>福岡県古賀市</v>
      </c>
      <c r="E1640" s="47" t="s">
        <v>2583</v>
      </c>
    </row>
    <row r="1641" spans="1:5" x14ac:dyDescent="0.4">
      <c r="A1641" s="46" t="str">
        <f>B1641&amp;COUNTIF($B$2:B1641,B1641)</f>
        <v>福岡県34</v>
      </c>
      <c r="B1641" s="44" t="s">
        <v>1864</v>
      </c>
      <c r="C1641" s="44" t="s">
        <v>1884</v>
      </c>
      <c r="D1641" s="44" t="str">
        <f t="shared" si="25"/>
        <v>福岡県福津市</v>
      </c>
      <c r="E1641" s="47" t="s">
        <v>2582</v>
      </c>
    </row>
    <row r="1642" spans="1:5" x14ac:dyDescent="0.4">
      <c r="A1642" s="46" t="str">
        <f>B1642&amp;COUNTIF($B$2:B1642,B1642)</f>
        <v>福岡県35</v>
      </c>
      <c r="B1642" s="44" t="s">
        <v>1864</v>
      </c>
      <c r="C1642" s="44" t="s">
        <v>1885</v>
      </c>
      <c r="D1642" s="44" t="str">
        <f t="shared" si="25"/>
        <v>福岡県うきは市</v>
      </c>
      <c r="E1642" s="47" t="s">
        <v>2575</v>
      </c>
    </row>
    <row r="1643" spans="1:5" x14ac:dyDescent="0.4">
      <c r="A1643" s="46" t="str">
        <f>B1643&amp;COUNTIF($B$2:B1643,B1643)</f>
        <v>福岡県36</v>
      </c>
      <c r="B1643" s="44" t="s">
        <v>1864</v>
      </c>
      <c r="C1643" s="44" t="s">
        <v>1886</v>
      </c>
      <c r="D1643" s="44" t="str">
        <f t="shared" si="25"/>
        <v>福岡県宮若市</v>
      </c>
      <c r="E1643" s="47" t="s">
        <v>2576</v>
      </c>
    </row>
    <row r="1644" spans="1:5" x14ac:dyDescent="0.4">
      <c r="A1644" s="46" t="str">
        <f>B1644&amp;COUNTIF($B$2:B1644,B1644)</f>
        <v>福岡県37</v>
      </c>
      <c r="B1644" s="44" t="s">
        <v>1864</v>
      </c>
      <c r="C1644" s="44" t="s">
        <v>1887</v>
      </c>
      <c r="D1644" s="44" t="str">
        <f t="shared" si="25"/>
        <v>福岡県嘉麻市</v>
      </c>
      <c r="E1644" s="47" t="s">
        <v>2577</v>
      </c>
    </row>
    <row r="1645" spans="1:5" x14ac:dyDescent="0.4">
      <c r="A1645" s="46" t="str">
        <f>B1645&amp;COUNTIF($B$2:B1645,B1645)</f>
        <v>福岡県38</v>
      </c>
      <c r="B1645" s="44" t="s">
        <v>1864</v>
      </c>
      <c r="C1645" s="44" t="s">
        <v>1888</v>
      </c>
      <c r="D1645" s="44" t="str">
        <f t="shared" si="25"/>
        <v>福岡県朝倉市</v>
      </c>
      <c r="E1645" s="47" t="s">
        <v>2584</v>
      </c>
    </row>
    <row r="1646" spans="1:5" x14ac:dyDescent="0.4">
      <c r="A1646" s="46" t="str">
        <f>B1646&amp;COUNTIF($B$2:B1646,B1646)</f>
        <v>福岡県39</v>
      </c>
      <c r="B1646" s="44" t="s">
        <v>1864</v>
      </c>
      <c r="C1646" s="44" t="s">
        <v>1889</v>
      </c>
      <c r="D1646" s="44" t="str">
        <f t="shared" si="25"/>
        <v>福岡県みやま市</v>
      </c>
      <c r="E1646" s="47" t="s">
        <v>2574</v>
      </c>
    </row>
    <row r="1647" spans="1:5" x14ac:dyDescent="0.4">
      <c r="A1647" s="46" t="str">
        <f>B1647&amp;COUNTIF($B$2:B1647,B1647)</f>
        <v>福岡県40</v>
      </c>
      <c r="B1647" s="44" t="s">
        <v>1864</v>
      </c>
      <c r="C1647" s="44" t="s">
        <v>1890</v>
      </c>
      <c r="D1647" s="44" t="str">
        <f t="shared" si="25"/>
        <v>福岡県糸島市</v>
      </c>
      <c r="E1647" s="47" t="s">
        <v>2567</v>
      </c>
    </row>
    <row r="1648" spans="1:5" x14ac:dyDescent="0.4">
      <c r="A1648" s="46" t="str">
        <f>B1648&amp;COUNTIF($B$2:B1648,B1648)</f>
        <v>福岡県41</v>
      </c>
      <c r="B1648" s="44" t="s">
        <v>1864</v>
      </c>
      <c r="C1648" s="44" t="s">
        <v>2585</v>
      </c>
      <c r="D1648" s="44" t="str">
        <f t="shared" si="25"/>
        <v>福岡県那珂川市</v>
      </c>
      <c r="E1648" s="47" t="s">
        <v>2581</v>
      </c>
    </row>
    <row r="1649" spans="1:5" x14ac:dyDescent="0.4">
      <c r="A1649" s="46" t="str">
        <f>B1649&amp;COUNTIF($B$2:B1649,B1649)</f>
        <v>福岡県42</v>
      </c>
      <c r="B1649" s="44" t="s">
        <v>1864</v>
      </c>
      <c r="C1649" s="44" t="s">
        <v>1891</v>
      </c>
      <c r="D1649" s="44" t="str">
        <f t="shared" si="25"/>
        <v>福岡県宇美町</v>
      </c>
      <c r="E1649" s="47" t="s">
        <v>2583</v>
      </c>
    </row>
    <row r="1650" spans="1:5" x14ac:dyDescent="0.4">
      <c r="A1650" s="46" t="str">
        <f>B1650&amp;COUNTIF($B$2:B1650,B1650)</f>
        <v>福岡県43</v>
      </c>
      <c r="B1650" s="44" t="s">
        <v>1864</v>
      </c>
      <c r="C1650" s="44" t="s">
        <v>1892</v>
      </c>
      <c r="D1650" s="44" t="str">
        <f t="shared" si="25"/>
        <v>福岡県篠栗町</v>
      </c>
      <c r="E1650" s="47" t="s">
        <v>2583</v>
      </c>
    </row>
    <row r="1651" spans="1:5" x14ac:dyDescent="0.4">
      <c r="A1651" s="46" t="str">
        <f>B1651&amp;COUNTIF($B$2:B1651,B1651)</f>
        <v>福岡県44</v>
      </c>
      <c r="B1651" s="44" t="s">
        <v>1864</v>
      </c>
      <c r="C1651" s="44" t="s">
        <v>1893</v>
      </c>
      <c r="D1651" s="44" t="str">
        <f t="shared" si="25"/>
        <v>福岡県志免町</v>
      </c>
      <c r="E1651" s="47" t="s">
        <v>2583</v>
      </c>
    </row>
    <row r="1652" spans="1:5" x14ac:dyDescent="0.4">
      <c r="A1652" s="46" t="str">
        <f>B1652&amp;COUNTIF($B$2:B1652,B1652)</f>
        <v>福岡県45</v>
      </c>
      <c r="B1652" s="44" t="s">
        <v>1864</v>
      </c>
      <c r="C1652" s="44" t="s">
        <v>1894</v>
      </c>
      <c r="D1652" s="44" t="str">
        <f t="shared" si="25"/>
        <v>福岡県須恵町</v>
      </c>
      <c r="E1652" s="47" t="s">
        <v>2583</v>
      </c>
    </row>
    <row r="1653" spans="1:5" x14ac:dyDescent="0.4">
      <c r="A1653" s="46" t="str">
        <f>B1653&amp;COUNTIF($B$2:B1653,B1653)</f>
        <v>福岡県46</v>
      </c>
      <c r="B1653" s="44" t="s">
        <v>1864</v>
      </c>
      <c r="C1653" s="44" t="s">
        <v>1895</v>
      </c>
      <c r="D1653" s="44" t="str">
        <f t="shared" si="25"/>
        <v>福岡県新宮町</v>
      </c>
      <c r="E1653" s="47" t="s">
        <v>2583</v>
      </c>
    </row>
    <row r="1654" spans="1:5" x14ac:dyDescent="0.4">
      <c r="A1654" s="46" t="str">
        <f>B1654&amp;COUNTIF($B$2:B1654,B1654)</f>
        <v>福岡県47</v>
      </c>
      <c r="B1654" s="44" t="s">
        <v>1864</v>
      </c>
      <c r="C1654" s="44" t="s">
        <v>1896</v>
      </c>
      <c r="D1654" s="44" t="str">
        <f t="shared" si="25"/>
        <v>福岡県久山町</v>
      </c>
      <c r="E1654" s="47" t="s">
        <v>2583</v>
      </c>
    </row>
    <row r="1655" spans="1:5" x14ac:dyDescent="0.4">
      <c r="A1655" s="46" t="str">
        <f>B1655&amp;COUNTIF($B$2:B1655,B1655)</f>
        <v>福岡県48</v>
      </c>
      <c r="B1655" s="44" t="s">
        <v>1864</v>
      </c>
      <c r="C1655" s="44" t="s">
        <v>1897</v>
      </c>
      <c r="D1655" s="44" t="str">
        <f t="shared" si="25"/>
        <v>福岡県粕屋町</v>
      </c>
      <c r="E1655" s="47" t="s">
        <v>2583</v>
      </c>
    </row>
    <row r="1656" spans="1:5" x14ac:dyDescent="0.4">
      <c r="A1656" s="46" t="str">
        <f>B1656&amp;COUNTIF($B$2:B1656,B1656)</f>
        <v>福岡県49</v>
      </c>
      <c r="B1656" s="44" t="s">
        <v>1864</v>
      </c>
      <c r="C1656" s="44" t="s">
        <v>1898</v>
      </c>
      <c r="D1656" s="44" t="str">
        <f t="shared" si="25"/>
        <v>福岡県芦屋町</v>
      </c>
      <c r="E1656" s="47" t="s">
        <v>2559</v>
      </c>
    </row>
    <row r="1657" spans="1:5" x14ac:dyDescent="0.4">
      <c r="A1657" s="46" t="str">
        <f>B1657&amp;COUNTIF($B$2:B1657,B1657)</f>
        <v>福岡県50</v>
      </c>
      <c r="B1657" s="44" t="s">
        <v>1864</v>
      </c>
      <c r="C1657" s="44" t="s">
        <v>1899</v>
      </c>
      <c r="D1657" s="44" t="str">
        <f t="shared" si="25"/>
        <v>福岡県水巻町</v>
      </c>
      <c r="E1657" s="47" t="s">
        <v>2559</v>
      </c>
    </row>
    <row r="1658" spans="1:5" x14ac:dyDescent="0.4">
      <c r="A1658" s="46" t="str">
        <f>B1658&amp;COUNTIF($B$2:B1658,B1658)</f>
        <v>福岡県51</v>
      </c>
      <c r="B1658" s="44" t="s">
        <v>1864</v>
      </c>
      <c r="C1658" s="44" t="s">
        <v>1900</v>
      </c>
      <c r="D1658" s="44" t="str">
        <f t="shared" si="25"/>
        <v>福岡県岡垣町</v>
      </c>
      <c r="E1658" s="47" t="s">
        <v>2559</v>
      </c>
    </row>
    <row r="1659" spans="1:5" x14ac:dyDescent="0.4">
      <c r="A1659" s="46" t="str">
        <f>B1659&amp;COUNTIF($B$2:B1659,B1659)</f>
        <v>福岡県52</v>
      </c>
      <c r="B1659" s="44" t="s">
        <v>1864</v>
      </c>
      <c r="C1659" s="44" t="s">
        <v>1901</v>
      </c>
      <c r="D1659" s="44" t="str">
        <f t="shared" si="25"/>
        <v>福岡県遠賀町</v>
      </c>
      <c r="E1659" s="47" t="s">
        <v>2559</v>
      </c>
    </row>
    <row r="1660" spans="1:5" x14ac:dyDescent="0.4">
      <c r="A1660" s="46" t="str">
        <f>B1660&amp;COUNTIF($B$2:B1660,B1660)</f>
        <v>福岡県53</v>
      </c>
      <c r="B1660" s="44" t="s">
        <v>1864</v>
      </c>
      <c r="C1660" s="44" t="s">
        <v>1902</v>
      </c>
      <c r="D1660" s="44" t="str">
        <f t="shared" si="25"/>
        <v>福岡県小竹町</v>
      </c>
      <c r="E1660" s="47" t="s">
        <v>2576</v>
      </c>
    </row>
    <row r="1661" spans="1:5" x14ac:dyDescent="0.4">
      <c r="A1661" s="46" t="str">
        <f>B1661&amp;COUNTIF($B$2:B1661,B1661)</f>
        <v>福岡県54</v>
      </c>
      <c r="B1661" s="44" t="s">
        <v>1864</v>
      </c>
      <c r="C1661" s="44" t="s">
        <v>1903</v>
      </c>
      <c r="D1661" s="44" t="str">
        <f t="shared" si="25"/>
        <v>福岡県鞍手町</v>
      </c>
      <c r="E1661" s="47" t="s">
        <v>2576</v>
      </c>
    </row>
    <row r="1662" spans="1:5" x14ac:dyDescent="0.4">
      <c r="A1662" s="46" t="str">
        <f>B1662&amp;COUNTIF($B$2:B1662,B1662)</f>
        <v>福岡県55</v>
      </c>
      <c r="B1662" s="44" t="s">
        <v>1864</v>
      </c>
      <c r="C1662" s="44" t="s">
        <v>1904</v>
      </c>
      <c r="D1662" s="44" t="str">
        <f t="shared" si="25"/>
        <v>福岡県桂川町</v>
      </c>
      <c r="E1662" s="47" t="s">
        <v>2577</v>
      </c>
    </row>
    <row r="1663" spans="1:5" x14ac:dyDescent="0.4">
      <c r="A1663" s="46" t="str">
        <f>B1663&amp;COUNTIF($B$2:B1663,B1663)</f>
        <v>福岡県56</v>
      </c>
      <c r="B1663" s="44" t="s">
        <v>1864</v>
      </c>
      <c r="C1663" s="44" t="s">
        <v>1905</v>
      </c>
      <c r="D1663" s="44" t="str">
        <f t="shared" si="25"/>
        <v>福岡県筑前町</v>
      </c>
      <c r="E1663" s="47" t="s">
        <v>2584</v>
      </c>
    </row>
    <row r="1664" spans="1:5" x14ac:dyDescent="0.4">
      <c r="A1664" s="46" t="str">
        <f>B1664&amp;COUNTIF($B$2:B1664,B1664)</f>
        <v>福岡県57</v>
      </c>
      <c r="B1664" s="44" t="s">
        <v>1864</v>
      </c>
      <c r="C1664" s="44" t="s">
        <v>1906</v>
      </c>
      <c r="D1664" s="44" t="str">
        <f t="shared" si="25"/>
        <v>福岡県東峰村</v>
      </c>
      <c r="E1664" s="47" t="s">
        <v>2584</v>
      </c>
    </row>
    <row r="1665" spans="1:5" x14ac:dyDescent="0.4">
      <c r="A1665" s="46" t="str">
        <f>B1665&amp;COUNTIF($B$2:B1665,B1665)</f>
        <v>福岡県58</v>
      </c>
      <c r="B1665" s="44" t="s">
        <v>1864</v>
      </c>
      <c r="C1665" s="44" t="s">
        <v>1907</v>
      </c>
      <c r="D1665" s="44" t="str">
        <f t="shared" si="25"/>
        <v>福岡県大刀洗町</v>
      </c>
      <c r="E1665" s="47" t="s">
        <v>2575</v>
      </c>
    </row>
    <row r="1666" spans="1:5" x14ac:dyDescent="0.4">
      <c r="A1666" s="46" t="str">
        <f>B1666&amp;COUNTIF($B$2:B1666,B1666)</f>
        <v>福岡県59</v>
      </c>
      <c r="B1666" s="44" t="s">
        <v>1864</v>
      </c>
      <c r="C1666" s="44" t="s">
        <v>1908</v>
      </c>
      <c r="D1666" s="44" t="str">
        <f t="shared" ref="D1666:D1729" si="26">B1666&amp;C1666</f>
        <v>福岡県大木町</v>
      </c>
      <c r="E1666" s="47" t="s">
        <v>2575</v>
      </c>
    </row>
    <row r="1667" spans="1:5" x14ac:dyDescent="0.4">
      <c r="A1667" s="46" t="str">
        <f>B1667&amp;COUNTIF($B$2:B1667,B1667)</f>
        <v>福岡県60</v>
      </c>
      <c r="B1667" s="44" t="s">
        <v>1864</v>
      </c>
      <c r="C1667" s="44" t="s">
        <v>1646</v>
      </c>
      <c r="D1667" s="44" t="str">
        <f t="shared" si="26"/>
        <v>福岡県広川町</v>
      </c>
      <c r="E1667" s="47" t="s">
        <v>2579</v>
      </c>
    </row>
    <row r="1668" spans="1:5" x14ac:dyDescent="0.4">
      <c r="A1668" s="46" t="str">
        <f>B1668&amp;COUNTIF($B$2:B1668,B1668)</f>
        <v>福岡県61</v>
      </c>
      <c r="B1668" s="44" t="s">
        <v>1864</v>
      </c>
      <c r="C1668" s="44" t="s">
        <v>1909</v>
      </c>
      <c r="D1668" s="44" t="str">
        <f t="shared" si="26"/>
        <v>福岡県香春町</v>
      </c>
      <c r="E1668" s="47" t="s">
        <v>2578</v>
      </c>
    </row>
    <row r="1669" spans="1:5" x14ac:dyDescent="0.4">
      <c r="A1669" s="46" t="str">
        <f>B1669&amp;COUNTIF($B$2:B1669,B1669)</f>
        <v>福岡県62</v>
      </c>
      <c r="B1669" s="44" t="s">
        <v>1864</v>
      </c>
      <c r="C1669" s="44" t="s">
        <v>1910</v>
      </c>
      <c r="D1669" s="44" t="str">
        <f t="shared" si="26"/>
        <v>福岡県添田町</v>
      </c>
      <c r="E1669" s="47" t="s">
        <v>2578</v>
      </c>
    </row>
    <row r="1670" spans="1:5" x14ac:dyDescent="0.4">
      <c r="A1670" s="46" t="str">
        <f>B1670&amp;COUNTIF($B$2:B1670,B1670)</f>
        <v>福岡県63</v>
      </c>
      <c r="B1670" s="44" t="s">
        <v>1864</v>
      </c>
      <c r="C1670" s="44" t="s">
        <v>1911</v>
      </c>
      <c r="D1670" s="44" t="str">
        <f t="shared" si="26"/>
        <v>福岡県糸田町</v>
      </c>
      <c r="E1670" s="47" t="s">
        <v>2578</v>
      </c>
    </row>
    <row r="1671" spans="1:5" x14ac:dyDescent="0.4">
      <c r="A1671" s="46" t="str">
        <f>B1671&amp;COUNTIF($B$2:B1671,B1671)</f>
        <v>福岡県64</v>
      </c>
      <c r="B1671" s="44" t="s">
        <v>1864</v>
      </c>
      <c r="C1671" s="44" t="s">
        <v>675</v>
      </c>
      <c r="D1671" s="44" t="str">
        <f t="shared" si="26"/>
        <v>福岡県川崎町</v>
      </c>
      <c r="E1671" s="47" t="s">
        <v>2578</v>
      </c>
    </row>
    <row r="1672" spans="1:5" x14ac:dyDescent="0.4">
      <c r="A1672" s="46" t="str">
        <f>B1672&amp;COUNTIF($B$2:B1672,B1672)</f>
        <v>福岡県65</v>
      </c>
      <c r="B1672" s="44" t="s">
        <v>1864</v>
      </c>
      <c r="C1672" s="44" t="s">
        <v>1912</v>
      </c>
      <c r="D1672" s="44" t="str">
        <f t="shared" si="26"/>
        <v>福岡県大任町</v>
      </c>
      <c r="E1672" s="47" t="s">
        <v>2578</v>
      </c>
    </row>
    <row r="1673" spans="1:5" x14ac:dyDescent="0.4">
      <c r="A1673" s="46" t="str">
        <f>B1673&amp;COUNTIF($B$2:B1673,B1673)</f>
        <v>福岡県66</v>
      </c>
      <c r="B1673" s="44" t="s">
        <v>1864</v>
      </c>
      <c r="C1673" s="44" t="s">
        <v>1913</v>
      </c>
      <c r="D1673" s="44" t="str">
        <f t="shared" si="26"/>
        <v>福岡県赤村</v>
      </c>
      <c r="E1673" s="47" t="s">
        <v>2578</v>
      </c>
    </row>
    <row r="1674" spans="1:5" x14ac:dyDescent="0.4">
      <c r="A1674" s="46" t="str">
        <f>B1674&amp;COUNTIF($B$2:B1674,B1674)</f>
        <v>福岡県67</v>
      </c>
      <c r="B1674" s="44" t="s">
        <v>1864</v>
      </c>
      <c r="C1674" s="44" t="s">
        <v>1914</v>
      </c>
      <c r="D1674" s="44" t="str">
        <f t="shared" si="26"/>
        <v>福岡県福智町</v>
      </c>
      <c r="E1674" s="47" t="s">
        <v>2578</v>
      </c>
    </row>
    <row r="1675" spans="1:5" x14ac:dyDescent="0.4">
      <c r="A1675" s="46" t="str">
        <f>B1675&amp;COUNTIF($B$2:B1675,B1675)</f>
        <v>福岡県68</v>
      </c>
      <c r="B1675" s="44" t="s">
        <v>1864</v>
      </c>
      <c r="C1675" s="44" t="s">
        <v>1915</v>
      </c>
      <c r="D1675" s="44" t="str">
        <f t="shared" si="26"/>
        <v>福岡県苅田町</v>
      </c>
      <c r="E1675" s="47" t="s">
        <v>2580</v>
      </c>
    </row>
    <row r="1676" spans="1:5" x14ac:dyDescent="0.4">
      <c r="A1676" s="46" t="str">
        <f>B1676&amp;COUNTIF($B$2:B1676,B1676)</f>
        <v>福岡県69</v>
      </c>
      <c r="B1676" s="44" t="s">
        <v>1864</v>
      </c>
      <c r="C1676" s="44" t="s">
        <v>1916</v>
      </c>
      <c r="D1676" s="44" t="str">
        <f t="shared" si="26"/>
        <v>福岡県みやこ町</v>
      </c>
      <c r="E1676" s="47" t="s">
        <v>2580</v>
      </c>
    </row>
    <row r="1677" spans="1:5" x14ac:dyDescent="0.4">
      <c r="A1677" s="46" t="str">
        <f>B1677&amp;COUNTIF($B$2:B1677,B1677)</f>
        <v>福岡県70</v>
      </c>
      <c r="B1677" s="44" t="s">
        <v>1864</v>
      </c>
      <c r="C1677" s="44" t="s">
        <v>1917</v>
      </c>
      <c r="D1677" s="44" t="str">
        <f t="shared" si="26"/>
        <v>福岡県吉富町</v>
      </c>
      <c r="E1677" s="47" t="s">
        <v>2580</v>
      </c>
    </row>
    <row r="1678" spans="1:5" x14ac:dyDescent="0.4">
      <c r="A1678" s="46" t="str">
        <f>B1678&amp;COUNTIF($B$2:B1678,B1678)</f>
        <v>福岡県71</v>
      </c>
      <c r="B1678" s="44" t="s">
        <v>1864</v>
      </c>
      <c r="C1678" s="44" t="s">
        <v>1918</v>
      </c>
      <c r="D1678" s="44" t="str">
        <f t="shared" si="26"/>
        <v>福岡県上毛町</v>
      </c>
      <c r="E1678" s="47" t="s">
        <v>2580</v>
      </c>
    </row>
    <row r="1679" spans="1:5" x14ac:dyDescent="0.4">
      <c r="A1679" s="46" t="str">
        <f>B1679&amp;COUNTIF($B$2:B1679,B1679)</f>
        <v>福岡県72</v>
      </c>
      <c r="B1679" s="44" t="s">
        <v>1864</v>
      </c>
      <c r="C1679" s="44" t="s">
        <v>1919</v>
      </c>
      <c r="D1679" s="44" t="str">
        <f t="shared" si="26"/>
        <v>福岡県築上町</v>
      </c>
      <c r="E1679" s="47" t="s">
        <v>2580</v>
      </c>
    </row>
    <row r="1680" spans="1:5" x14ac:dyDescent="0.4">
      <c r="A1680" s="46" t="str">
        <f>B1680&amp;COUNTIF($B$2:B1680,B1680)</f>
        <v>佐賀県1</v>
      </c>
      <c r="B1680" s="44" t="s">
        <v>1920</v>
      </c>
      <c r="C1680" s="44" t="s">
        <v>1921</v>
      </c>
      <c r="D1680" s="44" t="str">
        <f t="shared" si="26"/>
        <v>佐賀県佐賀市</v>
      </c>
      <c r="E1680" s="47" t="s">
        <v>2507</v>
      </c>
    </row>
    <row r="1681" spans="1:5" x14ac:dyDescent="0.4">
      <c r="A1681" s="46" t="str">
        <f>B1681&amp;COUNTIF($B$2:B1681,B1681)</f>
        <v>佐賀県2</v>
      </c>
      <c r="B1681" s="44" t="s">
        <v>1920</v>
      </c>
      <c r="C1681" s="44" t="s">
        <v>1922</v>
      </c>
      <c r="D1681" s="44" t="str">
        <f t="shared" si="26"/>
        <v>佐賀県唐津市</v>
      </c>
      <c r="E1681" s="47" t="s">
        <v>2250</v>
      </c>
    </row>
    <row r="1682" spans="1:5" x14ac:dyDescent="0.4">
      <c r="A1682" s="46" t="str">
        <f>B1682&amp;COUNTIF($B$2:B1682,B1682)</f>
        <v>佐賀県3</v>
      </c>
      <c r="B1682" s="44" t="s">
        <v>1920</v>
      </c>
      <c r="C1682" s="44" t="s">
        <v>1923</v>
      </c>
      <c r="D1682" s="44" t="str">
        <f t="shared" si="26"/>
        <v>佐賀県鳥栖市</v>
      </c>
      <c r="E1682" s="47" t="s">
        <v>2255</v>
      </c>
    </row>
    <row r="1683" spans="1:5" x14ac:dyDescent="0.4">
      <c r="A1683" s="46" t="str">
        <f>B1683&amp;COUNTIF($B$2:B1683,B1683)</f>
        <v>佐賀県4</v>
      </c>
      <c r="B1683" s="44" t="s">
        <v>1920</v>
      </c>
      <c r="C1683" s="44" t="s">
        <v>1924</v>
      </c>
      <c r="D1683" s="44" t="str">
        <f t="shared" si="26"/>
        <v>佐賀県多久市</v>
      </c>
      <c r="E1683" s="47" t="s">
        <v>2507</v>
      </c>
    </row>
    <row r="1684" spans="1:5" x14ac:dyDescent="0.4">
      <c r="A1684" s="46" t="str">
        <f>B1684&amp;COUNTIF($B$2:B1684,B1684)</f>
        <v>佐賀県5</v>
      </c>
      <c r="B1684" s="44" t="s">
        <v>1920</v>
      </c>
      <c r="C1684" s="44" t="s">
        <v>1925</v>
      </c>
      <c r="D1684" s="44" t="str">
        <f t="shared" si="26"/>
        <v>佐賀県伊万里市</v>
      </c>
      <c r="E1684" s="47" t="s">
        <v>2254</v>
      </c>
    </row>
    <row r="1685" spans="1:5" x14ac:dyDescent="0.4">
      <c r="A1685" s="46" t="str">
        <f>B1685&amp;COUNTIF($B$2:B1685,B1685)</f>
        <v>佐賀県6</v>
      </c>
      <c r="B1685" s="44" t="s">
        <v>1920</v>
      </c>
      <c r="C1685" s="44" t="s">
        <v>1926</v>
      </c>
      <c r="D1685" s="44" t="str">
        <f t="shared" si="26"/>
        <v>佐賀県武雄市</v>
      </c>
      <c r="E1685" s="47" t="s">
        <v>2251</v>
      </c>
    </row>
    <row r="1686" spans="1:5" x14ac:dyDescent="0.4">
      <c r="A1686" s="46" t="str">
        <f>B1686&amp;COUNTIF($B$2:B1686,B1686)</f>
        <v>佐賀県7</v>
      </c>
      <c r="B1686" s="44" t="s">
        <v>1920</v>
      </c>
      <c r="C1686" s="44" t="s">
        <v>1927</v>
      </c>
      <c r="D1686" s="44" t="str">
        <f t="shared" si="26"/>
        <v>佐賀県鹿島市</v>
      </c>
      <c r="E1686" s="47" t="s">
        <v>2251</v>
      </c>
    </row>
    <row r="1687" spans="1:5" x14ac:dyDescent="0.4">
      <c r="A1687" s="46" t="str">
        <f>B1687&amp;COUNTIF($B$2:B1687,B1687)</f>
        <v>佐賀県8</v>
      </c>
      <c r="B1687" s="44" t="s">
        <v>1920</v>
      </c>
      <c r="C1687" s="44" t="s">
        <v>1928</v>
      </c>
      <c r="D1687" s="44" t="str">
        <f t="shared" si="26"/>
        <v>佐賀県小城市</v>
      </c>
      <c r="E1687" s="47" t="s">
        <v>2507</v>
      </c>
    </row>
    <row r="1688" spans="1:5" x14ac:dyDescent="0.4">
      <c r="A1688" s="46" t="str">
        <f>B1688&amp;COUNTIF($B$2:B1688,B1688)</f>
        <v>佐賀県9</v>
      </c>
      <c r="B1688" s="44" t="s">
        <v>1920</v>
      </c>
      <c r="C1688" s="44" t="s">
        <v>1929</v>
      </c>
      <c r="D1688" s="44" t="str">
        <f t="shared" si="26"/>
        <v>佐賀県嬉野市</v>
      </c>
      <c r="E1688" s="47" t="s">
        <v>2251</v>
      </c>
    </row>
    <row r="1689" spans="1:5" x14ac:dyDescent="0.4">
      <c r="A1689" s="46" t="str">
        <f>B1689&amp;COUNTIF($B$2:B1689,B1689)</f>
        <v>佐賀県10</v>
      </c>
      <c r="B1689" s="44" t="s">
        <v>1920</v>
      </c>
      <c r="C1689" s="44" t="s">
        <v>1930</v>
      </c>
      <c r="D1689" s="44" t="str">
        <f t="shared" si="26"/>
        <v>佐賀県神埼市</v>
      </c>
      <c r="E1689" s="47" t="s">
        <v>2507</v>
      </c>
    </row>
    <row r="1690" spans="1:5" x14ac:dyDescent="0.4">
      <c r="A1690" s="46" t="str">
        <f>B1690&amp;COUNTIF($B$2:B1690,B1690)</f>
        <v>佐賀県11</v>
      </c>
      <c r="B1690" s="44" t="s">
        <v>1920</v>
      </c>
      <c r="C1690" s="44" t="s">
        <v>1931</v>
      </c>
      <c r="D1690" s="44" t="str">
        <f t="shared" si="26"/>
        <v>佐賀県吉野ヶ里町</v>
      </c>
      <c r="E1690" s="47" t="s">
        <v>2507</v>
      </c>
    </row>
    <row r="1691" spans="1:5" x14ac:dyDescent="0.4">
      <c r="A1691" s="46" t="str">
        <f>B1691&amp;COUNTIF($B$2:B1691,B1691)</f>
        <v>佐賀県12</v>
      </c>
      <c r="B1691" s="44" t="s">
        <v>1920</v>
      </c>
      <c r="C1691" s="44" t="s">
        <v>1932</v>
      </c>
      <c r="D1691" s="44" t="str">
        <f t="shared" si="26"/>
        <v>佐賀県基山町</v>
      </c>
      <c r="E1691" s="47" t="s">
        <v>2255</v>
      </c>
    </row>
    <row r="1692" spans="1:5" x14ac:dyDescent="0.4">
      <c r="A1692" s="46" t="str">
        <f>B1692&amp;COUNTIF($B$2:B1692,B1692)</f>
        <v>佐賀県13</v>
      </c>
      <c r="B1692" s="44" t="s">
        <v>1920</v>
      </c>
      <c r="C1692" s="44" t="s">
        <v>1933</v>
      </c>
      <c r="D1692" s="44" t="str">
        <f t="shared" si="26"/>
        <v>佐賀県上峰町</v>
      </c>
      <c r="E1692" s="47" t="s">
        <v>2255</v>
      </c>
    </row>
    <row r="1693" spans="1:5" x14ac:dyDescent="0.4">
      <c r="A1693" s="46" t="str">
        <f>B1693&amp;COUNTIF($B$2:B1693,B1693)</f>
        <v>佐賀県14</v>
      </c>
      <c r="B1693" s="44" t="s">
        <v>1920</v>
      </c>
      <c r="C1693" s="44" t="s">
        <v>1934</v>
      </c>
      <c r="D1693" s="44" t="str">
        <f t="shared" si="26"/>
        <v>佐賀県みやき町</v>
      </c>
      <c r="E1693" s="47" t="s">
        <v>2255</v>
      </c>
    </row>
    <row r="1694" spans="1:5" x14ac:dyDescent="0.4">
      <c r="A1694" s="46" t="str">
        <f>B1694&amp;COUNTIF($B$2:B1694,B1694)</f>
        <v>佐賀県15</v>
      </c>
      <c r="B1694" s="44" t="s">
        <v>1920</v>
      </c>
      <c r="C1694" s="44" t="s">
        <v>1935</v>
      </c>
      <c r="D1694" s="44" t="str">
        <f t="shared" si="26"/>
        <v>佐賀県玄海町</v>
      </c>
      <c r="E1694" s="47" t="s">
        <v>2250</v>
      </c>
    </row>
    <row r="1695" spans="1:5" x14ac:dyDescent="0.4">
      <c r="A1695" s="46" t="str">
        <f>B1695&amp;COUNTIF($B$2:B1695,B1695)</f>
        <v>佐賀県16</v>
      </c>
      <c r="B1695" s="44" t="s">
        <v>1920</v>
      </c>
      <c r="C1695" s="44" t="s">
        <v>1936</v>
      </c>
      <c r="D1695" s="44" t="str">
        <f t="shared" si="26"/>
        <v>佐賀県有田町</v>
      </c>
      <c r="E1695" s="47" t="s">
        <v>2254</v>
      </c>
    </row>
    <row r="1696" spans="1:5" x14ac:dyDescent="0.4">
      <c r="A1696" s="46" t="str">
        <f>B1696&amp;COUNTIF($B$2:B1696,B1696)</f>
        <v>佐賀県17</v>
      </c>
      <c r="B1696" s="44" t="s">
        <v>1920</v>
      </c>
      <c r="C1696" s="44" t="s">
        <v>1937</v>
      </c>
      <c r="D1696" s="44" t="str">
        <f t="shared" si="26"/>
        <v>佐賀県大町町</v>
      </c>
      <c r="E1696" s="47" t="s">
        <v>2251</v>
      </c>
    </row>
    <row r="1697" spans="1:5" x14ac:dyDescent="0.4">
      <c r="A1697" s="46" t="str">
        <f>B1697&amp;COUNTIF($B$2:B1697,B1697)</f>
        <v>佐賀県18</v>
      </c>
      <c r="B1697" s="44" t="s">
        <v>1920</v>
      </c>
      <c r="C1697" s="44" t="s">
        <v>1938</v>
      </c>
      <c r="D1697" s="44" t="str">
        <f t="shared" si="26"/>
        <v>佐賀県江北町</v>
      </c>
      <c r="E1697" s="47" t="s">
        <v>2251</v>
      </c>
    </row>
    <row r="1698" spans="1:5" x14ac:dyDescent="0.4">
      <c r="A1698" s="46" t="str">
        <f>B1698&amp;COUNTIF($B$2:B1698,B1698)</f>
        <v>佐賀県19</v>
      </c>
      <c r="B1698" s="44" t="s">
        <v>1920</v>
      </c>
      <c r="C1698" s="44" t="s">
        <v>1939</v>
      </c>
      <c r="D1698" s="44" t="str">
        <f t="shared" si="26"/>
        <v>佐賀県白石町</v>
      </c>
      <c r="E1698" s="47" t="s">
        <v>2251</v>
      </c>
    </row>
    <row r="1699" spans="1:5" x14ac:dyDescent="0.4">
      <c r="A1699" s="46" t="str">
        <f>B1699&amp;COUNTIF($B$2:B1699,B1699)</f>
        <v>佐賀県20</v>
      </c>
      <c r="B1699" s="44" t="s">
        <v>1920</v>
      </c>
      <c r="C1699" s="44" t="s">
        <v>1940</v>
      </c>
      <c r="D1699" s="44" t="str">
        <f t="shared" si="26"/>
        <v>佐賀県太良町</v>
      </c>
      <c r="E1699" s="47" t="s">
        <v>2251</v>
      </c>
    </row>
    <row r="1700" spans="1:5" x14ac:dyDescent="0.4">
      <c r="A1700" s="46" t="str">
        <f>B1700&amp;COUNTIF($B$2:B1700,B1700)</f>
        <v>長崎県1</v>
      </c>
      <c r="B1700" s="44" t="s">
        <v>1941</v>
      </c>
      <c r="C1700" s="44" t="s">
        <v>1942</v>
      </c>
      <c r="D1700" s="44" t="str">
        <f t="shared" si="26"/>
        <v>長崎県長崎市</v>
      </c>
      <c r="E1700" s="47" t="s">
        <v>2586</v>
      </c>
    </row>
    <row r="1701" spans="1:5" x14ac:dyDescent="0.4">
      <c r="A1701" s="46" t="str">
        <f>B1701&amp;COUNTIF($B$2:B1701,B1701)</f>
        <v>長崎県2</v>
      </c>
      <c r="B1701" s="44" t="s">
        <v>1941</v>
      </c>
      <c r="C1701" s="44" t="s">
        <v>1943</v>
      </c>
      <c r="D1701" s="44" t="str">
        <f t="shared" si="26"/>
        <v>長崎県佐世保市</v>
      </c>
      <c r="E1701" s="47" t="s">
        <v>2587</v>
      </c>
    </row>
    <row r="1702" spans="1:5" x14ac:dyDescent="0.4">
      <c r="A1702" s="46" t="str">
        <f>B1702&amp;COUNTIF($B$2:B1702,B1702)</f>
        <v>長崎県3</v>
      </c>
      <c r="B1702" s="44" t="s">
        <v>1941</v>
      </c>
      <c r="C1702" s="44" t="s">
        <v>1944</v>
      </c>
      <c r="D1702" s="44" t="str">
        <f t="shared" si="26"/>
        <v>長崎県島原市</v>
      </c>
      <c r="E1702" s="47" t="s">
        <v>2213</v>
      </c>
    </row>
    <row r="1703" spans="1:5" x14ac:dyDescent="0.4">
      <c r="A1703" s="46" t="str">
        <f>B1703&amp;COUNTIF($B$2:B1703,B1703)</f>
        <v>長崎県4</v>
      </c>
      <c r="B1703" s="44" t="s">
        <v>1941</v>
      </c>
      <c r="C1703" s="44" t="s">
        <v>1945</v>
      </c>
      <c r="D1703" s="44" t="str">
        <f t="shared" si="26"/>
        <v>長崎県諫早市</v>
      </c>
      <c r="E1703" s="47" t="s">
        <v>2256</v>
      </c>
    </row>
    <row r="1704" spans="1:5" x14ac:dyDescent="0.4">
      <c r="A1704" s="46" t="str">
        <f>B1704&amp;COUNTIF($B$2:B1704,B1704)</f>
        <v>長崎県5</v>
      </c>
      <c r="B1704" s="44" t="s">
        <v>1941</v>
      </c>
      <c r="C1704" s="44" t="s">
        <v>1946</v>
      </c>
      <c r="D1704" s="44" t="str">
        <f t="shared" si="26"/>
        <v>長崎県大村市</v>
      </c>
      <c r="E1704" s="47" t="s">
        <v>2256</v>
      </c>
    </row>
    <row r="1705" spans="1:5" x14ac:dyDescent="0.4">
      <c r="A1705" s="46" t="str">
        <f>B1705&amp;COUNTIF($B$2:B1705,B1705)</f>
        <v>長崎県6</v>
      </c>
      <c r="B1705" s="44" t="s">
        <v>1941</v>
      </c>
      <c r="C1705" s="44" t="s">
        <v>1947</v>
      </c>
      <c r="D1705" s="44" t="str">
        <f t="shared" si="26"/>
        <v>長崎県平戸市</v>
      </c>
      <c r="E1705" s="47" t="s">
        <v>2587</v>
      </c>
    </row>
    <row r="1706" spans="1:5" x14ac:dyDescent="0.4">
      <c r="A1706" s="46" t="str">
        <f>B1706&amp;COUNTIF($B$2:B1706,B1706)</f>
        <v>長崎県7</v>
      </c>
      <c r="B1706" s="44" t="s">
        <v>1941</v>
      </c>
      <c r="C1706" s="44" t="s">
        <v>1948</v>
      </c>
      <c r="D1706" s="44" t="str">
        <f t="shared" si="26"/>
        <v>長崎県松浦市</v>
      </c>
      <c r="E1706" s="47" t="s">
        <v>2587</v>
      </c>
    </row>
    <row r="1707" spans="1:5" x14ac:dyDescent="0.4">
      <c r="A1707" s="46" t="str">
        <f>B1707&amp;COUNTIF($B$2:B1707,B1707)</f>
        <v>長崎県8</v>
      </c>
      <c r="B1707" s="44" t="s">
        <v>1941</v>
      </c>
      <c r="C1707" s="44" t="s">
        <v>1949</v>
      </c>
      <c r="D1707" s="44" t="str">
        <f t="shared" si="26"/>
        <v>長崎県対馬市</v>
      </c>
      <c r="E1707" s="47" t="s">
        <v>2588</v>
      </c>
    </row>
    <row r="1708" spans="1:5" x14ac:dyDescent="0.4">
      <c r="A1708" s="46" t="str">
        <f>B1708&amp;COUNTIF($B$2:B1708,B1708)</f>
        <v>長崎県9</v>
      </c>
      <c r="B1708" s="44" t="s">
        <v>1941</v>
      </c>
      <c r="C1708" s="44" t="s">
        <v>1950</v>
      </c>
      <c r="D1708" s="44" t="str">
        <f t="shared" si="26"/>
        <v>長崎県壱岐市</v>
      </c>
      <c r="E1708" s="47" t="s">
        <v>2589</v>
      </c>
    </row>
    <row r="1709" spans="1:5" x14ac:dyDescent="0.4">
      <c r="A1709" s="46" t="str">
        <f>B1709&amp;COUNTIF($B$2:B1709,B1709)</f>
        <v>長崎県10</v>
      </c>
      <c r="B1709" s="44" t="s">
        <v>1941</v>
      </c>
      <c r="C1709" s="44" t="s">
        <v>1951</v>
      </c>
      <c r="D1709" s="44" t="str">
        <f t="shared" si="26"/>
        <v>長崎県五島市</v>
      </c>
      <c r="E1709" s="47" t="s">
        <v>2590</v>
      </c>
    </row>
    <row r="1710" spans="1:5" x14ac:dyDescent="0.4">
      <c r="A1710" s="46" t="str">
        <f>B1710&amp;COUNTIF($B$2:B1710,B1710)</f>
        <v>長崎県11</v>
      </c>
      <c r="B1710" s="44" t="s">
        <v>1941</v>
      </c>
      <c r="C1710" s="44" t="s">
        <v>1952</v>
      </c>
      <c r="D1710" s="44" t="str">
        <f t="shared" si="26"/>
        <v>長崎県西海市</v>
      </c>
      <c r="E1710" s="47" t="s">
        <v>2586</v>
      </c>
    </row>
    <row r="1711" spans="1:5" x14ac:dyDescent="0.4">
      <c r="A1711" s="46" t="str">
        <f>B1711&amp;COUNTIF($B$2:B1711,B1711)</f>
        <v>長崎県12</v>
      </c>
      <c r="B1711" s="44" t="s">
        <v>1941</v>
      </c>
      <c r="C1711" s="44" t="s">
        <v>1953</v>
      </c>
      <c r="D1711" s="44" t="str">
        <f t="shared" si="26"/>
        <v>長崎県雲仙市</v>
      </c>
      <c r="E1711" s="47" t="s">
        <v>2213</v>
      </c>
    </row>
    <row r="1712" spans="1:5" x14ac:dyDescent="0.4">
      <c r="A1712" s="46" t="str">
        <f>B1712&amp;COUNTIF($B$2:B1712,B1712)</f>
        <v>長崎県13</v>
      </c>
      <c r="B1712" s="44" t="s">
        <v>1941</v>
      </c>
      <c r="C1712" s="44" t="s">
        <v>1954</v>
      </c>
      <c r="D1712" s="44" t="str">
        <f t="shared" si="26"/>
        <v>長崎県南島原市</v>
      </c>
      <c r="E1712" s="47" t="s">
        <v>2213</v>
      </c>
    </row>
    <row r="1713" spans="1:5" x14ac:dyDescent="0.4">
      <c r="A1713" s="46" t="str">
        <f>B1713&amp;COUNTIF($B$2:B1713,B1713)</f>
        <v>長崎県14</v>
      </c>
      <c r="B1713" s="44" t="s">
        <v>1941</v>
      </c>
      <c r="C1713" s="44" t="s">
        <v>1955</v>
      </c>
      <c r="D1713" s="44" t="str">
        <f t="shared" si="26"/>
        <v>長崎県長与町</v>
      </c>
      <c r="E1713" s="47" t="s">
        <v>2586</v>
      </c>
    </row>
    <row r="1714" spans="1:5" x14ac:dyDescent="0.4">
      <c r="A1714" s="46" t="str">
        <f>B1714&amp;COUNTIF($B$2:B1714,B1714)</f>
        <v>長崎県15</v>
      </c>
      <c r="B1714" s="44" t="s">
        <v>1941</v>
      </c>
      <c r="C1714" s="44" t="s">
        <v>1956</v>
      </c>
      <c r="D1714" s="44" t="str">
        <f t="shared" si="26"/>
        <v>長崎県時津町</v>
      </c>
      <c r="E1714" s="47" t="s">
        <v>2586</v>
      </c>
    </row>
    <row r="1715" spans="1:5" x14ac:dyDescent="0.4">
      <c r="A1715" s="46" t="str">
        <f>B1715&amp;COUNTIF($B$2:B1715,B1715)</f>
        <v>長崎県16</v>
      </c>
      <c r="B1715" s="44" t="s">
        <v>1941</v>
      </c>
      <c r="C1715" s="44" t="s">
        <v>1957</v>
      </c>
      <c r="D1715" s="44" t="str">
        <f t="shared" si="26"/>
        <v>長崎県東彼杵町</v>
      </c>
      <c r="E1715" s="47" t="s">
        <v>2256</v>
      </c>
    </row>
    <row r="1716" spans="1:5" x14ac:dyDescent="0.4">
      <c r="A1716" s="46" t="str">
        <f>B1716&amp;COUNTIF($B$2:B1716,B1716)</f>
        <v>長崎県17</v>
      </c>
      <c r="B1716" s="44" t="s">
        <v>1941</v>
      </c>
      <c r="C1716" s="44" t="s">
        <v>1958</v>
      </c>
      <c r="D1716" s="44" t="str">
        <f t="shared" si="26"/>
        <v>長崎県川棚町</v>
      </c>
      <c r="E1716" s="47" t="s">
        <v>2256</v>
      </c>
    </row>
    <row r="1717" spans="1:5" x14ac:dyDescent="0.4">
      <c r="A1717" s="46" t="str">
        <f>B1717&amp;COUNTIF($B$2:B1717,B1717)</f>
        <v>長崎県18</v>
      </c>
      <c r="B1717" s="44" t="s">
        <v>1941</v>
      </c>
      <c r="C1717" s="44" t="s">
        <v>1959</v>
      </c>
      <c r="D1717" s="44" t="str">
        <f t="shared" si="26"/>
        <v>長崎県波佐見町</v>
      </c>
      <c r="E1717" s="47" t="s">
        <v>2256</v>
      </c>
    </row>
    <row r="1718" spans="1:5" x14ac:dyDescent="0.4">
      <c r="A1718" s="46" t="str">
        <f>B1718&amp;COUNTIF($B$2:B1718,B1718)</f>
        <v>長崎県19</v>
      </c>
      <c r="B1718" s="44" t="s">
        <v>1941</v>
      </c>
      <c r="C1718" s="44" t="s">
        <v>1960</v>
      </c>
      <c r="D1718" s="44" t="str">
        <f t="shared" si="26"/>
        <v>長崎県小値賀町</v>
      </c>
      <c r="E1718" s="47" t="s">
        <v>2591</v>
      </c>
    </row>
    <row r="1719" spans="1:5" x14ac:dyDescent="0.4">
      <c r="A1719" s="46" t="str">
        <f>B1719&amp;COUNTIF($B$2:B1719,B1719)</f>
        <v>長崎県20</v>
      </c>
      <c r="B1719" s="44" t="s">
        <v>1941</v>
      </c>
      <c r="C1719" s="44" t="s">
        <v>1961</v>
      </c>
      <c r="D1719" s="44" t="str">
        <f t="shared" si="26"/>
        <v>長崎県佐々町</v>
      </c>
      <c r="E1719" s="47" t="s">
        <v>2587</v>
      </c>
    </row>
    <row r="1720" spans="1:5" x14ac:dyDescent="0.4">
      <c r="A1720" s="46" t="str">
        <f>B1720&amp;COUNTIF($B$2:B1720,B1720)</f>
        <v>長崎県21</v>
      </c>
      <c r="B1720" s="44" t="s">
        <v>1941</v>
      </c>
      <c r="C1720" s="44" t="s">
        <v>1962</v>
      </c>
      <c r="D1720" s="44" t="str">
        <f t="shared" si="26"/>
        <v>長崎県新上五島町</v>
      </c>
      <c r="E1720" s="47" t="s">
        <v>2591</v>
      </c>
    </row>
    <row r="1721" spans="1:5" x14ac:dyDescent="0.4">
      <c r="A1721" s="46" t="str">
        <f>B1721&amp;COUNTIF($B$2:B1721,B1721)</f>
        <v>熊本県1</v>
      </c>
      <c r="B1721" s="44" t="s">
        <v>1963</v>
      </c>
      <c r="C1721" s="44" t="s">
        <v>2592</v>
      </c>
      <c r="D1721" s="44" t="str">
        <f t="shared" si="26"/>
        <v>熊本県熊本市中央区</v>
      </c>
      <c r="E1721" s="47" t="s">
        <v>2593</v>
      </c>
    </row>
    <row r="1722" spans="1:5" x14ac:dyDescent="0.4">
      <c r="A1722" s="46" t="str">
        <f>B1722&amp;COUNTIF($B$2:B1722,B1722)</f>
        <v>熊本県2</v>
      </c>
      <c r="B1722" s="44" t="s">
        <v>1963</v>
      </c>
      <c r="C1722" s="44" t="s">
        <v>2594</v>
      </c>
      <c r="D1722" s="44" t="str">
        <f t="shared" si="26"/>
        <v>熊本県熊本市東区</v>
      </c>
      <c r="E1722" s="47" t="s">
        <v>2593</v>
      </c>
    </row>
    <row r="1723" spans="1:5" x14ac:dyDescent="0.4">
      <c r="A1723" s="46" t="str">
        <f>B1723&amp;COUNTIF($B$2:B1723,B1723)</f>
        <v>熊本県3</v>
      </c>
      <c r="B1723" s="44" t="s">
        <v>1963</v>
      </c>
      <c r="C1723" s="44" t="s">
        <v>2595</v>
      </c>
      <c r="D1723" s="44" t="str">
        <f t="shared" si="26"/>
        <v>熊本県熊本市西区</v>
      </c>
      <c r="E1723" s="47" t="s">
        <v>2593</v>
      </c>
    </row>
    <row r="1724" spans="1:5" x14ac:dyDescent="0.4">
      <c r="A1724" s="46" t="str">
        <f>B1724&amp;COUNTIF($B$2:B1724,B1724)</f>
        <v>熊本県4</v>
      </c>
      <c r="B1724" s="44" t="s">
        <v>1963</v>
      </c>
      <c r="C1724" s="44" t="s">
        <v>2596</v>
      </c>
      <c r="D1724" s="44" t="str">
        <f t="shared" si="26"/>
        <v>熊本県熊本市南区</v>
      </c>
      <c r="E1724" s="47" t="s">
        <v>2593</v>
      </c>
    </row>
    <row r="1725" spans="1:5" x14ac:dyDescent="0.4">
      <c r="A1725" s="46" t="str">
        <f>B1725&amp;COUNTIF($B$2:B1725,B1725)</f>
        <v>熊本県5</v>
      </c>
      <c r="B1725" s="44" t="s">
        <v>1963</v>
      </c>
      <c r="C1725" s="44" t="s">
        <v>2597</v>
      </c>
      <c r="D1725" s="44" t="str">
        <f t="shared" si="26"/>
        <v>熊本県熊本市北区</v>
      </c>
      <c r="E1725" s="47" t="s">
        <v>2593</v>
      </c>
    </row>
    <row r="1726" spans="1:5" x14ac:dyDescent="0.4">
      <c r="A1726" s="46" t="str">
        <f>B1726&amp;COUNTIF($B$2:B1726,B1726)</f>
        <v>熊本県6</v>
      </c>
      <c r="B1726" s="44" t="s">
        <v>1963</v>
      </c>
      <c r="C1726" s="44" t="s">
        <v>1964</v>
      </c>
      <c r="D1726" s="44" t="str">
        <f t="shared" si="26"/>
        <v>熊本県八代市</v>
      </c>
      <c r="E1726" s="47" t="s">
        <v>2598</v>
      </c>
    </row>
    <row r="1727" spans="1:5" x14ac:dyDescent="0.4">
      <c r="A1727" s="46" t="str">
        <f>B1727&amp;COUNTIF($B$2:B1727,B1727)</f>
        <v>熊本県7</v>
      </c>
      <c r="B1727" s="44" t="s">
        <v>1963</v>
      </c>
      <c r="C1727" s="44" t="s">
        <v>1965</v>
      </c>
      <c r="D1727" s="44" t="str">
        <f t="shared" si="26"/>
        <v>熊本県人吉市</v>
      </c>
      <c r="E1727" s="47" t="s">
        <v>2599</v>
      </c>
    </row>
    <row r="1728" spans="1:5" x14ac:dyDescent="0.4">
      <c r="A1728" s="46" t="str">
        <f>B1728&amp;COUNTIF($B$2:B1728,B1728)</f>
        <v>熊本県8</v>
      </c>
      <c r="B1728" s="44" t="s">
        <v>1963</v>
      </c>
      <c r="C1728" s="44" t="s">
        <v>1966</v>
      </c>
      <c r="D1728" s="44" t="str">
        <f t="shared" si="26"/>
        <v>熊本県荒尾市</v>
      </c>
      <c r="E1728" s="47" t="s">
        <v>2574</v>
      </c>
    </row>
    <row r="1729" spans="1:5" x14ac:dyDescent="0.4">
      <c r="A1729" s="46" t="str">
        <f>B1729&amp;COUNTIF($B$2:B1729,B1729)</f>
        <v>熊本県9</v>
      </c>
      <c r="B1729" s="44" t="s">
        <v>1963</v>
      </c>
      <c r="C1729" s="44" t="s">
        <v>1967</v>
      </c>
      <c r="D1729" s="44" t="str">
        <f t="shared" si="26"/>
        <v>熊本県水俣市</v>
      </c>
      <c r="E1729" s="47" t="s">
        <v>2600</v>
      </c>
    </row>
    <row r="1730" spans="1:5" x14ac:dyDescent="0.4">
      <c r="A1730" s="46" t="str">
        <f>B1730&amp;COUNTIF($B$2:B1730,B1730)</f>
        <v>熊本県10</v>
      </c>
      <c r="B1730" s="44" t="s">
        <v>1963</v>
      </c>
      <c r="C1730" s="44" t="s">
        <v>1968</v>
      </c>
      <c r="D1730" s="44" t="str">
        <f t="shared" ref="D1730:D1793" si="27">B1730&amp;C1730</f>
        <v>熊本県玉名市</v>
      </c>
      <c r="E1730" s="47" t="s">
        <v>2574</v>
      </c>
    </row>
    <row r="1731" spans="1:5" x14ac:dyDescent="0.4">
      <c r="A1731" s="46" t="str">
        <f>B1731&amp;COUNTIF($B$2:B1731,B1731)</f>
        <v>熊本県11</v>
      </c>
      <c r="B1731" s="44" t="s">
        <v>1963</v>
      </c>
      <c r="C1731" s="44" t="s">
        <v>1969</v>
      </c>
      <c r="D1731" s="44" t="str">
        <f t="shared" si="27"/>
        <v>熊本県山鹿市</v>
      </c>
      <c r="E1731" s="47" t="s">
        <v>2601</v>
      </c>
    </row>
    <row r="1732" spans="1:5" x14ac:dyDescent="0.4">
      <c r="A1732" s="46" t="str">
        <f>B1732&amp;COUNTIF($B$2:B1732,B1732)</f>
        <v>熊本県12</v>
      </c>
      <c r="B1732" s="44" t="s">
        <v>1963</v>
      </c>
      <c r="C1732" s="44" t="s">
        <v>1970</v>
      </c>
      <c r="D1732" s="44" t="str">
        <f t="shared" si="27"/>
        <v>熊本県菊池市</v>
      </c>
      <c r="E1732" s="47" t="s">
        <v>2602</v>
      </c>
    </row>
    <row r="1733" spans="1:5" x14ac:dyDescent="0.4">
      <c r="A1733" s="46" t="str">
        <f>B1733&amp;COUNTIF($B$2:B1733,B1733)</f>
        <v>熊本県13</v>
      </c>
      <c r="B1733" s="44" t="s">
        <v>1963</v>
      </c>
      <c r="C1733" s="44" t="s">
        <v>1971</v>
      </c>
      <c r="D1733" s="44" t="str">
        <f t="shared" si="27"/>
        <v>熊本県宇土市</v>
      </c>
      <c r="E1733" s="47" t="s">
        <v>2603</v>
      </c>
    </row>
    <row r="1734" spans="1:5" x14ac:dyDescent="0.4">
      <c r="A1734" s="46" t="str">
        <f>B1734&amp;COUNTIF($B$2:B1734,B1734)</f>
        <v>熊本県14</v>
      </c>
      <c r="B1734" s="44" t="s">
        <v>1963</v>
      </c>
      <c r="C1734" s="44" t="s">
        <v>1972</v>
      </c>
      <c r="D1734" s="44" t="str">
        <f t="shared" si="27"/>
        <v>熊本県上天草市</v>
      </c>
      <c r="E1734" s="47" t="s">
        <v>2604</v>
      </c>
    </row>
    <row r="1735" spans="1:5" x14ac:dyDescent="0.4">
      <c r="A1735" s="46" t="str">
        <f>B1735&amp;COUNTIF($B$2:B1735,B1735)</f>
        <v>熊本県15</v>
      </c>
      <c r="B1735" s="44" t="s">
        <v>1963</v>
      </c>
      <c r="C1735" s="44" t="s">
        <v>1973</v>
      </c>
      <c r="D1735" s="44" t="str">
        <f t="shared" si="27"/>
        <v>熊本県宇城市</v>
      </c>
      <c r="E1735" s="47" t="s">
        <v>2603</v>
      </c>
    </row>
    <row r="1736" spans="1:5" x14ac:dyDescent="0.4">
      <c r="A1736" s="46" t="str">
        <f>B1736&amp;COUNTIF($B$2:B1736,B1736)</f>
        <v>熊本県16</v>
      </c>
      <c r="B1736" s="44" t="s">
        <v>1963</v>
      </c>
      <c r="C1736" s="44" t="s">
        <v>1974</v>
      </c>
      <c r="D1736" s="44" t="str">
        <f t="shared" si="27"/>
        <v>熊本県阿蘇市</v>
      </c>
      <c r="E1736" s="47" t="s">
        <v>2605</v>
      </c>
    </row>
    <row r="1737" spans="1:5" x14ac:dyDescent="0.4">
      <c r="A1737" s="46" t="str">
        <f>B1737&amp;COUNTIF($B$2:B1737,B1737)</f>
        <v>熊本県17</v>
      </c>
      <c r="B1737" s="44" t="s">
        <v>1963</v>
      </c>
      <c r="C1737" s="44" t="s">
        <v>1975</v>
      </c>
      <c r="D1737" s="44" t="str">
        <f t="shared" si="27"/>
        <v>熊本県天草市</v>
      </c>
      <c r="E1737" s="47" t="s">
        <v>2604</v>
      </c>
    </row>
    <row r="1738" spans="1:5" x14ac:dyDescent="0.4">
      <c r="A1738" s="46" t="str">
        <f>B1738&amp;COUNTIF($B$2:B1738,B1738)</f>
        <v>熊本県18</v>
      </c>
      <c r="B1738" s="44" t="s">
        <v>1963</v>
      </c>
      <c r="C1738" s="44" t="s">
        <v>1976</v>
      </c>
      <c r="D1738" s="44" t="str">
        <f t="shared" si="27"/>
        <v>熊本県合志市</v>
      </c>
      <c r="E1738" s="47" t="s">
        <v>2602</v>
      </c>
    </row>
    <row r="1739" spans="1:5" x14ac:dyDescent="0.4">
      <c r="A1739" s="46" t="str">
        <f>B1739&amp;COUNTIF($B$2:B1739,B1739)</f>
        <v>熊本県19</v>
      </c>
      <c r="B1739" s="44" t="s">
        <v>1963</v>
      </c>
      <c r="C1739" s="44" t="s">
        <v>688</v>
      </c>
      <c r="D1739" s="44" t="str">
        <f t="shared" si="27"/>
        <v>熊本県美里町</v>
      </c>
      <c r="E1739" s="47" t="s">
        <v>2603</v>
      </c>
    </row>
    <row r="1740" spans="1:5" x14ac:dyDescent="0.4">
      <c r="A1740" s="46" t="str">
        <f>B1740&amp;COUNTIF($B$2:B1740,B1740)</f>
        <v>熊本県20</v>
      </c>
      <c r="B1740" s="44" t="s">
        <v>1963</v>
      </c>
      <c r="C1740" s="44" t="s">
        <v>1977</v>
      </c>
      <c r="D1740" s="44" t="str">
        <f t="shared" si="27"/>
        <v>熊本県玉東町</v>
      </c>
      <c r="E1740" s="47" t="s">
        <v>2574</v>
      </c>
    </row>
    <row r="1741" spans="1:5" x14ac:dyDescent="0.4">
      <c r="A1741" s="46" t="str">
        <f>B1741&amp;COUNTIF($B$2:B1741,B1741)</f>
        <v>熊本県21</v>
      </c>
      <c r="B1741" s="44" t="s">
        <v>1963</v>
      </c>
      <c r="C1741" s="44" t="s">
        <v>1978</v>
      </c>
      <c r="D1741" s="44" t="str">
        <f t="shared" si="27"/>
        <v>熊本県南関町</v>
      </c>
      <c r="E1741" s="47" t="s">
        <v>2574</v>
      </c>
    </row>
    <row r="1742" spans="1:5" x14ac:dyDescent="0.4">
      <c r="A1742" s="46" t="str">
        <f>B1742&amp;COUNTIF($B$2:B1742,B1742)</f>
        <v>熊本県22</v>
      </c>
      <c r="B1742" s="44" t="s">
        <v>1963</v>
      </c>
      <c r="C1742" s="44" t="s">
        <v>1979</v>
      </c>
      <c r="D1742" s="44" t="str">
        <f t="shared" si="27"/>
        <v>熊本県長洲町</v>
      </c>
      <c r="E1742" s="47" t="s">
        <v>2574</v>
      </c>
    </row>
    <row r="1743" spans="1:5" x14ac:dyDescent="0.4">
      <c r="A1743" s="46" t="str">
        <f>B1743&amp;COUNTIF($B$2:B1743,B1743)</f>
        <v>熊本県23</v>
      </c>
      <c r="B1743" s="44" t="s">
        <v>1963</v>
      </c>
      <c r="C1743" s="44" t="s">
        <v>1980</v>
      </c>
      <c r="D1743" s="44" t="str">
        <f t="shared" si="27"/>
        <v>熊本県和水町</v>
      </c>
      <c r="E1743" s="47" t="s">
        <v>2574</v>
      </c>
    </row>
    <row r="1744" spans="1:5" x14ac:dyDescent="0.4">
      <c r="A1744" s="46" t="str">
        <f>B1744&amp;COUNTIF($B$2:B1744,B1744)</f>
        <v>熊本県24</v>
      </c>
      <c r="B1744" s="44" t="s">
        <v>1963</v>
      </c>
      <c r="C1744" s="44" t="s">
        <v>1981</v>
      </c>
      <c r="D1744" s="44" t="str">
        <f t="shared" si="27"/>
        <v>熊本県大津町</v>
      </c>
      <c r="E1744" s="47" t="s">
        <v>2602</v>
      </c>
    </row>
    <row r="1745" spans="1:5" x14ac:dyDescent="0.4">
      <c r="A1745" s="46" t="str">
        <f>B1745&amp;COUNTIF($B$2:B1745,B1745)</f>
        <v>熊本県25</v>
      </c>
      <c r="B1745" s="44" t="s">
        <v>1963</v>
      </c>
      <c r="C1745" s="44" t="s">
        <v>1982</v>
      </c>
      <c r="D1745" s="44" t="str">
        <f t="shared" si="27"/>
        <v>熊本県菊陽町</v>
      </c>
      <c r="E1745" s="47" t="s">
        <v>2602</v>
      </c>
    </row>
    <row r="1746" spans="1:5" x14ac:dyDescent="0.4">
      <c r="A1746" s="46" t="str">
        <f>B1746&amp;COUNTIF($B$2:B1746,B1746)</f>
        <v>熊本県26</v>
      </c>
      <c r="B1746" s="44" t="s">
        <v>1963</v>
      </c>
      <c r="C1746" s="44" t="s">
        <v>1983</v>
      </c>
      <c r="D1746" s="44" t="str">
        <f t="shared" si="27"/>
        <v>熊本県南小国町</v>
      </c>
      <c r="E1746" s="47" t="s">
        <v>2605</v>
      </c>
    </row>
    <row r="1747" spans="1:5" x14ac:dyDescent="0.4">
      <c r="A1747" s="46" t="str">
        <f>B1747&amp;COUNTIF($B$2:B1747,B1747)</f>
        <v>熊本県27</v>
      </c>
      <c r="B1747" s="44" t="s">
        <v>1963</v>
      </c>
      <c r="C1747" s="44" t="s">
        <v>747</v>
      </c>
      <c r="D1747" s="44" t="str">
        <f t="shared" si="27"/>
        <v>熊本県小国町</v>
      </c>
      <c r="E1747" s="47" t="s">
        <v>2605</v>
      </c>
    </row>
    <row r="1748" spans="1:5" x14ac:dyDescent="0.4">
      <c r="A1748" s="46" t="str">
        <f>B1748&amp;COUNTIF($B$2:B1748,B1748)</f>
        <v>熊本県28</v>
      </c>
      <c r="B1748" s="44" t="s">
        <v>1963</v>
      </c>
      <c r="C1748" s="44" t="s">
        <v>1984</v>
      </c>
      <c r="D1748" s="44" t="str">
        <f t="shared" si="27"/>
        <v>熊本県産山村</v>
      </c>
      <c r="E1748" s="47" t="s">
        <v>2605</v>
      </c>
    </row>
    <row r="1749" spans="1:5" x14ac:dyDescent="0.4">
      <c r="A1749" s="46" t="str">
        <f>B1749&amp;COUNTIF($B$2:B1749,B1749)</f>
        <v>熊本県29</v>
      </c>
      <c r="B1749" s="44" t="s">
        <v>1963</v>
      </c>
      <c r="C1749" s="44" t="s">
        <v>1274</v>
      </c>
      <c r="D1749" s="44" t="str">
        <f t="shared" si="27"/>
        <v>熊本県高森町</v>
      </c>
      <c r="E1749" s="47" t="s">
        <v>2605</v>
      </c>
    </row>
    <row r="1750" spans="1:5" x14ac:dyDescent="0.4">
      <c r="A1750" s="46" t="str">
        <f>B1750&amp;COUNTIF($B$2:B1750,B1750)</f>
        <v>熊本県30</v>
      </c>
      <c r="B1750" s="44" t="s">
        <v>1963</v>
      </c>
      <c r="C1750" s="44" t="s">
        <v>1985</v>
      </c>
      <c r="D1750" s="44" t="str">
        <f t="shared" si="27"/>
        <v>熊本県西原村</v>
      </c>
      <c r="E1750" s="47" t="s">
        <v>2605</v>
      </c>
    </row>
    <row r="1751" spans="1:5" x14ac:dyDescent="0.4">
      <c r="A1751" s="46" t="str">
        <f>B1751&amp;COUNTIF($B$2:B1751,B1751)</f>
        <v>熊本県31</v>
      </c>
      <c r="B1751" s="44" t="s">
        <v>1963</v>
      </c>
      <c r="C1751" s="44" t="s">
        <v>1986</v>
      </c>
      <c r="D1751" s="44" t="str">
        <f t="shared" si="27"/>
        <v>熊本県南阿蘇村</v>
      </c>
      <c r="E1751" s="47" t="s">
        <v>2605</v>
      </c>
    </row>
    <row r="1752" spans="1:5" x14ac:dyDescent="0.4">
      <c r="A1752" s="46" t="str">
        <f>B1752&amp;COUNTIF($B$2:B1752,B1752)</f>
        <v>熊本県32</v>
      </c>
      <c r="B1752" s="44" t="s">
        <v>1963</v>
      </c>
      <c r="C1752" s="44" t="s">
        <v>1987</v>
      </c>
      <c r="D1752" s="44" t="str">
        <f t="shared" si="27"/>
        <v>熊本県御船町</v>
      </c>
      <c r="E1752" s="47" t="s">
        <v>2593</v>
      </c>
    </row>
    <row r="1753" spans="1:5" x14ac:dyDescent="0.4">
      <c r="A1753" s="46" t="str">
        <f>B1753&amp;COUNTIF($B$2:B1753,B1753)</f>
        <v>熊本県33</v>
      </c>
      <c r="B1753" s="44" t="s">
        <v>1963</v>
      </c>
      <c r="C1753" s="44" t="s">
        <v>1988</v>
      </c>
      <c r="D1753" s="44" t="str">
        <f t="shared" si="27"/>
        <v>熊本県嘉島町</v>
      </c>
      <c r="E1753" s="47" t="s">
        <v>2593</v>
      </c>
    </row>
    <row r="1754" spans="1:5" x14ac:dyDescent="0.4">
      <c r="A1754" s="46" t="str">
        <f>B1754&amp;COUNTIF($B$2:B1754,B1754)</f>
        <v>熊本県34</v>
      </c>
      <c r="B1754" s="44" t="s">
        <v>1963</v>
      </c>
      <c r="C1754" s="44" t="s">
        <v>1989</v>
      </c>
      <c r="D1754" s="44" t="str">
        <f t="shared" si="27"/>
        <v>熊本県益城町</v>
      </c>
      <c r="E1754" s="47" t="s">
        <v>2593</v>
      </c>
    </row>
    <row r="1755" spans="1:5" x14ac:dyDescent="0.4">
      <c r="A1755" s="46" t="str">
        <f>B1755&amp;COUNTIF($B$2:B1755,B1755)</f>
        <v>熊本県35</v>
      </c>
      <c r="B1755" s="44" t="s">
        <v>1963</v>
      </c>
      <c r="C1755" s="44" t="s">
        <v>1990</v>
      </c>
      <c r="D1755" s="44" t="str">
        <f t="shared" si="27"/>
        <v>熊本県甲佐町</v>
      </c>
      <c r="E1755" s="47" t="s">
        <v>2593</v>
      </c>
    </row>
    <row r="1756" spans="1:5" x14ac:dyDescent="0.4">
      <c r="A1756" s="46" t="str">
        <f>B1756&amp;COUNTIF($B$2:B1756,B1756)</f>
        <v>熊本県36</v>
      </c>
      <c r="B1756" s="44" t="s">
        <v>1963</v>
      </c>
      <c r="C1756" s="44" t="s">
        <v>1991</v>
      </c>
      <c r="D1756" s="44" t="str">
        <f t="shared" si="27"/>
        <v>熊本県山都町</v>
      </c>
      <c r="E1756" s="47" t="s">
        <v>2593</v>
      </c>
    </row>
    <row r="1757" spans="1:5" x14ac:dyDescent="0.4">
      <c r="A1757" s="46" t="str">
        <f>B1757&amp;COUNTIF($B$2:B1757,B1757)</f>
        <v>熊本県37</v>
      </c>
      <c r="B1757" s="44" t="s">
        <v>1963</v>
      </c>
      <c r="C1757" s="44" t="s">
        <v>1992</v>
      </c>
      <c r="D1757" s="44" t="str">
        <f t="shared" si="27"/>
        <v>熊本県氷川町</v>
      </c>
      <c r="E1757" s="47" t="s">
        <v>2598</v>
      </c>
    </row>
    <row r="1758" spans="1:5" x14ac:dyDescent="0.4">
      <c r="A1758" s="46" t="str">
        <f>B1758&amp;COUNTIF($B$2:B1758,B1758)</f>
        <v>熊本県38</v>
      </c>
      <c r="B1758" s="44" t="s">
        <v>1963</v>
      </c>
      <c r="C1758" s="44" t="s">
        <v>1993</v>
      </c>
      <c r="D1758" s="44" t="str">
        <f t="shared" si="27"/>
        <v>熊本県芦北町</v>
      </c>
      <c r="E1758" s="47" t="s">
        <v>2600</v>
      </c>
    </row>
    <row r="1759" spans="1:5" x14ac:dyDescent="0.4">
      <c r="A1759" s="46" t="str">
        <f>B1759&amp;COUNTIF($B$2:B1759,B1759)</f>
        <v>熊本県39</v>
      </c>
      <c r="B1759" s="44" t="s">
        <v>1963</v>
      </c>
      <c r="C1759" s="44" t="s">
        <v>1994</v>
      </c>
      <c r="D1759" s="44" t="str">
        <f t="shared" si="27"/>
        <v>熊本県津奈木町</v>
      </c>
      <c r="E1759" s="47" t="s">
        <v>2600</v>
      </c>
    </row>
    <row r="1760" spans="1:5" x14ac:dyDescent="0.4">
      <c r="A1760" s="46" t="str">
        <f>B1760&amp;COUNTIF($B$2:B1760,B1760)</f>
        <v>熊本県40</v>
      </c>
      <c r="B1760" s="44" t="s">
        <v>1963</v>
      </c>
      <c r="C1760" s="44" t="s">
        <v>1995</v>
      </c>
      <c r="D1760" s="44" t="str">
        <f t="shared" si="27"/>
        <v>熊本県錦町</v>
      </c>
      <c r="E1760" s="47" t="s">
        <v>2599</v>
      </c>
    </row>
    <row r="1761" spans="1:5" x14ac:dyDescent="0.4">
      <c r="A1761" s="46" t="str">
        <f>B1761&amp;COUNTIF($B$2:B1761,B1761)</f>
        <v>熊本県41</v>
      </c>
      <c r="B1761" s="44" t="s">
        <v>1963</v>
      </c>
      <c r="C1761" s="44" t="s">
        <v>1996</v>
      </c>
      <c r="D1761" s="44" t="str">
        <f t="shared" si="27"/>
        <v>熊本県多良木町</v>
      </c>
      <c r="E1761" s="47" t="s">
        <v>2599</v>
      </c>
    </row>
    <row r="1762" spans="1:5" x14ac:dyDescent="0.4">
      <c r="A1762" s="46" t="str">
        <f>B1762&amp;COUNTIF($B$2:B1762,B1762)</f>
        <v>熊本県42</v>
      </c>
      <c r="B1762" s="44" t="s">
        <v>1963</v>
      </c>
      <c r="C1762" s="44" t="s">
        <v>1997</v>
      </c>
      <c r="D1762" s="44" t="str">
        <f t="shared" si="27"/>
        <v>熊本県湯前町</v>
      </c>
      <c r="E1762" s="47" t="s">
        <v>2599</v>
      </c>
    </row>
    <row r="1763" spans="1:5" x14ac:dyDescent="0.4">
      <c r="A1763" s="46" t="str">
        <f>B1763&amp;COUNTIF($B$2:B1763,B1763)</f>
        <v>熊本県43</v>
      </c>
      <c r="B1763" s="44" t="s">
        <v>1963</v>
      </c>
      <c r="C1763" s="44" t="s">
        <v>1998</v>
      </c>
      <c r="D1763" s="44" t="str">
        <f t="shared" si="27"/>
        <v>熊本県水上村</v>
      </c>
      <c r="E1763" s="47" t="s">
        <v>2599</v>
      </c>
    </row>
    <row r="1764" spans="1:5" x14ac:dyDescent="0.4">
      <c r="A1764" s="46" t="str">
        <f>B1764&amp;COUNTIF($B$2:B1764,B1764)</f>
        <v>熊本県44</v>
      </c>
      <c r="B1764" s="44" t="s">
        <v>1963</v>
      </c>
      <c r="C1764" s="44" t="s">
        <v>1999</v>
      </c>
      <c r="D1764" s="44" t="str">
        <f t="shared" si="27"/>
        <v>熊本県相良村</v>
      </c>
      <c r="E1764" s="47" t="s">
        <v>2599</v>
      </c>
    </row>
    <row r="1765" spans="1:5" x14ac:dyDescent="0.4">
      <c r="A1765" s="46" t="str">
        <f>B1765&amp;COUNTIF($B$2:B1765,B1765)</f>
        <v>熊本県45</v>
      </c>
      <c r="B1765" s="44" t="s">
        <v>1963</v>
      </c>
      <c r="C1765" s="44" t="s">
        <v>2000</v>
      </c>
      <c r="D1765" s="44" t="str">
        <f t="shared" si="27"/>
        <v>熊本県五木村</v>
      </c>
      <c r="E1765" s="47" t="s">
        <v>2599</v>
      </c>
    </row>
    <row r="1766" spans="1:5" x14ac:dyDescent="0.4">
      <c r="A1766" s="46" t="str">
        <f>B1766&amp;COUNTIF($B$2:B1766,B1766)</f>
        <v>熊本県46</v>
      </c>
      <c r="B1766" s="44" t="s">
        <v>1963</v>
      </c>
      <c r="C1766" s="44" t="s">
        <v>2001</v>
      </c>
      <c r="D1766" s="44" t="str">
        <f t="shared" si="27"/>
        <v>熊本県山江村</v>
      </c>
      <c r="E1766" s="47" t="s">
        <v>2599</v>
      </c>
    </row>
    <row r="1767" spans="1:5" x14ac:dyDescent="0.4">
      <c r="A1767" s="46" t="str">
        <f>B1767&amp;COUNTIF($B$2:B1767,B1767)</f>
        <v>熊本県47</v>
      </c>
      <c r="B1767" s="44" t="s">
        <v>1963</v>
      </c>
      <c r="C1767" s="44" t="s">
        <v>2002</v>
      </c>
      <c r="D1767" s="44" t="str">
        <f t="shared" si="27"/>
        <v>熊本県球磨村</v>
      </c>
      <c r="E1767" s="47" t="s">
        <v>2599</v>
      </c>
    </row>
    <row r="1768" spans="1:5" x14ac:dyDescent="0.4">
      <c r="A1768" s="46" t="str">
        <f>B1768&amp;COUNTIF($B$2:B1768,B1768)</f>
        <v>熊本県48</v>
      </c>
      <c r="B1768" s="44" t="s">
        <v>1963</v>
      </c>
      <c r="C1768" s="44" t="s">
        <v>2003</v>
      </c>
      <c r="D1768" s="44" t="str">
        <f t="shared" si="27"/>
        <v>熊本県あさぎり町</v>
      </c>
      <c r="E1768" s="47" t="s">
        <v>2599</v>
      </c>
    </row>
    <row r="1769" spans="1:5" x14ac:dyDescent="0.4">
      <c r="A1769" s="46" t="str">
        <f>B1769&amp;COUNTIF($B$2:B1769,B1769)</f>
        <v>熊本県49</v>
      </c>
      <c r="B1769" s="44" t="s">
        <v>1963</v>
      </c>
      <c r="C1769" s="44" t="s">
        <v>2004</v>
      </c>
      <c r="D1769" s="44" t="str">
        <f t="shared" si="27"/>
        <v>熊本県苓北町</v>
      </c>
      <c r="E1769" s="47" t="s">
        <v>2604</v>
      </c>
    </row>
    <row r="1770" spans="1:5" x14ac:dyDescent="0.4">
      <c r="A1770" s="46" t="str">
        <f>B1770&amp;COUNTIF($B$2:B1770,B1770)</f>
        <v>大分県1</v>
      </c>
      <c r="B1770" s="44" t="s">
        <v>2005</v>
      </c>
      <c r="C1770" s="44" t="s">
        <v>2006</v>
      </c>
      <c r="D1770" s="44" t="str">
        <f t="shared" si="27"/>
        <v>大分県大分市</v>
      </c>
      <c r="E1770" s="47" t="s">
        <v>2507</v>
      </c>
    </row>
    <row r="1771" spans="1:5" x14ac:dyDescent="0.4">
      <c r="A1771" s="46" t="str">
        <f>B1771&amp;COUNTIF($B$2:B1771,B1771)</f>
        <v>大分県2</v>
      </c>
      <c r="B1771" s="44" t="s">
        <v>2005</v>
      </c>
      <c r="C1771" s="44" t="s">
        <v>2007</v>
      </c>
      <c r="D1771" s="44" t="str">
        <f t="shared" si="27"/>
        <v>大分県別府市</v>
      </c>
      <c r="E1771" s="47" t="s">
        <v>2255</v>
      </c>
    </row>
    <row r="1772" spans="1:5" x14ac:dyDescent="0.4">
      <c r="A1772" s="46" t="str">
        <f>B1772&amp;COUNTIF($B$2:B1772,B1772)</f>
        <v>大分県3</v>
      </c>
      <c r="B1772" s="44" t="s">
        <v>2005</v>
      </c>
      <c r="C1772" s="44" t="s">
        <v>2008</v>
      </c>
      <c r="D1772" s="44" t="str">
        <f t="shared" si="27"/>
        <v>大分県中津市</v>
      </c>
      <c r="E1772" s="47" t="s">
        <v>2250</v>
      </c>
    </row>
    <row r="1773" spans="1:5" x14ac:dyDescent="0.4">
      <c r="A1773" s="46" t="str">
        <f>B1773&amp;COUNTIF($B$2:B1773,B1773)</f>
        <v>大分県4</v>
      </c>
      <c r="B1773" s="44" t="s">
        <v>2005</v>
      </c>
      <c r="C1773" s="44" t="s">
        <v>2009</v>
      </c>
      <c r="D1773" s="44" t="str">
        <f t="shared" si="27"/>
        <v>大分県日田市</v>
      </c>
      <c r="E1773" s="47" t="s">
        <v>2254</v>
      </c>
    </row>
    <row r="1774" spans="1:5" x14ac:dyDescent="0.4">
      <c r="A1774" s="46" t="str">
        <f>B1774&amp;COUNTIF($B$2:B1774,B1774)</f>
        <v>大分県5</v>
      </c>
      <c r="B1774" s="44" t="s">
        <v>2005</v>
      </c>
      <c r="C1774" s="44" t="s">
        <v>2010</v>
      </c>
      <c r="D1774" s="44" t="str">
        <f t="shared" si="27"/>
        <v>大分県佐伯市</v>
      </c>
      <c r="E1774" s="47" t="s">
        <v>2251</v>
      </c>
    </row>
    <row r="1775" spans="1:5" x14ac:dyDescent="0.4">
      <c r="A1775" s="46" t="str">
        <f>B1775&amp;COUNTIF($B$2:B1775,B1775)</f>
        <v>大分県6</v>
      </c>
      <c r="B1775" s="44" t="s">
        <v>2005</v>
      </c>
      <c r="C1775" s="44" t="s">
        <v>2011</v>
      </c>
      <c r="D1775" s="44" t="str">
        <f t="shared" si="27"/>
        <v>大分県臼杵市</v>
      </c>
      <c r="E1775" s="47" t="s">
        <v>2507</v>
      </c>
    </row>
    <row r="1776" spans="1:5" x14ac:dyDescent="0.4">
      <c r="A1776" s="46" t="str">
        <f>B1776&amp;COUNTIF($B$2:B1776,B1776)</f>
        <v>大分県7</v>
      </c>
      <c r="B1776" s="44" t="s">
        <v>2005</v>
      </c>
      <c r="C1776" s="44" t="s">
        <v>2012</v>
      </c>
      <c r="D1776" s="44" t="str">
        <f t="shared" si="27"/>
        <v>大分県津久見市</v>
      </c>
      <c r="E1776" s="47" t="s">
        <v>2507</v>
      </c>
    </row>
    <row r="1777" spans="1:5" x14ac:dyDescent="0.4">
      <c r="A1777" s="46" t="str">
        <f>B1777&amp;COUNTIF($B$2:B1777,B1777)</f>
        <v>大分県8</v>
      </c>
      <c r="B1777" s="44" t="s">
        <v>2005</v>
      </c>
      <c r="C1777" s="44" t="s">
        <v>2013</v>
      </c>
      <c r="D1777" s="44" t="str">
        <f t="shared" si="27"/>
        <v>大分県竹田市</v>
      </c>
      <c r="E1777" s="47" t="s">
        <v>2606</v>
      </c>
    </row>
    <row r="1778" spans="1:5" x14ac:dyDescent="0.4">
      <c r="A1778" s="46" t="str">
        <f>B1778&amp;COUNTIF($B$2:B1778,B1778)</f>
        <v>大分県9</v>
      </c>
      <c r="B1778" s="44" t="s">
        <v>2005</v>
      </c>
      <c r="C1778" s="44" t="s">
        <v>2014</v>
      </c>
      <c r="D1778" s="44" t="str">
        <f t="shared" si="27"/>
        <v>大分県豊後高田市</v>
      </c>
      <c r="E1778" s="47" t="s">
        <v>2250</v>
      </c>
    </row>
    <row r="1779" spans="1:5" x14ac:dyDescent="0.4">
      <c r="A1779" s="46" t="str">
        <f>B1779&amp;COUNTIF($B$2:B1779,B1779)</f>
        <v>大分県10</v>
      </c>
      <c r="B1779" s="44" t="s">
        <v>2005</v>
      </c>
      <c r="C1779" s="44" t="s">
        <v>2015</v>
      </c>
      <c r="D1779" s="44" t="str">
        <f t="shared" si="27"/>
        <v>大分県杵築市</v>
      </c>
      <c r="E1779" s="47" t="s">
        <v>2255</v>
      </c>
    </row>
    <row r="1780" spans="1:5" x14ac:dyDescent="0.4">
      <c r="A1780" s="46" t="str">
        <f>B1780&amp;COUNTIF($B$2:B1780,B1780)</f>
        <v>大分県11</v>
      </c>
      <c r="B1780" s="44" t="s">
        <v>2005</v>
      </c>
      <c r="C1780" s="44" t="s">
        <v>2016</v>
      </c>
      <c r="D1780" s="44" t="str">
        <f t="shared" si="27"/>
        <v>大分県宇佐市</v>
      </c>
      <c r="E1780" s="47" t="s">
        <v>2250</v>
      </c>
    </row>
    <row r="1781" spans="1:5" x14ac:dyDescent="0.4">
      <c r="A1781" s="46" t="str">
        <f>B1781&amp;COUNTIF($B$2:B1781,B1781)</f>
        <v>大分県12</v>
      </c>
      <c r="B1781" s="44" t="s">
        <v>2005</v>
      </c>
      <c r="C1781" s="44" t="s">
        <v>2017</v>
      </c>
      <c r="D1781" s="44" t="str">
        <f t="shared" si="27"/>
        <v>大分県豊後大野市</v>
      </c>
      <c r="E1781" s="47" t="s">
        <v>2606</v>
      </c>
    </row>
    <row r="1782" spans="1:5" x14ac:dyDescent="0.4">
      <c r="A1782" s="46" t="str">
        <f>B1782&amp;COUNTIF($B$2:B1782,B1782)</f>
        <v>大分県13</v>
      </c>
      <c r="B1782" s="44" t="s">
        <v>2005</v>
      </c>
      <c r="C1782" s="44" t="s">
        <v>2018</v>
      </c>
      <c r="D1782" s="44" t="str">
        <f t="shared" si="27"/>
        <v>大分県由布市</v>
      </c>
      <c r="E1782" s="47" t="s">
        <v>2507</v>
      </c>
    </row>
    <row r="1783" spans="1:5" x14ac:dyDescent="0.4">
      <c r="A1783" s="46" t="str">
        <f>B1783&amp;COUNTIF($B$2:B1783,B1783)</f>
        <v>大分県14</v>
      </c>
      <c r="B1783" s="44" t="s">
        <v>2005</v>
      </c>
      <c r="C1783" s="44" t="s">
        <v>2019</v>
      </c>
      <c r="D1783" s="44" t="str">
        <f t="shared" si="27"/>
        <v>大分県国東市</v>
      </c>
      <c r="E1783" s="47" t="s">
        <v>2255</v>
      </c>
    </row>
    <row r="1784" spans="1:5" x14ac:dyDescent="0.4">
      <c r="A1784" s="46" t="str">
        <f>B1784&amp;COUNTIF($B$2:B1784,B1784)</f>
        <v>大分県15</v>
      </c>
      <c r="B1784" s="44" t="s">
        <v>2005</v>
      </c>
      <c r="C1784" s="44" t="s">
        <v>2020</v>
      </c>
      <c r="D1784" s="44" t="str">
        <f t="shared" si="27"/>
        <v>大分県姫島村</v>
      </c>
      <c r="E1784" s="47" t="s">
        <v>2255</v>
      </c>
    </row>
    <row r="1785" spans="1:5" x14ac:dyDescent="0.4">
      <c r="A1785" s="46" t="str">
        <f>B1785&amp;COUNTIF($B$2:B1785,B1785)</f>
        <v>大分県16</v>
      </c>
      <c r="B1785" s="44" t="s">
        <v>2005</v>
      </c>
      <c r="C1785" s="44" t="s">
        <v>2021</v>
      </c>
      <c r="D1785" s="44" t="str">
        <f t="shared" si="27"/>
        <v>大分県日出町</v>
      </c>
      <c r="E1785" s="47" t="s">
        <v>2255</v>
      </c>
    </row>
    <row r="1786" spans="1:5" x14ac:dyDescent="0.4">
      <c r="A1786" s="46" t="str">
        <f>B1786&amp;COUNTIF($B$2:B1786,B1786)</f>
        <v>大分県17</v>
      </c>
      <c r="B1786" s="44" t="s">
        <v>2005</v>
      </c>
      <c r="C1786" s="44" t="s">
        <v>2022</v>
      </c>
      <c r="D1786" s="44" t="str">
        <f t="shared" si="27"/>
        <v>大分県九重町</v>
      </c>
      <c r="E1786" s="47" t="s">
        <v>2254</v>
      </c>
    </row>
    <row r="1787" spans="1:5" x14ac:dyDescent="0.4">
      <c r="A1787" s="46" t="str">
        <f>B1787&amp;COUNTIF($B$2:B1787,B1787)</f>
        <v>大分県18</v>
      </c>
      <c r="B1787" s="44" t="s">
        <v>2005</v>
      </c>
      <c r="C1787" s="44" t="s">
        <v>2023</v>
      </c>
      <c r="D1787" s="44" t="str">
        <f t="shared" si="27"/>
        <v>大分県玖珠町</v>
      </c>
      <c r="E1787" s="47" t="s">
        <v>2254</v>
      </c>
    </row>
    <row r="1788" spans="1:5" x14ac:dyDescent="0.4">
      <c r="A1788" s="46" t="str">
        <f>B1788&amp;COUNTIF($B$2:B1788,B1788)</f>
        <v>宮崎県1</v>
      </c>
      <c r="B1788" s="44" t="s">
        <v>2024</v>
      </c>
      <c r="C1788" s="44" t="s">
        <v>2025</v>
      </c>
      <c r="D1788" s="44" t="str">
        <f t="shared" si="27"/>
        <v>宮崎県宮崎市</v>
      </c>
      <c r="E1788" s="47" t="s">
        <v>2607</v>
      </c>
    </row>
    <row r="1789" spans="1:5" x14ac:dyDescent="0.4">
      <c r="A1789" s="46" t="str">
        <f>B1789&amp;COUNTIF($B$2:B1789,B1789)</f>
        <v>宮崎県2</v>
      </c>
      <c r="B1789" s="44" t="s">
        <v>2024</v>
      </c>
      <c r="C1789" s="44" t="s">
        <v>2026</v>
      </c>
      <c r="D1789" s="44" t="str">
        <f t="shared" si="27"/>
        <v>宮崎県都城市</v>
      </c>
      <c r="E1789" s="47" t="s">
        <v>2608</v>
      </c>
    </row>
    <row r="1790" spans="1:5" x14ac:dyDescent="0.4">
      <c r="A1790" s="46" t="str">
        <f>B1790&amp;COUNTIF($B$2:B1790,B1790)</f>
        <v>宮崎県3</v>
      </c>
      <c r="B1790" s="44" t="s">
        <v>2024</v>
      </c>
      <c r="C1790" s="44" t="s">
        <v>2027</v>
      </c>
      <c r="D1790" s="44" t="str">
        <f t="shared" si="27"/>
        <v>宮崎県延岡市</v>
      </c>
      <c r="E1790" s="47" t="s">
        <v>2609</v>
      </c>
    </row>
    <row r="1791" spans="1:5" x14ac:dyDescent="0.4">
      <c r="A1791" s="46" t="str">
        <f>B1791&amp;COUNTIF($B$2:B1791,B1791)</f>
        <v>宮崎県4</v>
      </c>
      <c r="B1791" s="44" t="s">
        <v>2024</v>
      </c>
      <c r="C1791" s="44" t="s">
        <v>2028</v>
      </c>
      <c r="D1791" s="44" t="str">
        <f t="shared" si="27"/>
        <v>宮崎県日南市</v>
      </c>
      <c r="E1791" s="47" t="s">
        <v>2610</v>
      </c>
    </row>
    <row r="1792" spans="1:5" x14ac:dyDescent="0.4">
      <c r="A1792" s="46" t="str">
        <f>B1792&amp;COUNTIF($B$2:B1792,B1792)</f>
        <v>宮崎県5</v>
      </c>
      <c r="B1792" s="44" t="s">
        <v>2024</v>
      </c>
      <c r="C1792" s="44" t="s">
        <v>2029</v>
      </c>
      <c r="D1792" s="44" t="str">
        <f t="shared" si="27"/>
        <v>宮崎県小林市</v>
      </c>
      <c r="E1792" s="47" t="s">
        <v>2611</v>
      </c>
    </row>
    <row r="1793" spans="1:5" x14ac:dyDescent="0.4">
      <c r="A1793" s="46" t="str">
        <f>B1793&amp;COUNTIF($B$2:B1793,B1793)</f>
        <v>宮崎県6</v>
      </c>
      <c r="B1793" s="44" t="s">
        <v>2024</v>
      </c>
      <c r="C1793" s="44" t="s">
        <v>2030</v>
      </c>
      <c r="D1793" s="44" t="str">
        <f t="shared" si="27"/>
        <v>宮崎県日向市</v>
      </c>
      <c r="E1793" s="47" t="s">
        <v>2612</v>
      </c>
    </row>
    <row r="1794" spans="1:5" x14ac:dyDescent="0.4">
      <c r="A1794" s="46" t="str">
        <f>B1794&amp;COUNTIF($B$2:B1794,B1794)</f>
        <v>宮崎県7</v>
      </c>
      <c r="B1794" s="44" t="s">
        <v>2024</v>
      </c>
      <c r="C1794" s="44" t="s">
        <v>2031</v>
      </c>
      <c r="D1794" s="44" t="str">
        <f t="shared" ref="D1794:D1857" si="28">B1794&amp;C1794</f>
        <v>宮崎県串間市</v>
      </c>
      <c r="E1794" s="47" t="s">
        <v>2610</v>
      </c>
    </row>
    <row r="1795" spans="1:5" x14ac:dyDescent="0.4">
      <c r="A1795" s="46" t="str">
        <f>B1795&amp;COUNTIF($B$2:B1795,B1795)</f>
        <v>宮崎県8</v>
      </c>
      <c r="B1795" s="44" t="s">
        <v>2024</v>
      </c>
      <c r="C1795" s="44" t="s">
        <v>2032</v>
      </c>
      <c r="D1795" s="44" t="str">
        <f t="shared" si="28"/>
        <v>宮崎県西都市</v>
      </c>
      <c r="E1795" s="47" t="s">
        <v>2613</v>
      </c>
    </row>
    <row r="1796" spans="1:5" x14ac:dyDescent="0.4">
      <c r="A1796" s="46" t="str">
        <f>B1796&amp;COUNTIF($B$2:B1796,B1796)</f>
        <v>宮崎県9</v>
      </c>
      <c r="B1796" s="44" t="s">
        <v>2024</v>
      </c>
      <c r="C1796" s="44" t="s">
        <v>2033</v>
      </c>
      <c r="D1796" s="44" t="str">
        <f t="shared" si="28"/>
        <v>宮崎県えびの市</v>
      </c>
      <c r="E1796" s="47" t="s">
        <v>2611</v>
      </c>
    </row>
    <row r="1797" spans="1:5" x14ac:dyDescent="0.4">
      <c r="A1797" s="46" t="str">
        <f>B1797&amp;COUNTIF($B$2:B1797,B1797)</f>
        <v>宮崎県10</v>
      </c>
      <c r="B1797" s="44" t="s">
        <v>2024</v>
      </c>
      <c r="C1797" s="44" t="s">
        <v>2034</v>
      </c>
      <c r="D1797" s="44" t="str">
        <f t="shared" si="28"/>
        <v>宮崎県三股町</v>
      </c>
      <c r="E1797" s="47" t="s">
        <v>2608</v>
      </c>
    </row>
    <row r="1798" spans="1:5" x14ac:dyDescent="0.4">
      <c r="A1798" s="46" t="str">
        <f>B1798&amp;COUNTIF($B$2:B1798,B1798)</f>
        <v>宮崎県11</v>
      </c>
      <c r="B1798" s="44" t="s">
        <v>2024</v>
      </c>
      <c r="C1798" s="44" t="s">
        <v>2035</v>
      </c>
      <c r="D1798" s="44" t="str">
        <f t="shared" si="28"/>
        <v>宮崎県高原町</v>
      </c>
      <c r="E1798" s="47" t="s">
        <v>2611</v>
      </c>
    </row>
    <row r="1799" spans="1:5" x14ac:dyDescent="0.4">
      <c r="A1799" s="46" t="str">
        <f>B1799&amp;COUNTIF($B$2:B1799,B1799)</f>
        <v>宮崎県12</v>
      </c>
      <c r="B1799" s="44" t="s">
        <v>2024</v>
      </c>
      <c r="C1799" s="44" t="s">
        <v>2036</v>
      </c>
      <c r="D1799" s="44" t="str">
        <f t="shared" si="28"/>
        <v>宮崎県国富町</v>
      </c>
      <c r="E1799" s="47" t="s">
        <v>2607</v>
      </c>
    </row>
    <row r="1800" spans="1:5" x14ac:dyDescent="0.4">
      <c r="A1800" s="46" t="str">
        <f>B1800&amp;COUNTIF($B$2:B1800,B1800)</f>
        <v>宮崎県13</v>
      </c>
      <c r="B1800" s="44" t="s">
        <v>2024</v>
      </c>
      <c r="C1800" s="44" t="s">
        <v>2037</v>
      </c>
      <c r="D1800" s="44" t="str">
        <f t="shared" si="28"/>
        <v>宮崎県綾町</v>
      </c>
      <c r="E1800" s="47" t="s">
        <v>2607</v>
      </c>
    </row>
    <row r="1801" spans="1:5" x14ac:dyDescent="0.4">
      <c r="A1801" s="46" t="str">
        <f>B1801&amp;COUNTIF($B$2:B1801,B1801)</f>
        <v>宮崎県14</v>
      </c>
      <c r="B1801" s="44" t="s">
        <v>2024</v>
      </c>
      <c r="C1801" s="44" t="s">
        <v>2038</v>
      </c>
      <c r="D1801" s="44" t="str">
        <f t="shared" si="28"/>
        <v>宮崎県高鍋町</v>
      </c>
      <c r="E1801" s="47" t="s">
        <v>2613</v>
      </c>
    </row>
    <row r="1802" spans="1:5" x14ac:dyDescent="0.4">
      <c r="A1802" s="46" t="str">
        <f>B1802&amp;COUNTIF($B$2:B1802,B1802)</f>
        <v>宮崎県15</v>
      </c>
      <c r="B1802" s="44" t="s">
        <v>2024</v>
      </c>
      <c r="C1802" s="44" t="s">
        <v>2039</v>
      </c>
      <c r="D1802" s="44" t="str">
        <f t="shared" si="28"/>
        <v>宮崎県新富町</v>
      </c>
      <c r="E1802" s="47" t="s">
        <v>2613</v>
      </c>
    </row>
    <row r="1803" spans="1:5" x14ac:dyDescent="0.4">
      <c r="A1803" s="46" t="str">
        <f>B1803&amp;COUNTIF($B$2:B1803,B1803)</f>
        <v>宮崎県16</v>
      </c>
      <c r="B1803" s="44" t="s">
        <v>2024</v>
      </c>
      <c r="C1803" s="44" t="s">
        <v>2040</v>
      </c>
      <c r="D1803" s="44" t="str">
        <f t="shared" si="28"/>
        <v>宮崎県西米良村</v>
      </c>
      <c r="E1803" s="47" t="s">
        <v>2613</v>
      </c>
    </row>
    <row r="1804" spans="1:5" x14ac:dyDescent="0.4">
      <c r="A1804" s="46" t="str">
        <f>B1804&amp;COUNTIF($B$2:B1804,B1804)</f>
        <v>宮崎県17</v>
      </c>
      <c r="B1804" s="44" t="s">
        <v>2024</v>
      </c>
      <c r="C1804" s="44" t="s">
        <v>2041</v>
      </c>
      <c r="D1804" s="44" t="str">
        <f t="shared" si="28"/>
        <v>宮崎県木城町</v>
      </c>
      <c r="E1804" s="47" t="s">
        <v>2613</v>
      </c>
    </row>
    <row r="1805" spans="1:5" x14ac:dyDescent="0.4">
      <c r="A1805" s="46" t="str">
        <f>B1805&amp;COUNTIF($B$2:B1805,B1805)</f>
        <v>宮崎県18</v>
      </c>
      <c r="B1805" s="44" t="s">
        <v>2024</v>
      </c>
      <c r="C1805" s="44" t="s">
        <v>2042</v>
      </c>
      <c r="D1805" s="44" t="str">
        <f t="shared" si="28"/>
        <v>宮崎県川南町</v>
      </c>
      <c r="E1805" s="47" t="s">
        <v>2613</v>
      </c>
    </row>
    <row r="1806" spans="1:5" x14ac:dyDescent="0.4">
      <c r="A1806" s="46" t="str">
        <f>B1806&amp;COUNTIF($B$2:B1806,B1806)</f>
        <v>宮崎県19</v>
      </c>
      <c r="B1806" s="44" t="s">
        <v>2024</v>
      </c>
      <c r="C1806" s="44" t="s">
        <v>2043</v>
      </c>
      <c r="D1806" s="44" t="str">
        <f t="shared" si="28"/>
        <v>宮崎県都農町</v>
      </c>
      <c r="E1806" s="47" t="s">
        <v>2613</v>
      </c>
    </row>
    <row r="1807" spans="1:5" x14ac:dyDescent="0.4">
      <c r="A1807" s="46" t="str">
        <f>B1807&amp;COUNTIF($B$2:B1807,B1807)</f>
        <v>宮崎県20</v>
      </c>
      <c r="B1807" s="44" t="s">
        <v>2024</v>
      </c>
      <c r="C1807" s="44" t="s">
        <v>2044</v>
      </c>
      <c r="D1807" s="44" t="str">
        <f t="shared" si="28"/>
        <v>宮崎県門川町</v>
      </c>
      <c r="E1807" s="47" t="s">
        <v>2612</v>
      </c>
    </row>
    <row r="1808" spans="1:5" x14ac:dyDescent="0.4">
      <c r="A1808" s="46" t="str">
        <f>B1808&amp;COUNTIF($B$2:B1808,B1808)</f>
        <v>宮崎県21</v>
      </c>
      <c r="B1808" s="44" t="s">
        <v>2024</v>
      </c>
      <c r="C1808" s="44" t="s">
        <v>2045</v>
      </c>
      <c r="D1808" s="44" t="str">
        <f t="shared" si="28"/>
        <v>宮崎県諸塚村</v>
      </c>
      <c r="E1808" s="47" t="s">
        <v>2612</v>
      </c>
    </row>
    <row r="1809" spans="1:5" x14ac:dyDescent="0.4">
      <c r="A1809" s="46" t="str">
        <f>B1809&amp;COUNTIF($B$2:B1809,B1809)</f>
        <v>宮崎県22</v>
      </c>
      <c r="B1809" s="44" t="s">
        <v>2024</v>
      </c>
      <c r="C1809" s="44" t="s">
        <v>2046</v>
      </c>
      <c r="D1809" s="44" t="str">
        <f t="shared" si="28"/>
        <v>宮崎県椎葉村</v>
      </c>
      <c r="E1809" s="47" t="s">
        <v>2612</v>
      </c>
    </row>
    <row r="1810" spans="1:5" x14ac:dyDescent="0.4">
      <c r="A1810" s="46" t="str">
        <f>B1810&amp;COUNTIF($B$2:B1810,B1810)</f>
        <v>宮崎県23</v>
      </c>
      <c r="B1810" s="44" t="s">
        <v>2024</v>
      </c>
      <c r="C1810" s="44" t="s">
        <v>714</v>
      </c>
      <c r="D1810" s="44" t="str">
        <f t="shared" si="28"/>
        <v>宮崎県美郷町</v>
      </c>
      <c r="E1810" s="47" t="s">
        <v>2612</v>
      </c>
    </row>
    <row r="1811" spans="1:5" x14ac:dyDescent="0.4">
      <c r="A1811" s="46" t="str">
        <f>B1811&amp;COUNTIF($B$2:B1811,B1811)</f>
        <v>宮崎県24</v>
      </c>
      <c r="B1811" s="44" t="s">
        <v>2024</v>
      </c>
      <c r="C1811" s="44" t="s">
        <v>2047</v>
      </c>
      <c r="D1811" s="44" t="str">
        <f t="shared" si="28"/>
        <v>宮崎県高千穂町</v>
      </c>
      <c r="E1811" s="47" t="s">
        <v>2609</v>
      </c>
    </row>
    <row r="1812" spans="1:5" x14ac:dyDescent="0.4">
      <c r="A1812" s="46" t="str">
        <f>B1812&amp;COUNTIF($B$2:B1812,B1812)</f>
        <v>宮崎県25</v>
      </c>
      <c r="B1812" s="44" t="s">
        <v>2024</v>
      </c>
      <c r="C1812" s="44" t="s">
        <v>2048</v>
      </c>
      <c r="D1812" s="44" t="str">
        <f t="shared" si="28"/>
        <v>宮崎県日之影町</v>
      </c>
      <c r="E1812" s="47" t="s">
        <v>2609</v>
      </c>
    </row>
    <row r="1813" spans="1:5" x14ac:dyDescent="0.4">
      <c r="A1813" s="46" t="str">
        <f>B1813&amp;COUNTIF($B$2:B1813,B1813)</f>
        <v>宮崎県26</v>
      </c>
      <c r="B1813" s="44" t="s">
        <v>2024</v>
      </c>
      <c r="C1813" s="44" t="s">
        <v>2049</v>
      </c>
      <c r="D1813" s="44" t="str">
        <f t="shared" si="28"/>
        <v>宮崎県五ヶ瀬町</v>
      </c>
      <c r="E1813" s="47" t="s">
        <v>2609</v>
      </c>
    </row>
    <row r="1814" spans="1:5" x14ac:dyDescent="0.4">
      <c r="A1814" s="46" t="str">
        <f>B1814&amp;COUNTIF($B$2:B1814,B1814)</f>
        <v>鹿児島県1</v>
      </c>
      <c r="B1814" s="44" t="s">
        <v>2050</v>
      </c>
      <c r="C1814" s="44" t="s">
        <v>2051</v>
      </c>
      <c r="D1814" s="44" t="str">
        <f t="shared" si="28"/>
        <v>鹿児島県鹿児島市</v>
      </c>
      <c r="E1814" s="47" t="s">
        <v>2614</v>
      </c>
    </row>
    <row r="1815" spans="1:5" x14ac:dyDescent="0.4">
      <c r="A1815" s="46" t="str">
        <f>B1815&amp;COUNTIF($B$2:B1815,B1815)</f>
        <v>鹿児島県2</v>
      </c>
      <c r="B1815" s="44" t="s">
        <v>2050</v>
      </c>
      <c r="C1815" s="44" t="s">
        <v>2052</v>
      </c>
      <c r="D1815" s="44" t="str">
        <f t="shared" si="28"/>
        <v>鹿児島県鹿屋市</v>
      </c>
      <c r="E1815" s="47" t="s">
        <v>2615</v>
      </c>
    </row>
    <row r="1816" spans="1:5" x14ac:dyDescent="0.4">
      <c r="A1816" s="46" t="str">
        <f>B1816&amp;COUNTIF($B$2:B1816,B1816)</f>
        <v>鹿児島県3</v>
      </c>
      <c r="B1816" s="44" t="s">
        <v>2050</v>
      </c>
      <c r="C1816" s="44" t="s">
        <v>2053</v>
      </c>
      <c r="D1816" s="44" t="str">
        <f t="shared" si="28"/>
        <v>鹿児島県枕崎市</v>
      </c>
      <c r="E1816" s="47" t="s">
        <v>2616</v>
      </c>
    </row>
    <row r="1817" spans="1:5" x14ac:dyDescent="0.4">
      <c r="A1817" s="46" t="str">
        <f>B1817&amp;COUNTIF($B$2:B1817,B1817)</f>
        <v>鹿児島県4</v>
      </c>
      <c r="B1817" s="44" t="s">
        <v>2050</v>
      </c>
      <c r="C1817" s="44" t="s">
        <v>2054</v>
      </c>
      <c r="D1817" s="44" t="str">
        <f t="shared" si="28"/>
        <v>鹿児島県阿久根市</v>
      </c>
      <c r="E1817" s="47" t="s">
        <v>2617</v>
      </c>
    </row>
    <row r="1818" spans="1:5" x14ac:dyDescent="0.4">
      <c r="A1818" s="46" t="str">
        <f>B1818&amp;COUNTIF($B$2:B1818,B1818)</f>
        <v>鹿児島県5</v>
      </c>
      <c r="B1818" s="44" t="s">
        <v>2050</v>
      </c>
      <c r="C1818" s="44" t="s">
        <v>2055</v>
      </c>
      <c r="D1818" s="44" t="str">
        <f t="shared" si="28"/>
        <v>鹿児島県出水市</v>
      </c>
      <c r="E1818" s="47" t="s">
        <v>2617</v>
      </c>
    </row>
    <row r="1819" spans="1:5" x14ac:dyDescent="0.4">
      <c r="A1819" s="46" t="str">
        <f>B1819&amp;COUNTIF($B$2:B1819,B1819)</f>
        <v>鹿児島県6</v>
      </c>
      <c r="B1819" s="44" t="s">
        <v>2050</v>
      </c>
      <c r="C1819" s="44" t="s">
        <v>2056</v>
      </c>
      <c r="D1819" s="44" t="str">
        <f t="shared" si="28"/>
        <v>鹿児島県指宿市</v>
      </c>
      <c r="E1819" s="47" t="s">
        <v>2616</v>
      </c>
    </row>
    <row r="1820" spans="1:5" x14ac:dyDescent="0.4">
      <c r="A1820" s="46" t="str">
        <f>B1820&amp;COUNTIF($B$2:B1820,B1820)</f>
        <v>鹿児島県7</v>
      </c>
      <c r="B1820" s="44" t="s">
        <v>2050</v>
      </c>
      <c r="C1820" s="44" t="s">
        <v>2057</v>
      </c>
      <c r="D1820" s="44" t="str">
        <f t="shared" si="28"/>
        <v>鹿児島県西之表市</v>
      </c>
      <c r="E1820" s="47" t="s">
        <v>2618</v>
      </c>
    </row>
    <row r="1821" spans="1:5" x14ac:dyDescent="0.4">
      <c r="A1821" s="46" t="str">
        <f>B1821&amp;COUNTIF($B$2:B1821,B1821)</f>
        <v>鹿児島県8</v>
      </c>
      <c r="B1821" s="44" t="s">
        <v>2050</v>
      </c>
      <c r="C1821" s="44" t="s">
        <v>2058</v>
      </c>
      <c r="D1821" s="44" t="str">
        <f t="shared" si="28"/>
        <v>鹿児島県垂水市</v>
      </c>
      <c r="E1821" s="47" t="s">
        <v>2615</v>
      </c>
    </row>
    <row r="1822" spans="1:5" x14ac:dyDescent="0.4">
      <c r="A1822" s="46" t="str">
        <f>B1822&amp;COUNTIF($B$2:B1822,B1822)</f>
        <v>鹿児島県9</v>
      </c>
      <c r="B1822" s="44" t="s">
        <v>2050</v>
      </c>
      <c r="C1822" s="44" t="s">
        <v>2059</v>
      </c>
      <c r="D1822" s="44" t="str">
        <f t="shared" si="28"/>
        <v>鹿児島県薩摩川内市</v>
      </c>
      <c r="E1822" s="47" t="s">
        <v>2619</v>
      </c>
    </row>
    <row r="1823" spans="1:5" x14ac:dyDescent="0.4">
      <c r="A1823" s="46" t="str">
        <f>B1823&amp;COUNTIF($B$2:B1823,B1823)</f>
        <v>鹿児島県10</v>
      </c>
      <c r="B1823" s="44" t="s">
        <v>2050</v>
      </c>
      <c r="C1823" s="44" t="s">
        <v>2060</v>
      </c>
      <c r="D1823" s="44" t="str">
        <f t="shared" si="28"/>
        <v>鹿児島県日置市</v>
      </c>
      <c r="E1823" s="47" t="s">
        <v>2614</v>
      </c>
    </row>
    <row r="1824" spans="1:5" x14ac:dyDescent="0.4">
      <c r="A1824" s="46" t="str">
        <f>B1824&amp;COUNTIF($B$2:B1824,B1824)</f>
        <v>鹿児島県11</v>
      </c>
      <c r="B1824" s="44" t="s">
        <v>2050</v>
      </c>
      <c r="C1824" s="44" t="s">
        <v>2061</v>
      </c>
      <c r="D1824" s="44" t="str">
        <f t="shared" si="28"/>
        <v>鹿児島県曽於市</v>
      </c>
      <c r="E1824" s="47" t="s">
        <v>2620</v>
      </c>
    </row>
    <row r="1825" spans="1:5" x14ac:dyDescent="0.4">
      <c r="A1825" s="46" t="str">
        <f>B1825&amp;COUNTIF($B$2:B1825,B1825)</f>
        <v>鹿児島県12</v>
      </c>
      <c r="B1825" s="44" t="s">
        <v>2050</v>
      </c>
      <c r="C1825" s="44" t="s">
        <v>2062</v>
      </c>
      <c r="D1825" s="44" t="str">
        <f t="shared" si="28"/>
        <v>鹿児島県霧島市</v>
      </c>
      <c r="E1825" s="47" t="s">
        <v>2621</v>
      </c>
    </row>
    <row r="1826" spans="1:5" x14ac:dyDescent="0.4">
      <c r="A1826" s="46" t="str">
        <f>B1826&amp;COUNTIF($B$2:B1826,B1826)</f>
        <v>鹿児島県13</v>
      </c>
      <c r="B1826" s="44" t="s">
        <v>2050</v>
      </c>
      <c r="C1826" s="44" t="s">
        <v>2063</v>
      </c>
      <c r="D1826" s="44" t="str">
        <f t="shared" si="28"/>
        <v>鹿児島県いちき串木野市</v>
      </c>
      <c r="E1826" s="47" t="s">
        <v>2614</v>
      </c>
    </row>
    <row r="1827" spans="1:5" x14ac:dyDescent="0.4">
      <c r="A1827" s="46" t="str">
        <f>B1827&amp;COUNTIF($B$2:B1827,B1827)</f>
        <v>鹿児島県14</v>
      </c>
      <c r="B1827" s="44" t="s">
        <v>2050</v>
      </c>
      <c r="C1827" s="44" t="s">
        <v>2064</v>
      </c>
      <c r="D1827" s="44" t="str">
        <f t="shared" si="28"/>
        <v>鹿児島県南さつま市</v>
      </c>
      <c r="E1827" s="47" t="s">
        <v>2616</v>
      </c>
    </row>
    <row r="1828" spans="1:5" x14ac:dyDescent="0.4">
      <c r="A1828" s="46" t="str">
        <f>B1828&amp;COUNTIF($B$2:B1828,B1828)</f>
        <v>鹿児島県15</v>
      </c>
      <c r="B1828" s="44" t="s">
        <v>2050</v>
      </c>
      <c r="C1828" s="44" t="s">
        <v>2065</v>
      </c>
      <c r="D1828" s="44" t="str">
        <f t="shared" si="28"/>
        <v>鹿児島県志布志市</v>
      </c>
      <c r="E1828" s="47" t="s">
        <v>2620</v>
      </c>
    </row>
    <row r="1829" spans="1:5" x14ac:dyDescent="0.4">
      <c r="A1829" s="46" t="str">
        <f>B1829&amp;COUNTIF($B$2:B1829,B1829)</f>
        <v>鹿児島県16</v>
      </c>
      <c r="B1829" s="44" t="s">
        <v>2050</v>
      </c>
      <c r="C1829" s="44" t="s">
        <v>2066</v>
      </c>
      <c r="D1829" s="44" t="str">
        <f t="shared" si="28"/>
        <v>鹿児島県奄美市</v>
      </c>
      <c r="E1829" s="47" t="s">
        <v>2622</v>
      </c>
    </row>
    <row r="1830" spans="1:5" x14ac:dyDescent="0.4">
      <c r="A1830" s="46" t="str">
        <f>B1830&amp;COUNTIF($B$2:B1830,B1830)</f>
        <v>鹿児島県17</v>
      </c>
      <c r="B1830" s="44" t="s">
        <v>2050</v>
      </c>
      <c r="C1830" s="44" t="s">
        <v>2067</v>
      </c>
      <c r="D1830" s="44" t="str">
        <f t="shared" si="28"/>
        <v>鹿児島県南九州市</v>
      </c>
      <c r="E1830" s="47" t="s">
        <v>2616</v>
      </c>
    </row>
    <row r="1831" spans="1:5" x14ac:dyDescent="0.4">
      <c r="A1831" s="46" t="str">
        <f>B1831&amp;COUNTIF($B$2:B1831,B1831)</f>
        <v>鹿児島県18</v>
      </c>
      <c r="B1831" s="44" t="s">
        <v>2050</v>
      </c>
      <c r="C1831" s="44" t="s">
        <v>2068</v>
      </c>
      <c r="D1831" s="44" t="str">
        <f t="shared" si="28"/>
        <v>鹿児島県伊佐市</v>
      </c>
      <c r="E1831" s="47" t="s">
        <v>2621</v>
      </c>
    </row>
    <row r="1832" spans="1:5" x14ac:dyDescent="0.4">
      <c r="A1832" s="46" t="str">
        <f>B1832&amp;COUNTIF($B$2:B1832,B1832)</f>
        <v>鹿児島県19</v>
      </c>
      <c r="B1832" s="44" t="s">
        <v>2050</v>
      </c>
      <c r="C1832" s="44" t="s">
        <v>2069</v>
      </c>
      <c r="D1832" s="44" t="str">
        <f t="shared" si="28"/>
        <v>鹿児島県姶良市</v>
      </c>
      <c r="E1832" s="47" t="s">
        <v>2621</v>
      </c>
    </row>
    <row r="1833" spans="1:5" x14ac:dyDescent="0.4">
      <c r="A1833" s="46" t="str">
        <f>B1833&amp;COUNTIF($B$2:B1833,B1833)</f>
        <v>鹿児島県20</v>
      </c>
      <c r="B1833" s="44" t="s">
        <v>2050</v>
      </c>
      <c r="C1833" s="44" t="s">
        <v>2070</v>
      </c>
      <c r="D1833" s="44" t="str">
        <f t="shared" si="28"/>
        <v>鹿児島県三島村</v>
      </c>
      <c r="E1833" s="47" t="s">
        <v>2614</v>
      </c>
    </row>
    <row r="1834" spans="1:5" x14ac:dyDescent="0.4">
      <c r="A1834" s="46" t="str">
        <f>B1834&amp;COUNTIF($B$2:B1834,B1834)</f>
        <v>鹿児島県21</v>
      </c>
      <c r="B1834" s="44" t="s">
        <v>2050</v>
      </c>
      <c r="C1834" s="44" t="s">
        <v>2071</v>
      </c>
      <c r="D1834" s="44" t="str">
        <f t="shared" si="28"/>
        <v>鹿児島県十島村</v>
      </c>
      <c r="E1834" s="47" t="s">
        <v>2614</v>
      </c>
    </row>
    <row r="1835" spans="1:5" x14ac:dyDescent="0.4">
      <c r="A1835" s="46" t="str">
        <f>B1835&amp;COUNTIF($B$2:B1835,B1835)</f>
        <v>鹿児島県22</v>
      </c>
      <c r="B1835" s="44" t="s">
        <v>2050</v>
      </c>
      <c r="C1835" s="44" t="s">
        <v>2072</v>
      </c>
      <c r="D1835" s="44" t="str">
        <f t="shared" si="28"/>
        <v>鹿児島県さつま町</v>
      </c>
      <c r="E1835" s="47" t="s">
        <v>2619</v>
      </c>
    </row>
    <row r="1836" spans="1:5" x14ac:dyDescent="0.4">
      <c r="A1836" s="46" t="str">
        <f>B1836&amp;COUNTIF($B$2:B1836,B1836)</f>
        <v>鹿児島県23</v>
      </c>
      <c r="B1836" s="44" t="s">
        <v>2050</v>
      </c>
      <c r="C1836" s="44" t="s">
        <v>2073</v>
      </c>
      <c r="D1836" s="44" t="str">
        <f t="shared" si="28"/>
        <v>鹿児島県長島町</v>
      </c>
      <c r="E1836" s="47" t="s">
        <v>2617</v>
      </c>
    </row>
    <row r="1837" spans="1:5" x14ac:dyDescent="0.4">
      <c r="A1837" s="46" t="str">
        <f>B1837&amp;COUNTIF($B$2:B1837,B1837)</f>
        <v>鹿児島県24</v>
      </c>
      <c r="B1837" s="44" t="s">
        <v>2050</v>
      </c>
      <c r="C1837" s="44" t="s">
        <v>2074</v>
      </c>
      <c r="D1837" s="44" t="str">
        <f t="shared" si="28"/>
        <v>鹿児島県湧水町</v>
      </c>
      <c r="E1837" s="47" t="s">
        <v>2621</v>
      </c>
    </row>
    <row r="1838" spans="1:5" x14ac:dyDescent="0.4">
      <c r="A1838" s="46" t="str">
        <f>B1838&amp;COUNTIF($B$2:B1838,B1838)</f>
        <v>鹿児島県25</v>
      </c>
      <c r="B1838" s="44" t="s">
        <v>2050</v>
      </c>
      <c r="C1838" s="44" t="s">
        <v>2075</v>
      </c>
      <c r="D1838" s="44" t="str">
        <f t="shared" si="28"/>
        <v>鹿児島県大崎町</v>
      </c>
      <c r="E1838" s="47" t="s">
        <v>2620</v>
      </c>
    </row>
    <row r="1839" spans="1:5" x14ac:dyDescent="0.4">
      <c r="A1839" s="46" t="str">
        <f>B1839&amp;COUNTIF($B$2:B1839,B1839)</f>
        <v>鹿児島県26</v>
      </c>
      <c r="B1839" s="44" t="s">
        <v>2050</v>
      </c>
      <c r="C1839" s="44" t="s">
        <v>2076</v>
      </c>
      <c r="D1839" s="44" t="str">
        <f t="shared" si="28"/>
        <v>鹿児島県東串良町</v>
      </c>
      <c r="E1839" s="47" t="s">
        <v>2615</v>
      </c>
    </row>
    <row r="1840" spans="1:5" x14ac:dyDescent="0.4">
      <c r="A1840" s="46" t="str">
        <f>B1840&amp;COUNTIF($B$2:B1840,B1840)</f>
        <v>鹿児島県27</v>
      </c>
      <c r="B1840" s="44" t="s">
        <v>2050</v>
      </c>
      <c r="C1840" s="44" t="s">
        <v>2077</v>
      </c>
      <c r="D1840" s="44" t="str">
        <f t="shared" si="28"/>
        <v>鹿児島県錦江町</v>
      </c>
      <c r="E1840" s="47" t="s">
        <v>2615</v>
      </c>
    </row>
    <row r="1841" spans="1:5" x14ac:dyDescent="0.4">
      <c r="A1841" s="46" t="str">
        <f>B1841&amp;COUNTIF($B$2:B1841,B1841)</f>
        <v>鹿児島県28</v>
      </c>
      <c r="B1841" s="44" t="s">
        <v>2050</v>
      </c>
      <c r="C1841" s="44" t="s">
        <v>2078</v>
      </c>
      <c r="D1841" s="44" t="str">
        <f t="shared" si="28"/>
        <v>鹿児島県南大隅町</v>
      </c>
      <c r="E1841" s="47" t="s">
        <v>2615</v>
      </c>
    </row>
    <row r="1842" spans="1:5" x14ac:dyDescent="0.4">
      <c r="A1842" s="46" t="str">
        <f>B1842&amp;COUNTIF($B$2:B1842,B1842)</f>
        <v>鹿児島県29</v>
      </c>
      <c r="B1842" s="44" t="s">
        <v>2050</v>
      </c>
      <c r="C1842" s="44" t="s">
        <v>2079</v>
      </c>
      <c r="D1842" s="44" t="str">
        <f t="shared" si="28"/>
        <v>鹿児島県肝付町</v>
      </c>
      <c r="E1842" s="47" t="s">
        <v>2615</v>
      </c>
    </row>
    <row r="1843" spans="1:5" x14ac:dyDescent="0.4">
      <c r="A1843" s="46" t="str">
        <f>B1843&amp;COUNTIF($B$2:B1843,B1843)</f>
        <v>鹿児島県30</v>
      </c>
      <c r="B1843" s="44" t="s">
        <v>2050</v>
      </c>
      <c r="C1843" s="44" t="s">
        <v>2080</v>
      </c>
      <c r="D1843" s="44" t="str">
        <f t="shared" si="28"/>
        <v>鹿児島県中種子町</v>
      </c>
      <c r="E1843" s="47" t="s">
        <v>2618</v>
      </c>
    </row>
    <row r="1844" spans="1:5" x14ac:dyDescent="0.4">
      <c r="A1844" s="46" t="str">
        <f>B1844&amp;COUNTIF($B$2:B1844,B1844)</f>
        <v>鹿児島県31</v>
      </c>
      <c r="B1844" s="44" t="s">
        <v>2050</v>
      </c>
      <c r="C1844" s="44" t="s">
        <v>2081</v>
      </c>
      <c r="D1844" s="44" t="str">
        <f t="shared" si="28"/>
        <v>鹿児島県南種子町</v>
      </c>
      <c r="E1844" s="47" t="s">
        <v>2618</v>
      </c>
    </row>
    <row r="1845" spans="1:5" x14ac:dyDescent="0.4">
      <c r="A1845" s="46" t="str">
        <f>B1845&amp;COUNTIF($B$2:B1845,B1845)</f>
        <v>鹿児島県32</v>
      </c>
      <c r="B1845" s="44" t="s">
        <v>2050</v>
      </c>
      <c r="C1845" s="44" t="s">
        <v>2082</v>
      </c>
      <c r="D1845" s="44" t="str">
        <f t="shared" si="28"/>
        <v>鹿児島県屋久島町</v>
      </c>
      <c r="E1845" s="47" t="s">
        <v>2618</v>
      </c>
    </row>
    <row r="1846" spans="1:5" x14ac:dyDescent="0.4">
      <c r="A1846" s="46" t="str">
        <f>B1846&amp;COUNTIF($B$2:B1846,B1846)</f>
        <v>鹿児島県33</v>
      </c>
      <c r="B1846" s="44" t="s">
        <v>2050</v>
      </c>
      <c r="C1846" s="44" t="s">
        <v>2083</v>
      </c>
      <c r="D1846" s="44" t="str">
        <f t="shared" si="28"/>
        <v>鹿児島県大和村</v>
      </c>
      <c r="E1846" s="47" t="s">
        <v>2622</v>
      </c>
    </row>
    <row r="1847" spans="1:5" x14ac:dyDescent="0.4">
      <c r="A1847" s="46" t="str">
        <f>B1847&amp;COUNTIF($B$2:B1847,B1847)</f>
        <v>鹿児島県34</v>
      </c>
      <c r="B1847" s="44" t="s">
        <v>2050</v>
      </c>
      <c r="C1847" s="44" t="s">
        <v>2084</v>
      </c>
      <c r="D1847" s="44" t="str">
        <f t="shared" si="28"/>
        <v>鹿児島県宇検村</v>
      </c>
      <c r="E1847" s="47" t="s">
        <v>2622</v>
      </c>
    </row>
    <row r="1848" spans="1:5" x14ac:dyDescent="0.4">
      <c r="A1848" s="46" t="str">
        <f>B1848&amp;COUNTIF($B$2:B1848,B1848)</f>
        <v>鹿児島県35</v>
      </c>
      <c r="B1848" s="44" t="s">
        <v>2050</v>
      </c>
      <c r="C1848" s="44" t="s">
        <v>2085</v>
      </c>
      <c r="D1848" s="44" t="str">
        <f t="shared" si="28"/>
        <v>鹿児島県瀬戸内町</v>
      </c>
      <c r="E1848" s="47" t="s">
        <v>2622</v>
      </c>
    </row>
    <row r="1849" spans="1:5" x14ac:dyDescent="0.4">
      <c r="A1849" s="46" t="str">
        <f>B1849&amp;COUNTIF($B$2:B1849,B1849)</f>
        <v>鹿児島県36</v>
      </c>
      <c r="B1849" s="44" t="s">
        <v>2050</v>
      </c>
      <c r="C1849" s="44" t="s">
        <v>2086</v>
      </c>
      <c r="D1849" s="44" t="str">
        <f t="shared" si="28"/>
        <v>鹿児島県龍郷町</v>
      </c>
      <c r="E1849" s="47" t="s">
        <v>2622</v>
      </c>
    </row>
    <row r="1850" spans="1:5" x14ac:dyDescent="0.4">
      <c r="A1850" s="46" t="str">
        <f>B1850&amp;COUNTIF($B$2:B1850,B1850)</f>
        <v>鹿児島県37</v>
      </c>
      <c r="B1850" s="44" t="s">
        <v>2050</v>
      </c>
      <c r="C1850" s="44" t="s">
        <v>2087</v>
      </c>
      <c r="D1850" s="44" t="str">
        <f t="shared" si="28"/>
        <v>鹿児島県喜界町</v>
      </c>
      <c r="E1850" s="47" t="s">
        <v>2622</v>
      </c>
    </row>
    <row r="1851" spans="1:5" x14ac:dyDescent="0.4">
      <c r="A1851" s="46" t="str">
        <f>B1851&amp;COUNTIF($B$2:B1851,B1851)</f>
        <v>鹿児島県38</v>
      </c>
      <c r="B1851" s="44" t="s">
        <v>2050</v>
      </c>
      <c r="C1851" s="44" t="s">
        <v>2088</v>
      </c>
      <c r="D1851" s="44" t="str">
        <f t="shared" si="28"/>
        <v>鹿児島県徳之島町</v>
      </c>
      <c r="E1851" s="47" t="s">
        <v>2622</v>
      </c>
    </row>
    <row r="1852" spans="1:5" x14ac:dyDescent="0.4">
      <c r="A1852" s="46" t="str">
        <f>B1852&amp;COUNTIF($B$2:B1852,B1852)</f>
        <v>鹿児島県39</v>
      </c>
      <c r="B1852" s="44" t="s">
        <v>2050</v>
      </c>
      <c r="C1852" s="44" t="s">
        <v>2089</v>
      </c>
      <c r="D1852" s="44" t="str">
        <f t="shared" si="28"/>
        <v>鹿児島県天城町</v>
      </c>
      <c r="E1852" s="47" t="s">
        <v>2622</v>
      </c>
    </row>
    <row r="1853" spans="1:5" x14ac:dyDescent="0.4">
      <c r="A1853" s="46" t="str">
        <f>B1853&amp;COUNTIF($B$2:B1853,B1853)</f>
        <v>鹿児島県40</v>
      </c>
      <c r="B1853" s="44" t="s">
        <v>2050</v>
      </c>
      <c r="C1853" s="44" t="s">
        <v>2090</v>
      </c>
      <c r="D1853" s="44" t="str">
        <f t="shared" si="28"/>
        <v>鹿児島県伊仙町</v>
      </c>
      <c r="E1853" s="47" t="s">
        <v>2622</v>
      </c>
    </row>
    <row r="1854" spans="1:5" x14ac:dyDescent="0.4">
      <c r="A1854" s="46" t="str">
        <f>B1854&amp;COUNTIF($B$2:B1854,B1854)</f>
        <v>鹿児島県41</v>
      </c>
      <c r="B1854" s="44" t="s">
        <v>2050</v>
      </c>
      <c r="C1854" s="44" t="s">
        <v>2091</v>
      </c>
      <c r="D1854" s="44" t="str">
        <f t="shared" si="28"/>
        <v>鹿児島県和泊町</v>
      </c>
      <c r="E1854" s="47" t="s">
        <v>2622</v>
      </c>
    </row>
    <row r="1855" spans="1:5" x14ac:dyDescent="0.4">
      <c r="A1855" s="46" t="str">
        <f>B1855&amp;COUNTIF($B$2:B1855,B1855)</f>
        <v>鹿児島県42</v>
      </c>
      <c r="B1855" s="44" t="s">
        <v>2050</v>
      </c>
      <c r="C1855" s="44" t="s">
        <v>2092</v>
      </c>
      <c r="D1855" s="44" t="str">
        <f t="shared" si="28"/>
        <v>鹿児島県知名町</v>
      </c>
      <c r="E1855" s="47" t="s">
        <v>2622</v>
      </c>
    </row>
    <row r="1856" spans="1:5" x14ac:dyDescent="0.4">
      <c r="A1856" s="46" t="str">
        <f>B1856&amp;COUNTIF($B$2:B1856,B1856)</f>
        <v>鹿児島県43</v>
      </c>
      <c r="B1856" s="44" t="s">
        <v>2050</v>
      </c>
      <c r="C1856" s="44" t="s">
        <v>2093</v>
      </c>
      <c r="D1856" s="44" t="str">
        <f t="shared" si="28"/>
        <v>鹿児島県与論町</v>
      </c>
      <c r="E1856" s="47" t="s">
        <v>2622</v>
      </c>
    </row>
    <row r="1857" spans="1:5" x14ac:dyDescent="0.4">
      <c r="A1857" s="46" t="str">
        <f>B1857&amp;COUNTIF($B$2:B1857,B1857)</f>
        <v>沖縄県1</v>
      </c>
      <c r="B1857" s="44" t="s">
        <v>2094</v>
      </c>
      <c r="C1857" s="44" t="s">
        <v>2095</v>
      </c>
      <c r="D1857" s="44" t="str">
        <f t="shared" si="28"/>
        <v>沖縄県那覇市</v>
      </c>
      <c r="E1857" s="47" t="s">
        <v>2251</v>
      </c>
    </row>
    <row r="1858" spans="1:5" x14ac:dyDescent="0.4">
      <c r="A1858" s="46" t="str">
        <f>B1858&amp;COUNTIF($B$2:B1858,B1858)</f>
        <v>沖縄県2</v>
      </c>
      <c r="B1858" s="44" t="s">
        <v>2094</v>
      </c>
      <c r="C1858" s="44" t="s">
        <v>2096</v>
      </c>
      <c r="D1858" s="44" t="str">
        <f t="shared" ref="D1858:D1897" si="29">B1858&amp;C1858</f>
        <v>沖縄県宜野湾市</v>
      </c>
      <c r="E1858" s="47" t="s">
        <v>2507</v>
      </c>
    </row>
    <row r="1859" spans="1:5" x14ac:dyDescent="0.4">
      <c r="A1859" s="46" t="str">
        <f>B1859&amp;COUNTIF($B$2:B1859,B1859)</f>
        <v>沖縄県3</v>
      </c>
      <c r="B1859" s="44" t="s">
        <v>2094</v>
      </c>
      <c r="C1859" s="44" t="s">
        <v>2097</v>
      </c>
      <c r="D1859" s="44" t="str">
        <f t="shared" si="29"/>
        <v>沖縄県石垣市</v>
      </c>
      <c r="E1859" s="47" t="s">
        <v>2623</v>
      </c>
    </row>
    <row r="1860" spans="1:5" x14ac:dyDescent="0.4">
      <c r="A1860" s="46" t="str">
        <f>B1860&amp;COUNTIF($B$2:B1860,B1860)</f>
        <v>沖縄県4</v>
      </c>
      <c r="B1860" s="44" t="s">
        <v>2094</v>
      </c>
      <c r="C1860" s="44" t="s">
        <v>2098</v>
      </c>
      <c r="D1860" s="44" t="str">
        <f t="shared" si="29"/>
        <v>沖縄県浦添市</v>
      </c>
      <c r="E1860" s="47" t="s">
        <v>2251</v>
      </c>
    </row>
    <row r="1861" spans="1:5" x14ac:dyDescent="0.4">
      <c r="A1861" s="46" t="str">
        <f>B1861&amp;COUNTIF($B$2:B1861,B1861)</f>
        <v>沖縄県5</v>
      </c>
      <c r="B1861" s="44" t="s">
        <v>2094</v>
      </c>
      <c r="C1861" s="44" t="s">
        <v>2099</v>
      </c>
      <c r="D1861" s="44" t="str">
        <f t="shared" si="29"/>
        <v>沖縄県名護市</v>
      </c>
      <c r="E1861" s="47" t="s">
        <v>2250</v>
      </c>
    </row>
    <row r="1862" spans="1:5" x14ac:dyDescent="0.4">
      <c r="A1862" s="46" t="str">
        <f>B1862&amp;COUNTIF($B$2:B1862,B1862)</f>
        <v>沖縄県6</v>
      </c>
      <c r="B1862" s="44" t="s">
        <v>2094</v>
      </c>
      <c r="C1862" s="44" t="s">
        <v>2100</v>
      </c>
      <c r="D1862" s="44" t="str">
        <f t="shared" si="29"/>
        <v>沖縄県糸満市</v>
      </c>
      <c r="E1862" s="47" t="s">
        <v>2251</v>
      </c>
    </row>
    <row r="1863" spans="1:5" x14ac:dyDescent="0.4">
      <c r="A1863" s="46" t="str">
        <f>B1863&amp;COUNTIF($B$2:B1863,B1863)</f>
        <v>沖縄県7</v>
      </c>
      <c r="B1863" s="44" t="s">
        <v>2094</v>
      </c>
      <c r="C1863" s="44" t="s">
        <v>2101</v>
      </c>
      <c r="D1863" s="44" t="str">
        <f t="shared" si="29"/>
        <v>沖縄県沖縄市</v>
      </c>
      <c r="E1863" s="47" t="s">
        <v>2507</v>
      </c>
    </row>
    <row r="1864" spans="1:5" x14ac:dyDescent="0.4">
      <c r="A1864" s="46" t="str">
        <f>B1864&amp;COUNTIF($B$2:B1864,B1864)</f>
        <v>沖縄県8</v>
      </c>
      <c r="B1864" s="44" t="s">
        <v>2094</v>
      </c>
      <c r="C1864" s="44" t="s">
        <v>2102</v>
      </c>
      <c r="D1864" s="44" t="str">
        <f t="shared" si="29"/>
        <v>沖縄県豊見城市</v>
      </c>
      <c r="E1864" s="47" t="s">
        <v>2251</v>
      </c>
    </row>
    <row r="1865" spans="1:5" x14ac:dyDescent="0.4">
      <c r="A1865" s="46" t="str">
        <f>B1865&amp;COUNTIF($B$2:B1865,B1865)</f>
        <v>沖縄県9</v>
      </c>
      <c r="B1865" s="44" t="s">
        <v>2094</v>
      </c>
      <c r="C1865" s="44" t="s">
        <v>2103</v>
      </c>
      <c r="D1865" s="44" t="str">
        <f t="shared" si="29"/>
        <v>沖縄県うるま市</v>
      </c>
      <c r="E1865" s="47" t="s">
        <v>2507</v>
      </c>
    </row>
    <row r="1866" spans="1:5" x14ac:dyDescent="0.4">
      <c r="A1866" s="46" t="str">
        <f>B1866&amp;COUNTIF($B$2:B1866,B1866)</f>
        <v>沖縄県10</v>
      </c>
      <c r="B1866" s="44" t="s">
        <v>2094</v>
      </c>
      <c r="C1866" s="44" t="s">
        <v>2104</v>
      </c>
      <c r="D1866" s="44" t="str">
        <f t="shared" si="29"/>
        <v>沖縄県宮古島市</v>
      </c>
      <c r="E1866" s="47" t="s">
        <v>2178</v>
      </c>
    </row>
    <row r="1867" spans="1:5" x14ac:dyDescent="0.4">
      <c r="A1867" s="46" t="str">
        <f>B1867&amp;COUNTIF($B$2:B1867,B1867)</f>
        <v>沖縄県11</v>
      </c>
      <c r="B1867" s="44" t="s">
        <v>2094</v>
      </c>
      <c r="C1867" s="44" t="s">
        <v>2105</v>
      </c>
      <c r="D1867" s="44" t="str">
        <f t="shared" si="29"/>
        <v>沖縄県南城市</v>
      </c>
      <c r="E1867" s="47" t="s">
        <v>2251</v>
      </c>
    </row>
    <row r="1868" spans="1:5" x14ac:dyDescent="0.4">
      <c r="A1868" s="46" t="str">
        <f>B1868&amp;COUNTIF($B$2:B1868,B1868)</f>
        <v>沖縄県12</v>
      </c>
      <c r="B1868" s="44" t="s">
        <v>2094</v>
      </c>
      <c r="C1868" s="44" t="s">
        <v>2106</v>
      </c>
      <c r="D1868" s="44" t="str">
        <f t="shared" si="29"/>
        <v>沖縄県国頭村</v>
      </c>
      <c r="E1868" s="47" t="s">
        <v>2250</v>
      </c>
    </row>
    <row r="1869" spans="1:5" x14ac:dyDescent="0.4">
      <c r="A1869" s="46" t="str">
        <f>B1869&amp;COUNTIF($B$2:B1869,B1869)</f>
        <v>沖縄県13</v>
      </c>
      <c r="B1869" s="44" t="s">
        <v>2094</v>
      </c>
      <c r="C1869" s="44" t="s">
        <v>2107</v>
      </c>
      <c r="D1869" s="44" t="str">
        <f t="shared" si="29"/>
        <v>沖縄県大宜味村</v>
      </c>
      <c r="E1869" s="47" t="s">
        <v>2250</v>
      </c>
    </row>
    <row r="1870" spans="1:5" x14ac:dyDescent="0.4">
      <c r="A1870" s="46" t="str">
        <f>B1870&amp;COUNTIF($B$2:B1870,B1870)</f>
        <v>沖縄県14</v>
      </c>
      <c r="B1870" s="44" t="s">
        <v>2094</v>
      </c>
      <c r="C1870" s="44" t="s">
        <v>2108</v>
      </c>
      <c r="D1870" s="44" t="str">
        <f t="shared" si="29"/>
        <v>沖縄県東村</v>
      </c>
      <c r="E1870" s="47" t="s">
        <v>2250</v>
      </c>
    </row>
    <row r="1871" spans="1:5" x14ac:dyDescent="0.4">
      <c r="A1871" s="46" t="str">
        <f>B1871&amp;COUNTIF($B$2:B1871,B1871)</f>
        <v>沖縄県15</v>
      </c>
      <c r="B1871" s="44" t="s">
        <v>2094</v>
      </c>
      <c r="C1871" s="44" t="s">
        <v>2109</v>
      </c>
      <c r="D1871" s="44" t="str">
        <f t="shared" si="29"/>
        <v>沖縄県今帰仁村</v>
      </c>
      <c r="E1871" s="47" t="s">
        <v>2250</v>
      </c>
    </row>
    <row r="1872" spans="1:5" x14ac:dyDescent="0.4">
      <c r="A1872" s="46" t="str">
        <f>B1872&amp;COUNTIF($B$2:B1872,B1872)</f>
        <v>沖縄県16</v>
      </c>
      <c r="B1872" s="44" t="s">
        <v>2094</v>
      </c>
      <c r="C1872" s="44" t="s">
        <v>2110</v>
      </c>
      <c r="D1872" s="44" t="str">
        <f t="shared" si="29"/>
        <v>沖縄県本部町</v>
      </c>
      <c r="E1872" s="47" t="s">
        <v>2250</v>
      </c>
    </row>
    <row r="1873" spans="1:5" x14ac:dyDescent="0.4">
      <c r="A1873" s="46" t="str">
        <f>B1873&amp;COUNTIF($B$2:B1873,B1873)</f>
        <v>沖縄県17</v>
      </c>
      <c r="B1873" s="44" t="s">
        <v>2094</v>
      </c>
      <c r="C1873" s="44" t="s">
        <v>2111</v>
      </c>
      <c r="D1873" s="44" t="str">
        <f t="shared" si="29"/>
        <v>沖縄県恩納村</v>
      </c>
      <c r="E1873" s="47" t="s">
        <v>2507</v>
      </c>
    </row>
    <row r="1874" spans="1:5" x14ac:dyDescent="0.4">
      <c r="A1874" s="46" t="str">
        <f>B1874&amp;COUNTIF($B$2:B1874,B1874)</f>
        <v>沖縄県18</v>
      </c>
      <c r="B1874" s="44" t="s">
        <v>2094</v>
      </c>
      <c r="C1874" s="44" t="s">
        <v>2112</v>
      </c>
      <c r="D1874" s="44" t="str">
        <f t="shared" si="29"/>
        <v>沖縄県宜野座村</v>
      </c>
      <c r="E1874" s="47" t="s">
        <v>2507</v>
      </c>
    </row>
    <row r="1875" spans="1:5" x14ac:dyDescent="0.4">
      <c r="A1875" s="46" t="str">
        <f>B1875&amp;COUNTIF($B$2:B1875,B1875)</f>
        <v>沖縄県19</v>
      </c>
      <c r="B1875" s="44" t="s">
        <v>2094</v>
      </c>
      <c r="C1875" s="44" t="s">
        <v>2113</v>
      </c>
      <c r="D1875" s="44" t="str">
        <f t="shared" si="29"/>
        <v>沖縄県金武町</v>
      </c>
      <c r="E1875" s="47" t="s">
        <v>2507</v>
      </c>
    </row>
    <row r="1876" spans="1:5" x14ac:dyDescent="0.4">
      <c r="A1876" s="46" t="str">
        <f>B1876&amp;COUNTIF($B$2:B1876,B1876)</f>
        <v>沖縄県20</v>
      </c>
      <c r="B1876" s="44" t="s">
        <v>2094</v>
      </c>
      <c r="C1876" s="44" t="s">
        <v>2114</v>
      </c>
      <c r="D1876" s="44" t="str">
        <f t="shared" si="29"/>
        <v>沖縄県伊江村</v>
      </c>
      <c r="E1876" s="47" t="s">
        <v>2250</v>
      </c>
    </row>
    <row r="1877" spans="1:5" x14ac:dyDescent="0.4">
      <c r="A1877" s="46" t="str">
        <f>B1877&amp;COUNTIF($B$2:B1877,B1877)</f>
        <v>沖縄県21</v>
      </c>
      <c r="B1877" s="44" t="s">
        <v>2094</v>
      </c>
      <c r="C1877" s="44" t="s">
        <v>2115</v>
      </c>
      <c r="D1877" s="44" t="str">
        <f t="shared" si="29"/>
        <v>沖縄県読谷村</v>
      </c>
      <c r="E1877" s="47" t="s">
        <v>2507</v>
      </c>
    </row>
    <row r="1878" spans="1:5" x14ac:dyDescent="0.4">
      <c r="A1878" s="46" t="str">
        <f>B1878&amp;COUNTIF($B$2:B1878,B1878)</f>
        <v>沖縄県22</v>
      </c>
      <c r="B1878" s="44" t="s">
        <v>2094</v>
      </c>
      <c r="C1878" s="44" t="s">
        <v>2116</v>
      </c>
      <c r="D1878" s="44" t="str">
        <f t="shared" si="29"/>
        <v>沖縄県嘉手納町</v>
      </c>
      <c r="E1878" s="47" t="s">
        <v>2507</v>
      </c>
    </row>
    <row r="1879" spans="1:5" x14ac:dyDescent="0.4">
      <c r="A1879" s="46" t="str">
        <f>B1879&amp;COUNTIF($B$2:B1879,B1879)</f>
        <v>沖縄県23</v>
      </c>
      <c r="B1879" s="44" t="s">
        <v>2094</v>
      </c>
      <c r="C1879" s="44" t="s">
        <v>2117</v>
      </c>
      <c r="D1879" s="44" t="str">
        <f t="shared" si="29"/>
        <v>沖縄県北谷町</v>
      </c>
      <c r="E1879" s="47" t="s">
        <v>2507</v>
      </c>
    </row>
    <row r="1880" spans="1:5" x14ac:dyDescent="0.4">
      <c r="A1880" s="46" t="str">
        <f>B1880&amp;COUNTIF($B$2:B1880,B1880)</f>
        <v>沖縄県24</v>
      </c>
      <c r="B1880" s="44" t="s">
        <v>2094</v>
      </c>
      <c r="C1880" s="44" t="s">
        <v>2118</v>
      </c>
      <c r="D1880" s="44" t="str">
        <f t="shared" si="29"/>
        <v>沖縄県北中城村</v>
      </c>
      <c r="E1880" s="47" t="s">
        <v>2507</v>
      </c>
    </row>
    <row r="1881" spans="1:5" x14ac:dyDescent="0.4">
      <c r="A1881" s="46" t="str">
        <f>B1881&amp;COUNTIF($B$2:B1881,B1881)</f>
        <v>沖縄県25</v>
      </c>
      <c r="B1881" s="44" t="s">
        <v>2094</v>
      </c>
      <c r="C1881" s="44" t="s">
        <v>2119</v>
      </c>
      <c r="D1881" s="44" t="str">
        <f t="shared" si="29"/>
        <v>沖縄県中城村</v>
      </c>
      <c r="E1881" s="47" t="s">
        <v>2507</v>
      </c>
    </row>
    <row r="1882" spans="1:5" x14ac:dyDescent="0.4">
      <c r="A1882" s="46" t="str">
        <f>B1882&amp;COUNTIF($B$2:B1882,B1882)</f>
        <v>沖縄県26</v>
      </c>
      <c r="B1882" s="44" t="s">
        <v>2094</v>
      </c>
      <c r="C1882" s="44" t="s">
        <v>2120</v>
      </c>
      <c r="D1882" s="44" t="str">
        <f t="shared" si="29"/>
        <v>沖縄県西原町</v>
      </c>
      <c r="E1882" s="47" t="s">
        <v>2251</v>
      </c>
    </row>
    <row r="1883" spans="1:5" x14ac:dyDescent="0.4">
      <c r="A1883" s="46" t="str">
        <f>B1883&amp;COUNTIF($B$2:B1883,B1883)</f>
        <v>沖縄県27</v>
      </c>
      <c r="B1883" s="44" t="s">
        <v>2094</v>
      </c>
      <c r="C1883" s="44" t="s">
        <v>2121</v>
      </c>
      <c r="D1883" s="44" t="str">
        <f t="shared" si="29"/>
        <v>沖縄県与那原町</v>
      </c>
      <c r="E1883" s="47" t="s">
        <v>2251</v>
      </c>
    </row>
    <row r="1884" spans="1:5" x14ac:dyDescent="0.4">
      <c r="A1884" s="46" t="str">
        <f>B1884&amp;COUNTIF($B$2:B1884,B1884)</f>
        <v>沖縄県28</v>
      </c>
      <c r="B1884" s="44" t="s">
        <v>2094</v>
      </c>
      <c r="C1884" s="44" t="s">
        <v>2122</v>
      </c>
      <c r="D1884" s="44" t="str">
        <f t="shared" si="29"/>
        <v>沖縄県南風原町</v>
      </c>
      <c r="E1884" s="47" t="s">
        <v>2251</v>
      </c>
    </row>
    <row r="1885" spans="1:5" x14ac:dyDescent="0.4">
      <c r="A1885" s="46" t="str">
        <f>B1885&amp;COUNTIF($B$2:B1885,B1885)</f>
        <v>沖縄県29</v>
      </c>
      <c r="B1885" s="44" t="s">
        <v>2094</v>
      </c>
      <c r="C1885" s="44" t="s">
        <v>2123</v>
      </c>
      <c r="D1885" s="44" t="str">
        <f t="shared" si="29"/>
        <v>沖縄県渡嘉敷村</v>
      </c>
      <c r="E1885" s="47" t="s">
        <v>2251</v>
      </c>
    </row>
    <row r="1886" spans="1:5" x14ac:dyDescent="0.4">
      <c r="A1886" s="46" t="str">
        <f>B1886&amp;COUNTIF($B$2:B1886,B1886)</f>
        <v>沖縄県30</v>
      </c>
      <c r="B1886" s="44" t="s">
        <v>2094</v>
      </c>
      <c r="C1886" s="44" t="s">
        <v>2124</v>
      </c>
      <c r="D1886" s="44" t="str">
        <f t="shared" si="29"/>
        <v>沖縄県座間味村</v>
      </c>
      <c r="E1886" s="47" t="s">
        <v>2251</v>
      </c>
    </row>
    <row r="1887" spans="1:5" x14ac:dyDescent="0.4">
      <c r="A1887" s="46" t="str">
        <f>B1887&amp;COUNTIF($B$2:B1887,B1887)</f>
        <v>沖縄県31</v>
      </c>
      <c r="B1887" s="44" t="s">
        <v>2094</v>
      </c>
      <c r="C1887" s="44" t="s">
        <v>2125</v>
      </c>
      <c r="D1887" s="44" t="str">
        <f t="shared" si="29"/>
        <v>沖縄県粟国村</v>
      </c>
      <c r="E1887" s="47" t="s">
        <v>2251</v>
      </c>
    </row>
    <row r="1888" spans="1:5" x14ac:dyDescent="0.4">
      <c r="A1888" s="46" t="str">
        <f>B1888&amp;COUNTIF($B$2:B1888,B1888)</f>
        <v>沖縄県32</v>
      </c>
      <c r="B1888" s="44" t="s">
        <v>2094</v>
      </c>
      <c r="C1888" s="44" t="s">
        <v>2126</v>
      </c>
      <c r="D1888" s="44" t="str">
        <f t="shared" si="29"/>
        <v>沖縄県渡名喜村</v>
      </c>
      <c r="E1888" s="47" t="s">
        <v>2251</v>
      </c>
    </row>
    <row r="1889" spans="1:5" x14ac:dyDescent="0.4">
      <c r="A1889" s="46" t="str">
        <f>B1889&amp;COUNTIF($B$2:B1889,B1889)</f>
        <v>沖縄県33</v>
      </c>
      <c r="B1889" s="44" t="s">
        <v>2094</v>
      </c>
      <c r="C1889" s="44" t="s">
        <v>2127</v>
      </c>
      <c r="D1889" s="44" t="str">
        <f t="shared" si="29"/>
        <v>沖縄県南大東村</v>
      </c>
      <c r="E1889" s="47" t="s">
        <v>2251</v>
      </c>
    </row>
    <row r="1890" spans="1:5" x14ac:dyDescent="0.4">
      <c r="A1890" s="46" t="str">
        <f>B1890&amp;COUNTIF($B$2:B1890,B1890)</f>
        <v>沖縄県34</v>
      </c>
      <c r="B1890" s="44" t="s">
        <v>2094</v>
      </c>
      <c r="C1890" s="44" t="s">
        <v>2128</v>
      </c>
      <c r="D1890" s="44" t="str">
        <f t="shared" si="29"/>
        <v>沖縄県北大東村</v>
      </c>
      <c r="E1890" s="47" t="s">
        <v>2251</v>
      </c>
    </row>
    <row r="1891" spans="1:5" x14ac:dyDescent="0.4">
      <c r="A1891" s="46" t="str">
        <f>B1891&amp;COUNTIF($B$2:B1891,B1891)</f>
        <v>沖縄県35</v>
      </c>
      <c r="B1891" s="44" t="s">
        <v>2094</v>
      </c>
      <c r="C1891" s="44" t="s">
        <v>2129</v>
      </c>
      <c r="D1891" s="44" t="str">
        <f t="shared" si="29"/>
        <v>沖縄県伊平屋村</v>
      </c>
      <c r="E1891" s="47" t="s">
        <v>2250</v>
      </c>
    </row>
    <row r="1892" spans="1:5" x14ac:dyDescent="0.4">
      <c r="A1892" s="46" t="str">
        <f>B1892&amp;COUNTIF($B$2:B1892,B1892)</f>
        <v>沖縄県36</v>
      </c>
      <c r="B1892" s="44" t="s">
        <v>2094</v>
      </c>
      <c r="C1892" s="44" t="s">
        <v>2130</v>
      </c>
      <c r="D1892" s="44" t="str">
        <f t="shared" si="29"/>
        <v>沖縄県伊是名村</v>
      </c>
      <c r="E1892" s="47" t="s">
        <v>2250</v>
      </c>
    </row>
    <row r="1893" spans="1:5" x14ac:dyDescent="0.4">
      <c r="A1893" s="46" t="str">
        <f>B1893&amp;COUNTIF($B$2:B1893,B1893)</f>
        <v>沖縄県37</v>
      </c>
      <c r="B1893" s="44" t="s">
        <v>2094</v>
      </c>
      <c r="C1893" s="44" t="s">
        <v>2131</v>
      </c>
      <c r="D1893" s="44" t="str">
        <f t="shared" si="29"/>
        <v>沖縄県久米島町</v>
      </c>
      <c r="E1893" s="47" t="s">
        <v>2251</v>
      </c>
    </row>
    <row r="1894" spans="1:5" x14ac:dyDescent="0.4">
      <c r="A1894" s="46" t="str">
        <f>B1894&amp;COUNTIF($B$2:B1894,B1894)</f>
        <v>沖縄県38</v>
      </c>
      <c r="B1894" s="44" t="s">
        <v>2094</v>
      </c>
      <c r="C1894" s="44" t="s">
        <v>2132</v>
      </c>
      <c r="D1894" s="44" t="str">
        <f t="shared" si="29"/>
        <v>沖縄県八重瀬町</v>
      </c>
      <c r="E1894" s="47" t="s">
        <v>2251</v>
      </c>
    </row>
    <row r="1895" spans="1:5" x14ac:dyDescent="0.4">
      <c r="A1895" s="46" t="str">
        <f>B1895&amp;COUNTIF($B$2:B1895,B1895)</f>
        <v>沖縄県39</v>
      </c>
      <c r="B1895" s="44" t="s">
        <v>2094</v>
      </c>
      <c r="C1895" s="44" t="s">
        <v>2133</v>
      </c>
      <c r="D1895" s="44" t="str">
        <f t="shared" si="29"/>
        <v>沖縄県多良間村</v>
      </c>
      <c r="E1895" s="47" t="s">
        <v>2178</v>
      </c>
    </row>
    <row r="1896" spans="1:5" x14ac:dyDescent="0.4">
      <c r="A1896" s="46" t="str">
        <f>B1896&amp;COUNTIF($B$2:B1896,B1896)</f>
        <v>沖縄県40</v>
      </c>
      <c r="B1896" s="44" t="s">
        <v>2094</v>
      </c>
      <c r="C1896" s="44" t="s">
        <v>2134</v>
      </c>
      <c r="D1896" s="44" t="str">
        <f t="shared" si="29"/>
        <v>沖縄県竹富町</v>
      </c>
      <c r="E1896" s="47" t="s">
        <v>2623</v>
      </c>
    </row>
    <row r="1897" spans="1:5" x14ac:dyDescent="0.4">
      <c r="A1897" s="43" t="str">
        <f>B1897&amp;COUNTIF($B$2:B1897,B1897)</f>
        <v>沖縄県41</v>
      </c>
      <c r="B1897" s="51" t="s">
        <v>2094</v>
      </c>
      <c r="C1897" s="51" t="s">
        <v>2135</v>
      </c>
      <c r="D1897" s="51" t="str">
        <f t="shared" si="29"/>
        <v>沖縄県与那国町</v>
      </c>
      <c r="E1897" s="52" t="s">
        <v>2623</v>
      </c>
    </row>
  </sheetData>
  <sheetProtection sheet="1" objects="1" scenarios="1"/>
  <phoneticPr fontId="1"/>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O 1 a R V u z q t N y j A A A A 9 g A A A B I A H A B D b 2 5 m a W c v U G F j a 2 F n Z S 5 4 b W w g o h g A K K A U A A A A A A A A A A A A A A A A A A A A A A A A A A A A h Y 8 x D o I w G I W v Q r r T l r o Y 8 l M G N y M J i Y l x b U q F K r S G F s v d H D y S V x C j q J v j + 9 4 3 v H e / 3 i A f u z a 6 q N 5 p a z K U Y I o i Z a S t t K k z N P h D v E Q 5 h 1 L I k 6 h V N M n G p a O r M t R 4 f 0 4 J C S H g s M C 2 r w m j N C H 7 Y r O V j e o E + s j 6 v x x r 4 7 w w U i E O u 9 c Y z n B C G W Z 0 2 g R k h l B o 8 x X Y 1 D 3 b H w i r o f V D r / h R x O s S y B y B v D / w B 1 B L A w Q U A A I A C A A 7 V p F W 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O 1 a R V i i K R 7 g O A A A A E Q A A A B M A H A B G b 3 J t d W x h c y 9 T Z W N 0 a W 9 u M S 5 t I K I Y A C i g F A A A A A A A A A A A A A A A A A A A A A A A A A A A A C t O T S 7 J z M 9 T C I b Q h t Y A U E s B A i 0 A F A A C A A g A O 1 a R V u z q t N y j A A A A 9 g A A A B I A A A A A A A A A A A A A A A A A A A A A A E N v b m Z p Z y 9 Q Y W N r Y W d l L n h t b F B L A Q I t A B Q A A g A I A D t W k V Y P y u m r p A A A A O k A A A A T A A A A A A A A A A A A A A A A A O 8 A A A B b Q 2 9 u d G V u d F 9 U e X B l c 1 0 u e G 1 s U E s B A i 0 A F A A C A A g A O 1 a R V 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C U P b m / 9 l M l M i C E U q 5 n Q 9 Z 0 A A A A A A g A A A A A A A 2 Y A A M A A A A A Q A A A A 8 W I i m / B V k l m m r p 8 5 l v U n L g A A A A A E g A A A o A A A A B A A A A A u R s h o a v y w K Z y g E i H 0 H l E 7 U A A A A A 1 N v Y a F Y T h J R 1 a G A p + h y m n 6 q D K F D o G L Y B q n / l v 8 p L b j B v T i Q h F b u E v W r 5 b U 7 L f H 6 h N R D y C n V 4 S 0 E Z g Q y 5 S f 9 i q + Z m I l E + / U 0 s G R K Q S R y W 4 Z F A A A A F Z 6 + r i a X q / u U Q V J y Z O K n z f e i G a 3 < / D a t a M a s h u p > 
</file>

<file path=customXml/itemProps1.xml><?xml version="1.0" encoding="utf-8"?>
<ds:datastoreItem xmlns:ds="http://schemas.openxmlformats.org/officeDocument/2006/customXml" ds:itemID="{5D59C162-7B29-4DB0-80F1-712E5CD50450}">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様式２</vt:lpstr>
      <vt:lpstr>科目（診療所）</vt:lpstr>
      <vt:lpstr>科目（職種）</vt:lpstr>
      <vt:lpstr>経営情報等CSV</vt:lpstr>
      <vt:lpstr>様式２リスト</vt:lpstr>
      <vt:lpstr>'科目（職種）'!Print_Area</vt:lpstr>
      <vt:lpstr>'科目（診療所）'!Print_Area</vt:lpstr>
      <vt:lpstr>様式２!Print_Area</vt:lpstr>
      <vt:lpstr>様式２リスト!Print_Area</vt:lpstr>
      <vt:lpstr>'科目（職種）'!Print_Titles</vt:lpstr>
      <vt:lpstr>'科目（診療所）'!Print_Titles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三浦 仁敬(miura-masataka.2e8)</dc:creator>
  <cp:lastModifiedBy>三浦 仁敬(miura-masataka.2e8)</cp:lastModifiedBy>
  <cp:lastPrinted>2023-07-20T06:48:39Z</cp:lastPrinted>
  <dcterms:created xsi:type="dcterms:W3CDTF">2023-02-03T00:54:25Z</dcterms:created>
  <dcterms:modified xsi:type="dcterms:W3CDTF">2023-10-31T01:05:25Z</dcterms:modified>
</cp:coreProperties>
</file>